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Fruits" sheetId="2" r:id="rId5"/>
    <sheet state="hidden" name="Chart1" sheetId="3" r:id="rId6"/>
    <sheet state="visible" name="Groceries item" sheetId="4" r:id="rId7"/>
    <sheet state="hidden" name="Sheet5" sheetId="5" r:id="rId8"/>
    <sheet state="visible" name="Vegetables" sheetId="6" r:id="rId9"/>
    <sheet state="visible" name="Rice Pulse Biscuits Besan Suji" sheetId="7" r:id="rId10"/>
    <sheet state="visible" name="Electronics" sheetId="8" r:id="rId11"/>
    <sheet state="visible" name="Pure it Ro" sheetId="9" r:id="rId12"/>
    <sheet state="visible" name="Watches" sheetId="10" r:id="rId13"/>
    <sheet state="visible" name="Firebolt Watch" sheetId="11" r:id="rId14"/>
    <sheet state="visible" name="i phone" sheetId="12" r:id="rId15"/>
    <sheet state="visible" name="Realme Mobiles" sheetId="13" r:id="rId16"/>
    <sheet state="visible" name="Vivo Phones" sheetId="14" r:id="rId17"/>
    <sheet state="visible" name="One Plus Phones" sheetId="15" r:id="rId18"/>
    <sheet state="visible" name="Samsung Phones" sheetId="16" r:id="rId19"/>
    <sheet state="visible" name="Samsung Tab" sheetId="17" r:id="rId20"/>
    <sheet state="visible" name="REAL ME ACC" sheetId="18" r:id="rId21"/>
    <sheet state="visible" name="REAL ME ACCE" sheetId="19" r:id="rId22"/>
    <sheet state="visible" name="Oppo Phones" sheetId="20" r:id="rId23"/>
    <sheet state="visible" name="Boat Accessories" sheetId="21" r:id="rId24"/>
    <sheet state="visible" name="Motorola phone" sheetId="22" r:id="rId25"/>
    <sheet state="visible" name="Lava keypad &amp; smart phone" sheetId="23" r:id="rId26"/>
    <sheet state="visible" name="Samsung acc" sheetId="24" r:id="rId27"/>
    <sheet state="visible" name="Varna and Hindware Cooler" sheetId="25" r:id="rId28"/>
    <sheet state="visible" name="new data" sheetId="26" r:id="rId29"/>
    <sheet state="visible" name="Sheet4" sheetId="27" r:id="rId30"/>
    <sheet state="visible" name="Sheet3" sheetId="28" r:id="rId31"/>
  </sheets>
  <definedNames>
    <definedName name="Press_to_First_Sheet">Electronics!$A$5</definedName>
    <definedName hidden="1" localSheetId="7" name="Z_2FEDAD45_7CDF_4509_9518_746F0EBAAE08_.wvu.FilterData">Electronics!$A$4:$K$315</definedName>
  </definedNames>
  <calcPr/>
  <customWorkbookViews>
    <customWorkbookView activeSheetId="0" maximized="1" windowHeight="0" windowWidth="0" guid="{2FEDAD45-7CDF-4509-9518-746F0EBAAE08}" name="Filter 1"/>
  </customWorkbookViews>
  <extLst>
    <ext uri="GoogleSheetsCustomDataVersion2">
      <go:sheetsCustomData xmlns:go="http://customooxmlschemas.google.com/" r:id="rId32" roundtripDataChecksum="YJ/p7LpUNVRL0EVa29471qodYhiOyDK6ajxXQ/wivZo="/>
    </ext>
  </extLst>
</workbook>
</file>

<file path=xl/sharedStrings.xml><?xml version="1.0" encoding="utf-8"?>
<sst xmlns="http://schemas.openxmlformats.org/spreadsheetml/2006/main" count="8259" uniqueCount="3728">
  <si>
    <t>Press Button to Reach Available Option</t>
  </si>
  <si>
    <t>Fruits!A1</t>
  </si>
  <si>
    <t>Grocery</t>
  </si>
  <si>
    <t>Vegetables</t>
  </si>
  <si>
    <t>Electronics</t>
  </si>
  <si>
    <t>Watches!A1</t>
  </si>
  <si>
    <t>Realme Mobiles</t>
  </si>
  <si>
    <t>oppo phone</t>
  </si>
  <si>
    <t>Flour Puls Rice Buiscuits</t>
  </si>
  <si>
    <t>'Pure it Ro'!A1</t>
  </si>
  <si>
    <t xml:space="preserve">Firebolt watch </t>
  </si>
  <si>
    <t>'i phone'!A1</t>
  </si>
  <si>
    <t>'Boat Accessories'!A1</t>
  </si>
  <si>
    <t>'Vivo Phones'!A1</t>
  </si>
  <si>
    <t>'One Plus Phones'!A1</t>
  </si>
  <si>
    <t>'Samsung Phones'!A1</t>
  </si>
  <si>
    <t>'Samsung Tab'!A1</t>
  </si>
  <si>
    <t>'REAL ME ACC'!A1</t>
  </si>
  <si>
    <t>Realme Acce</t>
  </si>
  <si>
    <t>'Motorola phone'!A1</t>
  </si>
  <si>
    <t>'Lava keypad &amp; smart phone'!A1</t>
  </si>
  <si>
    <t>'Samsung acc'!A1</t>
  </si>
  <si>
    <t>Fruits -The Rate of Fruits  --- GST will be 5 %</t>
  </si>
  <si>
    <t xml:space="preserve">Updated on </t>
  </si>
  <si>
    <t>Sr N.</t>
  </si>
  <si>
    <t>Name of fruits</t>
  </si>
  <si>
    <t>01 kg</t>
  </si>
  <si>
    <t>500g</t>
  </si>
  <si>
    <t>150g</t>
  </si>
  <si>
    <t>250g</t>
  </si>
  <si>
    <t>100g</t>
  </si>
  <si>
    <t>900g</t>
  </si>
  <si>
    <t>Current Status</t>
  </si>
  <si>
    <t>APPLE</t>
  </si>
  <si>
    <t>KINUR</t>
  </si>
  <si>
    <t>avlble on bigxmart</t>
  </si>
  <si>
    <t>WASHINGTON</t>
  </si>
  <si>
    <t>GALA</t>
  </si>
  <si>
    <t>GREEN</t>
  </si>
  <si>
    <t>FUJI</t>
  </si>
  <si>
    <t>कश्मीरी</t>
  </si>
  <si>
    <t>BABU GOSA</t>
  </si>
  <si>
    <t>BANANA</t>
  </si>
  <si>
    <t xml:space="preserve">केला
</t>
  </si>
  <si>
    <t>30 - 6Pc</t>
  </si>
  <si>
    <t>BLUEBERRY</t>
  </si>
  <si>
    <t>नीलबदरी</t>
  </si>
  <si>
    <t>STAR FRUIT</t>
  </si>
  <si>
    <t xml:space="preserve">कमरख
</t>
  </si>
  <si>
    <t>CHERRY</t>
  </si>
  <si>
    <t>चेरी</t>
  </si>
  <si>
    <t xml:space="preserve"> WATER COCONUT</t>
  </si>
  <si>
    <t>नारियल पानी</t>
  </si>
  <si>
    <t>50 per pc</t>
  </si>
  <si>
    <t xml:space="preserve">CUSTARD APPLE </t>
  </si>
  <si>
    <t xml:space="preserve">शरीफा
</t>
  </si>
  <si>
    <t>DATES</t>
  </si>
  <si>
    <t>खजूर</t>
  </si>
  <si>
    <t>not avlble on bigxmart</t>
  </si>
  <si>
    <t>DRAGON FRUIT</t>
  </si>
  <si>
    <t>ड्रैगन फल</t>
  </si>
  <si>
    <t>80 per pc</t>
  </si>
  <si>
    <t xml:space="preserve">FRUITES </t>
  </si>
  <si>
    <t xml:space="preserve">GOLDEN KIWI </t>
  </si>
  <si>
    <t>300 4pc</t>
  </si>
  <si>
    <t>out of stock</t>
  </si>
  <si>
    <t>GUAVA</t>
  </si>
  <si>
    <t xml:space="preserve">अमरुद
</t>
  </si>
  <si>
    <t>OPEN KIWI</t>
  </si>
  <si>
    <t>कीवी</t>
  </si>
  <si>
    <t>100 4pc</t>
  </si>
  <si>
    <t>MALTA</t>
  </si>
  <si>
    <t>माल्टा</t>
  </si>
  <si>
    <t>MANGO</t>
  </si>
  <si>
    <t>सफेदा आम</t>
  </si>
  <si>
    <t>MULBERRY</t>
  </si>
  <si>
    <t xml:space="preserve">शहतूत
</t>
  </si>
  <si>
    <t>MUSKMELON</t>
  </si>
  <si>
    <t xml:space="preserve">खरबूजा
</t>
  </si>
  <si>
    <t>ORANGE</t>
  </si>
  <si>
    <t xml:space="preserve">संतरा
</t>
  </si>
  <si>
    <t>PAPAYA</t>
  </si>
  <si>
    <t xml:space="preserve">पपीता
</t>
  </si>
  <si>
    <t>PEAR</t>
  </si>
  <si>
    <t>नाशपाती
- NAKH</t>
  </si>
  <si>
    <t xml:space="preserve">PERSIMMON </t>
  </si>
  <si>
    <t xml:space="preserve">खुरमा फल
</t>
  </si>
  <si>
    <t>PINEAPPLE</t>
  </si>
  <si>
    <t>अनानाश</t>
  </si>
  <si>
    <t>120 per pc</t>
  </si>
  <si>
    <t>PLUM</t>
  </si>
  <si>
    <t>आलूबुखारा</t>
  </si>
  <si>
    <t>POMEGRANATE</t>
  </si>
  <si>
    <t xml:space="preserve">अनार
</t>
  </si>
  <si>
    <t xml:space="preserve">QUINCE </t>
  </si>
  <si>
    <t xml:space="preserve">श्रीफल
</t>
  </si>
  <si>
    <t>RED CHERRY</t>
  </si>
  <si>
    <t>SAPODILLA</t>
  </si>
  <si>
    <t>चीकू</t>
  </si>
  <si>
    <t>SUN MELON</t>
  </si>
  <si>
    <t>शारदा फल</t>
  </si>
  <si>
    <t>STRAWBERRY</t>
  </si>
  <si>
    <t>झरबेर</t>
  </si>
  <si>
    <t>90PER PACK</t>
  </si>
  <si>
    <t>SWEET LEMON/MOSSMI</t>
  </si>
  <si>
    <t>TACHI BABU GOSHA</t>
  </si>
  <si>
    <t>TACHI NASPATI</t>
  </si>
  <si>
    <t>WATER MELON</t>
  </si>
  <si>
    <t xml:space="preserve">तरबूज
</t>
  </si>
  <si>
    <t xml:space="preserve">RASBHARI KIWI </t>
  </si>
  <si>
    <t>GOLDEN KIWI PILI</t>
  </si>
  <si>
    <t>OUT OF STOCK</t>
  </si>
  <si>
    <t>Black Grapes</t>
  </si>
  <si>
    <t xml:space="preserve">GREEN GRAPES </t>
  </si>
  <si>
    <t xml:space="preserve">हरा अंगूर
</t>
  </si>
  <si>
    <t>RED GRAPES</t>
  </si>
  <si>
    <t xml:space="preserve">लाल अंगूर
</t>
  </si>
  <si>
    <t>RAMPHAL</t>
  </si>
  <si>
    <t>not avlble</t>
  </si>
  <si>
    <t>KIMIA GOLD DATE</t>
  </si>
  <si>
    <t xml:space="preserve">DATE CROWN </t>
  </si>
  <si>
    <t>RAIPUR GUAVA</t>
  </si>
  <si>
    <t>रायपुर का अमरुद</t>
  </si>
  <si>
    <t>POMEGRANETE</t>
  </si>
  <si>
    <t>अनार</t>
  </si>
  <si>
    <t>MINI JUJUBE</t>
  </si>
  <si>
    <t>छोटा बेर</t>
  </si>
  <si>
    <t>THICK JUJUBE</t>
  </si>
  <si>
    <t>मोटा बेर</t>
  </si>
  <si>
    <t>CAPE GOOSEBERRY</t>
  </si>
  <si>
    <t>रसभरी</t>
  </si>
  <si>
    <t>120PER PACK WEIGHT APPROX 400G</t>
  </si>
  <si>
    <t>ADANI FARM PIK</t>
  </si>
  <si>
    <t>सेब</t>
  </si>
  <si>
    <t>TAMARIND</t>
  </si>
  <si>
    <t>इमली</t>
  </si>
  <si>
    <t xml:space="preserve">AVOCADO </t>
  </si>
  <si>
    <t>नाशपाती जैसा फल</t>
  </si>
  <si>
    <t>COCONUT</t>
  </si>
  <si>
    <t>नारियल</t>
  </si>
  <si>
    <t>40/PERPC</t>
  </si>
  <si>
    <t>RAW PAPAYA</t>
  </si>
  <si>
    <t>कच्चा पपीता</t>
  </si>
  <si>
    <t>@</t>
  </si>
  <si>
    <t xml:space="preserve">Ghee  -  Clarified Butter </t>
  </si>
  <si>
    <t>Oil  -  Tel</t>
  </si>
  <si>
    <t>SANACK - CHIPES</t>
  </si>
  <si>
    <t>Spices  -  Masale</t>
  </si>
  <si>
    <t>NOODLES</t>
  </si>
  <si>
    <t>Namkeen</t>
  </si>
  <si>
    <t>Oral health</t>
  </si>
  <si>
    <t>Updated on 24 feb 2023</t>
  </si>
  <si>
    <t>Choclates</t>
  </si>
  <si>
    <t>Shampoo</t>
  </si>
  <si>
    <t>Body wash</t>
  </si>
  <si>
    <t>Soap  -  Sabun</t>
  </si>
  <si>
    <t>DEDORANT</t>
  </si>
  <si>
    <t>BABY CARE</t>
  </si>
  <si>
    <t>REPELLANTS &amp; FRESHNERS</t>
  </si>
  <si>
    <t>Sauce and Catchep</t>
  </si>
  <si>
    <t>NUTELLA</t>
  </si>
  <si>
    <t>MAYONNAISE</t>
  </si>
  <si>
    <t>PEANUT BUTTER</t>
  </si>
  <si>
    <t>DETERGENTS</t>
  </si>
  <si>
    <t>CLEANERS</t>
  </si>
  <si>
    <t>BEVRAGES</t>
  </si>
  <si>
    <t>Updated on 16 feb 2023</t>
  </si>
  <si>
    <t>PICKELS</t>
  </si>
  <si>
    <t>updated on 23 feb 2023</t>
  </si>
  <si>
    <t xml:space="preserve">MAGGI  ITEM </t>
  </si>
  <si>
    <t>PERSONAL CARE</t>
  </si>
  <si>
    <t>Pet Food</t>
  </si>
  <si>
    <t>Tea and Coffee</t>
  </si>
  <si>
    <t>Cleaning Wipe Wiper Scrub</t>
  </si>
  <si>
    <t>Updated on 23 Feb 2023</t>
  </si>
  <si>
    <t>Tisso And Kitchen Towels</t>
  </si>
  <si>
    <t>Suger</t>
  </si>
  <si>
    <t>Breads</t>
  </si>
  <si>
    <t>Updated on 23 feb 2023</t>
  </si>
  <si>
    <t>Eggs</t>
  </si>
  <si>
    <t>Condoms</t>
  </si>
  <si>
    <t>Painrelief Items</t>
  </si>
  <si>
    <t>Honey</t>
  </si>
  <si>
    <t>Milk - Paneer  - buttermilk - Curd</t>
  </si>
  <si>
    <t>McCain Items</t>
  </si>
  <si>
    <t>Items Number</t>
  </si>
  <si>
    <t>Name of product and brand</t>
  </si>
  <si>
    <t>Quantity</t>
  </si>
  <si>
    <t>Dis 4%</t>
  </si>
  <si>
    <t>Mart Mrp</t>
  </si>
  <si>
    <t>Mrp</t>
  </si>
  <si>
    <t>Gst</t>
  </si>
  <si>
    <t>Similar Pri</t>
  </si>
  <si>
    <t>Qty</t>
  </si>
  <si>
    <t>Dis 10%</t>
  </si>
  <si>
    <t>Name of product</t>
  </si>
  <si>
    <t>Dis-15%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</si>
  <si>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</si>
  <si>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 xml:space="preserve">Name of product and brand </t>
  </si>
  <si>
    <t>DIS 10%</t>
  </si>
  <si>
    <t>MART MRP</t>
  </si>
  <si>
    <t>MRP</t>
  </si>
  <si>
    <t>Name of prduct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</si>
  <si>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</si>
  <si>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>Name of pruduct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</si>
  <si>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</si>
  <si>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>bodywash</t>
  </si>
  <si>
    <t>Qunty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</si>
  <si>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</si>
  <si>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</si>
  <si>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>Quanty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</si>
  <si>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</si>
  <si>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9.0"/>
      </rPr>
      <t>10%</t>
    </r>
  </si>
  <si>
    <t xml:space="preserve">Name of product 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</si>
  <si>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</si>
  <si>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15%</t>
    </r>
  </si>
  <si>
    <t>Similar Price</t>
  </si>
  <si>
    <t>Name of Product</t>
  </si>
  <si>
    <t>QTY</t>
  </si>
  <si>
    <r>
      <rPr>
        <rFont val="Calibri"/>
        <b/>
        <color theme="1"/>
        <sz val="11.0"/>
        <u/>
      </rPr>
      <t>Dis -</t>
    </r>
    <r>
      <rPr>
        <rFont val="Calibri"/>
        <b/>
        <color theme="1"/>
        <sz val="10.0"/>
        <u/>
      </rPr>
      <t>15%</t>
    </r>
  </si>
  <si>
    <t>DIS 15%</t>
  </si>
  <si>
    <t>Name of item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</si>
  <si>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</si>
  <si>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>Dis 15%</t>
  </si>
  <si>
    <t>Pickels Name</t>
  </si>
  <si>
    <t>Name product</t>
  </si>
  <si>
    <t>HAIR BRUSH</t>
  </si>
  <si>
    <t>DIS-15%</t>
  </si>
  <si>
    <t>Unit</t>
  </si>
  <si>
    <t>SUGER</t>
  </si>
  <si>
    <t>Name of bread</t>
  </si>
  <si>
    <t>Name of eggs</t>
  </si>
  <si>
    <t>Units</t>
  </si>
  <si>
    <r>
      <rPr>
        <rFont val="Calibri"/>
        <b/>
        <color theme="1"/>
        <sz val="10.0"/>
      </rPr>
      <t>Dis-</t>
    </r>
    <r>
      <rPr>
        <rFont val="Calibri"/>
        <b/>
        <color theme="1"/>
        <sz val="9.0"/>
      </rPr>
      <t>15%</t>
    </r>
  </si>
  <si>
    <t>DIS 30%</t>
  </si>
  <si>
    <t>Mart Price</t>
  </si>
  <si>
    <t>Qnty</t>
  </si>
  <si>
    <t>DIS-10%</t>
  </si>
  <si>
    <t>MART PRICE</t>
  </si>
  <si>
    <t>Current status</t>
  </si>
  <si>
    <r>
      <rPr>
        <rFont val="Calibri"/>
        <b/>
        <color theme="1"/>
        <sz val="10.0"/>
        <u/>
      </rPr>
      <t>Dis-</t>
    </r>
    <r>
      <rPr>
        <rFont val="Calibri"/>
        <b/>
        <color theme="1"/>
        <sz val="9.0"/>
        <u/>
      </rPr>
      <t>10%</t>
    </r>
  </si>
  <si>
    <t>Current Stus</t>
  </si>
  <si>
    <t>SIMILAR PRICE</t>
  </si>
  <si>
    <t>DIS 4%</t>
  </si>
  <si>
    <t>GST</t>
  </si>
  <si>
    <t>Ghee  01</t>
  </si>
  <si>
    <t xml:space="preserve">Amul Pasteurised Salted Butter </t>
  </si>
  <si>
    <t>100 Grm</t>
  </si>
  <si>
    <t>avlble on bxmrt</t>
  </si>
  <si>
    <t xml:space="preserve">Fortune Sunlite Refined Sunflower </t>
  </si>
  <si>
    <t>1 Ltr</t>
  </si>
  <si>
    <t xml:space="preserve">Lay's American Style Cream and Onion Chips </t>
  </si>
  <si>
    <t>40 grm</t>
  </si>
  <si>
    <t xml:space="preserve">MDH Kitchen King Mixed Spices Powder </t>
  </si>
  <si>
    <t>100 grm</t>
  </si>
  <si>
    <t>avlble on bixmrt</t>
  </si>
  <si>
    <t>Maggi Masala Instant Noodles Vegetarian</t>
  </si>
  <si>
    <t>70g</t>
  </si>
  <si>
    <t>avlbe on bxmrt</t>
  </si>
  <si>
    <t xml:space="preserve">Haldiram's Moong Dal </t>
  </si>
  <si>
    <t>400g</t>
  </si>
  <si>
    <t>Colgate Gentle Sensitive, Ultra Soft Ultra Soft Toothbrush PACK</t>
  </si>
  <si>
    <t>Pack of 4 Pcs</t>
  </si>
  <si>
    <t>Avlble on bxmrt</t>
  </si>
  <si>
    <t>KitKat Share Bag</t>
  </si>
  <si>
    <t>18g 7Pcs</t>
  </si>
  <si>
    <t xml:space="preserve">Dabur Almond </t>
  </si>
  <si>
    <t>650ml</t>
  </si>
  <si>
    <t>NIVEA Water lily &amp; Oil Shower Gel - Pack of 3</t>
  </si>
  <si>
    <t>3x250 ml</t>
  </si>
  <si>
    <t>PARK AVENUE Luxury Soap</t>
  </si>
  <si>
    <t>3 x 125g</t>
  </si>
  <si>
    <t>DENVER Sporting Club Rider, Goal &amp; Victor Deodorant Spray For Men Pack of 3</t>
  </si>
  <si>
    <t xml:space="preserve"> (600 ml</t>
  </si>
  <si>
    <t xml:space="preserve">Pampers Diaper Pants </t>
  </si>
  <si>
    <t>XL (56 pieces)</t>
  </si>
  <si>
    <t>Mortein Insta5 Mosquito Vaporiser 1unit 1refill</t>
  </si>
  <si>
    <t>1 Unit</t>
  </si>
  <si>
    <t>WeiKFiELD Soya Sauce</t>
  </si>
  <si>
    <t>200g</t>
  </si>
  <si>
    <t xml:space="preserve">nutella Choclate Spread </t>
  </si>
  <si>
    <t>350g</t>
  </si>
  <si>
    <t xml:space="preserve">VEEBA Eggless Mayonnaise Chef's Special </t>
  </si>
  <si>
    <t>875 g</t>
  </si>
  <si>
    <t>PINTOLA CLASSIC CRUNCHY PEANUT BUTTER</t>
  </si>
  <si>
    <t>350 g</t>
  </si>
  <si>
    <t xml:space="preserve">Ghadi Detergent Powder </t>
  </si>
  <si>
    <t>3 kg</t>
  </si>
  <si>
    <t>Domex Original Disinfectant Toilet Expert</t>
  </si>
  <si>
    <t>1L</t>
  </si>
  <si>
    <t>Maaza Mango Drink</t>
  </si>
  <si>
    <t>1.2 L</t>
  </si>
  <si>
    <t>Mother's Recipe Mixed Pickle</t>
  </si>
  <si>
    <t>1 kg</t>
  </si>
  <si>
    <t>Maggi Masala Ae Magic</t>
  </si>
  <si>
    <t xml:space="preserve"> 6 g</t>
  </si>
  <si>
    <t>Nail Clipper (Large) - LNC-01</t>
  </si>
  <si>
    <t>PEDIGREE Adult Gravy Food Chicken, Liver</t>
  </si>
  <si>
    <t xml:space="preserve">Tata Tea Premium Teaveda, Black Tea, Box </t>
  </si>
  <si>
    <t>Scotch-Brite ,Multi-purpose , Easy to use kitchen cleaning Sponge Wipe</t>
  </si>
  <si>
    <t>10 Pieces</t>
  </si>
  <si>
    <t>Origami So Soft Kitchen Towel Roll Pack of 4</t>
  </si>
  <si>
    <t xml:space="preserve">60 Pieces </t>
  </si>
  <si>
    <t>Fortune Sulphurless Sugar</t>
  </si>
  <si>
    <t>1kg</t>
  </si>
  <si>
    <t xml:space="preserve">Bread - Brown </t>
  </si>
  <si>
    <t>400 g Pouch</t>
  </si>
  <si>
    <t>BAJAJ WHITE EGGS</t>
  </si>
  <si>
    <t>10pcs</t>
  </si>
  <si>
    <t>DUREX Intense Condoms for her extra pleasure - 10 Count</t>
  </si>
  <si>
    <t>10 sheets</t>
  </si>
  <si>
    <t>MOOV Fast Pain Relief Spray</t>
  </si>
  <si>
    <t>50g</t>
  </si>
  <si>
    <t xml:space="preserve">Dabur Honey (Free 20% Extra) </t>
  </si>
  <si>
    <t>250 g</t>
  </si>
  <si>
    <t>Amul Taaza Homogenised Toned Milk</t>
  </si>
  <si>
    <t>Jio mart</t>
  </si>
  <si>
    <t>McCain French Fries</t>
  </si>
  <si>
    <t>1.20 kg</t>
  </si>
  <si>
    <t>jiomart</t>
  </si>
  <si>
    <t>Oil  02</t>
  </si>
  <si>
    <t>Aashirvaad Svasti Pure Cow Ghee</t>
  </si>
  <si>
    <t>blinkit</t>
  </si>
  <si>
    <t xml:space="preserve">Fortune Refined Soyabean Oil </t>
  </si>
  <si>
    <t>Lay's Potato Chips - Classic Salted, Best-Quality &amp; Crunchy chips</t>
  </si>
  <si>
    <t>73 grm</t>
  </si>
  <si>
    <t xml:space="preserve">MDH Lal Mirch Powder </t>
  </si>
  <si>
    <t>500 grm</t>
  </si>
  <si>
    <t>Maggi 2-Minute Instant Noodles - Masala, 420g Pack Of 2</t>
  </si>
  <si>
    <t>420g PCK OF 2</t>
  </si>
  <si>
    <t xml:space="preserve">Haldiram's Lite Murmura </t>
  </si>
  <si>
    <t>Oral-B Bacteria Fighter Soft Toothbrush  (6 Toothbrushes)</t>
  </si>
  <si>
    <t>Pack of 6</t>
  </si>
  <si>
    <t>Cadbury 5 Star Home Treats</t>
  </si>
  <si>
    <t xml:space="preserve">L'Oréal Paris Total Repair 5 Repairing Shampoo with Keratin XS </t>
  </si>
  <si>
    <t>1Ltr</t>
  </si>
  <si>
    <t>NIVEA Body Wash, Fresh Powerfruit Shower Gel, with Ant</t>
  </si>
  <si>
    <t>250ml</t>
  </si>
  <si>
    <t>PARK AVENUE Cool Blue Soap</t>
  </si>
  <si>
    <t>SET WET Cool, Charm and Swag Avatar Deodorant Spray or Men - Pack of 3</t>
  </si>
  <si>
    <t>450ml</t>
  </si>
  <si>
    <t xml:space="preserve">JOHNSON'S Baby No More Tears Shampoo </t>
  </si>
  <si>
    <t>200ml</t>
  </si>
  <si>
    <t>not matched</t>
  </si>
  <si>
    <t xml:space="preserve">Godrej Aer Power Pocket Assorted </t>
  </si>
  <si>
    <t>3 x 10 g</t>
  </si>
  <si>
    <t>VEEBA Chipotle Southwest Dressing Sauce</t>
  </si>
  <si>
    <t>300g</t>
  </si>
  <si>
    <t xml:space="preserve">nutella Ferrero </t>
  </si>
  <si>
    <t xml:space="preserve">FUNFOODS by Dr. Oetker Original Veg Mayonnaise </t>
  </si>
  <si>
    <t>PINTOLA ALL NATURAL EXTRA CRUNCHY PEANUT BUTTER</t>
  </si>
  <si>
    <t xml:space="preserve">Tide Double Power Lemon &amp; Mint Detergent Powder </t>
  </si>
  <si>
    <t>4kg</t>
  </si>
  <si>
    <t xml:space="preserve">Harpic Power Plus Original </t>
  </si>
  <si>
    <t>500 ml</t>
  </si>
  <si>
    <t xml:space="preserve">Coca Cola </t>
  </si>
  <si>
    <t>600 ml</t>
  </si>
  <si>
    <t xml:space="preserve">Mother's Recipe Mango Pickle </t>
  </si>
  <si>
    <t xml:space="preserve">Maggi Masala vin Magic </t>
  </si>
  <si>
    <t>6 g</t>
  </si>
  <si>
    <t>Nail Clipper (Large) - Glitter - LNC-02</t>
  </si>
  <si>
    <t>PEDIGREE Puppy Milk, Chicken 1.2 kg Dry New</t>
  </si>
  <si>
    <t>Red Label Natural Care Cardamom, Ginger</t>
  </si>
  <si>
    <t xml:space="preserve">Scotch-Brite Bathroom Squeegee Plastic Wiper Green </t>
  </si>
  <si>
    <t>30 cm</t>
  </si>
  <si>
    <t>Origami Non Woven Reusable and Washable Kitchen Wipes / Kitchen Towel</t>
  </si>
  <si>
    <t>160 Count</t>
  </si>
  <si>
    <t xml:space="preserve">DHAMPURE Sulphurless Sugar </t>
  </si>
  <si>
    <t>5KG</t>
  </si>
  <si>
    <t>English Oven 100% Atta Bread</t>
  </si>
  <si>
    <t>BAJAJ BROWN EGGS</t>
  </si>
  <si>
    <t>DUREX Air Ultra Thin Condom</t>
  </si>
  <si>
    <t>30 sheets</t>
  </si>
  <si>
    <t>MOOV Instant Pain Relief Spray Spray</t>
  </si>
  <si>
    <t xml:space="preserve"> 80g</t>
  </si>
  <si>
    <t xml:space="preserve">Patanjali Honey </t>
  </si>
  <si>
    <t>Amul Gold full cream fresh milk</t>
  </si>
  <si>
    <t>Blinkit</t>
  </si>
  <si>
    <t xml:space="preserve">McCain French Fries </t>
  </si>
  <si>
    <t>420 g</t>
  </si>
  <si>
    <t>Snack/chips  03</t>
  </si>
  <si>
    <t xml:space="preserve">Mother Dairy Cow Ghee </t>
  </si>
  <si>
    <t>1 Ltr Pouch</t>
  </si>
  <si>
    <t>5 Ltr</t>
  </si>
  <si>
    <t>Lay's Classic Salted Potato Chips chips</t>
  </si>
  <si>
    <t>90 grm</t>
  </si>
  <si>
    <t xml:space="preserve">MDH PAV BHAJI MASALA </t>
  </si>
  <si>
    <t>Maggi 2-Minute Masala Instant</t>
  </si>
  <si>
    <t>420 G</t>
  </si>
  <si>
    <t>Haldiram's Mini Bhakhar Badi</t>
  </si>
  <si>
    <t xml:space="preserve"> 200g</t>
  </si>
  <si>
    <t>Colgate Charcoal Clean Black Gel Toothpaste with Slim Soft Charcoal Toothb</t>
  </si>
  <si>
    <t>4 pcs in set</t>
  </si>
  <si>
    <t>Cadbury Dairy Milk Home Treats Minis - Pack of 18</t>
  </si>
  <si>
    <t xml:space="preserve">126g </t>
  </si>
  <si>
    <t>HIMALAYA Anti-Hair Fall Shampoo</t>
  </si>
  <si>
    <t>400ml</t>
  </si>
  <si>
    <t>NIVEA Body Wash, Active Clean with Active Charcoal, Shower Gel</t>
  </si>
  <si>
    <t>Dettol Original Protection Soap 75 gram Pack Of 4</t>
  </si>
  <si>
    <t>4 x 75 g</t>
  </si>
  <si>
    <t>DENVER Hamilton and Imperial Combo Deodorant Spray Pack of 2</t>
  </si>
  <si>
    <t xml:space="preserve">Nestle Lactogen Follow-up-Formula (Stage 2) </t>
  </si>
  <si>
    <t xml:space="preserve">Good Knight Gold Flash Liquid Mosquito </t>
  </si>
  <si>
    <t>1unit 4 refill</t>
  </si>
  <si>
    <t>Top's Soya Sauce bottle</t>
  </si>
  <si>
    <t>220g</t>
  </si>
  <si>
    <t xml:space="preserve">nutella CHOCOLATE SPREAD </t>
  </si>
  <si>
    <t>750g</t>
  </si>
  <si>
    <t xml:space="preserve">FUNFOODS by Dr. Oetker Mayonnaise Veg </t>
  </si>
  <si>
    <t>500 g</t>
  </si>
  <si>
    <t>Pintola All Natural Creamy Peanut Butter</t>
  </si>
  <si>
    <t xml:space="preserve"> 1 kg</t>
  </si>
  <si>
    <t>Ariel Matic Top Load Detergent Powder</t>
  </si>
  <si>
    <t>4 kg</t>
  </si>
  <si>
    <t>2.5L</t>
  </si>
  <si>
    <t xml:space="preserve">7Up </t>
  </si>
  <si>
    <t>2.25 L</t>
  </si>
  <si>
    <t xml:space="preserve">Maggi Masala Penne Instant Pazzta </t>
  </si>
  <si>
    <t>65 g</t>
  </si>
  <si>
    <t>Nail Clipper (Large) - Black - LNC-03</t>
  </si>
  <si>
    <t>PEDIGREE Adult Meat, Rice 1.2 kg Dry Adult</t>
  </si>
  <si>
    <t xml:space="preserve">Tata Tea Agni Strong Leaf Tea Black Tea </t>
  </si>
  <si>
    <t>Scotch-Brite No-Dust Broom, Long handle, Easy floor cleaning (Multi-use)</t>
  </si>
  <si>
    <t>1 Piece</t>
  </si>
  <si>
    <t xml:space="preserve">Origami So Soft 3 Ply Toilet Paper / Toilet Roll / Tissue Roll - 10 x 9.8 cm </t>
  </si>
  <si>
    <t>Sheet 160</t>
  </si>
  <si>
    <t xml:space="preserve">DHAMPURE Bura Sugar </t>
  </si>
  <si>
    <t>1KG</t>
  </si>
  <si>
    <t>English Oven Bread - Atta</t>
  </si>
  <si>
    <t>25pcs</t>
  </si>
  <si>
    <t>DUREX Extra Time Condom</t>
  </si>
  <si>
    <t>3 sheets</t>
  </si>
  <si>
    <t>Relispray Instant Pain Relief Spray Spray</t>
  </si>
  <si>
    <t xml:space="preserve"> 135g</t>
  </si>
  <si>
    <t xml:space="preserve">Saffola Honey </t>
  </si>
  <si>
    <t>Mother dairy Toned Milk</t>
  </si>
  <si>
    <t xml:space="preserve"> 1 Ltr</t>
  </si>
  <si>
    <t xml:space="preserve">McCain Aloo Tikki </t>
  </si>
  <si>
    <t>760g</t>
  </si>
  <si>
    <t>Spices  04</t>
  </si>
  <si>
    <t xml:space="preserve">Gowardhan Pure Cow Ghee </t>
  </si>
  <si>
    <t>Fortune Refined Rice Bran Oil FORTUNE</t>
  </si>
  <si>
    <t xml:space="preserve">Lay's Spanish Tomato Tango Chips </t>
  </si>
  <si>
    <t xml:space="preserve">MDH Chicken Masala  </t>
  </si>
  <si>
    <t>560 G</t>
  </si>
  <si>
    <t xml:space="preserve">Haldiram's Bhujia </t>
  </si>
  <si>
    <t>Colgate ZigZag Charcoal Medium Toothbrush  (4N Hygiene Caps Free, 4 T</t>
  </si>
  <si>
    <t>Lotte Choco Pie</t>
  </si>
  <si>
    <t>28g 12pcs</t>
  </si>
  <si>
    <t xml:space="preserve">Naturali Shampoo-Pollution Defence </t>
  </si>
  <si>
    <t>80ml</t>
  </si>
  <si>
    <t xml:space="preserve">NIVEA Frangipani Shower Gel </t>
  </si>
  <si>
    <t>3 x 250 ml</t>
  </si>
  <si>
    <t>FIAMA Gel bar Celebration Pack  (5 x 125, Pack of 5)</t>
  </si>
  <si>
    <t>5 x 125g</t>
  </si>
  <si>
    <t>KS SPARK RUSH URGE Deodorant Spray - For Men &amp; Women Pack of 3</t>
  </si>
  <si>
    <t>Nestle Ceregrow CEREGROW Growing Up Multigrain Cereal with Milk &amp;</t>
  </si>
  <si>
    <t>Good Knight Gold Flash Liquid Mosquito</t>
  </si>
  <si>
    <t>1unit 2refill</t>
  </si>
  <si>
    <t>WeiKFiELD Red Chilli Sauce</t>
  </si>
  <si>
    <t xml:space="preserve">nutella Chocolate Hazelnut Spread (Imported) </t>
  </si>
  <si>
    <t>Nutralite Veg Eggless Mayonnaise| With Vitamin A, D2 &amp;</t>
  </si>
  <si>
    <t>Not found</t>
  </si>
  <si>
    <t>Pintola All Natural Crunchy Peanut Butter</t>
  </si>
  <si>
    <t xml:space="preserve">Wheel Active 2 in 1 Detergent Powder </t>
  </si>
  <si>
    <t>Harpic Power Plus Original Disinfectant Toil</t>
  </si>
  <si>
    <t xml:space="preserve">300 ml </t>
  </si>
  <si>
    <t xml:space="preserve">Mother's Recipe Mixed Pickle </t>
  </si>
  <si>
    <t xml:space="preserve">Maggi Masala Penne Instant Pazzta Family Saver Pack </t>
  </si>
  <si>
    <t>130 g</t>
  </si>
  <si>
    <t>PEDIGREE Adult Meat, Rice 3 kg Dry Adult Dog</t>
  </si>
  <si>
    <t>Tata Gold Black Tea</t>
  </si>
  <si>
    <t>Scotch-Brite Scrub</t>
  </si>
  <si>
    <t>5 Pad</t>
  </si>
  <si>
    <t>Origami So..Soft Crepe Tissue - 50 Serviettes (2Ply)</t>
  </si>
  <si>
    <t>50 Serviettes</t>
  </si>
  <si>
    <t>English Oven Bread - Multigrain</t>
  </si>
  <si>
    <t>DUREX Extra Thin Wild Strawberry Flavored Condom</t>
  </si>
  <si>
    <t>MOOV Pain Relief Specialist Spray</t>
  </si>
  <si>
    <t xml:space="preserve"> 35g</t>
  </si>
  <si>
    <t xml:space="preserve">Dabur Honey </t>
  </si>
  <si>
    <t>100 g</t>
  </si>
  <si>
    <t>`</t>
  </si>
  <si>
    <t>Mother dairy full cream Fresh Milk</t>
  </si>
  <si>
    <t xml:space="preserve">McCain Masala Fries </t>
  </si>
  <si>
    <t>375 g</t>
  </si>
  <si>
    <t>Noodels  05</t>
  </si>
  <si>
    <t>500 ml Pouch</t>
  </si>
  <si>
    <t xml:space="preserve">Saffola Active Pro Weight Watchers RiceBran Based Blended Oil </t>
  </si>
  <si>
    <t>Lay's Tomato Tango Chips</t>
  </si>
  <si>
    <t xml:space="preserve">MDH Shahi Paneer Masala </t>
  </si>
  <si>
    <t>Maggi Nutri-licious Masala Instant Atta Noodles - 290g Pouch</t>
  </si>
  <si>
    <t>290 G</t>
  </si>
  <si>
    <t xml:space="preserve">Haldiram's Bombay Mix </t>
  </si>
  <si>
    <t xml:space="preserve">Colgate SlimSoft Charcoal Soft Black Bristles Toothbrush, 4 Pcs, Soft Bristles for </t>
  </si>
  <si>
    <t>Cadbury Choclairs Gold - Pack of 25</t>
  </si>
  <si>
    <t xml:space="preserve">137.5g </t>
  </si>
  <si>
    <t xml:space="preserve">DOVE Healthy Ritual for Growing Hair Shampoo </t>
  </si>
  <si>
    <t>NIVEA Body Wash, Pure Impact with Purifying Micro Parti</t>
  </si>
  <si>
    <t>250 ml</t>
  </si>
  <si>
    <t>Pears Soft and Fresh</t>
  </si>
  <si>
    <t>6 x 125g</t>
  </si>
  <si>
    <t xml:space="preserve">JOHNSON'S Baby Powder </t>
  </si>
  <si>
    <t xml:space="preserve">Mortein 2 in 1 Mosquito and Cockroach Killer </t>
  </si>
  <si>
    <t>Top's Premium Green Chilli Sauce</t>
  </si>
  <si>
    <t>650g</t>
  </si>
  <si>
    <t>nutella &amp; Go Hazelnut Spread &amp; Malted Bread Sticks, 52 …</t>
  </si>
  <si>
    <t xml:space="preserve">FUNFOODS by Dr. Oetker Burger Mayonnaise </t>
  </si>
  <si>
    <t>Pintola HIGH Protein Peanut Butter (Dark Chocolate)</t>
  </si>
  <si>
    <t>510g</t>
  </si>
  <si>
    <t>Rin Bright Like New Detergent Powder</t>
  </si>
  <si>
    <t xml:space="preserve">Harpic Floral Disinfectant </t>
  </si>
  <si>
    <t xml:space="preserve">Mirinda Orange </t>
  </si>
  <si>
    <t>Mother's Recipe Stuffed Red Chilli</t>
  </si>
  <si>
    <t>PEDIGREE Puppy Milk, Chicken 3 kg Dry New</t>
  </si>
  <si>
    <t xml:space="preserve">Tata Premium Tea Pouch </t>
  </si>
  <si>
    <t>1.5kg</t>
  </si>
  <si>
    <t>Scotch-Brite 1 Stainless Steel Scrubber (15g) and 2 Scrub pads Combo</t>
  </si>
  <si>
    <t>15g</t>
  </si>
  <si>
    <t>Origami Klassic Napkins - 100 Serviettes (Plain)</t>
  </si>
  <si>
    <t>100 servittes</t>
  </si>
  <si>
    <t>English Oven Bread - Pav</t>
  </si>
  <si>
    <t>300 g Pouch</t>
  </si>
  <si>
    <t>KEGGS BROWN EGGS</t>
  </si>
  <si>
    <t>6pcs</t>
  </si>
  <si>
    <t>DUREX Mutual Climax Condom</t>
  </si>
  <si>
    <t>Relispray Nitron Pain Relief Cooling Spray Spray</t>
  </si>
  <si>
    <t xml:space="preserve"> 48g</t>
  </si>
  <si>
    <t>50 g</t>
  </si>
  <si>
    <t>Amul Fresh cream (tetra pak)</t>
  </si>
  <si>
    <t>McCain Smiles</t>
  </si>
  <si>
    <t>415g</t>
  </si>
  <si>
    <t>Namkeen  06</t>
  </si>
  <si>
    <t>1 Ltr Jar</t>
  </si>
  <si>
    <t xml:space="preserve">Figaro Olive Oil </t>
  </si>
  <si>
    <t>Lay's Wafer Style Salt with Pepper Flavour Chips</t>
  </si>
  <si>
    <t xml:space="preserve">MDH Hing </t>
  </si>
  <si>
    <t>10 grm</t>
  </si>
  <si>
    <t>280 G</t>
  </si>
  <si>
    <t xml:space="preserve">Haldiram's Gujarati Mix </t>
  </si>
  <si>
    <t>Colgate ZigZag Antibacterial Medium Toothbrush</t>
  </si>
  <si>
    <t>PACK OF 6</t>
  </si>
  <si>
    <t xml:space="preserve">Hershey's Kisses Milk Chocolate </t>
  </si>
  <si>
    <t>36G</t>
  </si>
  <si>
    <t>DOVE Hair Fall Rescue Shampoo</t>
  </si>
  <si>
    <t>NIVEA Naturally Good Shower Gel, Plum Blossom &amp; Oil, No</t>
  </si>
  <si>
    <t>300ml</t>
  </si>
  <si>
    <t>BOROPLUS Antiseptic + Moisturising Soap - Neem, Eucalyp</t>
  </si>
  <si>
    <t>NIVEA Fresh Power Body Spray - For Men Pack of 2</t>
  </si>
  <si>
    <t xml:space="preserve">JOHNSON'S Baby Cream </t>
  </si>
  <si>
    <t>Hit Crawling Insect Killer 200ml</t>
  </si>
  <si>
    <t>not found</t>
  </si>
  <si>
    <t>Maggi Rich Tomato (No Onion No Garlic) Sauce</t>
  </si>
  <si>
    <t xml:space="preserve">nutella Hazelnut Spread with Cocoa </t>
  </si>
  <si>
    <t>FUNFOODS by Dr. Oetker Veg Mayonnaise for Burger</t>
  </si>
  <si>
    <t>Pintola Choco Spread Crunchy Peanut Butter</t>
  </si>
  <si>
    <t xml:space="preserve">Ariel Matic Front Load Detergent Powder </t>
  </si>
  <si>
    <t>2kg</t>
  </si>
  <si>
    <t>200ML</t>
  </si>
  <si>
    <t xml:space="preserve">Maaza Mango Drink </t>
  </si>
  <si>
    <t>PEDIGREE Gravy Chicken Chunks for</t>
  </si>
  <si>
    <t xml:space="preserve">Waghbakri Premium Leaf Tea Pouch </t>
  </si>
  <si>
    <t>Scotch-Brite Silver Sparks Scrub Pad 2.75x4 (Pack of 6)</t>
  </si>
  <si>
    <t>6 scrub pad</t>
  </si>
  <si>
    <t>Beeta Paper Napkin Tissue (Velvet, 30 x 30 cm) </t>
  </si>
  <si>
    <t>English Oven Garlic Bread</t>
  </si>
  <si>
    <t>200 g</t>
  </si>
  <si>
    <t>MANFORCE Litchi Flavoured - 1500 Dots Combo</t>
  </si>
  <si>
    <t>omnigel cipla 75gms pack of 1 Spray</t>
  </si>
  <si>
    <t>75g</t>
  </si>
  <si>
    <t xml:space="preserve">Mother Dairy Cow Milk </t>
  </si>
  <si>
    <t>amazon</t>
  </si>
  <si>
    <t>McCain Chilli Garlic Potato Bites</t>
  </si>
  <si>
    <t>700g</t>
  </si>
  <si>
    <t>Oral Health  7</t>
  </si>
  <si>
    <t>Ananda Pure Ghee</t>
  </si>
  <si>
    <t>Lay's Potato Chips - Spanish Tomato Tango Flavour, Best</t>
  </si>
  <si>
    <t xml:space="preserve">MDH MEAT KA MASALA </t>
  </si>
  <si>
    <t xml:space="preserve">Haldiram's Chilli Chatak Lachha </t>
  </si>
  <si>
    <t>Colgate Gentle Gumcare Ultra Soft Bristles Toothbrush, 4 Pcs (Buy2 Get2)</t>
  </si>
  <si>
    <t>Cadbury Perk Home Treats Wafer Chocolate</t>
  </si>
  <si>
    <t>175g</t>
  </si>
  <si>
    <t>HEAD &amp; SHOULDERS Cool Menthol Anti-Dandruff Shampoo</t>
  </si>
  <si>
    <t>NIVEA Body Wash Fresh Pure Shower Gel Refreshing Aquati</t>
  </si>
  <si>
    <t>LUX International Creamy Swiss Moisturizer Beauty Soap For</t>
  </si>
  <si>
    <t>4 x 125g</t>
  </si>
  <si>
    <t>PARK AVENUE Trance Perfume Body Spray - For Men</t>
  </si>
  <si>
    <t xml:space="preserve"> 135 ml</t>
  </si>
  <si>
    <t xml:space="preserve">JOHNSON'S Active Kids Clean &amp; Fresh Shampoo </t>
  </si>
  <si>
    <t>100ml</t>
  </si>
  <si>
    <t xml:space="preserve">Godrej Aer Matic Violet Valley Bloom Automatic </t>
  </si>
  <si>
    <t>225ml</t>
  </si>
  <si>
    <t>Ching's Secret Schezwan Stir Fry Sauce</t>
  </si>
  <si>
    <t xml:space="preserve">nutella </t>
  </si>
  <si>
    <t xml:space="preserve">FUNFOODS by Dr. Oetker Tandoori Mayonnaise </t>
  </si>
  <si>
    <t>245 g</t>
  </si>
  <si>
    <t>Pintola Classic Crunchy Peanut butter</t>
  </si>
  <si>
    <t>2.5 kg</t>
  </si>
  <si>
    <t xml:space="preserve">Surf excel Matic Top Load Detergent Powder </t>
  </si>
  <si>
    <t>Harpic Power Plus Original Disinfectant Toi</t>
  </si>
  <si>
    <t>1.8L</t>
  </si>
  <si>
    <t xml:space="preserve">Coca Cola Zero </t>
  </si>
  <si>
    <t>300 ml</t>
  </si>
  <si>
    <t xml:space="preserve">Nilon's Parampara Mango Pickle </t>
  </si>
  <si>
    <t>PEDIGREE Puppy Small Dog Lamb 1.2 kg Dry</t>
  </si>
  <si>
    <t xml:space="preserve"> Tata Tea Premium Teaveda Tea Box </t>
  </si>
  <si>
    <t>Scotch-Brite Bathroom Scrubber Brush - Tough multicolour, Pack of 1 piece</t>
  </si>
  <si>
    <t>Beeta Premium White Kitchen Tissue Towel Roll</t>
  </si>
  <si>
    <t>4 count</t>
  </si>
  <si>
    <t>English Oven Bread - Milk</t>
  </si>
  <si>
    <t>MANFORCE Cocktail Combo Pack (Hazelnut &amp; Chocolate and</t>
  </si>
  <si>
    <t>Set of 2, 20 she</t>
  </si>
  <si>
    <t>Amul Whipping Cream</t>
  </si>
  <si>
    <t>McCain Potato Cheese Shotz</t>
  </si>
  <si>
    <t>Choclates 08</t>
  </si>
  <si>
    <t>Patanjali Cow Ghee</t>
  </si>
  <si>
    <t xml:space="preserve">Organic Tattva Mustard Oil </t>
  </si>
  <si>
    <t>Lay's India's Magic Masala Chips</t>
  </si>
  <si>
    <t xml:space="preserve">MDH Chunky Chat Masala </t>
  </si>
  <si>
    <t xml:space="preserve">Haldiram's Navrattan </t>
  </si>
  <si>
    <t>Cadbury Dairy Milk Chocolate</t>
  </si>
  <si>
    <t>13.2g</t>
  </si>
  <si>
    <t>Kesh King Scalp and Hair Medicine Anti-Dandruff Shampoo</t>
  </si>
  <si>
    <t xml:space="preserve"> 340ml</t>
  </si>
  <si>
    <t>PARK AVENUE Good Morning Soap</t>
  </si>
  <si>
    <t>Kamasutra Spark Power Series Perfume Spray</t>
  </si>
  <si>
    <t xml:space="preserve">JOHNSON'S Baby Lotion </t>
  </si>
  <si>
    <t>500ml</t>
  </si>
  <si>
    <t xml:space="preserve">Godrej Aer Morning Misty Meadows Spray </t>
  </si>
  <si>
    <t>220ml</t>
  </si>
  <si>
    <t>VEEBA Thousand Island Dressing Sauce</t>
  </si>
  <si>
    <t xml:space="preserve">FUNFOODS by Dr. Oetker Mayonnaise Olive Oil </t>
  </si>
  <si>
    <t>Pintola Classic Creamy Peanut butter</t>
  </si>
  <si>
    <t xml:space="preserve">Ariel complete Detergent Powder </t>
  </si>
  <si>
    <t>Harpic Lemon Disinfectant Bathroom Cleaner</t>
  </si>
  <si>
    <t xml:space="preserve">Sprite </t>
  </si>
  <si>
    <t>1.75 L</t>
  </si>
  <si>
    <t xml:space="preserve">Mother's Recipe Garlic Pickle </t>
  </si>
  <si>
    <t>PEDIGREE Small Dog Lamb 1.2 kg Dry Adul</t>
  </si>
  <si>
    <t xml:space="preserve">Taj Mahal Tea Box </t>
  </si>
  <si>
    <t>Scotch-Brite 2-in-1 Bucket Spin Mop (Green, 2 Refills)</t>
  </si>
  <si>
    <t>4 Pcs</t>
  </si>
  <si>
    <t>Beeta Ultra-Soft Toilet Paper | Mirasa Toilet Roll 12 In 1 Pack | 3 Ply</t>
  </si>
  <si>
    <t>12 Quantity</t>
  </si>
  <si>
    <t>English Oven Bread - Fruit</t>
  </si>
  <si>
    <t>150 g Pouch</t>
  </si>
  <si>
    <t>DUREX Extra Thin Intense Chocolate Flavored Condom</t>
  </si>
  <si>
    <t>Volini Gel</t>
  </si>
  <si>
    <t xml:space="preserve"> 75g</t>
  </si>
  <si>
    <t>McCain Veggie Burger Patty</t>
  </si>
  <si>
    <t>360g</t>
  </si>
  <si>
    <t>Shampoo 09</t>
  </si>
  <si>
    <t>PATANJALI Cow's Ghee</t>
  </si>
  <si>
    <t xml:space="preserve"> 1 Ltr Box</t>
  </si>
  <si>
    <t>Oleev Extra Virgin Olive Oil Plastic Bottle</t>
  </si>
  <si>
    <t>Lay's Potato Chips - American Style Cream &amp; Onion Flavo</t>
  </si>
  <si>
    <t xml:space="preserve">MDH Meat ka Masala </t>
  </si>
  <si>
    <t xml:space="preserve"> 500g</t>
  </si>
  <si>
    <t>Sunfeast Yippee Magic Masala 6 In 1 Instant Noodles</t>
  </si>
  <si>
    <t>360 G</t>
  </si>
  <si>
    <t xml:space="preserve">Haldiram's Kashmiri Mixture </t>
  </si>
  <si>
    <t>Oral-B Neem Extract Soft Toothbrush - Pack of 4 Toothbrushes</t>
  </si>
  <si>
    <t>Cadbury Dairy Milk Fruit &amp; Nut Chocolate</t>
  </si>
  <si>
    <t>36g</t>
  </si>
  <si>
    <t xml:space="preserve">PARK AVENUE Beer Shampoo Damage Free </t>
  </si>
  <si>
    <t>NIVEA Body Wash, Lemon &amp; Oil Shower Gel, Pampering Care</t>
  </si>
  <si>
    <t>125 ml</t>
  </si>
  <si>
    <t>FIAMA Peach and Avocado Gel Bar</t>
  </si>
  <si>
    <t xml:space="preserve"> 6 x 125g</t>
  </si>
  <si>
    <t xml:space="preserve">Hit Flying Insect Killer Spray </t>
  </si>
  <si>
    <t>FUNFOODS by Dr. Oetker Pasta &amp; Pizza Sauce</t>
  </si>
  <si>
    <t>325g</t>
  </si>
  <si>
    <t xml:space="preserve">nutella Ferrero Hazelnut Spread (IMPORTED) </t>
  </si>
  <si>
    <t xml:space="preserve">Del Monte Eggless Mayonnaise </t>
  </si>
  <si>
    <t>900 g</t>
  </si>
  <si>
    <t xml:space="preserve">Pintola Classic Peanut Butter (Crunchy) </t>
  </si>
  <si>
    <t xml:space="preserve">Surf excel Easy Wash Detergent Powder </t>
  </si>
  <si>
    <t>3kg</t>
  </si>
  <si>
    <t xml:space="preserve">Thums Up </t>
  </si>
  <si>
    <t>Mother's Recipe Green Chilli Pickle</t>
  </si>
  <si>
    <t>PEDIGREE Adult Chicken, Vegetable 1.2</t>
  </si>
  <si>
    <t xml:space="preserve">Tata Gold Care Tea Box </t>
  </si>
  <si>
    <t>Scotch-Brite Scrub Sponge Ideal for dishwash liquid Pack of 2 ( 10cm X 6cm)</t>
  </si>
  <si>
    <t>Pack of 2</t>
  </si>
  <si>
    <t>English Oven Sub Multigrain Bread</t>
  </si>
  <si>
    <t>MANFORCE Combo Pack (Strawberry,Chocolate &amp; Litchi</t>
  </si>
  <si>
    <t>Set of 3, 30 sh</t>
  </si>
  <si>
    <t>Moov Instant Pain Relief Cream</t>
  </si>
  <si>
    <t xml:space="preserve"> 15g</t>
  </si>
  <si>
    <t>Bodywash 10</t>
  </si>
  <si>
    <t xml:space="preserve">Milkfood Rich Desi Danedar Ghee </t>
  </si>
  <si>
    <t>200 ml</t>
  </si>
  <si>
    <t>Lay's Maxx macho chilli chips Chips</t>
  </si>
  <si>
    <t>Pak of 12</t>
  </si>
  <si>
    <t xml:space="preserve">MDH Saffron/Kesar </t>
  </si>
  <si>
    <t>(1gm*2)</t>
  </si>
  <si>
    <t>Sunfeast Yippee Magic Masala Instant Noodles</t>
  </si>
  <si>
    <t>480 G</t>
  </si>
  <si>
    <t xml:space="preserve">Haldiram's Classic Nut Cracker </t>
  </si>
  <si>
    <t>Oral-B Kids Extra Extra Soft Toothbrush - Pack of 3 Toothburhses</t>
  </si>
  <si>
    <t>Pack of 3 Pcs</t>
  </si>
  <si>
    <t>Cadbury Celebrations</t>
  </si>
  <si>
    <t>59.8g</t>
  </si>
  <si>
    <t xml:space="preserve">DOVE Oxygen Moisture Shampoo </t>
  </si>
  <si>
    <t>CINTHOL Lime Bath Soap</t>
  </si>
  <si>
    <t>6 x 100g</t>
  </si>
  <si>
    <t>FOGG Napoleon Deodorant Combo Pack of 2 Deodorant Spray pack of 2</t>
  </si>
  <si>
    <t>JOHNSON'S Baby Powder - Blossoms</t>
  </si>
  <si>
    <t xml:space="preserve">POUR HOME Room Freshener French </t>
  </si>
  <si>
    <t>270ml</t>
  </si>
  <si>
    <t>Ching's Secret Dark Soy Sauce</t>
  </si>
  <si>
    <t>90g</t>
  </si>
  <si>
    <t xml:space="preserve">FUNFOODS by Dr. Oetker VEG MAYONNAISE ORIGINAL </t>
  </si>
  <si>
    <t>400 g</t>
  </si>
  <si>
    <t xml:space="preserve">Surf excel Easy Wash Detergent Powder Detergent Powder </t>
  </si>
  <si>
    <t>5kg</t>
  </si>
  <si>
    <t>Harpic White &amp; Shine Bleach Disinfectant Toi</t>
  </si>
  <si>
    <t xml:space="preserve">Nilon's Green Chilli Pickle </t>
  </si>
  <si>
    <t>180g</t>
  </si>
  <si>
    <t>PEDIGREE High Protein Variant Rice, Egg,</t>
  </si>
  <si>
    <t>Waghbakri Instant Black Pepper, Cinnamon</t>
  </si>
  <si>
    <t>10 bags</t>
  </si>
  <si>
    <t>Scotch-Brite Super Strong Heavy Duty Scrub Pad, 7.5cm x 9cm</t>
  </si>
  <si>
    <t>English Oven Sub Olive Bread</t>
  </si>
  <si>
    <t>Kamasutra Excite Pineapple Condom 10</t>
  </si>
  <si>
    <t xml:space="preserve">Mother dairy paneer </t>
  </si>
  <si>
    <t>Soap 11</t>
  </si>
  <si>
    <t>Paras Desi Ghee</t>
  </si>
  <si>
    <t xml:space="preserve"> 200ml</t>
  </si>
  <si>
    <t xml:space="preserve">Too Yumm! Sour Cream and Onion Veggie Stix </t>
  </si>
  <si>
    <t>45 grm</t>
  </si>
  <si>
    <t xml:space="preserve">MDH Garam Masala </t>
  </si>
  <si>
    <t>Sunfeast YiPPee! Magic Masala Instant Noodles Vegetaria</t>
  </si>
  <si>
    <t>120 G</t>
  </si>
  <si>
    <t xml:space="preserve">Haldiram's Bhelpuri </t>
  </si>
  <si>
    <t>PEPSODENT Gum Expert Soft Toothbrush  (Buy 2 Get 1 Free)</t>
  </si>
  <si>
    <t>Cadbury Dairy Milk Roast Almond</t>
  </si>
  <si>
    <t>DABUR VATIKA Health Shampoo with Henna</t>
  </si>
  <si>
    <t xml:space="preserve"> 1Ltr</t>
  </si>
  <si>
    <t xml:space="preserve">PALMOLIVE Aroma Absolute Relax Shower Gel </t>
  </si>
  <si>
    <t>Dettol Bathing Soap Bar, Original</t>
  </si>
  <si>
    <t>FOGG Marco (Pack of 2) Deodorant Spray Pack of 2</t>
  </si>
  <si>
    <t>Himalaya Baby Cream, Face Moisturizer &amp; Day Cream, For Dry Skin</t>
  </si>
  <si>
    <t>Odonil Room Freshening Sandal Bouquet Spray</t>
  </si>
  <si>
    <t>VEEBA Hot Sweet Tomato Chilli Sauce</t>
  </si>
  <si>
    <t>FUNFOODS by Dr. Oetker FF veg mayonnaise garlic</t>
  </si>
  <si>
    <t>250 gm</t>
  </si>
  <si>
    <t>Tide Plus Double Power Jasmine &amp; Rose Detergent Powder</t>
  </si>
  <si>
    <t xml:space="preserve">Harpic Hygienic Lavender Toilet Rim </t>
  </si>
  <si>
    <t>26GM</t>
  </si>
  <si>
    <t xml:space="preserve">Kinley Soda </t>
  </si>
  <si>
    <t>750 ml</t>
  </si>
  <si>
    <t>Mother's Recipe Punjabi Pachranga</t>
  </si>
  <si>
    <t>PEDIGREE Meat Jerky Stix Barbecue, Chicken</t>
  </si>
  <si>
    <t>Lipton Darjeeling Tea</t>
  </si>
  <si>
    <t>Scotch-Brite Plastic Kitchen Sink Brush (Silver) (Scotch-Brite Kitchen Sink Brush</t>
  </si>
  <si>
    <t>pack of 1</t>
  </si>
  <si>
    <t>English Oven Bun - Burger</t>
  </si>
  <si>
    <t>SKORE Chocolate Condom</t>
  </si>
  <si>
    <t>Amul malai Paneer</t>
  </si>
  <si>
    <t>Dedorant 12</t>
  </si>
  <si>
    <t>Gowardhan Premium Cow Ghee</t>
  </si>
  <si>
    <t xml:space="preserve">Doritos Cheese Nachos </t>
  </si>
  <si>
    <t>110 g</t>
  </si>
  <si>
    <t xml:space="preserve">MDH Chicken masala  </t>
  </si>
  <si>
    <t>Sunfeast YiPPee! new mood masala Instant Noodles Vegetarian</t>
  </si>
  <si>
    <t>280G 4in1Pck</t>
  </si>
  <si>
    <t xml:space="preserve">Haldiram's Methi Sev </t>
  </si>
  <si>
    <t xml:space="preserve">Cadbury Five Star Chocolate </t>
  </si>
  <si>
    <t>19.5g</t>
  </si>
  <si>
    <t xml:space="preserve">Kesh King Ayurvedic Onion Shampoo </t>
  </si>
  <si>
    <t>600ml</t>
  </si>
  <si>
    <t>Palmolive Aroma Morning Tonic Shower Gel</t>
  </si>
  <si>
    <t>Godrej No.1 Lime Aloe Vera Bathing Soap</t>
  </si>
  <si>
    <t>4 x 100 g</t>
  </si>
  <si>
    <t>FOGG 1 Royal and 1 Napoleon Deodorant Combo Pack of 2 D…300 ml, Pack of 2</t>
  </si>
  <si>
    <t>Nestle CERELAC Baby Cereal with Milk, Wheat</t>
  </si>
  <si>
    <t>Hit Crawling Insect Killer Spray</t>
  </si>
  <si>
    <t xml:space="preserve"> 700ml</t>
  </si>
  <si>
    <t>WeiKFiELD Green Chilli Sauce</t>
  </si>
  <si>
    <t xml:space="preserve">FUN FOOD Veg Mayonnaise Orignal </t>
  </si>
  <si>
    <t xml:space="preserve">KISSAN CREAMY PEANUT BUTTER </t>
  </si>
  <si>
    <t xml:space="preserve">Tide Ultra Matic Anti-Germ Detergent Powder </t>
  </si>
  <si>
    <t>Harpic Flushmatic Aquamarine </t>
  </si>
  <si>
    <t>100GM</t>
  </si>
  <si>
    <t>Mother's Recipe Punjabi Mango Pickle</t>
  </si>
  <si>
    <t>PEDIGREE Meat Jerky Stix Lamb Dog Treat</t>
  </si>
  <si>
    <t>Lipton Yellow Label Black Tea Box</t>
  </si>
  <si>
    <t>Scotch-Brite Premium Toilet Plastic Brush with Round Container (Blue, White</t>
  </si>
  <si>
    <t>English Oven Pizza - Base</t>
  </si>
  <si>
    <t>200 g Pouch</t>
  </si>
  <si>
    <t>DUREX Extra Dots Condom</t>
  </si>
  <si>
    <t>Volini Gel 10 g</t>
  </si>
  <si>
    <t xml:space="preserve">Mother dairy Malai paneer </t>
  </si>
  <si>
    <t>Babycare 13</t>
  </si>
  <si>
    <t>Milkfood Rich Desi Danedar Ghee</t>
  </si>
  <si>
    <t>Doritos Sweet Chilli Corn Chips</t>
  </si>
  <si>
    <t>1grm</t>
  </si>
  <si>
    <t>Sunfeast YiPPee! saucy masala noodles Instant Noodles Vegetarian</t>
  </si>
  <si>
    <t xml:space="preserve">Haldiram's Dal Biji </t>
  </si>
  <si>
    <t>Dabur Red Gel Toothpaste Pack of 2</t>
  </si>
  <si>
    <t>150 + 150 grm = 300</t>
  </si>
  <si>
    <t>24g</t>
  </si>
  <si>
    <t xml:space="preserve">TRESemme Botanique Nourish &amp; Replenish Shampoo </t>
  </si>
  <si>
    <t>580ml</t>
  </si>
  <si>
    <t>PALMOLIVE Aroma Morning Tonic Body Wash, Gel Based Shower Gel</t>
  </si>
  <si>
    <t>2 x 250 ml</t>
  </si>
  <si>
    <t>KILLER OCEAN 150 ml + WAVE 150 ml DEODARANT Deodorant Spray - For Men Pack of 2</t>
  </si>
  <si>
    <t>Dabur Lal Tail - Ayurvedic Baby Oil - Clinically Tested 2 X Faster Phys</t>
  </si>
  <si>
    <t xml:space="preserve">Odonil Zipper Scintillating Rose </t>
  </si>
  <si>
    <t>10g</t>
  </si>
  <si>
    <t>VEEBA Pasta and Pizza Sauce</t>
  </si>
  <si>
    <t>525g</t>
  </si>
  <si>
    <t xml:space="preserve">VEEBA Eggless Garlic Mayonnaise </t>
  </si>
  <si>
    <t>FUNFOODS CREAMY PEANUT BUTTER</t>
  </si>
  <si>
    <t>925gm</t>
  </si>
  <si>
    <t xml:space="preserve">Ghadi Machine Wash Detergent Powder </t>
  </si>
  <si>
    <t>Harpic Power Plus Rose Disinfectant Toilet cl</t>
  </si>
  <si>
    <t xml:space="preserve">Fanta Orange </t>
  </si>
  <si>
    <t>Mother's Recipe Shredded Sweet</t>
  </si>
  <si>
    <t>PEDIGREE Dentastix Oral Care for Adult</t>
  </si>
  <si>
    <t>ORGANIC INDIA Masala Tulsi Masala Tea Tin</t>
  </si>
  <si>
    <t>Scotch-Brite Bathroom Squeegee Plastic Wiper with telescopic handle (30 cm)</t>
  </si>
  <si>
    <t>1 item</t>
  </si>
  <si>
    <t>English Oven Bread - Sandwich</t>
  </si>
  <si>
    <t>DUREX Invisible Super Ultra Thin Condoms for Men</t>
  </si>
  <si>
    <t>Volini Spray 100 g</t>
  </si>
  <si>
    <t xml:space="preserve">amul fresh paneer </t>
  </si>
  <si>
    <t>R.freshners 14</t>
  </si>
  <si>
    <t>Mother Dairy Buffalo Ghee</t>
  </si>
  <si>
    <t>66 grm</t>
  </si>
  <si>
    <t xml:space="preserve">MDH Amchur Powder </t>
  </si>
  <si>
    <t xml:space="preserve">Haldiram's Panchrattan </t>
  </si>
  <si>
    <t>Colgate Strong Teeth Cavity Protection with Calcium Boost, India 's  200G*3</t>
  </si>
  <si>
    <t>600 grm pack of 3</t>
  </si>
  <si>
    <t>Snickers Peanut Chocolate</t>
  </si>
  <si>
    <t>45g</t>
  </si>
  <si>
    <t>Dabur Vatika Naturals Ayurvedic Shampoo Damage Therapy</t>
  </si>
  <si>
    <t>640ml</t>
  </si>
  <si>
    <t xml:space="preserve">PALMOLIVE Aroma Absolute Relax Body Wash </t>
  </si>
  <si>
    <t>750ml</t>
  </si>
  <si>
    <t>Dettol Original Soap (Buy 6 Get 2 Free)</t>
  </si>
  <si>
    <t>8 x 125g</t>
  </si>
  <si>
    <t>Dabur Lal Tail - Ayurvedic Baby Oil - Clinically Tested 2 X Faster Physi</t>
  </si>
  <si>
    <t>(200 ml)</t>
  </si>
  <si>
    <t xml:space="preserve">Godrej Aer Petal Crush Pink Spray </t>
  </si>
  <si>
    <t>Tops Kebab Sauce</t>
  </si>
  <si>
    <t xml:space="preserve">FUNFOODS by Dr. Oetker Garlic Mayonnaise </t>
  </si>
  <si>
    <t xml:space="preserve">FUNFOODS by Dr. Oetker Peanut Butter Crunchy </t>
  </si>
  <si>
    <t>400grm</t>
  </si>
  <si>
    <t>NOT FOUND</t>
  </si>
  <si>
    <t xml:space="preserve">Surf excel Matic Front Load Detergent Powder </t>
  </si>
  <si>
    <t>Harpic Flushmatic Aquamarine In-Cistern Toi</t>
  </si>
  <si>
    <t>50g pk of 3</t>
  </si>
  <si>
    <t xml:space="preserve">Kinley Packaged Drinking Water </t>
  </si>
  <si>
    <t>1 L</t>
  </si>
  <si>
    <t xml:space="preserve">Nilon's Mixed Pickle </t>
  </si>
  <si>
    <t>Whiskas Kitten (2-12 months) Fish 1.1 kg Dry</t>
  </si>
  <si>
    <t>ORGANIC INDIA Original Tulsi Tea Drum</t>
  </si>
  <si>
    <t>Scotch-Brite Plastic Floor Squeegee Wiper -with telescopic handle (Green/Silver)</t>
  </si>
  <si>
    <t>Kamasutra Orgasmax+ Condoms Condom 10</t>
  </si>
  <si>
    <t>Volini Spray 40 g</t>
  </si>
  <si>
    <t>Sauce 15</t>
  </si>
  <si>
    <t xml:space="preserve">Doritos Sweet Chilli Nachos </t>
  </si>
  <si>
    <t>Ching's Secret Manchurian Instant</t>
  </si>
  <si>
    <t>240 G</t>
  </si>
  <si>
    <t xml:space="preserve">Haldiram's Classic Gup Shup Peanuts </t>
  </si>
  <si>
    <t xml:space="preserve">Dabur Red Toothpaste </t>
  </si>
  <si>
    <t>Hershey's Kisses Milk Chocolate</t>
  </si>
  <si>
    <t>108g</t>
  </si>
  <si>
    <t>Clinic Plus Strong &amp; Long Shampoo</t>
  </si>
  <si>
    <t xml:space="preserve">Godrej No.1 Lime Aloe Vera Bathing Soap </t>
  </si>
  <si>
    <t>9 x 150g</t>
  </si>
  <si>
    <t>DENVER Imperial Gift Set Perfume 60 ML+ 165 ML Deodoran Pack of 2</t>
  </si>
  <si>
    <t>225 ml</t>
  </si>
  <si>
    <t xml:space="preserve">HIMALAYA Baby Massage Oil </t>
  </si>
  <si>
    <t xml:space="preserve">Godrej Aer Fresh Lush Green Spray </t>
  </si>
  <si>
    <t>VEEBA Schezwan Sauce</t>
  </si>
  <si>
    <t xml:space="preserve">VEEBA Mint Mayonnaise </t>
  </si>
  <si>
    <t>300 g</t>
  </si>
  <si>
    <t>925 gm </t>
  </si>
  <si>
    <t xml:space="preserve">SERFEXSEL MATIC TOP load powder detergent </t>
  </si>
  <si>
    <t>4kg+2kg</t>
  </si>
  <si>
    <t xml:space="preserve">Diet Coke </t>
  </si>
  <si>
    <t>Mother's Recipe Mango Pickle</t>
  </si>
  <si>
    <t>Whiskas (+1 Year) Tuna 0.085 kg Wet Adult Cat Food</t>
  </si>
  <si>
    <t>ORGANIC INDIA Original Tulsi Tea Bags Box</t>
  </si>
  <si>
    <t>25 bags</t>
  </si>
  <si>
    <t>Scotch-Brite Microfiber Kitchen Wipe (Set of 1, Orange)</t>
  </si>
  <si>
    <t>set of 1</t>
  </si>
  <si>
    <t>DUREX Extra Thin Bubblegum Flavoured Condom</t>
  </si>
  <si>
    <t>Volini Spray 15 g</t>
  </si>
  <si>
    <t>Nuttela 16</t>
  </si>
  <si>
    <t xml:space="preserve">Doritos Masala Mayhem Nachos </t>
  </si>
  <si>
    <t xml:space="preserve">MDH DEGGI </t>
  </si>
  <si>
    <t>500 PCK OF 2</t>
  </si>
  <si>
    <t>Ching's Secret Schezwan Instant</t>
  </si>
  <si>
    <t xml:space="preserve">Haldiram's Cornflakes Mixture </t>
  </si>
  <si>
    <t>Dabur Herb'l Tulsi Toothpaste</t>
  </si>
  <si>
    <t>200 grm</t>
  </si>
  <si>
    <t xml:space="preserve">Lotte Choco Pie  </t>
  </si>
  <si>
    <t>28g 6pcs</t>
  </si>
  <si>
    <t xml:space="preserve">WOW SKIN SCIENCE Onion Oil Shampoo </t>
  </si>
  <si>
    <t xml:space="preserve">Pears Pure And Gentle Shower Gel </t>
  </si>
  <si>
    <t>Godrej No.1 Sandal Turmeric Bathing Soap</t>
  </si>
  <si>
    <t>FOGG Paradise Deodorant For Women (Pack of 2) Deodorant Pack of 2</t>
  </si>
  <si>
    <t>Colgate Kids (3-5 years) Natural Strawberry Flavour Toothpaste</t>
  </si>
  <si>
    <t>80g</t>
  </si>
  <si>
    <t xml:space="preserve">Mortein Cockroach Killer </t>
  </si>
  <si>
    <t>425ml</t>
  </si>
  <si>
    <t>VEEBA Pizza Topping Sauce</t>
  </si>
  <si>
    <t>280g</t>
  </si>
  <si>
    <t xml:space="preserve">CREMICA Mayonnaise Egg </t>
  </si>
  <si>
    <t>275 g</t>
  </si>
  <si>
    <t>FUNFOODS by Dr. Oetker Peanut Butter Creamy</t>
  </si>
  <si>
    <t>340 g</t>
  </si>
  <si>
    <t xml:space="preserve">Ariel Matic Top Load Detergent Powder </t>
  </si>
  <si>
    <t xml:space="preserve">Patanjali Gonyle Floor Cleaner </t>
  </si>
  <si>
    <t>Whiskas Kitten (2-12 months) Tuna 1.02 kg (12x0.09 kg) Wet New Born Cat Food</t>
  </si>
  <si>
    <t xml:space="preserve">BRU Gold Instant Coffee </t>
  </si>
  <si>
    <t>Scotch-Brite Plastic Kitchen Wiper (Grey)</t>
  </si>
  <si>
    <t>Volini Maxx Gel</t>
  </si>
  <si>
    <t xml:space="preserve"> 30g</t>
  </si>
  <si>
    <t>Amul Masti Spiced Buttermilk</t>
  </si>
  <si>
    <t>Maynnoise 17</t>
  </si>
  <si>
    <t>Baidyanath Premium Pure Cow Ghee</t>
  </si>
  <si>
    <t>Cornitos Cheese &amp; Herbs Nacho crisps</t>
  </si>
  <si>
    <t>55 grm</t>
  </si>
  <si>
    <t>MDH GARAM 500G PACK OF 2</t>
  </si>
  <si>
    <t>500G PCK OF 2</t>
  </si>
  <si>
    <t>Ching's Secret Hot Garlic Instant</t>
  </si>
  <si>
    <t>240G</t>
  </si>
  <si>
    <t xml:space="preserve">Haldiram's Punjabi Tadka </t>
  </si>
  <si>
    <t xml:space="preserve">Snickers Chocolate </t>
  </si>
  <si>
    <t>45g pk of 3</t>
  </si>
  <si>
    <t xml:space="preserve">Kesh King Scalp and Hair Medicine Anti-hairfall Shampoo </t>
  </si>
  <si>
    <t>340ml</t>
  </si>
  <si>
    <t xml:space="preserve">Pears Soft and Fresh Body Wash </t>
  </si>
  <si>
    <t>CHANDRIKA Ayurvedic Soap</t>
  </si>
  <si>
    <t xml:space="preserve"> 3 x 125g</t>
  </si>
  <si>
    <t>FOGG Marco Deodorant Spray - For Men</t>
  </si>
  <si>
    <t>150ml</t>
  </si>
  <si>
    <t xml:space="preserve">Miss &amp; Chief Active Diaper Pants - S </t>
  </si>
  <si>
    <t>42Pcs</t>
  </si>
  <si>
    <t>Maggi Hot &amp; Sweet Tomato Chilli Sauce</t>
  </si>
  <si>
    <t xml:space="preserve">VEEBA Classic Mayonnaise </t>
  </si>
  <si>
    <t>Dr. Oetkar Funfoods Crunchy Peanut Butter</t>
  </si>
  <si>
    <t>400gm</t>
  </si>
  <si>
    <t xml:space="preserve">Domex Disinfectant Surface &amp; Floor </t>
  </si>
  <si>
    <t xml:space="preserve">Limca </t>
  </si>
  <si>
    <t>Mother's Recipe Lime Pickle</t>
  </si>
  <si>
    <t>Whiskas (2-12 months) Ocean Fish Flavour with Milk Fish 3 kg Dry Young Cat Food</t>
  </si>
  <si>
    <t xml:space="preserve">Nescafe Classic Instant Coffee </t>
  </si>
  <si>
    <t>Scotch-Brite Plastic Bottle Cleaner Brush (Pink and White</t>
  </si>
  <si>
    <t>Pack of 1</t>
  </si>
  <si>
    <t>DUREX Extra Ribbed Condom</t>
  </si>
  <si>
    <t>Volini Maxx Spray 25 g/35.8 ml</t>
  </si>
  <si>
    <t>Mother Dairy Tadka Chach</t>
  </si>
  <si>
    <t>350 ml</t>
  </si>
  <si>
    <t>Peanut Butter 18</t>
  </si>
  <si>
    <t>900ml</t>
  </si>
  <si>
    <t xml:space="preserve">Bingo Tedhe Medhe Masala Tadka </t>
  </si>
  <si>
    <t>85g</t>
  </si>
  <si>
    <t xml:space="preserve">MDH Chana Masala (CHHOLE KA MASALA) </t>
  </si>
  <si>
    <t>Ching's Secret Singapore Curry</t>
  </si>
  <si>
    <t>240g</t>
  </si>
  <si>
    <t xml:space="preserve">Haldiram's Shahi Mixture </t>
  </si>
  <si>
    <t>Closeup Everfresh+ Anti-Germ Gel</t>
  </si>
  <si>
    <t>300 grm Pack of 2</t>
  </si>
  <si>
    <t>Orion Real Strawberry Centre Filled Choco-Pie</t>
  </si>
  <si>
    <t xml:space="preserve">Clinic Plus Strength and Shine with Egg Protein </t>
  </si>
  <si>
    <t>Pears Pure &amp; Gentle Shower Gel, Super Saver XL Pump Bottle, Paraben free</t>
  </si>
  <si>
    <t xml:space="preserve">CINTHOL Cool Soap </t>
  </si>
  <si>
    <t>8 x 100g</t>
  </si>
  <si>
    <t>DENVER Hamilton, Caliber and Honour Combo Deodorant Spray Pack of 3</t>
  </si>
  <si>
    <t>495 ml</t>
  </si>
  <si>
    <t>Himalaya Baby Gentle Baby Wash,</t>
  </si>
  <si>
    <t xml:space="preserve">Odomos Naturals Non Sticky Mosquito </t>
  </si>
  <si>
    <t>VEEBA Classic Imli Sauce</t>
  </si>
  <si>
    <t xml:space="preserve">FUN FOOD Veg Mayonnaise Original </t>
  </si>
  <si>
    <t>925g</t>
  </si>
  <si>
    <t>Rin Advanced Powder Refresh Lemon and Rose</t>
  </si>
  <si>
    <t>Lizol Citrus Disinfectant Surface Cleaner</t>
  </si>
  <si>
    <t>500ML</t>
  </si>
  <si>
    <t xml:space="preserve">Nilon's Mango Pickle </t>
  </si>
  <si>
    <t>Whiskas Adult (+1 year) Tuna 0.48 kg Dry Adult Cat Food</t>
  </si>
  <si>
    <t xml:space="preserve">BRU Instant Coffee </t>
  </si>
  <si>
    <t>Scotch-Brite Fabric Scrub Cloth (Pack of 1, Green, Purple)</t>
  </si>
  <si>
    <t>MANFORCE Wild 3 in 1, Chocolate Flavoured Condom</t>
  </si>
  <si>
    <t>20 sheets</t>
  </si>
  <si>
    <t>Volini Joint Xpert Gel 20 g</t>
  </si>
  <si>
    <t xml:space="preserve">Mother Dairy Masala Chach </t>
  </si>
  <si>
    <t>200ml Tetra Pak</t>
  </si>
  <si>
    <t>Detergent 19</t>
  </si>
  <si>
    <t>Healthways Buffalo Desi Ghee</t>
  </si>
  <si>
    <t>Bingo Mad Angles Achaari Masti Chips</t>
  </si>
  <si>
    <t xml:space="preserve">MDH GARAM MASALA </t>
  </si>
  <si>
    <t>100G</t>
  </si>
  <si>
    <t xml:space="preserve">Inchi Veg Hakka Noodles </t>
  </si>
  <si>
    <t xml:space="preserve">Haldiram's Plain Bhujia </t>
  </si>
  <si>
    <t>Dabur Activated Charcoal Toothpaste</t>
  </si>
  <si>
    <t>120 grm</t>
  </si>
  <si>
    <t>Cadbury Dairy Milk Family Pack Chocolate</t>
  </si>
  <si>
    <t>130g</t>
  </si>
  <si>
    <t xml:space="preserve">TRESemme Keratin Smooth Shampoo </t>
  </si>
  <si>
    <t>Pears Oil-clear and Glow Body Wash</t>
  </si>
  <si>
    <t xml:space="preserve">CINTHOL Health+ Soap </t>
  </si>
  <si>
    <t>Wild Stone Ultra Sensual , Red &amp; legend (200 ml Each) Deodorant Spray - pack of 3</t>
  </si>
  <si>
    <t xml:space="preserve">Odonil Mystic Lavender Blocks </t>
  </si>
  <si>
    <t>Top's Green Chilli Sauce</t>
  </si>
  <si>
    <t xml:space="preserve">VEEBA Tandoori Mayonnaise </t>
  </si>
  <si>
    <t>Ariel Matic Front Load Detergent Powder</t>
  </si>
  <si>
    <t xml:space="preserve">Lizol Citrus Disinfectant </t>
  </si>
  <si>
    <t>975ML</t>
  </si>
  <si>
    <t xml:space="preserve">Pepsi </t>
  </si>
  <si>
    <t xml:space="preserve">Mother's Recipe Lime Pickle </t>
  </si>
  <si>
    <t>Whiskas Adult (+1 year) Tuna 1.2 kg Dry Adult Cat Food</t>
  </si>
  <si>
    <t>Nescafe Gold Blend Decaf Instant Coffee</t>
  </si>
  <si>
    <t>Scotch-Brite Fibre Bathroom Scrubber Brush (Green, Pack of 2)</t>
  </si>
  <si>
    <t>DUREX Extra Thin Condom 6</t>
  </si>
  <si>
    <t>set of 2, 6 she</t>
  </si>
  <si>
    <t>Mother Dairy Plain Chach</t>
  </si>
  <si>
    <t>amazone</t>
  </si>
  <si>
    <t>Cleaners 20</t>
  </si>
  <si>
    <t>Paras Nandan Cow Ghee</t>
  </si>
  <si>
    <t xml:space="preserve">Bingo Yumitos Chilli Sprinkled Chips </t>
  </si>
  <si>
    <t>45grm</t>
  </si>
  <si>
    <t xml:space="preserve">Haldiram's Chana Jor Garam </t>
  </si>
  <si>
    <t>160g</t>
  </si>
  <si>
    <t>HIMALAYA Complete Care Toothpaste</t>
  </si>
  <si>
    <t>150 grm</t>
  </si>
  <si>
    <t>Cadbury Dairy Milk Crackle Chocolate</t>
  </si>
  <si>
    <t xml:space="preserve">Joy Hair Fruits Shining Black Conditioning Shampoo Enriched with Amla &amp; Black Grapes </t>
  </si>
  <si>
    <t xml:space="preserve">Pears Naturale Brightening Pomegranate Bodywash
</t>
  </si>
  <si>
    <t xml:space="preserve">HIMALAYA Neem &amp; Turmeric Soap </t>
  </si>
  <si>
    <t>Wild Stone Classic Cologne, Leather &amp; Musk Deodorant Spray Pack of 3</t>
  </si>
  <si>
    <t>675 ml</t>
  </si>
  <si>
    <t xml:space="preserve">JOHNSON'S Milk Plus Rice Lotion </t>
  </si>
  <si>
    <t xml:space="preserve">Odonil Lavender Mist Spray </t>
  </si>
  <si>
    <t>VEEBA White Pasta Dressing Sauce</t>
  </si>
  <si>
    <t>FUNFOODS by Dr. Oetker FUNFODDS VEG MAYONNAISE ORIGINAL</t>
  </si>
  <si>
    <t>FunFoods Crunchy Peanut Butter</t>
  </si>
  <si>
    <t>2L</t>
  </si>
  <si>
    <t>Mother's Recipe Garlic Pickle</t>
  </si>
  <si>
    <t xml:space="preserve"> 300g</t>
  </si>
  <si>
    <t>Whiskas Adult (+1 year) Ocean Fish 0.48 Kg Dry Adult Cat Food</t>
  </si>
  <si>
    <t>Nescafe Classic Instant Coffee</t>
  </si>
  <si>
    <t>Gala Turbo Spin Mop Removes over 99% bacteria,Triangular head &amp; Easy big wheel with 2</t>
  </si>
  <si>
    <t>Kamasutra Dotted Condom 12</t>
  </si>
  <si>
    <t>Moov Instant Pain Relief Spray</t>
  </si>
  <si>
    <t>35g</t>
  </si>
  <si>
    <t xml:space="preserve">Amul Buttermilk </t>
  </si>
  <si>
    <t>Bevrages 21</t>
  </si>
  <si>
    <t xml:space="preserve">Bingo Mad Angles - Achaari Masti Chips Chips </t>
  </si>
  <si>
    <t>33 grm</t>
  </si>
  <si>
    <t xml:space="preserve">Haldiram's Roasted Chana Cracker </t>
  </si>
  <si>
    <t xml:space="preserve">SENSODYNE Toothpaste Fresh Gel, Sensitive toothpaste </t>
  </si>
  <si>
    <t>KitKat Chocolate</t>
  </si>
  <si>
    <t xml:space="preserve">18 g </t>
  </si>
  <si>
    <t xml:space="preserve">DABUR VATIKA Henna and Amla Health Shampoo </t>
  </si>
  <si>
    <t xml:space="preserve">Medimix Ayurvedic Soap </t>
  </si>
  <si>
    <t>PARK AVENUE Voyage Deodorant Spray - For Men  Pack of 2</t>
  </si>
  <si>
    <t>Johnson's Baby Lotion For New Born</t>
  </si>
  <si>
    <t xml:space="preserve">Hit Crawling Insect Killer Spray </t>
  </si>
  <si>
    <t>625ml</t>
  </si>
  <si>
    <t>Top's Premium Soya Sauce</t>
  </si>
  <si>
    <t>740g</t>
  </si>
  <si>
    <t xml:space="preserve">CREMICA Veg Premium Mayonnaise </t>
  </si>
  <si>
    <t>Surf excel Top Load Matic Detergent Powder</t>
  </si>
  <si>
    <t xml:space="preserve">Lizol Floral Disinfectant </t>
  </si>
  <si>
    <t>Paper Boat Swing Fizz Guava Drink</t>
  </si>
  <si>
    <t>Nilon's Premium Mango Pickle</t>
  </si>
  <si>
    <t xml:space="preserve"> 180g</t>
  </si>
  <si>
    <t>Whiskas Adult (+1 year) Ocean Fish 1.2 kg Dry Adult Cat Food</t>
  </si>
  <si>
    <t>95g</t>
  </si>
  <si>
    <t>Gala Jet Spin Mop, Steel Winger &amp; Big Wheels, 2 Microfiber Refills, Floor Cleaning Mop stick w</t>
  </si>
  <si>
    <t xml:space="preserve">1 set </t>
  </si>
  <si>
    <t>SKORE Not Out Condoms (Pack of 20 pieces) Condom</t>
  </si>
  <si>
    <t xml:space="preserve">Amul Masti Spiced Buttermilk </t>
  </si>
  <si>
    <t>1 L Tetra Pak</t>
  </si>
  <si>
    <t>Pickels 22</t>
  </si>
  <si>
    <t xml:space="preserve">Bingo Chilli Sprinkled Chips </t>
  </si>
  <si>
    <t xml:space="preserve">Catch Hing </t>
  </si>
  <si>
    <t xml:space="preserve">Haldiram's Chatpata Dal </t>
  </si>
  <si>
    <t>Closeup Ever Fresh Toothpaste</t>
  </si>
  <si>
    <t>Kitkat chocolate</t>
  </si>
  <si>
    <t>37.3g</t>
  </si>
  <si>
    <t xml:space="preserve">HEAD &amp; SHOULDERS Smooth &amp; Silky Shampoo </t>
  </si>
  <si>
    <t>180ml</t>
  </si>
  <si>
    <t xml:space="preserve">FIAMA Blackcurrant &amp; Bearberry Shower Gel </t>
  </si>
  <si>
    <t xml:space="preserve">CINTHOL Lime Soap </t>
  </si>
  <si>
    <t>4 x 100g</t>
  </si>
  <si>
    <t>Engage Floral Zest, Citrus and Floral, Skin Friendly Deodorant</t>
  </si>
  <si>
    <t>150 ml</t>
  </si>
  <si>
    <t xml:space="preserve">MamyPoko Pants Standard - M </t>
  </si>
  <si>
    <t>32 Pieces</t>
  </si>
  <si>
    <t xml:space="preserve">Odonil Jasmine Fresh Spray </t>
  </si>
  <si>
    <t>VEEBA Honey Mustard Dressing Sauce</t>
  </si>
  <si>
    <t xml:space="preserve">FUNFOODS by Dr. Oetker veg moyonnaise delite </t>
  </si>
  <si>
    <t>750 g</t>
  </si>
  <si>
    <t xml:space="preserve">Surf excel Quick Wash Detergent Powder </t>
  </si>
  <si>
    <t>Lizol Floral Disinfectant Surface Cleaner</t>
  </si>
  <si>
    <t>Nilon's Premium Mixed Pickle</t>
  </si>
  <si>
    <t>Nescafe Classic Black Roast Coffee</t>
  </si>
  <si>
    <t>Gala Spin Mop Extendable Handle/Stick Rod with Microfiber Refill (150750), White</t>
  </si>
  <si>
    <t>SKORE Time Less Condom</t>
  </si>
  <si>
    <t>Dairy Craft Fetta Cheese</t>
  </si>
  <si>
    <t>Maggi item 23</t>
  </si>
  <si>
    <t xml:space="preserve">Bingo Mad Angles Cheese Nachos </t>
  </si>
  <si>
    <t>110g</t>
  </si>
  <si>
    <t xml:space="preserve">Catch Jeera - Whole </t>
  </si>
  <si>
    <t xml:space="preserve">Haldiram's Khatta Meetha  </t>
  </si>
  <si>
    <t>Clove Power Toothpaste</t>
  </si>
  <si>
    <t>Cadbury Dairy Milk Fruit &amp; Nut</t>
  </si>
  <si>
    <t xml:space="preserve">PARK AVENUE Beer Shampoo Shiny and Bouncy </t>
  </si>
  <si>
    <t>Fiama Shower Gel Lemongrass &amp; Jojoba Body Wash With Skin conditioners</t>
  </si>
  <si>
    <t>LIFEBUOY Lemon Fresh Soap</t>
  </si>
  <si>
    <t>FOGG Master Intense (Marco +Royal) 240ml Body Spray  Pack of 2</t>
  </si>
  <si>
    <t>240 ml</t>
  </si>
  <si>
    <t xml:space="preserve">Colgate Kids (6+ Years) Barbie Strawberry </t>
  </si>
  <si>
    <t xml:space="preserve">Odomos Non-sticky Mosquito Repellent </t>
  </si>
  <si>
    <t>VEEBA Peri Peri Sauce</t>
  </si>
  <si>
    <t xml:space="preserve">VEEBA Eggless Mayonnaise </t>
  </si>
  <si>
    <t xml:space="preserve">Surf excel Stain Remover pack of 07 Detergent Bar  </t>
  </si>
  <si>
    <t>250g Pack of 7</t>
  </si>
  <si>
    <t>Lizol Lavender Disinfectant</t>
  </si>
  <si>
    <t xml:space="preserve">Paper Boat Coconut Water </t>
  </si>
  <si>
    <t xml:space="preserve">Mother's Recipe Shredded Sweet Mango Choondo </t>
  </si>
  <si>
    <t>Gala e-Quick Spin Mop, Bucket Floor Cleaning, Easy Wheels &amp; Big Bucket, Floor Cleaning Mop with</t>
  </si>
  <si>
    <t>1 moping set</t>
  </si>
  <si>
    <t xml:space="preserve">Kamasutra Wet n Wild Condom 12 </t>
  </si>
  <si>
    <t>Dairy Craft John Mozzarella Diced Cheese</t>
  </si>
  <si>
    <t>PersonalCare 24</t>
  </si>
  <si>
    <t xml:space="preserve">KURKURE Masala Munch </t>
  </si>
  <si>
    <t>77 grm</t>
  </si>
  <si>
    <t xml:space="preserve">Catch Kasuri Methi </t>
  </si>
  <si>
    <t>25g</t>
  </si>
  <si>
    <t xml:space="preserve">Haldiram's Nimbu Masala </t>
  </si>
  <si>
    <t>SENSODYNE Repair &amp; Protect Toothpaste</t>
  </si>
  <si>
    <t>Amul Milk Chocolate</t>
  </si>
  <si>
    <t>40g</t>
  </si>
  <si>
    <t xml:space="preserve">Naturali Damage Repair Shampoo </t>
  </si>
  <si>
    <t>FIAMA Shower Gel Blackcurrant &amp; Bearberry Body Wash with skin Conditioners</t>
  </si>
  <si>
    <t>900 ml</t>
  </si>
  <si>
    <t>LUX Jasmine &amp; Vitamin E Soap</t>
  </si>
  <si>
    <t>3 x 150g</t>
  </si>
  <si>
    <t xml:space="preserve">Odomos Fabric Roll-On Mosquito Repellent </t>
  </si>
  <si>
    <t>8ml</t>
  </si>
  <si>
    <t>VEEBA Sweet Onion Sauce</t>
  </si>
  <si>
    <t xml:space="preserve">FUNFOODS by Dr. Oetker Veg Mayonnaise Original </t>
  </si>
  <si>
    <t>Surf excel Stain Remover (Pack of 06) Detergent Bar</t>
  </si>
  <si>
    <t>250g Pack of 6</t>
  </si>
  <si>
    <t>Lizol Floral Disinfectant surface Cleaner</t>
  </si>
  <si>
    <t>Paper Boat Swing Lush Litchi Juice</t>
  </si>
  <si>
    <t>Mother's Recipe Mango Pickle 300 g</t>
  </si>
  <si>
    <t>Gala No Dust Floor Broom XL (Modular,1 Piece)</t>
  </si>
  <si>
    <t>1pcs</t>
  </si>
  <si>
    <t>Kamasutra Mango Condom 20</t>
  </si>
  <si>
    <t xml:space="preserve">Mother Dairy Classic Curd </t>
  </si>
  <si>
    <t>Pet Foot 25</t>
  </si>
  <si>
    <t>KURKURE Puffcorn Yummy Cheese</t>
  </si>
  <si>
    <t xml:space="preserve">Catch Chicken Masala </t>
  </si>
  <si>
    <t xml:space="preserve">Haldiram's Chai Puri </t>
  </si>
  <si>
    <t>Dabur Meswak Complete Oral Care Toothpaste</t>
  </si>
  <si>
    <t xml:space="preserve">Milkybar Mould Chocolate </t>
  </si>
  <si>
    <t>12.5g</t>
  </si>
  <si>
    <t xml:space="preserve">GARNIER Fructis Long &amp; Strong Shampoo </t>
  </si>
  <si>
    <t>FIAMA Shower Gel Blackcurrant &amp; Bearberry Pack of 3</t>
  </si>
  <si>
    <t>MEDIMIX Ayurvedic Sandal Soap</t>
  </si>
  <si>
    <t>FOGG Master Intense (Napoleon + Voyager) 240ml Body Spr Pack of 2</t>
  </si>
  <si>
    <t xml:space="preserve">JOHNSON'S Baby Soap </t>
  </si>
  <si>
    <t>3x150g</t>
  </si>
  <si>
    <t xml:space="preserve">Godrej Aer Musk After Smoke Spray </t>
  </si>
  <si>
    <t>Del Monte Pizza &amp; Pasta Sauce</t>
  </si>
  <si>
    <t xml:space="preserve">VEEBA EGGLESS MAYONNAISE CHEF'S SPL. </t>
  </si>
  <si>
    <t>Surf excel Stain Remover (Pack of 08) Detergent Bar</t>
  </si>
  <si>
    <t>250g Pack of 8</t>
  </si>
  <si>
    <t>Lizol Jasmine Disinfectant Surface Cleaner</t>
  </si>
  <si>
    <t>Paper Boat Swing Slurpy Mango Drink</t>
  </si>
  <si>
    <t xml:space="preserve">Nilon's Parampara Chilli Pickle </t>
  </si>
  <si>
    <t>Gala - 153070 Multipurpose Microfiber Duster for Home and Car Use (Blue)</t>
  </si>
  <si>
    <t>Tea and Coffe 26</t>
  </si>
  <si>
    <t xml:space="preserve">Catch Amchur Powder </t>
  </si>
  <si>
    <t xml:space="preserve">Haldiram's Bhujia Sev </t>
  </si>
  <si>
    <t>Colgate Active Salt Neem Toothpaste</t>
  </si>
  <si>
    <t>Kinder Joy Blue Edition Surprise</t>
  </si>
  <si>
    <t>20g</t>
  </si>
  <si>
    <t xml:space="preserve">PANTENE Advanced Hairfall Solution, Anti-Hairfall Silky Smooth Shampoo </t>
  </si>
  <si>
    <t>HAMAM Neem Tulsi and Aloevera Soap</t>
  </si>
  <si>
    <t>DENVER Hamilton and Pride Combo Deodorant Spray - For Pack of 2</t>
  </si>
  <si>
    <t>400 ml</t>
  </si>
  <si>
    <t>JOHNSON'S Baby Soap For Bath</t>
  </si>
  <si>
    <t>3x100g</t>
  </si>
  <si>
    <t xml:space="preserve">Maxo A Grade Instant Action Machine Mosquito Vaporiser </t>
  </si>
  <si>
    <t>Refill 45ml</t>
  </si>
  <si>
    <t>Maggi Rich Tomato Sauce - No Onion No Garlic Sauce</t>
  </si>
  <si>
    <t xml:space="preserve">FUN FOOD VEG MAYONNAISE GREEN MINT </t>
  </si>
  <si>
    <t>Paper Boat Swing Medley Mixed Fruit</t>
  </si>
  <si>
    <t xml:space="preserve">Nilon's Garlic Pickle </t>
  </si>
  <si>
    <t>Gala Iron Bull Floor Scrub Pad</t>
  </si>
  <si>
    <t>Kamasutra Orgasmax Condom 12</t>
  </si>
  <si>
    <t>Wipe wiper Scrub 27</t>
  </si>
  <si>
    <t xml:space="preserve">Catch Red Chilli Powder </t>
  </si>
  <si>
    <t>Oral-B Kids Soft Toothbrush</t>
  </si>
  <si>
    <t>Cadbury Dairy Milk Silk Chocolate</t>
  </si>
  <si>
    <t>60g</t>
  </si>
  <si>
    <t xml:space="preserve">SUNSILK Stunning Black Shine Shampoo </t>
  </si>
  <si>
    <t>Santoor Glowing Skin Body Wash,Enriched With Sandalwood Ext</t>
  </si>
  <si>
    <t>230 ml</t>
  </si>
  <si>
    <t>BIOTIQUE Bio Basil and Parsley Revitalizing Body Soap</t>
  </si>
  <si>
    <t>HE Sage Perfume Body Spray - For Men`</t>
  </si>
  <si>
    <t>120 ml</t>
  </si>
  <si>
    <t xml:space="preserve">HIMALAYA Diaper Rash Cream </t>
  </si>
  <si>
    <t xml:space="preserve">Mortein Insta5 Mosquito Vaporiser Refill </t>
  </si>
  <si>
    <t>4x45 ml</t>
  </si>
  <si>
    <t>Ching's Secret Green Chilli Sauce</t>
  </si>
  <si>
    <t>Lizol Pine Disinfectant Surface Cleaner</t>
  </si>
  <si>
    <t>Paper Boat Chilli Guava Fruit Juice</t>
  </si>
  <si>
    <t>Nilon's Khana Khazana Mixed Pickle</t>
  </si>
  <si>
    <t xml:space="preserve"> 500G</t>
  </si>
  <si>
    <t>Gala Chandra Deck Mop (Blue)</t>
  </si>
  <si>
    <t>Tissue ktchn tbls 28</t>
  </si>
  <si>
    <t xml:space="preserve">Catch Kitchen King Masala Powde </t>
  </si>
  <si>
    <t>Haldiram's Moongdal Saver Pack</t>
  </si>
  <si>
    <t>Cadbury Bournville Rich Cocoa Dark</t>
  </si>
  <si>
    <t xml:space="preserve">CARA MIA Anti Dandruff Shampoo </t>
  </si>
  <si>
    <t>350ml</t>
  </si>
  <si>
    <t>santoor Blushing Skin Body Wash, Enriched With Indian Wild Rose</t>
  </si>
  <si>
    <t>230ml</t>
  </si>
  <si>
    <t>Pears Soft Fresh Glycerin and Mint</t>
  </si>
  <si>
    <t xml:space="preserve">DENVER Imperial Deodorant Spray - For Men </t>
  </si>
  <si>
    <t xml:space="preserve">HIMALAYA Gentle Baby Wipes </t>
  </si>
  <si>
    <t>72 Wipes</t>
  </si>
  <si>
    <t>2x35 ml</t>
  </si>
  <si>
    <t>VEEBA Vinaigrette Salad Sauce</t>
  </si>
  <si>
    <t>320g</t>
  </si>
  <si>
    <t xml:space="preserve">VEEBA Burger Mayonnaise </t>
  </si>
  <si>
    <t>Surf excel Detergent Bar</t>
  </si>
  <si>
    <t>84 g</t>
  </si>
  <si>
    <t xml:space="preserve">Paperboat Jaljeera Drink </t>
  </si>
  <si>
    <t>Nilon's Khana Khazana Mango Pickle</t>
  </si>
  <si>
    <t>350G</t>
  </si>
  <si>
    <t>Gala 132787 Floor Wiper (Multicolour)</t>
  </si>
  <si>
    <t>pending</t>
  </si>
  <si>
    <t>Sugar 29</t>
  </si>
  <si>
    <t xml:space="preserve">Catch Turmeric Powder </t>
  </si>
  <si>
    <t xml:space="preserve">Haldiram's Boondi </t>
  </si>
  <si>
    <t>Cadbury Bournville Raisin &amp; Nut Dark</t>
  </si>
  <si>
    <t xml:space="preserve">Clinic Plus Strong &amp; Long Health Shampoo </t>
  </si>
  <si>
    <t>LIFEBUOY Neem and Aloe Vera Soap</t>
  </si>
  <si>
    <t>Engage Blush, Spell and Tease Deodorant Spray - For Women pack of 3</t>
  </si>
  <si>
    <t>450 ml</t>
  </si>
  <si>
    <t xml:space="preserve">JOHNSON'S Baby Avocado Hair Oil </t>
  </si>
  <si>
    <t>double</t>
  </si>
  <si>
    <t>VEEBA Tomato Ketchup</t>
  </si>
  <si>
    <t>950g</t>
  </si>
  <si>
    <t xml:space="preserve">Del Monte Roasted Garlic Mayo </t>
  </si>
  <si>
    <t>285 g</t>
  </si>
  <si>
    <t xml:space="preserve">Ghadi Detergent Cake, 185g Pack of 6 Detergent Bar  </t>
  </si>
  <si>
    <t>1110g Pack of 6</t>
  </si>
  <si>
    <t xml:space="preserve">Paper Boat Aam panna </t>
  </si>
  <si>
    <t>Nilon's Lemon Pickle</t>
  </si>
  <si>
    <t xml:space="preserve"> 400g</t>
  </si>
  <si>
    <t xml:space="preserve">Gala Chandra Squeegee for Cleaning Kitchen Platform and Windows, multicolor </t>
  </si>
  <si>
    <t>Breads 30</t>
  </si>
  <si>
    <t xml:space="preserve">Catch Super Garam Masala </t>
  </si>
  <si>
    <t>Haldiram's Haldiram Navratan Namkeen Zipper Pack</t>
  </si>
  <si>
    <t>22g</t>
  </si>
  <si>
    <t xml:space="preserve">DOVE Daily Shine Shampoo </t>
  </si>
  <si>
    <t xml:space="preserve">MamaEarth Tea Tree Body Wash With Tea Tree &amp; Neem For Skin </t>
  </si>
  <si>
    <t>CHANDRIKA Glycerine Soap</t>
  </si>
  <si>
    <t>FOGG FRESH ORIENTAL + FRESH ORIENTAL 240ml Body Spray Pack of 2</t>
  </si>
  <si>
    <t xml:space="preserve">Sebamed Baby Wash Extra-soft </t>
  </si>
  <si>
    <t xml:space="preserve">Ambipur Exotic Jasmine Spray </t>
  </si>
  <si>
    <t>275g</t>
  </si>
  <si>
    <t>Del Monte Tomato Classic Blend Ketchup</t>
  </si>
  <si>
    <t>800g</t>
  </si>
  <si>
    <t xml:space="preserve">CREMICA Mayo lite pack 2 </t>
  </si>
  <si>
    <t>550 g</t>
  </si>
  <si>
    <t>Ghadi Detergent Cake, 185g Pack of 4 Detergent Bar</t>
  </si>
  <si>
    <t>740g Pack of 4</t>
  </si>
  <si>
    <t xml:space="preserve">Paper Boat Aamras </t>
  </si>
  <si>
    <t xml:space="preserve">Top's Stuffed Red Chilli Pickle </t>
  </si>
  <si>
    <t>375G</t>
  </si>
  <si>
    <t>Gala No Dust Broom with Extendable Long Handle broom stick for home floor cleaning</t>
  </si>
  <si>
    <t>Eggs 31</t>
  </si>
  <si>
    <t xml:space="preserve">Catch Sabzi Masala Powde </t>
  </si>
  <si>
    <t>Haldiram's Khatta Meetha Namkeen 1.200 Kgs X 1 Pcs</t>
  </si>
  <si>
    <t>1.200kgs</t>
  </si>
  <si>
    <t>Cadbury Dairy Milk Silk Heart and Blush</t>
  </si>
  <si>
    <t xml:space="preserve">DOVE Healthy Ritual for Strengthening Hair Shampoo </t>
  </si>
  <si>
    <t>MamaEarth Charcoal Body Wash With Charcoal &amp; Mint for Deep cleansing</t>
  </si>
  <si>
    <t>2 x 300 ml</t>
  </si>
  <si>
    <t xml:space="preserve">LUX Fresh Splash Soap </t>
  </si>
  <si>
    <t>Wild Stone Code Titanium (150ml) Body Spray - For Men -</t>
  </si>
  <si>
    <t xml:space="preserve">JOHNSON'S Baby Milk Plus Rice Cream </t>
  </si>
  <si>
    <t xml:space="preserve">Ambipur Lavender Spray </t>
  </si>
  <si>
    <t>Kissan Fresh Tomato Ketchup</t>
  </si>
  <si>
    <t xml:space="preserve">FUNFOODS by Dr. Oetker VEG MAYONNAISE </t>
  </si>
  <si>
    <t>875g</t>
  </si>
  <si>
    <t xml:space="preserve">Ghadi Detergent Cake, 185g Pack of - 8 pc Detergent Bar </t>
  </si>
  <si>
    <t>1480g Pack of 8</t>
  </si>
  <si>
    <t xml:space="preserve">Paper Boat Anar Fruit Juice </t>
  </si>
  <si>
    <t xml:space="preserve">Top's Green Chilli Pickle </t>
  </si>
  <si>
    <t>Gala PVA Sponge Mop for Floor Cleaning, Stainless Steel butterfly mop for cleaning floor</t>
  </si>
  <si>
    <t>Condoms 32</t>
  </si>
  <si>
    <t xml:space="preserve">Catch Coriander/Dhaniya Powder </t>
  </si>
  <si>
    <t xml:space="preserve">Haldiram's Golden mixture </t>
  </si>
  <si>
    <t>Cadbury Dairy Milk Silk Fruit &amp; Nut</t>
  </si>
  <si>
    <t>55g</t>
  </si>
  <si>
    <t xml:space="preserve">Joy Hair Fruits Long &amp; Silky Conditioning Shampoo Enriched with Apricot &amp; Peach </t>
  </si>
  <si>
    <t>MamaEarth CoCo Body Wash With Coffee &amp; Cocoa For Skin A</t>
  </si>
  <si>
    <t xml:space="preserve">BIOTIQUE Bio Almond Soap </t>
  </si>
  <si>
    <t>3 x 75g</t>
  </si>
  <si>
    <t xml:space="preserve">JOHNSON'S Cottontouch Newborn Cream </t>
  </si>
  <si>
    <t xml:space="preserve">LOVIN Lemon Spray </t>
  </si>
  <si>
    <t>125g</t>
  </si>
  <si>
    <t>double mentioned</t>
  </si>
  <si>
    <t xml:space="preserve">VEEBA Professional Veg Mayonnaise (Eggless) </t>
  </si>
  <si>
    <t xml:space="preserve">Bisleri Packaged Drinking Water </t>
  </si>
  <si>
    <t xml:space="preserve">Top's Mixed Pickle </t>
  </si>
  <si>
    <t>900G</t>
  </si>
  <si>
    <t>Gala Super Scrub Set, Black, Multicolour</t>
  </si>
  <si>
    <t>2 Count</t>
  </si>
  <si>
    <t>Painrelief items 33</t>
  </si>
  <si>
    <t xml:space="preserve">Catch Raita Masala </t>
  </si>
  <si>
    <t>Haldiram's Bhujia 1.1 Kg X 1 Pack</t>
  </si>
  <si>
    <t>1.1kg</t>
  </si>
  <si>
    <t>137g</t>
  </si>
  <si>
    <t>DOVE Nutritive solutions intense repair shampoo</t>
  </si>
  <si>
    <t>MamaEarth Ubtan Body Wash With Turmeric &amp; Saffron for Glowing skin</t>
  </si>
  <si>
    <t>3x300 ml</t>
  </si>
  <si>
    <t xml:space="preserve">Godrej No.1 Coconut Neem </t>
  </si>
  <si>
    <t>FOGG Deo Combo Pack (ABSOLUTE + EXTREME 300ml) Body Spray Pack of 2</t>
  </si>
  <si>
    <t xml:space="preserve">Amulspray Infant Food </t>
  </si>
  <si>
    <t>Good Knight Fabric Roll-On Mosquito Repellent Mild Bloom</t>
  </si>
  <si>
    <t>VEEBA Tomato No Onion Garlic Ketchup</t>
  </si>
  <si>
    <t xml:space="preserve">Aquafina Packaged Drinking Water </t>
  </si>
  <si>
    <t xml:space="preserve">Top's Khatta Meetha Mixed Pickle </t>
  </si>
  <si>
    <t>Gala Floor T-Mop (143070)</t>
  </si>
  <si>
    <t>Honey 34</t>
  </si>
  <si>
    <t xml:space="preserve">Catch Meat Masala </t>
  </si>
  <si>
    <t xml:space="preserve">Haldiram's Chakoli </t>
  </si>
  <si>
    <t>Cadbury Dairy Milk Silk Roast Almond</t>
  </si>
  <si>
    <t>58g</t>
  </si>
  <si>
    <t>HEAD &amp; SHOULDERS Smooth and Silky, Anti Dandruff Shampoo</t>
  </si>
  <si>
    <t>MamaEarth Vitamin C Body Wash with Vitamin C &amp; Honey for skin pack of 3</t>
  </si>
  <si>
    <t>3 x 300 ml</t>
  </si>
  <si>
    <t>Margo Neem Soap</t>
  </si>
  <si>
    <t>Engage Blush and Spell Deodorant Spray - For Women, Pack - Pack of 2</t>
  </si>
  <si>
    <t>Huggies Wonder Pants - XL</t>
  </si>
  <si>
    <t>XL 20pieces</t>
  </si>
  <si>
    <t>Kissan Chilli Tomato Sauce</t>
  </si>
  <si>
    <t>5 L</t>
  </si>
  <si>
    <t>Gala Steel Scrubber Combo Set (Pack of 6)</t>
  </si>
  <si>
    <t>pack of 6</t>
  </si>
  <si>
    <t>Mtar Pnir Bttermilk 35</t>
  </si>
  <si>
    <t xml:space="preserve">Catch Jeera Powder </t>
  </si>
  <si>
    <t xml:space="preserve">Haldiram's Bhujia Sev Jar </t>
  </si>
  <si>
    <t>Nestle Munch Nuts Chocolate Bar</t>
  </si>
  <si>
    <t xml:space="preserve"> 35.2g</t>
  </si>
  <si>
    <t xml:space="preserve">TRESemme Hair Fall Defense Shampoo </t>
  </si>
  <si>
    <t xml:space="preserve">HIMALAYA Cucumber &amp; Coconut Soap </t>
  </si>
  <si>
    <t>Wild Stone Code Titanium Combo Body Spray - For Men - Pack of 2</t>
  </si>
  <si>
    <t xml:space="preserve">VICKS Specifically for Babies-Moisturize, Soothe and Relax your baby </t>
  </si>
  <si>
    <t>50ml</t>
  </si>
  <si>
    <t xml:space="preserve">Bisleri Mineral Water </t>
  </si>
  <si>
    <t>2 L</t>
  </si>
  <si>
    <t>Gala 132739 Brushtile Soft Cloth Brush(Pack of 1 Piece)</t>
  </si>
  <si>
    <t>pack of 1pc</t>
  </si>
  <si>
    <t>McCain Items 36</t>
  </si>
  <si>
    <t xml:space="preserve">Catch Jeera </t>
  </si>
  <si>
    <t xml:space="preserve">Haldiram's Masala Peanut </t>
  </si>
  <si>
    <t>27.5g</t>
  </si>
  <si>
    <t xml:space="preserve">Naturali Pollution Defence Shampoo </t>
  </si>
  <si>
    <t>Bodywise 1% Salicylic Acid Body Wash | Prevents Body Acne</t>
  </si>
  <si>
    <t xml:space="preserve">LIFEBUOY 100% Stronger Germ Protectiom Care </t>
  </si>
  <si>
    <t>Real Man Thrill Body Spray - For Men -</t>
  </si>
  <si>
    <t>MAGGI Hot &amp; Sweet Sriracha Style - Tangy Tomato Chilli Sauce</t>
  </si>
  <si>
    <t>Real Fruit Power Guava Nector</t>
  </si>
  <si>
    <t>Gala Dustgo Set Brush Set with Dustpan (Assorted Colour)</t>
  </si>
  <si>
    <t>Catch PavBhaji Masala</t>
  </si>
  <si>
    <t>Haldiram's Murukku (Crunchy Rice Flour Sticks)</t>
  </si>
  <si>
    <t>Amul Fruit &amp; Nut Dark Chocolate</t>
  </si>
  <si>
    <t xml:space="preserve">TRESemme Pro Protect Sulphate Free Shampoo </t>
  </si>
  <si>
    <t xml:space="preserve">Dettol Cool Body Wash and Shower Gel </t>
  </si>
  <si>
    <t>LIFEBUOY turmaric soap pack of 5</t>
  </si>
  <si>
    <t>5 x 100g</t>
  </si>
  <si>
    <t>FOGG Master Royal Intense (Pack of 2) 240ml Body Spray Pack of 2</t>
  </si>
  <si>
    <t>Del Monte Tomato Ketchup No Onion No Garlic, Ketchup</t>
  </si>
  <si>
    <t xml:space="preserve">Real Fruit Power Orange Juice </t>
  </si>
  <si>
    <t>Gala Microfiber Advance Floor Cleaning Cloth(Pocha) for Mopping - White</t>
  </si>
  <si>
    <t>Pack of 2 </t>
  </si>
  <si>
    <t xml:space="preserve">Catch Clove </t>
  </si>
  <si>
    <t xml:space="preserve">Haldiram's Kaju Mixture </t>
  </si>
  <si>
    <t>Cadbury 5 Star Chocolate Bar</t>
  </si>
  <si>
    <t xml:space="preserve"> 40g</t>
  </si>
  <si>
    <t xml:space="preserve">indulekha Bringha Hair Cleanser </t>
  </si>
  <si>
    <t xml:space="preserve">Dettol Nourish Body Wash, Honey &amp; Shea Butter
</t>
  </si>
  <si>
    <t>LIFEBUOY Care Germ Protection</t>
  </si>
  <si>
    <t>PARK AVENUE Mega Pack Good Morning Deodorant Spray</t>
  </si>
  <si>
    <t>220 ml</t>
  </si>
  <si>
    <t xml:space="preserve">Real Fruit Power Apple Juice </t>
  </si>
  <si>
    <t>Gala 132760 Floor Brooming Dustpan (Color May Vary)</t>
  </si>
  <si>
    <t xml:space="preserve">Catch Small Cardamom </t>
  </si>
  <si>
    <t xml:space="preserve">Haldiram's Kachori Gujrati </t>
  </si>
  <si>
    <t>Cadbury Perk Twin Wafer Chocolate</t>
  </si>
  <si>
    <t>28g</t>
  </si>
  <si>
    <t>Kesh King Ayurvedic HairFall Expert|Reduce HairFall|Aloe &amp; 21 Ayurvedic Herbs</t>
  </si>
  <si>
    <t>PATANJALI Neem Kanti Body Cleanser</t>
  </si>
  <si>
    <t>Kissan Squeezo Fresh Tomato Ketchup</t>
  </si>
  <si>
    <t>450g</t>
  </si>
  <si>
    <t xml:space="preserve">Frooti Mango Drink </t>
  </si>
  <si>
    <t>Gala 132742 Double Hockey Toilet Brush</t>
  </si>
  <si>
    <t xml:space="preserve">Catch Dahi Masala Sprinklers </t>
  </si>
  <si>
    <t>Haldiram's Bhakarwadi</t>
  </si>
  <si>
    <t xml:space="preserve">Cadbury 5 Star Chocolate Bar </t>
  </si>
  <si>
    <t>Joy Hair Fruits Hairfall Defense Conditioning Shampoo Enriched with Pomegranate</t>
  </si>
  <si>
    <t>Vivel Body Wash, Mint &amp; Cucumber Shower Creme, Pump, For women and men</t>
  </si>
  <si>
    <t xml:space="preserve">Wild Stone Hydra Energy Body Spray - For Men </t>
  </si>
  <si>
    <t>HEINZ Tomato Ketchup (Imported) Ketchup</t>
  </si>
  <si>
    <t>570g</t>
  </si>
  <si>
    <t xml:space="preserve">Frooti </t>
  </si>
  <si>
    <t>Kleeno by Cello Easy Clean 360 Degree Plastic Bucket Spin Mop with 2 Refill Free Extra (Blue)</t>
  </si>
  <si>
    <t xml:space="preserve">Catch Black Pepper/Kali Mirch </t>
  </si>
  <si>
    <t>Cadbury Dairy Milk Silk Bubbly</t>
  </si>
  <si>
    <t xml:space="preserve">KARTHIKA Shampoo,Hair Fall Shield With Goodness Of Shikakai &amp; Hibiscus </t>
  </si>
  <si>
    <t xml:space="preserve">Vivel Body Wash, Neem Oil &amp; Aloe Vera Shower Creme Pump for women and </t>
  </si>
  <si>
    <t>BIOTIQUE Basil and Parsley Soap</t>
  </si>
  <si>
    <t>DENVER Sporting Club Champ - 165ml Deodorant Spray -</t>
  </si>
  <si>
    <t>165 ml</t>
  </si>
  <si>
    <t>CREMICA Tomato Ketchup</t>
  </si>
  <si>
    <t>1.2L</t>
  </si>
  <si>
    <t>Kleeno by Cello Easy Clean 360 Degree Plastic Bucket Spin Mop with 2 Refill</t>
  </si>
  <si>
    <t>total 8 Pieces</t>
  </si>
  <si>
    <t xml:space="preserve">Catch Chana Masala </t>
  </si>
  <si>
    <t xml:space="preserve">Bikano Peanuts - Salted </t>
  </si>
  <si>
    <t>Cadbury Fuse Chocolate Bar</t>
  </si>
  <si>
    <t xml:space="preserve"> 25g</t>
  </si>
  <si>
    <t xml:space="preserve">PATANJALI Kesh Kanti Shikakai Hair Cleanser </t>
  </si>
  <si>
    <t xml:space="preserve">PATANJALI Aquafresh Body Cleanser </t>
  </si>
  <si>
    <t>NIVEA Smooth Skin Roll On 50 ml - Pack of 3 Deodorant S -</t>
  </si>
  <si>
    <t>Maggi Rich Tomato Ketchup</t>
  </si>
  <si>
    <t xml:space="preserve">Real Fruit Power Mixed Fruit Juice </t>
  </si>
  <si>
    <t>Kleeno by Cello Zet Scrubber Tile Care Brush Blue</t>
  </si>
  <si>
    <t xml:space="preserve"> Pack of 1</t>
  </si>
  <si>
    <t xml:space="preserve">Catch Premium Hing </t>
  </si>
  <si>
    <t>12g</t>
  </si>
  <si>
    <t xml:space="preserve">Bikano Navratan Mixture </t>
  </si>
  <si>
    <t>Cadbury Fuse Chocolate</t>
  </si>
  <si>
    <t xml:space="preserve"> 50g</t>
  </si>
  <si>
    <t xml:space="preserve">SUNSILK Nourishing Soft &amp; Smooth Shampoo </t>
  </si>
  <si>
    <t>mars by GHC Intimate wash and delay spray for perfect intimate care</t>
  </si>
  <si>
    <t>2 x 60 ml</t>
  </si>
  <si>
    <t xml:space="preserve">Fiama Men Refreshing Pulse Gel Bar </t>
  </si>
  <si>
    <t>Adrenex Monk Deodorant Spray - For Men</t>
  </si>
  <si>
    <t>Real Fruit Power Litchi nector</t>
  </si>
  <si>
    <t>Kleeno by Cello Dura Handy Scourer- Blue, Large</t>
  </si>
  <si>
    <t>Catch Sprinklers Black Pepper/Kali Mirch</t>
  </si>
  <si>
    <t xml:space="preserve"> 100g</t>
  </si>
  <si>
    <t xml:space="preserve">Bikano All Time Mixture </t>
  </si>
  <si>
    <t>Cadbury Dairy Milk Lickables Chocolate</t>
  </si>
  <si>
    <t xml:space="preserve">Meera Anti Dandruff Shampoo, With Small Onion And Fenugreek,Paraben Free </t>
  </si>
  <si>
    <t xml:space="preserve">Liril Lemon and Tea Tree Oil Body Wash  </t>
  </si>
  <si>
    <t xml:space="preserve">KHADI NATURAL Neem Tulsi Soap </t>
  </si>
  <si>
    <t xml:space="preserve">AXE Signature Dark Temptation Long Lasting No Gas Body </t>
  </si>
  <si>
    <t>154 ml</t>
  </si>
  <si>
    <t>Kissan FRESH TOMATO PLUS KETCHUP 949 GM Sauce</t>
  </si>
  <si>
    <t>0.95g</t>
  </si>
  <si>
    <t>B Natural Guava Juice</t>
  </si>
  <si>
    <t xml:space="preserve"> 1 L</t>
  </si>
  <si>
    <t>Kleeno by Cello Premium Bottle Brush - Blue, Large</t>
  </si>
  <si>
    <t xml:space="preserve">Catch Chat Masala - Sprinkler </t>
  </si>
  <si>
    <t xml:space="preserve">Bikano Cornflakes Mixture </t>
  </si>
  <si>
    <t xml:space="preserve">L'Oréal Paris Total Repair 5 Shampoo </t>
  </si>
  <si>
    <t>704ml</t>
  </si>
  <si>
    <t>Liril Lemon and Tea Tree Oil Body Wash 250 ml + Cooling mint body wash</t>
  </si>
  <si>
    <t>MEDIMIX Classic Soap | Pack of 6 | 75g each | Ayurvedic</t>
  </si>
  <si>
    <t>6 x 12.5g</t>
  </si>
  <si>
    <t>Engage Spell Deodorant Spray - For Women(150 ml) Deodor Pack of 2</t>
  </si>
  <si>
    <t xml:space="preserve">Tops Tomato Ketchup </t>
  </si>
  <si>
    <t xml:space="preserve">B Natural Mixed Fruit Juice </t>
  </si>
  <si>
    <t>Kleeno by Cello Eco Dust Pan - Blue Set of 2</t>
  </si>
  <si>
    <t>set of 2</t>
  </si>
  <si>
    <t xml:space="preserve">Catch Garam Masala </t>
  </si>
  <si>
    <t xml:space="preserve">Bikano Aloo Bhujia </t>
  </si>
  <si>
    <t xml:space="preserve">PANTENE Advanced Hairfall Solution, Anti-Hairfall Shampoo </t>
  </si>
  <si>
    <t>Body Cupid Cherrylicious Shower Gel - 200 mL- No Sulpha</t>
  </si>
  <si>
    <t>MEDIMIX Ayurvedic 18-Herbs Classic Soap</t>
  </si>
  <si>
    <t>FOGG ONE BODYSPRAY LEGEND + CHAMPION 240ML Body Spray - For Men Pack of 2</t>
  </si>
  <si>
    <t xml:space="preserve">B Natural Apple Juice </t>
  </si>
  <si>
    <t xml:space="preserve">Catch Methi Dana </t>
  </si>
  <si>
    <t xml:space="preserve">Bikano Cornflakes Mix </t>
  </si>
  <si>
    <t xml:space="preserve">HIMALAYA Anti Dandruff Shampoo </t>
  </si>
  <si>
    <t>MCaffeine Exfoliating Espresso Body Wash Gel with Coffe</t>
  </si>
  <si>
    <t xml:space="preserve">PATANJALI Multani Mitti Body Cleanser 75g Soap </t>
  </si>
  <si>
    <t>2 x 37.5g</t>
  </si>
  <si>
    <t>"ST-JOHN Cobra Deo Cool (150 ml) &amp; Cobra Deo Live (150 + 150 300 ml, Pack of 2)</t>
  </si>
  <si>
    <t xml:space="preserve">B Natural Litchi Juice </t>
  </si>
  <si>
    <t xml:space="preserve">Catch Dry Ginger Powder </t>
  </si>
  <si>
    <t xml:space="preserve">BIOTIQUE Bio Kelp Protein Shampoo For Falling Hair </t>
  </si>
  <si>
    <t>190ml</t>
  </si>
  <si>
    <t>Plum BodyLovin' Orchid-You-Not Shower Gel Calm Floral</t>
  </si>
  <si>
    <t>240ml</t>
  </si>
  <si>
    <t>THE MAN COMPANY Non-Gas Body Perfume For Men - Blanc</t>
  </si>
  <si>
    <t xml:space="preserve">Tropicana 100% Mixed Fruit Juice </t>
  </si>
  <si>
    <t xml:space="preserve">Catch Kitchen King </t>
  </si>
  <si>
    <t>L'Oréal Paris 6 Oil Nourish Shampoo</t>
  </si>
  <si>
    <t xml:space="preserve"> 192.5ml</t>
  </si>
  <si>
    <t>BEARDO De-Tan Body Wash for Men, 200ml | De-tan for men | Caffeine Body</t>
  </si>
  <si>
    <t>Wild Stone Code Gift Pack (Iridium, Titanium, Steel  (160 ml Pack of 4)</t>
  </si>
  <si>
    <t>160 ml</t>
  </si>
  <si>
    <t>Tropicana Guava Delight Fruit Juice</t>
  </si>
  <si>
    <t xml:space="preserve">Catch Rai </t>
  </si>
  <si>
    <t xml:space="preserve">Bikano Bikaneri Bhujia </t>
  </si>
  <si>
    <t>Meera Strong And Healthy Shampoo,With Kunkudukai &amp; Badam,Paraben Free</t>
  </si>
  <si>
    <t>Pee Safe Natural Intimate Wash for Men with Ayurveda Ex</t>
  </si>
  <si>
    <t>100 ml</t>
  </si>
  <si>
    <t>Axe Signature Intense Body Deodorant</t>
  </si>
  <si>
    <t xml:space="preserve">Red Bull  </t>
  </si>
  <si>
    <t>250 ml pk of 4</t>
  </si>
  <si>
    <t xml:space="preserve">Catch Rajma Masala </t>
  </si>
  <si>
    <t xml:space="preserve">Bikano Bikaneri Bhujia Spicy </t>
  </si>
  <si>
    <t>Dabur Anti-Dandruff Shampoo for Damage &amp; Dandruff Free Hair, with Lemon &amp; m</t>
  </si>
  <si>
    <t>LUX Shower Gel, French Rose Fragrance &amp; Almond Oil Body</t>
  </si>
  <si>
    <t>245ml</t>
  </si>
  <si>
    <t>AXE Signature Champion No Gas Body Deodorant For Men De</t>
  </si>
  <si>
    <t>Red Bull</t>
  </si>
  <si>
    <t xml:space="preserve">Catch Black Cardamom </t>
  </si>
  <si>
    <t xml:space="preserve">Bikano Tasty Fried Coated Peanuts </t>
  </si>
  <si>
    <t>Clinic Plus Strong &amp; Thick Health Shampoo</t>
  </si>
  <si>
    <t xml:space="preserve">WOW SKIN SCIENCE Wild Aqua Foaming Body Wash
</t>
  </si>
  <si>
    <t>Engage XX3 Cologne Spray, Perfume Body Spray for Men, Spray</t>
  </si>
  <si>
    <t>135 ml</t>
  </si>
  <si>
    <t xml:space="preserve">Catch Chhole Masala </t>
  </si>
  <si>
    <t xml:space="preserve">Bikano Boondi </t>
  </si>
  <si>
    <t xml:space="preserve">HEAD &amp; SHOULDERS Anti-Hairfall Shampoo </t>
  </si>
  <si>
    <t xml:space="preserve">Gynocup Intimate Wash for Men, Enriched with Tea Tree Oil </t>
  </si>
  <si>
    <t xml:space="preserve">ENVY Rush Deodorant Spray - For Men </t>
  </si>
  <si>
    <t>250 ml 6pcs</t>
  </si>
  <si>
    <t xml:space="preserve">Catch red chilli powder </t>
  </si>
  <si>
    <t xml:space="preserve">Bikano Lajawab Mixture </t>
  </si>
  <si>
    <t xml:space="preserve">Meera Hairfall Care Shampoo,Goodness Of Badam &amp; Shikakai,Paraben Free </t>
  </si>
  <si>
    <t xml:space="preserve">Liril Berry Blast Body Wash
</t>
  </si>
  <si>
    <t>one8 by Virat Kohli Intense &amp; Fresh Deo Pack of 2 (200m Pack of 2</t>
  </si>
  <si>
    <t>Red Bull Red Edition Watermelon</t>
  </si>
  <si>
    <t xml:space="preserve">Catch Coriander Powder ( Dhania - </t>
  </si>
  <si>
    <t xml:space="preserve">Bikano Moong Dal </t>
  </si>
  <si>
    <t>Dabur Ayurvedic Shampoo, India's No.1 Ayurvedic Shampoo for Damage Protection</t>
  </si>
  <si>
    <t>be soulfull Daily Ritual 2-In-1 Shampoo &amp; Body Wash-Hea</t>
  </si>
  <si>
    <t>Real Man Attract Pack of 2 (400ML) Body Spray - For M Pack of 2</t>
  </si>
  <si>
    <t xml:space="preserve">Budweiser Beats Energy Drink </t>
  </si>
  <si>
    <t xml:space="preserve">Catch Black Pepper Powder - </t>
  </si>
  <si>
    <t>100 gm</t>
  </si>
  <si>
    <t xml:space="preserve">Bikano Bhelpuri </t>
  </si>
  <si>
    <t xml:space="preserve">PARK AVENUE Beer Shiny and Bouncy Shampoo </t>
  </si>
  <si>
    <t xml:space="preserve">Plum BodyLovin' Lychee Cuddle Shower Cream (Body Wash)
</t>
  </si>
  <si>
    <t xml:space="preserve">Wild Stone Body Spray - </t>
  </si>
  <si>
    <t>Red Bull Sugar Free Energy Drink</t>
  </si>
  <si>
    <t xml:space="preserve">Catch White Pepper Powder </t>
  </si>
  <si>
    <t>(100gm</t>
  </si>
  <si>
    <t xml:space="preserve">Bikano Natkhat Nimbu </t>
  </si>
  <si>
    <t xml:space="preserve">HEAD &amp; SHOULDERS Cool Menthol Shampoo </t>
  </si>
  <si>
    <t xml:space="preserve">Catch Sprinklers Chat Masala </t>
  </si>
  <si>
    <t xml:space="preserve">Bikano Dal Moth </t>
  </si>
  <si>
    <t xml:space="preserve">Naturali Hair Fall Arrest Shampoo </t>
  </si>
  <si>
    <t>Wild Stone HYDRA ENERGY ( PACK OF 2) Deodorant Spray Pack of 2</t>
  </si>
  <si>
    <t xml:space="preserve">Catch Sambhar Masala </t>
  </si>
  <si>
    <t xml:space="preserve">Bikano Chana Pataka </t>
  </si>
  <si>
    <t xml:space="preserve">HIMALAYA Anti Hair Fall Shampoo </t>
  </si>
  <si>
    <t>ENVY Blush Deo Combo Deodorant Spray - For Women Pack of 2</t>
  </si>
  <si>
    <t>100g (PCK of 1)</t>
  </si>
  <si>
    <t xml:space="preserve">Bikano Kaju Mixture </t>
  </si>
  <si>
    <t>Joy Hair Fruits Hairfall Defense Conditioning Shampoo Enriched with Pomegranate &amp;</t>
  </si>
  <si>
    <t>NIVEA Fresh Natural Women Deodorant (Pack of 2) &amp;Protected Pack of 3</t>
  </si>
  <si>
    <t>Bikano Bikaneri Bhujia Crunchy spicy</t>
  </si>
  <si>
    <t xml:space="preserve">PANTENE Advanced Hairfall Solution with Bamboo Shampoo </t>
  </si>
  <si>
    <t>Roadster By the Sea, Into the Woods and Green Trails Perfume Pack of 3</t>
  </si>
  <si>
    <t>50g (PCK of 1)</t>
  </si>
  <si>
    <t xml:space="preserve">Bikano Shahi Mixture </t>
  </si>
  <si>
    <t xml:space="preserve">SUNSILK Stunning Black Shine </t>
  </si>
  <si>
    <t xml:space="preserve">Catch Turmeric Power ( Haldi </t>
  </si>
  <si>
    <t xml:space="preserve">1 kg </t>
  </si>
  <si>
    <t>HIMALAYA Gentle Daily Care Protein Shampoo</t>
  </si>
  <si>
    <t xml:space="preserve">HEAD &amp; SHOULDERS Silky Black Shampoo </t>
  </si>
  <si>
    <t xml:space="preserve">HEAD &amp; SHOULDERS Smooth and Silky 2-in-1 Shampoo + Conditioner </t>
  </si>
  <si>
    <t xml:space="preserve">EVEREST SHAHI BIRYANI MASALA </t>
  </si>
  <si>
    <t xml:space="preserve">HEAD &amp; SHOULDERS Smooth and Silky 2-in-1 Anti Dandruff Shampoo + Conditioner </t>
  </si>
  <si>
    <t xml:space="preserve">EVEREST Turmeric Powder </t>
  </si>
  <si>
    <t xml:space="preserve">TRESemme Smooth &amp; Shine Shamppo </t>
  </si>
  <si>
    <t>EVEREST Hing Powder Yellow</t>
  </si>
  <si>
    <t xml:space="preserve">DOVE Dandruff Care Shampoo </t>
  </si>
  <si>
    <t xml:space="preserve">EVEREST Chaat Masala </t>
  </si>
  <si>
    <t xml:space="preserve">HEAD &amp; SHOULDERS Neem shampoo, Antidandruff </t>
  </si>
  <si>
    <t xml:space="preserve">EVEREST Meat Masala </t>
  </si>
  <si>
    <t xml:space="preserve">Nyle Naturals Strong &amp; Healthy 2 In1 Anti Hairfall Shampoo With Conditioner </t>
  </si>
  <si>
    <t>800ml</t>
  </si>
  <si>
    <t xml:space="preserve">EVEREST Kitchen King Masala </t>
  </si>
  <si>
    <t xml:space="preserve">SUNSILK Green Tea and White Lily Freshness Shampoo </t>
  </si>
  <si>
    <t>370ml</t>
  </si>
  <si>
    <t xml:space="preserve">EVEREST Black Pepper Powder </t>
  </si>
  <si>
    <t xml:space="preserve">EVEREST Tandoori Chicken Masala </t>
  </si>
  <si>
    <t xml:space="preserve">EVEREST Sabji Masala </t>
  </si>
  <si>
    <t>EVEREST CUMIN POWDER</t>
  </si>
  <si>
    <t>100G Pack of 1</t>
  </si>
  <si>
    <t xml:space="preserve">EVEREST Garam Masala </t>
  </si>
  <si>
    <t xml:space="preserve">EVEREST Dry Mango Powder </t>
  </si>
  <si>
    <t xml:space="preserve">EVEREST Turmeric Powder Masala </t>
  </si>
  <si>
    <t>EVEREST Meat Masala</t>
  </si>
  <si>
    <t>0.5 Kg Pack of 1</t>
  </si>
  <si>
    <t>EVEREST Saffron</t>
  </si>
  <si>
    <t>1g Pack of 1</t>
  </si>
  <si>
    <t xml:space="preserve">EVEREST Pav Bhaji Masala </t>
  </si>
  <si>
    <t>EVEREST TIKHALAL HOT &amp; RED CHILLI POWDER</t>
  </si>
  <si>
    <t>EVEREST Kesar/Saffron Pure &amp; Natural Kashmiri Kesar</t>
  </si>
  <si>
    <t>1Grm Pack of 6</t>
  </si>
  <si>
    <t xml:space="preserve">EVEREST E CORIANDER </t>
  </si>
  <si>
    <t>Pouch of 500g</t>
  </si>
  <si>
    <t xml:space="preserve">EVEREST GARAM MASALA </t>
  </si>
  <si>
    <t xml:space="preserve">EVEREST EVERESTT SHAHI PANEER MASALA </t>
  </si>
  <si>
    <t xml:space="preserve">EVEREST Tea Masala </t>
  </si>
  <si>
    <t>50g Pack of 1</t>
  </si>
  <si>
    <t xml:space="preserve">EVEREST Shahi Biryani Masala </t>
  </si>
  <si>
    <t>EVEREST Chat masala</t>
  </si>
  <si>
    <t>50G Pack of 2</t>
  </si>
  <si>
    <t xml:space="preserve">EVEREST PANI PURI MASALA </t>
  </si>
  <si>
    <t xml:space="preserve">100 GM </t>
  </si>
  <si>
    <t xml:space="preserve">EVEREST Hingraj Powder </t>
  </si>
  <si>
    <t>500 gm Pack of 1</t>
  </si>
  <si>
    <t xml:space="preserve">EVEREST Hingraj </t>
  </si>
  <si>
    <t>EVEREST Spices - Tikhalal Chilli Powder</t>
  </si>
  <si>
    <t>500g Pack of 1</t>
  </si>
  <si>
    <t xml:space="preserve">EVEREST Tikhalal Chilli Powder </t>
  </si>
  <si>
    <t xml:space="preserve">EVEREST Hing raj- </t>
  </si>
  <si>
    <t>100g  1pack</t>
  </si>
  <si>
    <t xml:space="preserve">EVEREST KashmiriLal </t>
  </si>
  <si>
    <t>50gm Pack of 1</t>
  </si>
  <si>
    <t xml:space="preserve">EVEREST TURMERIC POWDER </t>
  </si>
  <si>
    <t>500GM Pack of 1</t>
  </si>
  <si>
    <t xml:space="preserve">EVEREST Chicken Masala </t>
  </si>
  <si>
    <t>EVEREST White Pepper</t>
  </si>
  <si>
    <t xml:space="preserve">EVEREST Turmeric Masala Powder </t>
  </si>
  <si>
    <t xml:space="preserve">EVEREST Sambar Masala </t>
  </si>
  <si>
    <t>200 gm Pack of 1</t>
  </si>
  <si>
    <t>EVEREST Green Coriander powder</t>
  </si>
  <si>
    <t>EVEREST Black Pepper Powder</t>
  </si>
  <si>
    <t xml:space="preserve">EVEREST Jeera powder </t>
  </si>
  <si>
    <t>100 GM</t>
  </si>
  <si>
    <t xml:space="preserve">EVEREST Meat Masala Powder </t>
  </si>
  <si>
    <t xml:space="preserve">EVEREST Kitchen King Masala Powder </t>
  </si>
  <si>
    <t>0.5g</t>
  </si>
  <si>
    <t xml:space="preserve">EVEREST kasuri methi </t>
  </si>
  <si>
    <t xml:space="preserve">EVEREST Coriander Spice Powder </t>
  </si>
  <si>
    <t>EVEREST YELLOW HING POWDER</t>
  </si>
  <si>
    <t xml:space="preserve">EVEREST Chicken Masala Powder </t>
  </si>
  <si>
    <t>200g Pack of 1</t>
  </si>
  <si>
    <t xml:space="preserve">EVEREST Kashmirilal Chilli Powder </t>
  </si>
  <si>
    <t xml:space="preserve">EVEREST CHICKEN BIRYANI MASALA </t>
  </si>
  <si>
    <t>25g Pack of 1</t>
  </si>
  <si>
    <t xml:space="preserve">EVEREST Chola masala </t>
  </si>
  <si>
    <t>50gm</t>
  </si>
  <si>
    <t xml:space="preserve">EVEREST Cumin masala Powder </t>
  </si>
  <si>
    <t xml:space="preserve">EVEREST Kitchen king Masala </t>
  </si>
  <si>
    <t>100g Pack Of 1</t>
  </si>
  <si>
    <t xml:space="preserve">EVEREST Powder - Tikhalal Chilli </t>
  </si>
  <si>
    <t>200 gm</t>
  </si>
  <si>
    <t>100g Pack of 1</t>
  </si>
  <si>
    <t xml:space="preserve">EVEREST Jeera Powder </t>
  </si>
  <si>
    <t>EVEREST SAMBHAR MASALA</t>
  </si>
  <si>
    <t xml:space="preserve">EVEREST Jaljira </t>
  </si>
  <si>
    <t>200g Pack of 2</t>
  </si>
  <si>
    <t>EVEREST Kashmirilal Chilli Powder</t>
  </si>
  <si>
    <t xml:space="preserve">EVEREST TEA MASALA </t>
  </si>
  <si>
    <t>100g Pack OF 1</t>
  </si>
  <si>
    <t xml:space="preserve">EVEREST Dry Mango </t>
  </si>
  <si>
    <t>100g Pack of 1 </t>
  </si>
  <si>
    <t xml:space="preserve">EVEREST PAV BHAJI MASALA </t>
  </si>
  <si>
    <t xml:space="preserve">EVEREST Sambhar Masala </t>
  </si>
  <si>
    <t>100g pack of 1</t>
  </si>
  <si>
    <t xml:space="preserve">EVEREST Black Pepper Power </t>
  </si>
  <si>
    <t xml:space="preserve">EVEREST Shahi Paneer Masala  </t>
  </si>
  <si>
    <t xml:space="preserve">EVEREST dry ginger </t>
  </si>
  <si>
    <t>100gm</t>
  </si>
  <si>
    <t xml:space="preserve">EVEREST Pani Puri Masala </t>
  </si>
  <si>
    <t xml:space="preserve">EVEREST RAJMA MASALA </t>
  </si>
  <si>
    <t>EVEREST kasturi Methi 100gm Pack Of 1</t>
  </si>
  <si>
    <t>a</t>
  </si>
  <si>
    <t>SrNo</t>
  </si>
  <si>
    <t>VEGETABLES</t>
  </si>
  <si>
    <t>500 GRM</t>
  </si>
  <si>
    <t xml:space="preserve"> 250G RMS</t>
  </si>
  <si>
    <t>100 GRMS</t>
  </si>
  <si>
    <t>CURRENT STATUS</t>
  </si>
  <si>
    <t xml:space="preserve">MINT </t>
  </si>
  <si>
    <t>पुदीना</t>
  </si>
  <si>
    <t>Avlble on bigxmart</t>
  </si>
  <si>
    <t>CORIANDER LEAVES</t>
  </si>
  <si>
    <t>धनिया के पत्ते</t>
  </si>
  <si>
    <t>Press here to home</t>
  </si>
  <si>
    <t>LETTUCE</t>
  </si>
  <si>
    <t xml:space="preserve">सलादपत्ता 
</t>
  </si>
  <si>
    <t xml:space="preserve"> </t>
  </si>
  <si>
    <t>ICEBERG LETTUCE</t>
  </si>
  <si>
    <t xml:space="preserve">हिमशैल
</t>
  </si>
  <si>
    <t>CABBAGE</t>
  </si>
  <si>
    <t>पत्तागोभी</t>
  </si>
  <si>
    <t>CAULIFLOWER</t>
  </si>
  <si>
    <t xml:space="preserve">फूल गोभी
</t>
  </si>
  <si>
    <t>LEEK</t>
  </si>
  <si>
    <t xml:space="preserve">हरा प्याज
</t>
  </si>
  <si>
    <t>BROCCOLI</t>
  </si>
  <si>
    <t>हरी फूल गोभी</t>
  </si>
  <si>
    <t>SMALL BRINJAL</t>
  </si>
  <si>
    <t xml:space="preserve">बैगन छोटा
</t>
  </si>
  <si>
    <t xml:space="preserve">BRINJAL </t>
  </si>
  <si>
    <t xml:space="preserve">बैंगनभर्ता
</t>
  </si>
  <si>
    <t xml:space="preserve">लंबा बैंगन
</t>
  </si>
  <si>
    <t>BEETROOT</t>
  </si>
  <si>
    <t xml:space="preserve">चुकंदर
</t>
  </si>
  <si>
    <t>YELLO RED BELL PEPPER</t>
  </si>
  <si>
    <t xml:space="preserve">लाल पीला शिमला
</t>
  </si>
  <si>
    <t>BITTER GOURD</t>
  </si>
  <si>
    <t>करेला</t>
  </si>
  <si>
    <t>RADISH</t>
  </si>
  <si>
    <t xml:space="preserve">मूली
</t>
  </si>
  <si>
    <t>THICK GARLIC</t>
  </si>
  <si>
    <t>मोटा लहशुन</t>
  </si>
  <si>
    <t>ZUCCHINI</t>
  </si>
  <si>
    <t xml:space="preserve">तरोई
</t>
  </si>
  <si>
    <t>GINGER</t>
  </si>
  <si>
    <t xml:space="preserve">अदरख
</t>
  </si>
  <si>
    <t>CORN</t>
  </si>
  <si>
    <t xml:space="preserve">मक्का साबुत
</t>
  </si>
  <si>
    <t>PUMPKIN</t>
  </si>
  <si>
    <t xml:space="preserve">कद्दू
</t>
  </si>
  <si>
    <t>LEADY FINGER</t>
  </si>
  <si>
    <t xml:space="preserve">भिन्डी
</t>
  </si>
  <si>
    <t>DESI TOMATO</t>
  </si>
  <si>
    <t xml:space="preserve">देसी टमाटर
</t>
  </si>
  <si>
    <t>HYBRIDE TOMATO</t>
  </si>
  <si>
    <t xml:space="preserve">टमाटर हाईब्रिड
</t>
  </si>
  <si>
    <t>DRUM STICK</t>
  </si>
  <si>
    <t>सहजन</t>
  </si>
  <si>
    <t>ONION</t>
  </si>
  <si>
    <t xml:space="preserve">प्याज़ 
</t>
  </si>
  <si>
    <t>PEA</t>
  </si>
  <si>
    <t>मटर</t>
  </si>
  <si>
    <t xml:space="preserve"> NEW POTATO</t>
  </si>
  <si>
    <t xml:space="preserve">आलू नया
</t>
  </si>
  <si>
    <t>CHIPSONA POTATO</t>
  </si>
  <si>
    <t xml:space="preserve">आलू चिपसोना
</t>
  </si>
  <si>
    <t>YAM</t>
  </si>
  <si>
    <t xml:space="preserve">जिमीकंद
</t>
  </si>
  <si>
    <t>SWISS CHARD</t>
  </si>
  <si>
    <t xml:space="preserve">लालडंडी पालक
</t>
  </si>
  <si>
    <t>MUSHROOM</t>
  </si>
  <si>
    <t>मशरूम</t>
  </si>
  <si>
    <t>50/PER PACK</t>
  </si>
  <si>
    <t>ASH GOURD</t>
  </si>
  <si>
    <t xml:space="preserve">पेठा सफेद
</t>
  </si>
  <si>
    <t>OLIVE</t>
  </si>
  <si>
    <t>जैतून</t>
  </si>
  <si>
    <t>SWEET POTATO</t>
  </si>
  <si>
    <t xml:space="preserve">सकरकंडी
</t>
  </si>
  <si>
    <t>LONG CUCUMBER</t>
  </si>
  <si>
    <t xml:space="preserve">ककडी
</t>
  </si>
  <si>
    <t>CUCMBER</t>
  </si>
  <si>
    <t xml:space="preserve">हाईब्रिड खीरा
</t>
  </si>
  <si>
    <t>CHINESE CUCMBER</t>
  </si>
  <si>
    <t xml:space="preserve">खीरा
</t>
  </si>
  <si>
    <t xml:space="preserve">देशी खीरा
</t>
  </si>
  <si>
    <t xml:space="preserve">नारियल </t>
  </si>
  <si>
    <t>40/Per Pc</t>
  </si>
  <si>
    <t>POINTED GOURD</t>
  </si>
  <si>
    <t xml:space="preserve">पलवल देसी
</t>
  </si>
  <si>
    <t xml:space="preserve">हाईब्रिड पलवल
</t>
  </si>
  <si>
    <t>TARO ROOT</t>
  </si>
  <si>
    <t xml:space="preserve">एरबी
</t>
  </si>
  <si>
    <t xml:space="preserve"> DESI GARLIC</t>
  </si>
  <si>
    <t xml:space="preserve">लाहसुन देसी
</t>
  </si>
  <si>
    <t>LEMON</t>
  </si>
  <si>
    <t xml:space="preserve">नीम्बू
</t>
  </si>
  <si>
    <t>IVY GUARD</t>
  </si>
  <si>
    <t xml:space="preserve">कुंदरू
</t>
  </si>
  <si>
    <t>FRENCH BEANS</t>
  </si>
  <si>
    <t>BEANS</t>
  </si>
  <si>
    <t>CAPSICUM</t>
  </si>
  <si>
    <t>शिमला मिर्च</t>
  </si>
  <si>
    <t>BOTTLE GUARD</t>
  </si>
  <si>
    <t xml:space="preserve">लौकी
</t>
  </si>
  <si>
    <t>MIDIUME GREEN CHILLI</t>
  </si>
  <si>
    <t xml:space="preserve">मध्यम मिर्च
</t>
  </si>
  <si>
    <t>GREEN CHILLI</t>
  </si>
  <si>
    <t xml:space="preserve">मिर्च
</t>
  </si>
  <si>
    <t>ORANGE CARROT</t>
  </si>
  <si>
    <t>RAW BANANA</t>
  </si>
  <si>
    <t xml:space="preserve">कच्चा केला
</t>
  </si>
  <si>
    <t xml:space="preserve">कच्चा पपीता
</t>
  </si>
  <si>
    <t>KACCHI HALDI</t>
  </si>
  <si>
    <t>TINDE</t>
  </si>
  <si>
    <t>ZINGA TORI</t>
  </si>
  <si>
    <t>CRANBERRY</t>
  </si>
  <si>
    <t xml:space="preserve">करोंदा
</t>
  </si>
  <si>
    <t>not avlbel</t>
  </si>
  <si>
    <t>SPINACH</t>
  </si>
  <si>
    <t xml:space="preserve">पालक
</t>
  </si>
  <si>
    <t>FENUGREEK LEAVES</t>
  </si>
  <si>
    <t xml:space="preserve">मेथी
</t>
  </si>
  <si>
    <t>LOTUS STEM</t>
  </si>
  <si>
    <t xml:space="preserve">कमलकड़ी
</t>
  </si>
  <si>
    <t>BEAN</t>
  </si>
  <si>
    <t>शेम
DESI</t>
  </si>
  <si>
    <t>CUSTARD APPLE</t>
  </si>
  <si>
    <t xml:space="preserve">सीता फल
</t>
  </si>
  <si>
    <t>INDIAN GOOSEBERRY</t>
  </si>
  <si>
    <t xml:space="preserve">आंवला
</t>
  </si>
  <si>
    <t>FRESHO BOTTLE GOURD</t>
  </si>
  <si>
    <t xml:space="preserve">गोलघिया
</t>
  </si>
  <si>
    <t>THICK GUARLIC</t>
  </si>
  <si>
    <t xml:space="preserve">लहशुन
</t>
  </si>
  <si>
    <t xml:space="preserve">फलियां
</t>
  </si>
  <si>
    <t>ROUND GUARD</t>
  </si>
  <si>
    <t xml:space="preserve">टिंडा
</t>
  </si>
  <si>
    <t>THICK GREEN CHILLI</t>
  </si>
  <si>
    <t>मोटी मिर्च</t>
  </si>
  <si>
    <t>CLUSTER BEANS</t>
  </si>
  <si>
    <t xml:space="preserve">गंवॉर फली
</t>
  </si>
  <si>
    <t>RAW TURMERIC</t>
  </si>
  <si>
    <t>कच्ची हल्दी</t>
  </si>
  <si>
    <t>BABY POTATO</t>
  </si>
  <si>
    <t xml:space="preserve">बेबी आलू
</t>
  </si>
  <si>
    <t xml:space="preserve">40 RS </t>
  </si>
  <si>
    <t>Per Packet</t>
  </si>
  <si>
    <t>BABY ONION</t>
  </si>
  <si>
    <t xml:space="preserve">बेबी प्याज
</t>
  </si>
  <si>
    <t xml:space="preserve">50RS </t>
  </si>
  <si>
    <t>BABY CORN</t>
  </si>
  <si>
    <t xml:space="preserve">बेबी मक्का
</t>
  </si>
  <si>
    <t xml:space="preserve">50 RS </t>
  </si>
  <si>
    <t>CHERRY TAMATO</t>
  </si>
  <si>
    <t xml:space="preserve">चेरी टमाटर
</t>
  </si>
  <si>
    <t>60 RS</t>
  </si>
  <si>
    <t>SPROUTED MOONG</t>
  </si>
  <si>
    <t>अंकुरित मूंग</t>
  </si>
  <si>
    <t xml:space="preserve">30RS </t>
  </si>
  <si>
    <t>मोटा लहसुन</t>
  </si>
  <si>
    <t>JAIPUR'S PEA</t>
  </si>
  <si>
    <t>जयपुर की मटर</t>
  </si>
  <si>
    <t>undone</t>
  </si>
  <si>
    <t>RED CARROT</t>
  </si>
  <si>
    <t>लाल गाजर</t>
  </si>
  <si>
    <t>BLACK CARROT</t>
  </si>
  <si>
    <t>काली गाजर</t>
  </si>
  <si>
    <t>WILD SPINACH</t>
  </si>
  <si>
    <t>बथुआ</t>
  </si>
  <si>
    <t>BLACK MUSTERD SEEDS</t>
  </si>
  <si>
    <t>सरसो</t>
  </si>
  <si>
    <t>KNOL KHOL</t>
  </si>
  <si>
    <t>गाँठ गोभी</t>
  </si>
  <si>
    <t>DILL LEAVES</t>
  </si>
  <si>
    <t>सोया</t>
  </si>
  <si>
    <t>JACKFRUIT</t>
  </si>
  <si>
    <t>कटहल</t>
  </si>
  <si>
    <t>TURNIP</t>
  </si>
  <si>
    <t>शलगम</t>
  </si>
  <si>
    <r>
      <rPr>
        <rFont val="Calibri"/>
        <b/>
        <color theme="1"/>
        <sz val="14.0"/>
      </rPr>
      <t>Wheat Flour</t>
    </r>
    <r>
      <rPr>
        <rFont val="Calibri"/>
        <b/>
        <color theme="1"/>
        <sz val="16.0"/>
      </rPr>
      <t xml:space="preserve"> - Aata</t>
    </r>
  </si>
  <si>
    <t>Gram - Chana</t>
  </si>
  <si>
    <t>Rice - Chaawal</t>
  </si>
  <si>
    <t>Biscuits</t>
  </si>
  <si>
    <t>Pulse - Daal</t>
  </si>
  <si>
    <t xml:space="preserve">Besan - Gram Flour </t>
  </si>
  <si>
    <t>Suji Rawa - Semolina</t>
  </si>
  <si>
    <t>Rajma - Kidney Beans</t>
  </si>
  <si>
    <t xml:space="preserve">Brand </t>
  </si>
  <si>
    <t>Type</t>
  </si>
  <si>
    <t>Brand</t>
  </si>
  <si>
    <t>Dis 10 %</t>
  </si>
  <si>
    <t>The Name of Brand</t>
  </si>
  <si>
    <t>Name of Brand</t>
  </si>
  <si>
    <t>Name of brand</t>
  </si>
  <si>
    <t>NAME OF PRODUCT</t>
  </si>
  <si>
    <t>DIS 10 %</t>
  </si>
  <si>
    <t>AASHIRVAAD SHUDH CHAKKI ATTA</t>
  </si>
  <si>
    <t xml:space="preserve">Whole wheat </t>
  </si>
  <si>
    <t>24 Mantra Organic Brown Chana</t>
  </si>
  <si>
    <t xml:space="preserve"> 500 g</t>
  </si>
  <si>
    <t>Daawat Rozana Super Basmati Rice</t>
  </si>
  <si>
    <t>Dawat</t>
  </si>
  <si>
    <t>Britannia Bourbon The Original Cream Biscuits</t>
  </si>
  <si>
    <t>Britannia</t>
  </si>
  <si>
    <t xml:space="preserve">Tata Sampann Unpolished Toor / Arhar Dal </t>
  </si>
  <si>
    <t xml:space="preserve">1 kg  </t>
  </si>
  <si>
    <t>Rajdhani Besan Gram Flour</t>
  </si>
  <si>
    <t>flipkart</t>
  </si>
  <si>
    <t>Suji/Rawa</t>
  </si>
  <si>
    <t xml:space="preserve">Rajdhani Chitra Rajma </t>
  </si>
  <si>
    <t>10KG</t>
  </si>
  <si>
    <t xml:space="preserve">Tata Sampann Unpolished Kabuli Chana                                                                                                   </t>
  </si>
  <si>
    <t xml:space="preserve">Daawat Devaaya Everyday Rice                                               </t>
  </si>
  <si>
    <t>5 kg</t>
  </si>
  <si>
    <t>Britannia Marie Gold Biscuits</t>
  </si>
  <si>
    <t xml:space="preserve">Tata Sampann Unpolished Chana Dal                                                                                                                  </t>
  </si>
  <si>
    <t xml:space="preserve">500 g </t>
  </si>
  <si>
    <t>Rajdhani Grade -1 besan</t>
  </si>
  <si>
    <t>Rajdhani select Rawa / Sooji</t>
  </si>
  <si>
    <t xml:space="preserve">Tata Sampann Chitra Rajma  </t>
  </si>
  <si>
    <t>AASHIRVAAD SELECT SHARBATI ATTA</t>
  </si>
  <si>
    <t xml:space="preserve">Rajdhani Kabuli Chana                                                                   </t>
  </si>
  <si>
    <t xml:space="preserve">Daawat Devaaya Basmati Rice                                                          </t>
  </si>
  <si>
    <t>Daawat</t>
  </si>
  <si>
    <t>Britannia NutriChoice Hi-Fiber Digestive Biscuits</t>
  </si>
  <si>
    <t>100g Pack of 5</t>
  </si>
  <si>
    <t xml:space="preserve">Tata Sampann Unpolished Moong Dal                                                                                                  </t>
  </si>
  <si>
    <t xml:space="preserve">500 g  </t>
  </si>
  <si>
    <t>Tata sampann chana dal fine besan</t>
  </si>
  <si>
    <t xml:space="preserve">Rajdhani Lal Rajma                                                   </t>
  </si>
  <si>
    <t xml:space="preserve">Tata Sampann Organic Kabuli Chana                                            </t>
  </si>
  <si>
    <t xml:space="preserve">Daawat Super Basmati Rice                                                              </t>
  </si>
  <si>
    <t xml:space="preserve"> 1 kg  </t>
  </si>
  <si>
    <t xml:space="preserve">Britannia NutriChoice Digestive Zero Biscuits                                                                                                      </t>
  </si>
  <si>
    <t>Tata Sampann Unpolished Toor / Arhar Dal</t>
  </si>
  <si>
    <t>Rajdhani BESAN</t>
  </si>
  <si>
    <t>AASHIRVAAD SUGAR RELEASE CONTROL</t>
  </si>
  <si>
    <t>Multigrain Flour</t>
  </si>
  <si>
    <t xml:space="preserve">24 Mantra Organic Kabuli Chana </t>
  </si>
  <si>
    <t xml:space="preserve">Daawat Sonamasuri Rice                                                         </t>
  </si>
  <si>
    <t xml:space="preserve">10 kg </t>
  </si>
  <si>
    <t xml:space="preserve">BRITANNIA 50-50 SWEET &amp; SALTY BISCUITS </t>
  </si>
  <si>
    <t>188g</t>
  </si>
  <si>
    <t>Tata Sampann Unpolished Urad Dal</t>
  </si>
  <si>
    <t>Rajdhani RAJDHANI BESAN</t>
  </si>
  <si>
    <t>1500g</t>
  </si>
  <si>
    <t xml:space="preserve">Daawat Rozana Gold Basmati Rice                                                       </t>
  </si>
  <si>
    <t xml:space="preserve">Britannia 50-50 Maska Chaska Biscuits   </t>
  </si>
  <si>
    <t xml:space="preserve"> 120 g        </t>
  </si>
  <si>
    <t>Tata Sampann Unpolished Masoor Dal</t>
  </si>
  <si>
    <t>Rajdhani Grade-1 Besan</t>
  </si>
  <si>
    <t>FORTUNE CHAKKI FRESH ATTA</t>
  </si>
  <si>
    <t>Whole Wheat</t>
  </si>
  <si>
    <t>10kg</t>
  </si>
  <si>
    <t xml:space="preserve">Daawat Rozana Super Basmati Rice                                                         </t>
  </si>
  <si>
    <t xml:space="preserve">Britannia Milk Bikis Milky Cream Biscuits                                                     </t>
  </si>
  <si>
    <t xml:space="preserve">200 g </t>
  </si>
  <si>
    <t xml:space="preserve">24 Mantra Organic Tur / Arhar Dal </t>
  </si>
  <si>
    <t>Daawat Devaaya Basmati Rice</t>
  </si>
  <si>
    <t xml:space="preserve">Daawat </t>
  </si>
  <si>
    <t>Britannia Classic Little Hearts Biscuits</t>
  </si>
  <si>
    <t>75 g</t>
  </si>
  <si>
    <t xml:space="preserve">24 Mantra Organic Moong Dal </t>
  </si>
  <si>
    <t>CHAKKI ATTA</t>
  </si>
  <si>
    <t xml:space="preserve">Daawat Biryani Basmati Rice                                            </t>
  </si>
  <si>
    <t xml:space="preserve">Britannia Classic Little Hearts Biscuits                                                                                                         </t>
  </si>
  <si>
    <t xml:space="preserve">34.5 g   </t>
  </si>
  <si>
    <t xml:space="preserve">24 Mantra Organic Chana Dal </t>
  </si>
  <si>
    <t xml:space="preserve">PATANJALI TRADITIONAL CHAKKI  ATTA </t>
  </si>
  <si>
    <t xml:space="preserve">India Gate Mini Mogra-II Basmati Rice                                                                                                 </t>
  </si>
  <si>
    <t>India Gate</t>
  </si>
  <si>
    <t>Britannia 50-50 Maska Chaska  biscuits</t>
  </si>
  <si>
    <t xml:space="preserve"> 48 g  </t>
  </si>
  <si>
    <t xml:space="preserve">Rajdhani Tur / Arhar Dal </t>
  </si>
  <si>
    <t>24 Mantra Organic Whole Wheat Atta</t>
  </si>
  <si>
    <t>Jiomart</t>
  </si>
  <si>
    <t xml:space="preserve">India Gate Mogra Basmati Rice                                                  </t>
  </si>
  <si>
    <t>10 kg</t>
  </si>
  <si>
    <t>Britannia NutriChoice Hi-Fibre Digestive Biscuits</t>
  </si>
  <si>
    <t xml:space="preserve">100 g </t>
  </si>
  <si>
    <t xml:space="preserve">Rajdhani Chana Dal </t>
  </si>
  <si>
    <t xml:space="preserve">India Gate Super Rozzana Basmati Rice                                       </t>
  </si>
  <si>
    <t xml:space="preserve">Britannia NutriChoice Hi-Fibre Digestive Biscuits                                                                                         </t>
  </si>
  <si>
    <t xml:space="preserve"> 250 g   </t>
  </si>
  <si>
    <t> ₹70.00</t>
  </si>
  <si>
    <t>Rajdhani Masri Dal</t>
  </si>
  <si>
    <t>, 1 kg</t>
  </si>
  <si>
    <t>bigbasket</t>
  </si>
  <si>
    <t xml:space="preserve">India Gate Feast Rozzana Basmati Rice  </t>
  </si>
  <si>
    <t xml:space="preserve">5 kg </t>
  </si>
  <si>
    <t xml:space="preserve">Rajdhani Sabut Urad </t>
  </si>
  <si>
    <t xml:space="preserve">India Gate Super Basmati Rice                                    </t>
  </si>
  <si>
    <t>Britannia Tiger Krunch Chocochips Biscuits Combo Pack</t>
  </si>
  <si>
    <t xml:space="preserve"> 400 g        </t>
  </si>
  <si>
    <t xml:space="preserve">India Gate Mini Mogra Basmati Rice   </t>
  </si>
  <si>
    <t>Britannia Treat Jim Jam Cream Biscuits</t>
  </si>
  <si>
    <t xml:space="preserve">150 g   </t>
  </si>
  <si>
    <t>24 Mantra Organic Sonamasuri Rice</t>
  </si>
  <si>
    <t>24 Mantra</t>
  </si>
  <si>
    <t>Britannia 50-50 Maska Chaska Biscuits</t>
  </si>
  <si>
    <t xml:space="preserve">300 g </t>
  </si>
  <si>
    <t>Britannia Pure Magic Chocolush Cream Biscuits</t>
  </si>
  <si>
    <t xml:space="preserve">75 g </t>
  </si>
  <si>
    <t>24 Mantra Organic Brown Sonamasuri Rice</t>
  </si>
  <si>
    <t xml:space="preserve">Britannia Milk Bikis Biscuits </t>
  </si>
  <si>
    <t xml:space="preserve">24 Mantra Organic Basmati Rice </t>
  </si>
  <si>
    <t>Sunfeast Dark Fantasy Original Choco Filled Biscuits</t>
  </si>
  <si>
    <t>Sunfeast</t>
  </si>
  <si>
    <t xml:space="preserve">24 Mantra Organic Puffed Rice / Murmura </t>
  </si>
  <si>
    <t>Sunfeast Dark Fantasy Choco Creme Biscuits</t>
  </si>
  <si>
    <t xml:space="preserve">Tibar Basmati Rice                                          </t>
  </si>
  <si>
    <t>Private Label</t>
  </si>
  <si>
    <t xml:space="preserve">10 kg  </t>
  </si>
  <si>
    <t>Sunfeast Dark Fantasy Bourbon Biscuits</t>
  </si>
  <si>
    <t>Sunfeast Marie Light Biscuits</t>
  </si>
  <si>
    <t>1Kg</t>
  </si>
  <si>
    <t>Sunfeast Dark Fantasy Vanilla Fills New Age Creme Biscuits</t>
  </si>
  <si>
    <t>Sunfeast Glucose Biscuits</t>
  </si>
  <si>
    <t xml:space="preserve">Sunfeast Bounce Elaichi Delight Cream Biscuits  </t>
  </si>
  <si>
    <t>82g</t>
  </si>
  <si>
    <t>Sunfeast Bounce Choco Creme Biscuits</t>
  </si>
  <si>
    <t xml:space="preserve">82 g  </t>
  </si>
  <si>
    <t>Sunfeast Mom's Magic Cashew &amp; Almond Biscuits</t>
  </si>
  <si>
    <t>600g</t>
  </si>
  <si>
    <t>Sunfeast Glucose Plus+ Biscuits</t>
  </si>
  <si>
    <t xml:space="preserve"> 200 g </t>
  </si>
  <si>
    <t>Parle Monaco Pizza Masala Crunch Biscuits</t>
  </si>
  <si>
    <t>Parle</t>
  </si>
  <si>
    <t>Parle Fab Bourbon Chocolate Cream Biscuits</t>
  </si>
  <si>
    <t xml:space="preserve">150 g    </t>
  </si>
  <si>
    <t>Parle Marie Biscuits</t>
  </si>
  <si>
    <t xml:space="preserve">800 g   </t>
  </si>
  <si>
    <t>Parle-G Gold Biscuits</t>
  </si>
  <si>
    <t xml:space="preserve"> 1 kg         </t>
  </si>
  <si>
    <t>Parle-G Original Glucose Biscuits</t>
  </si>
  <si>
    <t>Parle Krack Jack Biscuits</t>
  </si>
  <si>
    <t xml:space="preserve">400 g       </t>
  </si>
  <si>
    <t xml:space="preserve">Parle-G Biscuits                                             </t>
  </si>
  <si>
    <t xml:space="preserve">110 g </t>
  </si>
  <si>
    <t>Parle Krackjack Biscuits 16 Individual Packs</t>
  </si>
  <si>
    <t xml:space="preserve">Parle Hide &amp; Seek 4 Fun Flavours Choco Chip Creme Sandwich Biscuits </t>
  </si>
  <si>
    <t>Parle Fab! Bourbon Biscuits</t>
  </si>
  <si>
    <t xml:space="preserve">Parle Krackjack Butter Masala Biscuits </t>
  </si>
  <si>
    <t xml:space="preserve">Parle-G Gold Biscuits                                                            </t>
  </si>
  <si>
    <t xml:space="preserve">Parle Marie Biscuits                       </t>
  </si>
  <si>
    <t xml:space="preserve">Cadbury Oreo Original Vanilla Creme Biscuits  </t>
  </si>
  <si>
    <t>Oreo</t>
  </si>
  <si>
    <t>120g</t>
  </si>
  <si>
    <t xml:space="preserve">Cadbury Oreo Choco Creme Biscuits                                                      </t>
  </si>
  <si>
    <t>Jmbo Pak 500g</t>
  </si>
  <si>
    <t xml:space="preserve">Cadbury Oreo Strawberry Cream Biscuits                                                                                  </t>
  </si>
  <si>
    <t xml:space="preserve"> 46.3 g     </t>
  </si>
  <si>
    <t xml:space="preserve">Cadbury Oreo Chocolate Creme Biscuits                                                                                                                        </t>
  </si>
  <si>
    <t xml:space="preserve"> 120 g  </t>
  </si>
  <si>
    <t>Cadbury Oreo Choco Creme Biscuits</t>
  </si>
  <si>
    <t xml:space="preserve">46.3 g </t>
  </si>
  <si>
    <t xml:space="preserve">Cadbury Oreo Original Vanilla Cream Biscuits                                                                                                    </t>
  </si>
  <si>
    <t xml:space="preserve">46.3 g    </t>
  </si>
  <si>
    <t xml:space="preserve"> 300 g  </t>
  </si>
  <si>
    <t xml:space="preserve">Cadbury Oreo Original Vanilla Creme Biscuits                                                                                              </t>
  </si>
  <si>
    <t xml:space="preserve">McVitie's Digestive Biscuits                                         </t>
  </si>
  <si>
    <t>MCVITIE'S</t>
  </si>
  <si>
    <t xml:space="preserve">1 kg    </t>
  </si>
  <si>
    <t xml:space="preserve">Mcvitie's Digestive Biscuits Value Pack                                                                                   </t>
  </si>
  <si>
    <t xml:space="preserve">MCVITIE'S </t>
  </si>
  <si>
    <t xml:space="preserve"> 200 g</t>
  </si>
  <si>
    <t xml:space="preserve">Tasty Treat Vanilla Cream Wafer Biscuits                                                                                                                  </t>
  </si>
  <si>
    <t xml:space="preserve">Tasty Treat        </t>
  </si>
  <si>
    <t xml:space="preserve">75 g  </t>
  </si>
  <si>
    <t xml:space="preserve">Tasty Treat Orange Cream Wafer Biscuits                                                               </t>
  </si>
  <si>
    <t xml:space="preserve">Britannia Good Day Cashew Biscuits                                       </t>
  </si>
  <si>
    <t xml:space="preserve">Good day     </t>
  </si>
  <si>
    <t xml:space="preserve"> 1 Kg</t>
  </si>
  <si>
    <t xml:space="preserve">Cadbury Oreo Original Chocolatey Sandwich Biscuits Jumbo Pack                                                                  </t>
  </si>
  <si>
    <t xml:space="preserve">CADBURY </t>
  </si>
  <si>
    <t xml:space="preserve"> 500 g </t>
  </si>
  <si>
    <t xml:space="preserve">Oreo Double Stuf Chocolatey Sandwich Biscuits                                                                                   </t>
  </si>
  <si>
    <t xml:space="preserve">MONDELEZ         </t>
  </si>
  <si>
    <t>Britannia Pure Magic Chocolush Hazelnut Chocolate Filled Biscuits</t>
  </si>
  <si>
    <t>Pure Magic</t>
  </si>
  <si>
    <t>12.5g Pack of 12</t>
  </si>
  <si>
    <t>93 MART PRICE</t>
  </si>
  <si>
    <t>admin pannel price</t>
  </si>
  <si>
    <r>
      <rPr>
        <rFont val="Calibri"/>
        <b/>
        <color theme="1"/>
        <sz val="12.0"/>
      </rPr>
      <t xml:space="preserve">HAIER - AMASTERD - BPL - BUSH - MI - LG - ITEL - LLOYED- ONE PLUS - SAMSUNG - REALME - HYUNDAI and TCL </t>
    </r>
    <r>
      <rPr>
        <rFont val="Calibri"/>
        <b/>
        <color theme="1"/>
        <sz val="12.0"/>
        <u/>
      </rPr>
      <t>LED</t>
    </r>
  </si>
  <si>
    <t>Whirlpool Refrigerator</t>
  </si>
  <si>
    <t>Samsung Refrigerator</t>
  </si>
  <si>
    <t>Godrej Refrigerator</t>
  </si>
  <si>
    <t>LG Refrigerator</t>
  </si>
  <si>
    <t>Voltas Beko - Haier - Kelvinator - Bpl and Lloyd Refrigerator</t>
  </si>
  <si>
    <t>Air Conditioning Item</t>
  </si>
  <si>
    <t>Washing Machine</t>
  </si>
  <si>
    <t xml:space="preserve">Iron </t>
  </si>
  <si>
    <t>AC STABLIZER - JMG - MG - TOASTER AND MICROWAVE</t>
  </si>
  <si>
    <t xml:space="preserve">COOLER - GEYSER </t>
  </si>
  <si>
    <t>RO - INDUCTION - HEATER</t>
  </si>
  <si>
    <t>DISPENCER - HAND BLANDER - SPEAKERS - HOME THEATER - BLOWER - SANDWITCH MAKER - SURGE GUARD - ELECTRIC KETTLE - HEAT CONVECTOR</t>
  </si>
  <si>
    <t>No. of Item</t>
  </si>
  <si>
    <t>Name of electronic item</t>
  </si>
  <si>
    <t>Qty.</t>
  </si>
  <si>
    <t>Price</t>
  </si>
  <si>
    <t>Amount</t>
  </si>
  <si>
    <t>Landing+Tax</t>
  </si>
  <si>
    <t>Onln Price</t>
  </si>
  <si>
    <t>Onln Mart Price</t>
  </si>
  <si>
    <t>32LK526BPTA.ATR</t>
  </si>
  <si>
    <t>Nil</t>
  </si>
  <si>
    <t>Pcs.</t>
  </si>
  <si>
    <t>(B)215 IMPC PRM 3S SAPPHIRE ABYSS 71627</t>
  </si>
  <si>
    <t>SAM REF RR19A20CAGS/NL</t>
  </si>
  <si>
    <t>GL-B181RPGB.APGZEBN</t>
  </si>
  <si>
    <t>VOLTAS REF 220B60/FPEX</t>
  </si>
  <si>
    <t>BLUE STAR 1.5T  WFB318LL</t>
  </si>
  <si>
    <t>00308 WS EDGE ULT 80 5.0 DB2 M</t>
  </si>
  <si>
    <t>BAJAJ DX 7 NEO DRY IRON 440304</t>
  </si>
  <si>
    <t>USHA JMG 3345</t>
  </si>
  <si>
    <t>HINDWARE CD-1810001HBW COOLER 100</t>
  </si>
  <si>
    <t>BLUE STAR WATER DISPENCER BWD3FMRGA</t>
  </si>
  <si>
    <t>43LM5600PTC.ATR</t>
  </si>
  <si>
    <t>21210 CNV 278 ARCTIC STEEL 2S REF</t>
  </si>
  <si>
    <t>SAM REF RR19A2YCA6R</t>
  </si>
  <si>
    <t>RD EDGE 205A 13 THF GN BL 2531</t>
  </si>
  <si>
    <t>GL-B201ABED LG REF</t>
  </si>
  <si>
    <t>VOLTAS REF270D60/XBRX</t>
  </si>
  <si>
    <t>BLUE STAR 3* SPLIT AC FS318YLTU</t>
  </si>
  <si>
    <t>30132 ACE 8.0 SUP SOAK CORAL PURPLE</t>
  </si>
  <si>
    <t>BAJAJ DX NEO DRY IRON 440303</t>
  </si>
  <si>
    <t>USHA JMG 500XJ3</t>
  </si>
  <si>
    <t>HINDWARE CD-186001HBW-AIR COOLER 60L</t>
  </si>
  <si>
    <t>PUREIT MARVELLA MINRAL RO+UV+MF</t>
  </si>
  <si>
    <t>4 WAY SPIKE AND SURGE GUARD 011001</t>
  </si>
  <si>
    <t>LG LED 32LM562BP</t>
  </si>
  <si>
    <t>215IM PRO SAPHIRE MULIA 71633</t>
  </si>
  <si>
    <t>SAM REF RR19A2YCA6U</t>
  </si>
  <si>
    <t>RD EDGE JAZZ 207C 33 TRF 2489</t>
  </si>
  <si>
    <t>GL-B201ABPX</t>
  </si>
  <si>
    <t>V BAKO RDC205EXWRX</t>
  </si>
  <si>
    <t>BLUE STAR 5* IA518DLU SPLIT AC</t>
  </si>
  <si>
    <t>30133 ACE 8.0 SUP SOAK CORAL RED</t>
  </si>
  <si>
    <t>BAJAJ HERCULO DRY IRON 440315</t>
  </si>
  <si>
    <t>USHA JMG POPULAR 3442</t>
  </si>
  <si>
    <t>HINDWARE CD-199001HBW AIR COOLER 90H</t>
  </si>
  <si>
    <t>HUL CLASSICG2X MINERAL RO+UV</t>
  </si>
  <si>
    <t>MW-ELECTRIC KETTLE VIVA CLASSIC 1.5LTR</t>
  </si>
  <si>
    <t>SAMSUNG LED 32INCH SMART UA32T4310AKXXL</t>
  </si>
  <si>
    <t>215IM PRO WINE MULLIA 71632</t>
  </si>
  <si>
    <t>SAM REF RR19R20CARH</t>
  </si>
  <si>
    <t>RD EDGENEO 207B 23 THF BH BL2283</t>
  </si>
  <si>
    <t>GL-B201ASCY.ASCZEBN</t>
  </si>
  <si>
    <t>V BAKO REF RDC215CDWEX DHALIA WINE</t>
  </si>
  <si>
    <t>BLUE STAR 5W18LD WAC</t>
  </si>
  <si>
    <t>30235 ACE 7.2 SUPREME PLUS GREY DAZZLE</t>
  </si>
  <si>
    <t>BAJAJ IRON DX BLACK 440210</t>
  </si>
  <si>
    <t>MAHARAJA MG MIXTRON DLX</t>
  </si>
  <si>
    <t>HINDWARE CSS9176001HPPCOOLER 60LTR</t>
  </si>
  <si>
    <t>AQUAGUARD REGAL RO+MC</t>
  </si>
  <si>
    <t>MAHARAJA MW-HEAT CONVETOR FLARE</t>
  </si>
  <si>
    <t>SAMSUNG LED 43INC  UA43T5310</t>
  </si>
  <si>
    <t>71630 IMPC 215 PRM 3S COOL ILLUSIA</t>
  </si>
  <si>
    <t>SAM REF RR20A271BR8</t>
  </si>
  <si>
    <t>RD EDGEPRO 205C 33 TDF RZ PR 1916</t>
  </si>
  <si>
    <t>GL-B201ASEZ LG REF</t>
  </si>
  <si>
    <t>V.BAKO REF RDC215CVWEX VIVI WINE</t>
  </si>
  <si>
    <t>BLUE STAR AC INV IC324YATU</t>
  </si>
  <si>
    <t>30243 ACE 7.5 SUP SOAK CORAL BLUE</t>
  </si>
  <si>
    <t>BAJAJ IRON DX2 GREY 440211</t>
  </si>
  <si>
    <t>BAJAJ JX30 JMG 410702</t>
  </si>
  <si>
    <t>AIR COOLER COLT35 KENSTAR</t>
  </si>
  <si>
    <t>AQUAGUARD REGAL RO+UV+MTDS ALKALINE</t>
  </si>
  <si>
    <t>LK72B.EINDLLK HOME THEATHER</t>
  </si>
  <si>
    <t>SAMSUNG UA43T5500AKXL 43 INCH</t>
  </si>
  <si>
    <t>71850 IMPRO 230 PRM 3S WINE MULIA</t>
  </si>
  <si>
    <t>SAM REF RR20A272YCU/NL</t>
  </si>
  <si>
    <t>RD EDGERIO 207C 33 THF AQ BL 2114</t>
  </si>
  <si>
    <t>GL-B221ASED LG REF</t>
  </si>
  <si>
    <t>V-BAKO REF RDC240CDBEXX DAHLIA BLUE</t>
  </si>
  <si>
    <t>BLUE STAR CHFDD300DGSW</t>
  </si>
  <si>
    <t>matched</t>
  </si>
  <si>
    <t>30274 ACE 7.5 SUPER SOAK WINE DAZZLE</t>
  </si>
  <si>
    <t>BAJAJ MX 35N STEEM IRON 440502</t>
  </si>
  <si>
    <t>USHA MG 2853</t>
  </si>
  <si>
    <t>AMW AIR COOLER PROWAVE SUPER 65 LTR</t>
  </si>
  <si>
    <t>BAJAJ ICX 130INDUCTION COOKER 740301</t>
  </si>
  <si>
    <t>TCL 32 HDR 32S5201</t>
  </si>
  <si>
    <t>71884 IMPRO 215 PRM 3S SAPPHIRE FLUME</t>
  </si>
  <si>
    <t>SAM REF RR20A281BU8/NL</t>
  </si>
  <si>
    <t>RD EDGERIO 207C33THFAQ BL SD02113</t>
  </si>
  <si>
    <t>GL-D201ABCD LG REF</t>
  </si>
  <si>
    <t>DC 190L KRD A210BKG KELVINATOR REF</t>
  </si>
  <si>
    <t>BLUE STAR SPLIT AC 5* FS324AATX</t>
  </si>
  <si>
    <t>31299 WHITE ELITE 6.5 GERY 10YMW</t>
  </si>
  <si>
    <t>DRY IRON  GLACE RUBY 750W</t>
  </si>
  <si>
    <t>USHA MG TRIENERGY 800W BLUE</t>
  </si>
  <si>
    <t>BUCKEYE AIR COOLER KRISH 2020</t>
  </si>
  <si>
    <t>HAVELLS INDUCTION COOKTOP QT</t>
  </si>
  <si>
    <t>TCL LED TV 32 HDR SMART 32S65AT</t>
  </si>
  <si>
    <t>71885 IMPRO 215 PRM 3S PURPLE FLUME</t>
  </si>
  <si>
    <t>SAM REF RR20A282YCB</t>
  </si>
  <si>
    <t>RT EON 275B HI PL ST 2154</t>
  </si>
  <si>
    <t>GL-D201ABCY LG REF</t>
  </si>
  <si>
    <t>DC 190L KRD B211MRG KELVINATOR REF</t>
  </si>
  <si>
    <t>BLUE STAR SPLIT AC IC318DLTU</t>
  </si>
  <si>
    <t>368 WSEDGE CLS + 72 TN3 M ROBL</t>
  </si>
  <si>
    <t>DRY IRON GLACE PLUS BLUE 1000W</t>
  </si>
  <si>
    <t>MAXX GRIND NV CHERRY 500W MIXER GRANDER</t>
  </si>
  <si>
    <t>MAHARAJA COOLER PRO 60LTR</t>
  </si>
  <si>
    <t>IC CJ2000WPC BLAC USHA INDUCTION</t>
  </si>
  <si>
    <t>TCL LED TV 43 FHD L43S5200</t>
  </si>
  <si>
    <t>71997 215 IMPC PRM 3S WINE HINISCUS</t>
  </si>
  <si>
    <t>SAM REF RR20A282YCR/NL</t>
  </si>
  <si>
    <t>RT EON ALPHA 270B 25RI JT ST 2291</t>
  </si>
  <si>
    <t>GL-D221ABQD LG REF</t>
  </si>
  <si>
    <t>KELVINATOR REF 170L KRD-A190MRP</t>
  </si>
  <si>
    <t>BLUE STAR WAC 1.5TON 3S 3W18GBT</t>
  </si>
  <si>
    <t>HAIER WM HTW80-1128BT  PUNE</t>
  </si>
  <si>
    <t>DRY IRON GLACE RUBY 750W</t>
  </si>
  <si>
    <t>USHA POPUP TOSTER PT 3720</t>
  </si>
  <si>
    <t>SYMPHONY ACOTO299-STARM 70XL</t>
  </si>
  <si>
    <t>HEAT CONVECTOR RH2HC-2100</t>
  </si>
  <si>
    <t>TCL LED TV 43 UHD 4K 43P615</t>
  </si>
  <si>
    <t>72084 205 IMPC PRM 3S SAPPHIRE HIBISCUS</t>
  </si>
  <si>
    <t>SAM REF RR20A282YCU</t>
  </si>
  <si>
    <t>RT EONALPHA 270B 25 RI JD WN 2289</t>
  </si>
  <si>
    <t>GL-D241ABCD.ACDZEBN</t>
  </si>
  <si>
    <t>KELVINATOR REF 190L KRD-A210MRP</t>
  </si>
  <si>
    <t>BLUE STAR WAC 1.5TR 3W18LD</t>
  </si>
  <si>
    <t>HAIER WM HTW85-178</t>
  </si>
  <si>
    <t>EL 3710 HW DRU IRON USHA</t>
  </si>
  <si>
    <t>USHA SANDWHICH TOASTER SST 2372</t>
  </si>
  <si>
    <t>SYMPHONY COOLER SUMO 75XL</t>
  </si>
  <si>
    <t>USHA CJ1600 WPC INDUCTION</t>
  </si>
  <si>
    <t>TCL LED TV FHD SMART 40S6505</t>
  </si>
  <si>
    <t>72258 200IMPC PRM 1S SAPPHIRE LINNEA</t>
  </si>
  <si>
    <t>SAM REF RR21B2E2YVB/HL</t>
  </si>
  <si>
    <t>RT EONALPHA 270B 25 RI JD WN 2290</t>
  </si>
  <si>
    <t>LG REF DC GL B-199RPRB</t>
  </si>
  <si>
    <t>KELVINATOR REF 190L KRD-A210SGG</t>
  </si>
  <si>
    <t>BLUE STAR WAC 1TON WFA312LL</t>
  </si>
  <si>
    <t>HAIER WM HTW95-178</t>
  </si>
  <si>
    <t>EL 3802 DRY IRON USHA</t>
  </si>
  <si>
    <t>USHA GRILL ST1XG TOSTER</t>
  </si>
  <si>
    <t>SYMPHONY EINTER 80XL</t>
  </si>
  <si>
    <t>USHA INDUCTION COOKTOP IC 3616</t>
  </si>
  <si>
    <t>TCL LED TV SMART 32S5202</t>
  </si>
  <si>
    <t>72259 200IMPC PRM 1S WINE LINNEA</t>
  </si>
  <si>
    <t>SAM REF RR21B2E2YVF/HL</t>
  </si>
  <si>
    <t>GODRAJ RD EDGESX 236C 33 TAI GLW</t>
  </si>
  <si>
    <t>LG REF DC GL-B 199OBEC</t>
  </si>
  <si>
    <t>KEL REF COMP 45L KRC B060SGP</t>
  </si>
  <si>
    <t>VOLTAS SPLIT INV 1TON 3S 123DZX</t>
  </si>
  <si>
    <t>not found on that</t>
  </si>
  <si>
    <t>V BAKO WM WTT70DLIM</t>
  </si>
  <si>
    <t>OTG 3629R USHA</t>
  </si>
  <si>
    <t>V GUARD COOLER AIROTRON D-75H</t>
  </si>
  <si>
    <t>VENUS HEATER QH800 2 ROD</t>
  </si>
  <si>
    <t>TCL SMART 32 TV 32S5200</t>
  </si>
  <si>
    <t>WP REF 258LH ROY WINE MANGOLIA 21205</t>
  </si>
  <si>
    <t>SAM REF RR21T2G2XRV/HL</t>
  </si>
  <si>
    <t>GODRAJ REF EDGE 205 C 33TAF RZ WN</t>
  </si>
  <si>
    <t>LG REF DC GL-B 201ASCD</t>
  </si>
  <si>
    <t>KELIVINATOR DC 190L A210HSP</t>
  </si>
  <si>
    <t>VOLTAS WAC 1.5 TON 185MZJ</t>
  </si>
  <si>
    <t>V BAKO WM WTT75DBRT</t>
  </si>
  <si>
    <t>VGUARD STABILIZER  VX400(170-270)</t>
  </si>
  <si>
    <t>V GUARD COOLER AIRTRON D-90H</t>
  </si>
  <si>
    <t>V-GUARD RH3HT-1000 HALOGEN HEATER</t>
  </si>
  <si>
    <t>TCLLED TV 50 UHD 4K 50P615</t>
  </si>
  <si>
    <t>WP REF 215 IMPC ROY 3S SAPP 72000</t>
  </si>
  <si>
    <t>SAM REF RR21T2H2XCU</t>
  </si>
  <si>
    <t>GODRAJ REF RD EDGESX 236C 33 TAI GLB</t>
  </si>
  <si>
    <t>LG  REF C302KPZY</t>
  </si>
  <si>
    <t>KELVINATOR 95L KRC-A110SGP</t>
  </si>
  <si>
    <t>VOLTAS WAC 1.5TON 3S 183DZA</t>
  </si>
  <si>
    <t>V BEKO 8 KG WTT80DBRT</t>
  </si>
  <si>
    <t>HAVALS ELECTRIC IRON  ERA</t>
  </si>
  <si>
    <t>VGUARD STABILIZER VG500 (2TON 170-270</t>
  </si>
  <si>
    <t>V GUARD COOLER VGD85H</t>
  </si>
  <si>
    <t>Dozen</t>
  </si>
  <si>
    <t>QUARTZ HEATER  RH2QT-2000</t>
  </si>
  <si>
    <t>SMTH40HD52TYH HYUNDAI 39SMART LED</t>
  </si>
  <si>
    <t>WHI REF 21206 NEO DF258 ROY ARCTIC STEEL</t>
  </si>
  <si>
    <t>SAM REF RR24A272YCU</t>
  </si>
  <si>
    <t>GODRAJ EDGEPRO 205C 33 TAF RZ WN</t>
  </si>
  <si>
    <t>GL-N292BPGY.APGZEBN</t>
  </si>
  <si>
    <t>BPL REF DC 193 L BRD 2100AVMR</t>
  </si>
  <si>
    <t>VOLTAS WAC 3* 183 LZH 1.5TON</t>
  </si>
  <si>
    <t>GLWMS75AVGEL 7.5KG LLOYD WM</t>
  </si>
  <si>
    <t>HAVALS ELECTRIC IRON INSTA</t>
  </si>
  <si>
    <t>VGUARD STABILIZER VWR 400(130-280)</t>
  </si>
  <si>
    <t>V-GUARD COOLER AIKIDO F85 LTR</t>
  </si>
  <si>
    <t>MW-ROOM HEATER QUATO MAHARAJA 2ROAD</t>
  </si>
  <si>
    <t>SMTH43FHDB52YW HYUNDAI 43INCH FHD</t>
  </si>
  <si>
    <t>WHIRPOOL 21262 NEW ARCH STEEL2S</t>
  </si>
  <si>
    <t>SAM REF RT28A3022GS/NL</t>
  </si>
  <si>
    <t>BPL REF DC-193L BRD-2100AGBK</t>
  </si>
  <si>
    <t>VOLTAS 1 TON SPLIT 123V CZQ AC</t>
  </si>
  <si>
    <t>GWS 7002 PPD RED GODREJ WM</t>
  </si>
  <si>
    <t>HAVEELS IRON CZAR RUBY &amp;WHITE 1000W</t>
  </si>
  <si>
    <t>VGUARD STABLIZER VG 400</t>
  </si>
  <si>
    <t>USHA COOLER AERO STYLE 70ASD1</t>
  </si>
  <si>
    <t>MW-HAL HEATER LAVA HAPPINESS</t>
  </si>
  <si>
    <t>SMTHY32HDB52YW HOUNDAY 32SMART LED</t>
  </si>
  <si>
    <t>WHIRPOOL 71620 FEF IMPC PRM 3S STEEL</t>
  </si>
  <si>
    <t>SAM REF RT28T3042S8</t>
  </si>
  <si>
    <t>HAIER REF 1923 CDG-E 192 LTR</t>
  </si>
  <si>
    <t>VOLTAS 1.5 T 5* WAC INV 185 VADA</t>
  </si>
  <si>
    <t>LG TL WM T65SKSF1Z</t>
  </si>
  <si>
    <t>HAVEELS IRON TRENDY WHITE&amp;RUBY 750W</t>
  </si>
  <si>
    <t>VGAUARD VG 400</t>
  </si>
  <si>
    <t>USHA AERO STYLE 100ASD1</t>
  </si>
  <si>
    <t>HINDWARE HHRHEN21GNL1 HEATER L1</t>
  </si>
  <si>
    <t>ONE PLUS LED 43Y1S PRO</t>
  </si>
  <si>
    <t>SAM REF RT28T31429R/HL</t>
  </si>
  <si>
    <t>HAIER REF 1922-BBR</t>
  </si>
  <si>
    <t>VOLTAS 1.5TR 185V DAZJ 5* SAC</t>
  </si>
  <si>
    <t>LWMS65BE1 6.5KG LLOYD WM</t>
  </si>
  <si>
    <t>HAVELLS ADORE SEA GREEN 1100W</t>
  </si>
  <si>
    <t>M/O 20L CONV KEN KJ20CBG101-MGZ</t>
  </si>
  <si>
    <t>HINDWARE AMOUR 10L GEYSER</t>
  </si>
  <si>
    <t>OIL FILLED RADIATOR RH11F-1000</t>
  </si>
  <si>
    <t>ONE PLUS + HD READY TV 32Y1</t>
  </si>
  <si>
    <t>SAM REF RT30A3A234R/HL</t>
  </si>
  <si>
    <t>HAIER HRD-1955CBS-F 195L</t>
  </si>
  <si>
    <t>VOLTAS 123VCZT3 1 TON INV</t>
  </si>
  <si>
    <t>LWMS70HE1 7KG  LLOYD WM</t>
  </si>
  <si>
    <t>USHA EL-4175M 750W MAROON</t>
  </si>
  <si>
    <t>M/O 20L GRILL KEN BLACK MECHANICAL</t>
  </si>
  <si>
    <t>HINDWARE AMOUR 25LTR GEYSER</t>
  </si>
  <si>
    <t>REALME SMART 32 FHD BLACK</t>
  </si>
  <si>
    <t>HAIER HRD-2423BKS-E REF 242 LTR</t>
  </si>
  <si>
    <t>VOLTAS 183 MZE WAC 1.5 TON</t>
  </si>
  <si>
    <t>LWMS80RE1 8KG LLOYD WM</t>
  </si>
  <si>
    <t>USHA ELECTRIC IRON AURORA 3810L</t>
  </si>
  <si>
    <t>MC2146BG.DBKQILN LG MICROWAVE</t>
  </si>
  <si>
    <t>RACOLD GEYSER ANDRIS UNO  15L</t>
  </si>
  <si>
    <t>REALME SMART TV 43 4812218 BLACK</t>
  </si>
  <si>
    <t>HAIER HRB-3404BS-E-REF 320LTR</t>
  </si>
  <si>
    <t>VOLTAS  1.5 TON INV 3*183VCZS R32</t>
  </si>
  <si>
    <t>P9041SRAZ.ABGQEIL LG WM</t>
  </si>
  <si>
    <t>USHA ELECTRIC IRON EI 1602</t>
  </si>
  <si>
    <t>MAHARAJA JMG DURAMAXX 4 800W</t>
  </si>
  <si>
    <t>RACOLD GEYSER CLASSICO CL 25V</t>
  </si>
  <si>
    <t>AMSTARD 32INCH AM32HSV4D</t>
  </si>
  <si>
    <t>GLDC211SGWT1GB LLOYD REF GARDENIA WINE</t>
  </si>
  <si>
    <t>GLS18I3PWSBP LLOYD INV3* SAC1.5TON</t>
  </si>
  <si>
    <t>SAM WM 65A4002GS/TL</t>
  </si>
  <si>
    <t>USHA ELECTRIC IRON EI 2802</t>
  </si>
  <si>
    <t>MAHARAJA JMG ODACIO 500W</t>
  </si>
  <si>
    <t>KENSTAR WH EMETA 15L GL M8VGN-DSE</t>
  </si>
  <si>
    <t>BPL 32 INCH SMART LED 32H-A</t>
  </si>
  <si>
    <t>GLDC212SGBT3PB LLOYD REF GARDENIA BLUE</t>
  </si>
  <si>
    <t>GL-S302SPZY.APZZEBN</t>
  </si>
  <si>
    <t>SAM WM 70A4022FS 7 KG FULLY</t>
  </si>
  <si>
    <t>USHA STEAM IRON PRO SI 3813C</t>
  </si>
  <si>
    <t>HEAVELLS JMG ENDURA CRESTA 3J 500W</t>
  </si>
  <si>
    <t>VGUARD SIETA PLUS 15 L</t>
  </si>
  <si>
    <t>BPL 43 FHD ANDROID SMART TV 43F</t>
  </si>
  <si>
    <t>RDC205EXIRX/XXXG SILVER</t>
  </si>
  <si>
    <t>GLW18B32WCZZ LLOYD WAC  1.5TR 3*</t>
  </si>
  <si>
    <t>SAM WM 85R4200LL/TL</t>
  </si>
  <si>
    <t>HAVELLS IRON HAWK BLUE 1100W</t>
  </si>
  <si>
    <t>MW-MARK-1 HAPPINESS JMG</t>
  </si>
  <si>
    <t>V GUARD 15 LTR VALCO WATER HEATER</t>
  </si>
  <si>
    <t>LLOYD LED 43INC SMART L43F2KOOS</t>
  </si>
  <si>
    <t>GLW18B3YWAZS LLOYD WAC 1.5TR 3S AC</t>
  </si>
  <si>
    <t>SAM WM 85R4200RR/TL</t>
  </si>
  <si>
    <t>USHA IRON GOLIATH DRY IRON</t>
  </si>
  <si>
    <t>50051 WHIRLPOOL MWO PRO 22CE BLACK</t>
  </si>
  <si>
    <t>V-GUARD STEAMER PLUS ECN SERIES 15LTR</t>
  </si>
  <si>
    <t>ITEL TV A24 (A2410IE)</t>
  </si>
  <si>
    <t>LLOYD SAC 1.5TON 3S LS18B32WACR</t>
  </si>
  <si>
    <t>SAM WM WT80M4000HR 8 KG</t>
  </si>
  <si>
    <t>HEAVELLS IRON STEALTH 1000W</t>
  </si>
  <si>
    <t>USHA ST4272 G BLACK</t>
  </si>
  <si>
    <t>BAJAJ GEYSER FLASHY 3KW 150849</t>
  </si>
  <si>
    <t>ITEL TV G32 (G3230IE)</t>
  </si>
  <si>
    <t>LS18I36WSEL SAC 1.5T 3* INV</t>
  </si>
  <si>
    <t>WM 7.2KG ACE SUP PULS CORAL RED 30197</t>
  </si>
  <si>
    <t>HAVELLS STEEM TINYO PINK 1250W</t>
  </si>
  <si>
    <t>FERROLI CUBO 10LTR</t>
  </si>
  <si>
    <t>MI LED 4A PRO 80CM</t>
  </si>
  <si>
    <t>RSQG318HEEA HITACHI 1.5 TON INV SPLIT</t>
  </si>
  <si>
    <t>VOLTAS WM 8 KG WTT80DGRG</t>
  </si>
  <si>
    <t>BAJAJ MAJESTY MX4 STEAM IRON 440205</t>
  </si>
  <si>
    <t>HYUNDAI LED 39 INCH SMTHY40K4HDK52W</t>
  </si>
  <si>
    <t>CARRIER 18K ESTRELLA NX 1.5TR WAC</t>
  </si>
  <si>
    <t>VOLTAS WM 9 KG WTT90AGRT</t>
  </si>
  <si>
    <t>DRU IRON AQUILLA AMBER 1000W</t>
  </si>
  <si>
    <t>HYUNDAI LED SMTH32HDBK52W</t>
  </si>
  <si>
    <t>CARRIER DURAFRESH CXI 4*SAC 1.5TON</t>
  </si>
  <si>
    <t>VOLTAS WM SEMY 8KG WTT80DBRG</t>
  </si>
  <si>
    <t>NEW POPULAR 1000 DRY IRON 440302</t>
  </si>
  <si>
    <t>HYUNDAI LED WEBOS SMTHY32WSR6Y15</t>
  </si>
  <si>
    <t>CARRIER EMPERIA CXI HYBRIDJET 3*INV AC</t>
  </si>
  <si>
    <t>WHORPOOL 31399 STAINWASH 7.5 GRAY</t>
  </si>
  <si>
    <t>ORIANT ELECTRIC IRON TO SMART</t>
  </si>
  <si>
    <t>HYUNDAI TV SMTHY32HD52TSCV 32INCH</t>
  </si>
  <si>
    <t>1.5TR SAC 185V SZS INV 5* VOLTAS</t>
  </si>
  <si>
    <t>V.BEKO W/M WTT85DGRG FLRS</t>
  </si>
  <si>
    <t>STEAM IRON PLUSH BLACK 1600W</t>
  </si>
  <si>
    <t>ONE PLUS 32Y1S EDGE 32 INCH LED TV</t>
  </si>
  <si>
    <t>1.5TR SAC 5STAR INV 185V CZR VOLTAS</t>
  </si>
  <si>
    <t>P1155SKAZ.ABMQEIL</t>
  </si>
  <si>
    <t>USHA SL GRAND JET GJ2200CS</t>
  </si>
  <si>
    <t>HAIER LED 32INCH GOOGLE LE32K6600GA</t>
  </si>
  <si>
    <t>183V XAZX VOLTAS 1.5 TR INV</t>
  </si>
  <si>
    <t>P7010NBAZ.ADBQNST</t>
  </si>
  <si>
    <t>HAIER LED 43 INCH LE43K6600GA</t>
  </si>
  <si>
    <t>DAIKIN WAC 4* FRWL50UV163B-1.5T</t>
  </si>
  <si>
    <t>P7010RRAZ.ABGQEIL</t>
  </si>
  <si>
    <t>WFA312GL BLUE STAR 1TR WAC</t>
  </si>
  <si>
    <t>P8035SRAZ.ABGQEIL</t>
  </si>
  <si>
    <t>FRWF50TV163B DAKIN 5*WAC</t>
  </si>
  <si>
    <t>P9041SGAZ.ADGQEIL</t>
  </si>
  <si>
    <t>FTKL50UV16 DAIKIN 1.5T 4* SPLIT AC</t>
  </si>
  <si>
    <t>HTW70-178FLN PUNE</t>
  </si>
  <si>
    <t>GODRAJ SAC 3*INV GIC 18ITC3-WVA 1017</t>
  </si>
  <si>
    <t>HTW75-1159FL PUNE</t>
  </si>
  <si>
    <t>GTQ60TV16U2 DAKIN 1.8 TON SPLIT</t>
  </si>
  <si>
    <t>HAIER WAC 1.5 TON HWU18F-OW3B1</t>
  </si>
  <si>
    <t>HITACHI RAW312HEDO NEW 1TR KAZE PLUS</t>
  </si>
  <si>
    <t>HITACHI SAC 1T 3S RSFS312HCDO ZUNOH R32</t>
  </si>
  <si>
    <t>HITACHI WAC 1.5TON 3S RAW318KUD</t>
  </si>
  <si>
    <t>HITACHI WAC3* RAW318HEDO KAZA PLUS</t>
  </si>
  <si>
    <t>HU18-3B HAIER 1.5T NON INV HS18T-TQS3B</t>
  </si>
  <si>
    <t>HU18-3B INV HAIER SPLIT 3* HS18C-NCW3B</t>
  </si>
  <si>
    <t>KEL 1.5TR 3S INV3S KAS X18310B</t>
  </si>
  <si>
    <t>LG SAC 3* INV PS-Q18TNXE1.ANLG</t>
  </si>
  <si>
    <t>RAW318HFDO 1.5TR HITACHI 3*WAC</t>
  </si>
  <si>
    <t>RAW518HEDO HITACHI 1.5T 5*WAC</t>
  </si>
  <si>
    <t>AM1313CHP 1TON 3*INV AMSTRAD</t>
  </si>
  <si>
    <t>AM2013CHP 1.5 TON 3 * INV AMSTRAD</t>
  </si>
  <si>
    <t>Hindustan Unilever Ltd Pureit Ro Price list 2022</t>
  </si>
  <si>
    <t>Device model</t>
  </si>
  <si>
    <t xml:space="preserve">MRP </t>
  </si>
  <si>
    <t>DP</t>
  </si>
  <si>
    <t>2 PIC</t>
  </si>
  <si>
    <t>4 PIC</t>
  </si>
  <si>
    <t>MART PRICE /SINGEL PIC</t>
  </si>
  <si>
    <t>Classic nxt ro mf</t>
  </si>
  <si>
    <t>avlbl on bigxmart</t>
  </si>
  <si>
    <t>Classic nxt UV</t>
  </si>
  <si>
    <t>Mineral ro uv</t>
  </si>
  <si>
    <t>Ultima nxt mineral ro uv m</t>
  </si>
  <si>
    <t>Marvella UTS</t>
  </si>
  <si>
    <t>WATCH</t>
  </si>
  <si>
    <t xml:space="preserve">BOAT WATCH </t>
  </si>
  <si>
    <t>boAt Watch Flash</t>
  </si>
  <si>
    <t>TRebel Watch Xtend‌</t>
  </si>
  <si>
    <t>boAt Storm</t>
  </si>
  <si>
    <t>APPLE WATCH</t>
  </si>
  <si>
    <t>Apple Watch SE (GPS, 40mm) - Silver Aluminium Case with Abyss Blue Sport</t>
  </si>
  <si>
    <t>Apple Watch SE (GPS, 44mm) - Gold Aluminium Case with Starlight Sport Band</t>
  </si>
  <si>
    <t>APPLE Watch SE GPS + Cellular MKT53HN/A 44 mm Aluminium Case</t>
  </si>
  <si>
    <t>APPLE Watch SE GPS + Cellular MKQY3HN/A 40 mm Aluminium Case</t>
  </si>
  <si>
    <t>APPLE Watch Series 7 GPS MKN03HN/A 41 mm Aluminium Case</t>
  </si>
  <si>
    <t>APPLE Watch Series 7 GPS + Cellular MKHQ3HN/A 41 mm Aluminium Case</t>
  </si>
  <si>
    <t>Apple Watch Series 7 (GPS, 45mm) - (Product) RED Aluminium Case</t>
  </si>
  <si>
    <t>Apple Watch Series 7 (GPS + Cellular, 45mm) - Blue Aluminium Case</t>
  </si>
  <si>
    <t>APPLE Watch Series 7 GPS + Cellular, MKHY3HN/A 41 mm Stainless Steel Case</t>
  </si>
  <si>
    <t>APPLE Watch Series 7 GPS + Cellular, MKJ23HN/A 41 mm Stainless Steel Case</t>
  </si>
  <si>
    <t>Apple Watch Series 7 (GPS + Cellular, 45mm) - Graphite Stainless Steel Case with Graphite Milanese Loop</t>
  </si>
  <si>
    <t>Apple Watch Series 7 (GPS + Cellular, 45mm) - Silver Stainless Steel Case with Starlight Sport</t>
  </si>
  <si>
    <t>MODEL NUMBER</t>
  </si>
  <si>
    <t>MODEL NAME</t>
  </si>
  <si>
    <t>COLOUR</t>
  </si>
  <si>
    <t>MOP</t>
  </si>
  <si>
    <t>RETAIL PRICE</t>
  </si>
  <si>
    <t>BSWOOI</t>
  </si>
  <si>
    <t>SPORTS (SQUARE)</t>
  </si>
  <si>
    <t>BLACK</t>
  </si>
  <si>
    <t>BSW002</t>
  </si>
  <si>
    <t>BEAST Isquare)</t>
  </si>
  <si>
    <t>BSW003</t>
  </si>
  <si>
    <t>360 ( ROUND)</t>
  </si>
  <si>
    <t>BSW005</t>
  </si>
  <si>
    <t>RING (SQUARE 1.7)</t>
  </si>
  <si>
    <t>BSW009</t>
  </si>
  <si>
    <t>SPIN (SQUARE 1.4)</t>
  </si>
  <si>
    <t>BSWOOII</t>
  </si>
  <si>
    <t>NINJA PRO (SQUARE 1.3)</t>
  </si>
  <si>
    <t>GREY</t>
  </si>
  <si>
    <t>BSW0014</t>
  </si>
  <si>
    <t>CALL (SQUARE 1.7)</t>
  </si>
  <si>
    <t>BSW018</t>
  </si>
  <si>
    <t>SUPREME</t>
  </si>
  <si>
    <t>BSW019</t>
  </si>
  <si>
    <t>TERRA</t>
  </si>
  <si>
    <t>BSW020 (8GB INTERNAL MEMORY)</t>
  </si>
  <si>
    <t>INVINCIBLE</t>
  </si>
  <si>
    <t>FULL
BLACK</t>
  </si>
  <si>
    <t>BSW016 (512 MB INTERNAL)</t>
  </si>
  <si>
    <t>BEAST PRO</t>
  </si>
  <si>
    <t>BSW017 (512 MB INTERNAL)</t>
  </si>
  <si>
    <t>360 PRO</t>
  </si>
  <si>
    <t>BSW0024</t>
  </si>
  <si>
    <t>NINJA CALLING</t>
  </si>
  <si>
    <t>BSW0026</t>
  </si>
  <si>
    <t>NINJA PRO MAX</t>
  </si>
  <si>
    <t xml:space="preserve">ALL DATA AVAILBLE ON OFFICALE WEBSITE </t>
  </si>
  <si>
    <t>Model Colour and Storage</t>
  </si>
  <si>
    <t>Retailer Price</t>
  </si>
  <si>
    <t>MARGINE</t>
  </si>
  <si>
    <t>TAKE PRICE</t>
  </si>
  <si>
    <t>No. of item</t>
  </si>
  <si>
    <t>APPLE iPhone 11 (White, 128 GB)</t>
  </si>
  <si>
    <t>APPLE iPhone 11 (White, 64 GB)</t>
  </si>
  <si>
    <t>APPLE iPhone 11 (Black, 64 GB)</t>
  </si>
  <si>
    <t>APPLE iPhone 11 (Green, 64 GB)</t>
  </si>
  <si>
    <t>APPLE iPhone 11 (Purple, 64 GB)</t>
  </si>
  <si>
    <t>APPLE iPhone 11 (Purple, 128 GB)</t>
  </si>
  <si>
    <t>APPLE iPhone 11 (Green, 128 GB)</t>
  </si>
  <si>
    <t>APPLE iPhone 11 (Red, 128 GB)</t>
  </si>
  <si>
    <t>APPLE iPhone 11 (Red, 64 GB)</t>
  </si>
  <si>
    <t>APPLE iPhone 11 (Yellow, 64 GB)</t>
  </si>
  <si>
    <t>APPLE iPhone 12 (Blue, 256 GB)</t>
  </si>
  <si>
    <t>APPLE iPhone 12 (Black, 256 GB)</t>
  </si>
  <si>
    <t>APPLE iPhone 12 (Purple, 256 GB)</t>
  </si>
  <si>
    <t>APPLE iPhone 12 (Purple, 128 GB)</t>
  </si>
  <si>
    <t>APPLE iPhone 12 (Blue, 128 GB)</t>
  </si>
  <si>
    <t>APPLE iPhone 12 (White, 128 GB)</t>
  </si>
  <si>
    <t>APPLE iPhone 12 (Black, 128 GB)</t>
  </si>
  <si>
    <t>APPLE iPhone 12 (Blue, 64 GB)</t>
  </si>
  <si>
    <t>APPLE iPhone 12 (Purple, 64 GB)</t>
  </si>
  <si>
    <t>APPLE iPhone 12 (Green, 128 GB</t>
  </si>
  <si>
    <t>APPLE iPhone 12 (White, 64 GB)</t>
  </si>
  <si>
    <t>APPLE iPhone 12 (White, 256 GB)</t>
  </si>
  <si>
    <t>APPLE iPhone 12 (Green, 64 G</t>
  </si>
  <si>
    <t>APPLE iPhone 12 (Black, 64 GB</t>
  </si>
  <si>
    <t>APPLE iPhone 12 (Red, 64 GB)</t>
  </si>
  <si>
    <t>APPLE iPhone 12 (Red, 128 GB)</t>
  </si>
  <si>
    <t>APPLE iPhone 12 (Green, 256 GB)</t>
  </si>
  <si>
    <t>APPLE iPhone 12 (Red, 256 GB)</t>
  </si>
  <si>
    <t>APPLE iPhone 13 (Starlight, 128 GB)</t>
  </si>
  <si>
    <t>APPLE iPhone 13 (Pink, 128 GB)</t>
  </si>
  <si>
    <t>APPLE iPhone 13 (Midnight, 128 GB)</t>
  </si>
  <si>
    <t>APPLE iPhone 13 (Blue, 128 GB)</t>
  </si>
  <si>
    <t>APPLE iPhone 13 (Green, 128 GB)</t>
  </si>
  <si>
    <t>APPLE iPhone 13 (Blue, 256 GB)</t>
  </si>
  <si>
    <t>APPLE iPhone 13 (Pink, 256 GB)</t>
  </si>
  <si>
    <t>APPLE iPhone 13 (Green, 256 GB)</t>
  </si>
  <si>
    <t>APPLE iPhone 13 (Starlight, 256 GB)</t>
  </si>
  <si>
    <t>APPLE iPhone 13 (Blue, 512 GB)</t>
  </si>
  <si>
    <t>APPLE iPhone 13 (Midnight, 256 GB)</t>
  </si>
  <si>
    <t>APPLE iPhone 13 (Green, 512 GB)</t>
  </si>
  <si>
    <t>APPLE iPhone 13 (Pink, 512 GB)</t>
  </si>
  <si>
    <t>APPLE iPhone 13 (Starlight, 512 GB)</t>
  </si>
  <si>
    <t>APPLE iPhone 13 (Midnight, 512 GB)</t>
  </si>
  <si>
    <t>IPHONE 14 -  Product red /128GB</t>
  </si>
  <si>
    <t>IPHONE 14 -  Midnight /128GB</t>
  </si>
  <si>
    <t>IPHONE 14 -  Blue/128GB</t>
  </si>
  <si>
    <t>IPHONE 14 -  Starlight /128GB</t>
  </si>
  <si>
    <t>IPHONE 14 -  Purple/128GB</t>
  </si>
  <si>
    <t>IPHONE 14 -  Product red /256GB</t>
  </si>
  <si>
    <t>IPHONE 14 -  Midnight /256GB</t>
  </si>
  <si>
    <t>IPHONE 14 -  Blue /256GB</t>
  </si>
  <si>
    <t>IPHONE 14 -  Starlight /256GB</t>
  </si>
  <si>
    <t>IPHONE 14 -  Purple /256GB</t>
  </si>
  <si>
    <t>IPHONE 14 -Purple /512GB</t>
  </si>
  <si>
    <t>IPHONE 14 -Blue /512GB</t>
  </si>
  <si>
    <t>IPHONE 14 -Midnight /512GB</t>
  </si>
  <si>
    <t>IPHONE 14 - Starlight/512GB</t>
  </si>
  <si>
    <t>IPHONE 14 PLUS - Product Red/128GB</t>
  </si>
  <si>
    <t>IPHONE 14 PLUS - Blue/128GB</t>
  </si>
  <si>
    <t>IPHONE 14 PLUS - Purple/128GB</t>
  </si>
  <si>
    <t>IPHONE 14 PLUS - Midnight/128GB</t>
  </si>
  <si>
    <t>IPHONE 14 PLUS - Starlight/128GB</t>
  </si>
  <si>
    <t>IPHONE 14 PLUS - Product Red/256GB</t>
  </si>
  <si>
    <t>IPHONE 14 PLUS - Blue/256GB</t>
  </si>
  <si>
    <t>IPHONE 14 PLUS - Purple/256GB</t>
  </si>
  <si>
    <t>IPHONE 14 PLUS - Midnight/256GB</t>
  </si>
  <si>
    <t>IPHONE 14 PLUS - Starlight/256GB</t>
  </si>
  <si>
    <t>IPHONE 14 PLUS - Product Red/512GB</t>
  </si>
  <si>
    <t>IPHONE 14 PLUS - Purple/512GB</t>
  </si>
  <si>
    <t>IPHONE 14 PLUS - Blue/512GB</t>
  </si>
  <si>
    <t>IPHONE 14 PLUS - Midnight/512GB</t>
  </si>
  <si>
    <t>IPHONE 14 PLUS - Starlight/512GB</t>
  </si>
  <si>
    <t>IPHONE 14 PRO - Deep Pruple/128GB</t>
  </si>
  <si>
    <t>IPHONE 14 PRO - Gold/128GB2</t>
  </si>
  <si>
    <t>IPHONE 14 PRO - Silver/128GB</t>
  </si>
  <si>
    <t>IPHONE 14 PRO - Space Black/128GB</t>
  </si>
  <si>
    <t>IPHONE 14 PRO - Space Black/256GB</t>
  </si>
  <si>
    <t>IPHONE 14 PRO - Silver/256GB</t>
  </si>
  <si>
    <t>IPHONE 14 PRO - Gold/256GB</t>
  </si>
  <si>
    <t>IPHONE 14 PRO - Deep Purple/256GB</t>
  </si>
  <si>
    <t>IPHONE 14 PRO - Space Black/512GB</t>
  </si>
  <si>
    <t>IPHONE 14 PRO - Silver/512GB</t>
  </si>
  <si>
    <t>IPHONE 14 PRO - Gold/512GB</t>
  </si>
  <si>
    <t>IPHONE 14 PRO - Deep Purple/512GB</t>
  </si>
  <si>
    <t>IPHONE 14 PRO - Gold/1TB</t>
  </si>
  <si>
    <t>IPHONE 14 PRO - Space Black/1TB</t>
  </si>
  <si>
    <t>IPHONE 14 PRO - Deep Purple/1TB</t>
  </si>
  <si>
    <t>IPHONE 14 PRO - Silver/1TB</t>
  </si>
  <si>
    <t>IPHONE 14 PRO MAX - Space Black/128GB</t>
  </si>
  <si>
    <t>IPHONE 14 PRO MAX - Silver/128GB</t>
  </si>
  <si>
    <t>IPHONE 14 PRO MAX - Gold/128GB</t>
  </si>
  <si>
    <t>IPHONE 14 PRO MAX - Deep Purple/128GB</t>
  </si>
  <si>
    <t>IPHONE 14 PRO MAX - Space Black/256GB</t>
  </si>
  <si>
    <t>IPHONE 14 PRO MAX - Silver/256GB</t>
  </si>
  <si>
    <t>IPHONE 14 PRO MAX - Gold/256GB</t>
  </si>
  <si>
    <t>IPHONE 14 PRO MAX - Deep Purple/256GB</t>
  </si>
  <si>
    <t>IPHONE 14 PRO MAX - Space Black/512GB</t>
  </si>
  <si>
    <t>IPHONE 14 PRO MAX - Silver/512GB</t>
  </si>
  <si>
    <t>IPHONE 14 PRO MAX - Gold/512GB</t>
  </si>
  <si>
    <t>IPHONE 14 PRO MAX - Deep Purple/512GB</t>
  </si>
  <si>
    <t>IPHONE 14 PRO MAX - Space Black/1TB</t>
  </si>
  <si>
    <t>IPHONE 14 PRO MAX - Silver/1TB</t>
  </si>
  <si>
    <t>IPHONE 14 PRO MAX - Gold/1TB</t>
  </si>
  <si>
    <t>IPHONE 14 PRO MAX - Deep Purple/1TB</t>
  </si>
  <si>
    <t>Realme Narzo mobiles</t>
  </si>
  <si>
    <t>Model</t>
  </si>
  <si>
    <t>GB</t>
  </si>
  <si>
    <t>DTR Ma</t>
  </si>
  <si>
    <t>RP Landin</t>
  </si>
  <si>
    <t>RP LANDING</t>
  </si>
  <si>
    <t>Narzo 50i</t>
  </si>
  <si>
    <t>2+32GB</t>
  </si>
  <si>
    <t>4+64GB</t>
  </si>
  <si>
    <t>narzo 50A Prime</t>
  </si>
  <si>
    <t>4+128GB</t>
  </si>
  <si>
    <t>Narzo 50A Prime</t>
  </si>
  <si>
    <t>Narzo 50A</t>
  </si>
  <si>
    <t>narzo 50A</t>
  </si>
  <si>
    <t>Narzo 50</t>
  </si>
  <si>
    <t>6+128GB</t>
  </si>
  <si>
    <t>Narzo 50 5G</t>
  </si>
  <si>
    <t>narzo 50 5G</t>
  </si>
  <si>
    <t>Narzo 30 5G</t>
  </si>
  <si>
    <t>narzo 50 Pro 5G</t>
  </si>
  <si>
    <t>8+128GB</t>
  </si>
  <si>
    <t>239 99</t>
  </si>
  <si>
    <t>Realme Phones</t>
  </si>
  <si>
    <t>Name and model</t>
  </si>
  <si>
    <t>Storage</t>
  </si>
  <si>
    <t>Mop</t>
  </si>
  <si>
    <t>ОР</t>
  </si>
  <si>
    <t>Dtr Margin</t>
  </si>
  <si>
    <t>RP 4%</t>
  </si>
  <si>
    <t>Rp Landing</t>
  </si>
  <si>
    <t>Take Price</t>
  </si>
  <si>
    <t>Status</t>
  </si>
  <si>
    <t>reaLme C 11 2021</t>
  </si>
  <si>
    <t xml:space="preserve">REAL  ME C11 2021 </t>
  </si>
  <si>
    <t>REAL ME СЗО</t>
  </si>
  <si>
    <t>4,00%</t>
  </si>
  <si>
    <t>reALme СЗО</t>
  </si>
  <si>
    <t>3+32GB</t>
  </si>
  <si>
    <t>reame СЗ1</t>
  </si>
  <si>
    <t>3,00%</t>
  </si>
  <si>
    <t>redrne С25У</t>
  </si>
  <si>
    <t>reaLme С25У</t>
  </si>
  <si>
    <t>геаL ME СЗ5</t>
  </si>
  <si>
    <t>reaLme СЗ5</t>
  </si>
  <si>
    <t>reaLme 8</t>
  </si>
  <si>
    <t>геаL ME 8</t>
  </si>
  <si>
    <t>reAL me 9 5G</t>
  </si>
  <si>
    <t>геаL ME 8S 5G</t>
  </si>
  <si>
    <t>reaLme 8S 5G</t>
  </si>
  <si>
    <t>reaL me 9Pro 5G</t>
  </si>
  <si>
    <t>reaLme 9Pro 5G</t>
  </si>
  <si>
    <t>realme 9 5G SE</t>
  </si>
  <si>
    <t>REAL ME 9 5G SE</t>
  </si>
  <si>
    <t>reALme 9Pro+ 5G</t>
  </si>
  <si>
    <t>8+256GB</t>
  </si>
  <si>
    <t>reAL ME 9Pro+ 5G</t>
  </si>
  <si>
    <t>RAEL ME GT Neo 2</t>
  </si>
  <si>
    <t>REAL ME GT Neo 2</t>
  </si>
  <si>
    <t>12+256GB</t>
  </si>
  <si>
    <t>reAL me GT Neo З</t>
  </si>
  <si>
    <t>REAL ME GT Neo З</t>
  </si>
  <si>
    <t>REAL ME GT Nео З</t>
  </si>
  <si>
    <t>REAL ME GT 2 Рго</t>
  </si>
  <si>
    <t>REAL ME GT 2 Рто</t>
  </si>
  <si>
    <t xml:space="preserve">Model </t>
  </si>
  <si>
    <t>RAM/Storage</t>
  </si>
  <si>
    <t>LANDING PRICE</t>
  </si>
  <si>
    <t>Scheme</t>
  </si>
  <si>
    <t>MARGIN</t>
  </si>
  <si>
    <t>Y33T</t>
  </si>
  <si>
    <t>VIVO</t>
  </si>
  <si>
    <t>8/128</t>
  </si>
  <si>
    <t>Y21T</t>
  </si>
  <si>
    <t>4/128</t>
  </si>
  <si>
    <t>V23 5G</t>
  </si>
  <si>
    <t>8+128</t>
  </si>
  <si>
    <t>Y75 5G</t>
  </si>
  <si>
    <t>V23PRO</t>
  </si>
  <si>
    <t>12+256</t>
  </si>
  <si>
    <t>V23</t>
  </si>
  <si>
    <t>8+256</t>
  </si>
  <si>
    <t>nt avlble 8/256</t>
  </si>
  <si>
    <t xml:space="preserve">V23E 5G </t>
  </si>
  <si>
    <t>Y21</t>
  </si>
  <si>
    <t>4+64</t>
  </si>
  <si>
    <t>T1 4G</t>
  </si>
  <si>
    <t>4+128</t>
  </si>
  <si>
    <t>6+128</t>
  </si>
  <si>
    <t xml:space="preserve">T1 X </t>
  </si>
  <si>
    <t>T1 5G</t>
  </si>
  <si>
    <t>T1 PRO</t>
  </si>
  <si>
    <t>all data matched</t>
  </si>
  <si>
    <t>all data avialable on bigxmart</t>
  </si>
  <si>
    <t>DATE - 05-08-2022</t>
  </si>
  <si>
    <t xml:space="preserve">          ONE PLUS MOBILES</t>
  </si>
  <si>
    <t>MODELS</t>
  </si>
  <si>
    <t>BILLING PRICE</t>
  </si>
  <si>
    <t>10 PRO 5G- VOLCANIC BLACK, EMERALD FOREST</t>
  </si>
  <si>
    <t>12/256 GB</t>
  </si>
  <si>
    <t>10 PRO 5G - VOLCANIC BLACK, EMERALD FOREST</t>
  </si>
  <si>
    <t>8/128GB</t>
  </si>
  <si>
    <t>9RT 5G - HACKER BLACK, NANO SILVER</t>
  </si>
  <si>
    <t>9RT 5G- HACKER BLACK, NANO SILVER</t>
  </si>
  <si>
    <t xml:space="preserve"> 8/128 GB</t>
  </si>
  <si>
    <t>10R 12/256 - SIERRA BLACK - 150W</t>
  </si>
  <si>
    <t>uploaded</t>
  </si>
  <si>
    <t>10R - FOREST GREEN, SIERRA BLACK - 80W</t>
  </si>
  <si>
    <t>NORD 2T  5G- GRAY SHADOW, JADE FOG</t>
  </si>
  <si>
    <t>NORD CE 2  5G - BAHAMA BLUE, GRAY MIRROR</t>
  </si>
  <si>
    <t xml:space="preserve"> 8/128GB</t>
  </si>
  <si>
    <t xml:space="preserve"> 6/128GB</t>
  </si>
  <si>
    <t>NORD CE 2 LITE 5G- BLUE TIDE, BLACK DUSK</t>
  </si>
  <si>
    <t>8/128 GB</t>
  </si>
  <si>
    <t>NORD CE 2 LITE  5G- BLUE TIDE, BLACK DUSK</t>
  </si>
  <si>
    <t xml:space="preserve"> 6/128 GB</t>
  </si>
  <si>
    <t>all data available on bigxmart.com</t>
  </si>
  <si>
    <t>Samsung Phones</t>
  </si>
  <si>
    <t xml:space="preserve">MODEL </t>
  </si>
  <si>
    <t>Name and Model</t>
  </si>
  <si>
    <t>Category</t>
  </si>
  <si>
    <t>Dealer Price</t>
  </si>
  <si>
    <t>BILLING 3% DIS PRICE WITH GST</t>
  </si>
  <si>
    <t>SP SUPPORT</t>
  </si>
  <si>
    <t>TAKE PRIC</t>
  </si>
  <si>
    <t>AS28BO</t>
  </si>
  <si>
    <t>A52s (6/128 GB) 5G</t>
  </si>
  <si>
    <t>SP.Prem</t>
  </si>
  <si>
    <t>A528BG</t>
  </si>
  <si>
    <t>A52s (8/128 GB) 5G</t>
  </si>
  <si>
    <t>Sp_pren</t>
  </si>
  <si>
    <t>A035FO</t>
  </si>
  <si>
    <t>A03 (3/32 GB)</t>
  </si>
  <si>
    <t>sp</t>
  </si>
  <si>
    <t>A035FG</t>
  </si>
  <si>
    <t>A03 (4/64 Gb)</t>
  </si>
  <si>
    <t>A135FG</t>
  </si>
  <si>
    <t>A13 (4/64 GB)</t>
  </si>
  <si>
    <t>A13SFH</t>
  </si>
  <si>
    <t>A13 4/128 GB)</t>
  </si>
  <si>
    <t>Al 35FJ</t>
  </si>
  <si>
    <t>A13 (6/128 (GB)</t>
  </si>
  <si>
    <t>sp."d</t>
  </si>
  <si>
    <t>A235FH</t>
  </si>
  <si>
    <t>A23 (6/128 (GB)</t>
  </si>
  <si>
    <t>A235FT</t>
  </si>
  <si>
    <t>A23 (8/128 GB)</t>
  </si>
  <si>
    <t>SP-HVh</t>
  </si>
  <si>
    <t>ASS6EP</t>
  </si>
  <si>
    <t>A33 6/128 GB</t>
  </si>
  <si>
    <t>SP-HiPh</t>
  </si>
  <si>
    <t>corrected</t>
  </si>
  <si>
    <t>A336ER</t>
  </si>
  <si>
    <t>A33 (8/128 GB) 5G</t>
  </si>
  <si>
    <t>A5S6EO</t>
  </si>
  <si>
    <t>A53 6/128 GB) 5G</t>
  </si>
  <si>
    <t>sp-p</t>
  </si>
  <si>
    <t>A536EG</t>
  </si>
  <si>
    <t>A53 (8/128 GB) 5G</t>
  </si>
  <si>
    <t>sp-pr.m</t>
  </si>
  <si>
    <t>A7.36BG</t>
  </si>
  <si>
    <t>A73 5G (8/128GB)</t>
  </si>
  <si>
    <t>A736BH</t>
  </si>
  <si>
    <t>A73 5G 8/256GB</t>
  </si>
  <si>
    <t>M127GG</t>
  </si>
  <si>
    <t>M12 4/64GB</t>
  </si>
  <si>
    <t>SP.'.%d</t>
  </si>
  <si>
    <t>M127GH</t>
  </si>
  <si>
    <t>M12 (6/128GB)</t>
  </si>
  <si>
    <t>SP-MO</t>
  </si>
  <si>
    <t>Ml 3,5FP</t>
  </si>
  <si>
    <t>M13 4/64 GB</t>
  </si>
  <si>
    <t>sp M.d</t>
  </si>
  <si>
    <t>M135FQ</t>
  </si>
  <si>
    <t>M13 6/128 GB</t>
  </si>
  <si>
    <t>SP-M.d</t>
  </si>
  <si>
    <t>M136BD</t>
  </si>
  <si>
    <t>MI3 5G 4/64 GB</t>
  </si>
  <si>
    <t>SP-M,d</t>
  </si>
  <si>
    <t>M136BH</t>
  </si>
  <si>
    <t>M13 5G 6/128 GB</t>
  </si>
  <si>
    <t>SP*o</t>
  </si>
  <si>
    <t>M325FB</t>
  </si>
  <si>
    <t>M32 (4/64 (GB)</t>
  </si>
  <si>
    <t>sp-Mid</t>
  </si>
  <si>
    <t>M325FC</t>
  </si>
  <si>
    <t>M32 (6/128 (3B)</t>
  </si>
  <si>
    <t>w-Mid</t>
  </si>
  <si>
    <t>M326Bl</t>
  </si>
  <si>
    <t>M32 (6/128 GB) 5G</t>
  </si>
  <si>
    <t>sp-MId</t>
  </si>
  <si>
    <t>M326BH</t>
  </si>
  <si>
    <t>M32 (8/128 GB) 56</t>
  </si>
  <si>
    <t>SP-Mid</t>
  </si>
  <si>
    <t>M336BP</t>
  </si>
  <si>
    <t>M33 5G 6/128GB</t>
  </si>
  <si>
    <t>sp_Md</t>
  </si>
  <si>
    <t>M336BR</t>
  </si>
  <si>
    <t>M33 5G (8/128GB</t>
  </si>
  <si>
    <t>SP-High</t>
  </si>
  <si>
    <t>M526BH</t>
  </si>
  <si>
    <t>M52 5G (6/128GB)</t>
  </si>
  <si>
    <t>SP-H1gh</t>
  </si>
  <si>
    <t>M526BI</t>
  </si>
  <si>
    <t>M52 5G (8/128GB)</t>
  </si>
  <si>
    <t>SPHgh</t>
  </si>
  <si>
    <t>M536BE</t>
  </si>
  <si>
    <t>M53 5G (6/128GB</t>
  </si>
  <si>
    <t>SP-Hi h</t>
  </si>
  <si>
    <t>M536BF</t>
  </si>
  <si>
    <t>M53 5G (8/128GB)</t>
  </si>
  <si>
    <t>SP-Hi0h</t>
  </si>
  <si>
    <t>q</t>
  </si>
  <si>
    <t>F127GG</t>
  </si>
  <si>
    <t>F12 (4/64GB</t>
  </si>
  <si>
    <t>SP.MO</t>
  </si>
  <si>
    <t>F127Gl</t>
  </si>
  <si>
    <t>F12 (4/128GB)</t>
  </si>
  <si>
    <t>SPYd</t>
  </si>
  <si>
    <t>E22SFD</t>
  </si>
  <si>
    <t>F22 (4/64GB)</t>
  </si>
  <si>
    <t>SPUid</t>
  </si>
  <si>
    <t>E225FH</t>
  </si>
  <si>
    <t>F22 (6/128GB)</t>
  </si>
  <si>
    <t>SP-Wd</t>
  </si>
  <si>
    <t>E2S6BG</t>
  </si>
  <si>
    <t>F23 5G 4/128 GB</t>
  </si>
  <si>
    <t>sp."'d</t>
  </si>
  <si>
    <t>E236BH</t>
  </si>
  <si>
    <t>F23 5G (6/128 GB</t>
  </si>
  <si>
    <t>SP-NO</t>
  </si>
  <si>
    <t>E426BG</t>
  </si>
  <si>
    <t>F42 5G (6/128GB)</t>
  </si>
  <si>
    <t>sp_HI</t>
  </si>
  <si>
    <t>E426BH</t>
  </si>
  <si>
    <t>F42 5G (8/128GB)</t>
  </si>
  <si>
    <t>SP•H'gh</t>
  </si>
  <si>
    <t>G781BG</t>
  </si>
  <si>
    <t>S20 FE 5G (8/128GB)</t>
  </si>
  <si>
    <t>sp_prem</t>
  </si>
  <si>
    <t>G990EI</t>
  </si>
  <si>
    <t>S21 FE 5G (8/128GB)</t>
  </si>
  <si>
    <t>sp.prem</t>
  </si>
  <si>
    <t>G990EG</t>
  </si>
  <si>
    <t>S21 FE 5G (8/256GB)</t>
  </si>
  <si>
    <t>sp-prem</t>
  </si>
  <si>
    <t>G998BG</t>
  </si>
  <si>
    <t>S21 ULTRA 5G (12/256GB)</t>
  </si>
  <si>
    <t>S901ED</t>
  </si>
  <si>
    <t>S22 5G (8/128 GB)</t>
  </si>
  <si>
    <t>sp. prem</t>
  </si>
  <si>
    <t>S901EG</t>
  </si>
  <si>
    <t>S22 5G (8/256 GB)</t>
  </si>
  <si>
    <t>S906ED</t>
  </si>
  <si>
    <t>S22+ 8/128 5G</t>
  </si>
  <si>
    <t>SP-prern</t>
  </si>
  <si>
    <t>S908EG</t>
  </si>
  <si>
    <t>S22 ultra 5G (12,256 (GB)</t>
  </si>
  <si>
    <t>S908EH</t>
  </si>
  <si>
    <t>S9 Ultra 5G (12/512 GB)</t>
  </si>
  <si>
    <t>Sp pr.-or.</t>
  </si>
  <si>
    <t>F711BA</t>
  </si>
  <si>
    <t>Z FLIP3 (128GB) 5G</t>
  </si>
  <si>
    <t>same rate</t>
  </si>
  <si>
    <t>F711BE</t>
  </si>
  <si>
    <t>Z FLIP3 (256GB) 5G</t>
  </si>
  <si>
    <t>F926BD</t>
  </si>
  <si>
    <t>Z FOLD3 (256 GB) 5G</t>
  </si>
  <si>
    <t>F926BG</t>
  </si>
  <si>
    <t>Z FLOD3 (512 GB) 5G</t>
  </si>
  <si>
    <t>Z FOLD4 1TB 5G</t>
  </si>
  <si>
    <t>SP-prem</t>
  </si>
  <si>
    <t>Z FOLD4  (512GB) 5G</t>
  </si>
  <si>
    <t>Z FOLD4 (256GB) 5G</t>
  </si>
  <si>
    <t>a14 5g 4/64</t>
  </si>
  <si>
    <t>a14 5g 6/128</t>
  </si>
  <si>
    <t>a14 5g 8/128</t>
  </si>
  <si>
    <t>all data available on bigxmart</t>
  </si>
  <si>
    <t>DP AND MOP LIST</t>
  </si>
  <si>
    <t>Name</t>
  </si>
  <si>
    <t>STORAGE</t>
  </si>
  <si>
    <t>NET DP</t>
  </si>
  <si>
    <t>BBP</t>
  </si>
  <si>
    <t>T220NA</t>
  </si>
  <si>
    <t>Tab A7 Lite WIFI</t>
  </si>
  <si>
    <t>T225NA</t>
  </si>
  <si>
    <t>Tab A7 Lite LTE</t>
  </si>
  <si>
    <t>X200NA</t>
  </si>
  <si>
    <t>TAB A8 32 GB WIFI</t>
  </si>
  <si>
    <t>X200NE</t>
  </si>
  <si>
    <t>TAB A8 64 GB WIFI</t>
  </si>
  <si>
    <t>T515N</t>
  </si>
  <si>
    <t>Tab A 10.1 (Wi-Fi + LTE)</t>
  </si>
  <si>
    <t>X205NA</t>
  </si>
  <si>
    <t>TAB A8 32 (GB LTE</t>
  </si>
  <si>
    <t>X205NE</t>
  </si>
  <si>
    <t>TAB A8 64 GB LTE</t>
  </si>
  <si>
    <t>P610N</t>
  </si>
  <si>
    <t>Tab S6 Lite Wifl</t>
  </si>
  <si>
    <t>P615N</t>
  </si>
  <si>
    <t>Tab S6 Lite LTE</t>
  </si>
  <si>
    <t>T735NA</t>
  </si>
  <si>
    <t xml:space="preserve">Tab S7FE LTE </t>
  </si>
  <si>
    <t>4/64 GB</t>
  </si>
  <si>
    <t>T735NE</t>
  </si>
  <si>
    <t>6/128 GB</t>
  </si>
  <si>
    <t>T875N</t>
  </si>
  <si>
    <t>Tab S7 LTE</t>
  </si>
  <si>
    <t>T970N</t>
  </si>
  <si>
    <t>Tab S7+ WiFi</t>
  </si>
  <si>
    <t>T975N</t>
  </si>
  <si>
    <t>Tab S7+ LTE</t>
  </si>
  <si>
    <t>,X700N</t>
  </si>
  <si>
    <t>Galaxy Tab S8  WIFI</t>
  </si>
  <si>
    <t>X706B</t>
  </si>
  <si>
    <t>Galaxy Tab S8  LTE</t>
  </si>
  <si>
    <t>X800N</t>
  </si>
  <si>
    <t>Galaxy Tab S8+ () WIFI</t>
  </si>
  <si>
    <t>X806B</t>
  </si>
  <si>
    <t>Galaxy Tab S8+ ) LTE</t>
  </si>
  <si>
    <t>X900N</t>
  </si>
  <si>
    <t>Galaxy Tab S8 Ultra ) WIFI</t>
  </si>
  <si>
    <t>X906B</t>
  </si>
  <si>
    <t>Galaxy Tab S8 Ultra LTE</t>
  </si>
  <si>
    <t>ALL DATA AVAILABLE ON BIGXMART.COM</t>
  </si>
  <si>
    <t>RP BILLING</t>
  </si>
  <si>
    <t>RP MARGIN</t>
  </si>
  <si>
    <t>MART TAKE PRICE</t>
  </si>
  <si>
    <t>Hair Dryer</t>
  </si>
  <si>
    <t>LED Smart Bulb 12W</t>
  </si>
  <si>
    <t>LED Smart Bulb 9W</t>
  </si>
  <si>
    <t>Micro-ISB Cable braided</t>
  </si>
  <si>
    <t>Micro USB Cable TPE</t>
  </si>
  <si>
    <t>Motion Activated Night Light</t>
  </si>
  <si>
    <t>Smart Camera 360'</t>
  </si>
  <si>
    <t>Smart Plug</t>
  </si>
  <si>
    <t>Smart Scale</t>
  </si>
  <si>
    <t>Smart TV Stick 4K</t>
  </si>
  <si>
    <t>TechLife Air Purifier</t>
  </si>
  <si>
    <t>TechLife Watch R100</t>
  </si>
  <si>
    <t>TechLite watch S100</t>
  </si>
  <si>
    <t>TechLife Handheld Vacuum Cleaner</t>
  </si>
  <si>
    <t>realme Techlife Robot Vacuum Cleaner</t>
  </si>
  <si>
    <t>Trimmer</t>
  </si>
  <si>
    <t>Trimmer Plus</t>
  </si>
  <si>
    <t>WVS Buds Air pro ANC</t>
  </si>
  <si>
    <t>VOOC Cable</t>
  </si>
  <si>
    <t>Watch 2</t>
  </si>
  <si>
    <t>Watch 2 Pro</t>
  </si>
  <si>
    <t>Watch S Pro</t>
  </si>
  <si>
    <t>"watch Strap</t>
  </si>
  <si>
    <t>Wireless Buds</t>
  </si>
  <si>
    <t>Not matched</t>
  </si>
  <si>
    <t>Wireless Buds Pro ANC</t>
  </si>
  <si>
    <t>Product</t>
  </si>
  <si>
    <t>RP BILLING PRICE</t>
  </si>
  <si>
    <t>12W 10000mAH PB</t>
  </si>
  <si>
    <t>18W 10000mAh PB</t>
  </si>
  <si>
    <t>18W 20000mAH PB</t>
  </si>
  <si>
    <t>30W 10000mAh PB</t>
  </si>
  <si>
    <t>BT Speaker 5Wt</t>
  </si>
  <si>
    <t>65W SuperDart Game Cable</t>
  </si>
  <si>
    <t>Band 2</t>
  </si>
  <si>
    <t>Buds 2 Neo</t>
  </si>
  <si>
    <t>Buds Air 3</t>
  </si>
  <si>
    <t>Buds Air Pro master edition</t>
  </si>
  <si>
    <t>BUDS Air Q2</t>
  </si>
  <si>
    <t>Buds Classic</t>
  </si>
  <si>
    <t>Buds Q2 Neo</t>
  </si>
  <si>
    <t>Buds Q2s</t>
  </si>
  <si>
    <t>Buds Wireless 2</t>
  </si>
  <si>
    <t>Buds Wireless 2 Neo</t>
  </si>
  <si>
    <t>Buds-2</t>
  </si>
  <si>
    <t>C VOOC Cable</t>
  </si>
  <si>
    <t>Charger 20W</t>
  </si>
  <si>
    <t>Cooling Back clip</t>
  </si>
  <si>
    <t>HSN CODE</t>
  </si>
  <si>
    <t>Price/Unit Purchased</t>
  </si>
  <si>
    <t>Amazon PRICE</t>
  </si>
  <si>
    <t>MART MARGIN</t>
  </si>
  <si>
    <t>A55</t>
  </si>
  <si>
    <t>OPPO</t>
  </si>
  <si>
    <t>6/128</t>
  </si>
  <si>
    <t>RENO7 PRO 5G</t>
  </si>
  <si>
    <t>RENO7 5G</t>
  </si>
  <si>
    <t>A96</t>
  </si>
  <si>
    <t>A16E</t>
  </si>
  <si>
    <t>3+32</t>
  </si>
  <si>
    <t>F21s PRO 5G</t>
  </si>
  <si>
    <t>A16</t>
  </si>
  <si>
    <t>F21 PRO 4G</t>
  </si>
  <si>
    <t>A57</t>
  </si>
  <si>
    <t>a78 5g</t>
  </si>
  <si>
    <t>1899*</t>
  </si>
  <si>
    <t>AUDIO</t>
  </si>
  <si>
    <t>WIRED EARPHONE</t>
  </si>
  <si>
    <t>PORTABLE AND PARTY SPEAKER</t>
  </si>
  <si>
    <t>Boat Airdopes some data offical Website and some relaince digital</t>
  </si>
  <si>
    <t>boAt Airdopes 131 with upto 15 Hours Playback, 13mm Dri...</t>
  </si>
  <si>
    <t>Matched</t>
  </si>
  <si>
    <t>TRebel Airdopes 141</t>
  </si>
  <si>
    <t>boAt Airdopes 441 - Wireless Earbuds</t>
  </si>
  <si>
    <t>boAt Airdopes 121 v2</t>
  </si>
  <si>
    <t>boat Airdopes 138 TWS Earbuds with Upto 12 Hours </t>
  </si>
  <si>
    <t>boAt Airdopes 148 True Wireless Airdopes, Active Black</t>
  </si>
  <si>
    <t>boAt Airdopes 443 Wireless Earbuds with IPX7 Water and Sweat Resistant</t>
  </si>
  <si>
    <t>BOAT NECKBAND</t>
  </si>
  <si>
    <t>boAt Rockerz 245 V2</t>
  </si>
  <si>
    <t>TRebel Rockerz 235 V2</t>
  </si>
  <si>
    <t>boAt Rockerz 255 Pro</t>
  </si>
  <si>
    <t>boAt Rockerz 255</t>
  </si>
  <si>
    <t>boAt Rockerz 333 </t>
  </si>
  <si>
    <t>boAt Rockerz 330</t>
  </si>
  <si>
    <t>boat Rockerz 258 Pro Wireless BT</t>
  </si>
  <si>
    <t>boat Rockerz 238 Wireless BT Earphone with Fast Charge</t>
  </si>
  <si>
    <t>BOAT HEADPHONE</t>
  </si>
  <si>
    <t>TRebel Rockerz 450</t>
  </si>
  <si>
    <t>Trebel Rockerz 400</t>
  </si>
  <si>
    <t>boat Rockerz 410 Bluetooth Headphone with Mic</t>
  </si>
  <si>
    <t>Rockerz 560</t>
  </si>
  <si>
    <t>boAt Rockerz 518</t>
  </si>
  <si>
    <t>boAt Rockerz 510</t>
  </si>
  <si>
    <t>PARTY AND PORTABLE SPEKER</t>
  </si>
  <si>
    <t>boAt Stone 190</t>
  </si>
  <si>
    <t>boAt Stone 350</t>
  </si>
  <si>
    <t>boAt Stone 650</t>
  </si>
  <si>
    <t>boat Stone 193 Bluetooth Speaker</t>
  </si>
  <si>
    <t>boAt Stone 1000</t>
  </si>
  <si>
    <t>boat Stone 1010 Bluetooth Speaker</t>
  </si>
  <si>
    <t>boAt Aavante Bar 1250</t>
  </si>
  <si>
    <t>boAt Aavante Bar 1280</t>
  </si>
  <si>
    <t>boAt Aavante Bar 900</t>
  </si>
  <si>
    <t>boAt Aavante Bar 1550</t>
  </si>
  <si>
    <t>boAt Party Pal 60</t>
  </si>
  <si>
    <t>boAt Party Pal 20</t>
  </si>
  <si>
    <t>boAt Party Pal 50</t>
  </si>
  <si>
    <t>boAt Partypal 63 20 Watts Party Speaker </t>
  </si>
  <si>
    <t>WALL CHARGER</t>
  </si>
  <si>
    <t>boAt WCD 36W QC Charger</t>
  </si>
  <si>
    <t>CAR CHARGER</t>
  </si>
  <si>
    <t>boAt Dual QC-PD Port Rapid Car</t>
  </si>
  <si>
    <t>boAt 3A Qualcomm 3.0 Turbo Car</t>
  </si>
  <si>
    <t xml:space="preserve">CABLE </t>
  </si>
  <si>
    <t>boAt Rugged V3 Micro USB 1.5</t>
  </si>
  <si>
    <t>boAt A400 USB Type C Data Cable</t>
  </si>
  <si>
    <t>boAt A320 Type C Cable</t>
  </si>
  <si>
    <t>boAt LTG 500 Indestructible Apple</t>
  </si>
  <si>
    <t>boAt Type C C400</t>
  </si>
  <si>
    <t>Motorola Phones</t>
  </si>
  <si>
    <t>MOP/MRP</t>
  </si>
  <si>
    <t>Scheme Less</t>
  </si>
  <si>
    <t>Mart Margin</t>
  </si>
  <si>
    <t>Onln Mrt Prce</t>
  </si>
  <si>
    <t>Moto G31</t>
  </si>
  <si>
    <t>Moto G52</t>
  </si>
  <si>
    <t>Moto G62 5G</t>
  </si>
  <si>
    <t>Moto G72 4G</t>
  </si>
  <si>
    <t>Moto G82 5G</t>
  </si>
  <si>
    <t>EDGE 30 5G</t>
  </si>
  <si>
    <t>EDGE 30 Fusion 5G</t>
  </si>
  <si>
    <t>EDGE 30 Ultra 5G</t>
  </si>
  <si>
    <t>Lava Smart Phones</t>
  </si>
  <si>
    <t>Retail Price</t>
  </si>
  <si>
    <t>LAVA Blaze Pro</t>
  </si>
  <si>
    <t>lava Blaze</t>
  </si>
  <si>
    <t>3/64 GB</t>
  </si>
  <si>
    <t>lava Z3 Pro</t>
  </si>
  <si>
    <t>3/32 GB</t>
  </si>
  <si>
    <t>lava AGNI 5G</t>
  </si>
  <si>
    <t>8/128 5G</t>
  </si>
  <si>
    <t>LAVA Z3</t>
  </si>
  <si>
    <t>Lava keypad phones</t>
  </si>
  <si>
    <t>A9</t>
  </si>
  <si>
    <t>LAVA Flip</t>
  </si>
  <si>
    <t>34 Ultra</t>
  </si>
  <si>
    <t>A7 Star</t>
  </si>
  <si>
    <t>NLC Sheet For RCM MBO</t>
  </si>
  <si>
    <t>Model Code</t>
  </si>
  <si>
    <t>Market Name</t>
  </si>
  <si>
    <t>Size</t>
  </si>
  <si>
    <t>in bill scheme 3%</t>
  </si>
  <si>
    <t>sell out scheme Top Slab</t>
  </si>
  <si>
    <t>Cashback</t>
  </si>
  <si>
    <t>Upgrade</t>
  </si>
  <si>
    <t>MRP Customer</t>
  </si>
  <si>
    <t>offers Valid Till</t>
  </si>
  <si>
    <t>online mart</t>
  </si>
  <si>
    <t>R180N</t>
  </si>
  <si>
    <t>R177N</t>
  </si>
  <si>
    <t>R510N</t>
  </si>
  <si>
    <t>R855F</t>
  </si>
  <si>
    <t xml:space="preserve">Watch 3 LTE </t>
  </si>
  <si>
    <t>41mm</t>
  </si>
  <si>
    <t>1st - 31st Jan</t>
  </si>
  <si>
    <t>R845F</t>
  </si>
  <si>
    <t>45mm</t>
  </si>
  <si>
    <t>R860N</t>
  </si>
  <si>
    <t xml:space="preserve">Watch 4 BT </t>
  </si>
  <si>
    <t>40mm</t>
  </si>
  <si>
    <t>R865N</t>
  </si>
  <si>
    <t xml:space="preserve">Watch 4 LTE </t>
  </si>
  <si>
    <t>R870N</t>
  </si>
  <si>
    <t>44mm</t>
  </si>
  <si>
    <t>R875N</t>
  </si>
  <si>
    <t>Watch 4 LTE</t>
  </si>
  <si>
    <t xml:space="preserve"> 44mm</t>
  </si>
  <si>
    <t>R880N</t>
  </si>
  <si>
    <t>Watch4 Classic  BT</t>
  </si>
  <si>
    <t>42mm</t>
  </si>
  <si>
    <t>2 non</t>
  </si>
  <si>
    <t>1st- 7th Jan</t>
  </si>
  <si>
    <t>R885N</t>
  </si>
  <si>
    <t>Watch4 Classic LTE</t>
  </si>
  <si>
    <t xml:space="preserve">4.2cm </t>
  </si>
  <si>
    <t>R890N</t>
  </si>
  <si>
    <t>Watch 4 Classic  BT</t>
  </si>
  <si>
    <t>46mm</t>
  </si>
  <si>
    <t>1st - 7th Jan</t>
  </si>
  <si>
    <t>R895N</t>
  </si>
  <si>
    <t>Watch 4 Classic  LTE</t>
  </si>
  <si>
    <t>R900N</t>
  </si>
  <si>
    <t>Watch 5 BT</t>
  </si>
  <si>
    <t xml:space="preserve">40mm </t>
  </si>
  <si>
    <t>16th-28th Jan</t>
  </si>
  <si>
    <t>R905F</t>
  </si>
  <si>
    <t>Watch 5 LTE</t>
  </si>
  <si>
    <t>R910N</t>
  </si>
  <si>
    <t>Watch 5  BT</t>
  </si>
  <si>
    <t>R915F</t>
  </si>
  <si>
    <t>R920N</t>
  </si>
  <si>
    <t>Watch 5 PRO BT</t>
  </si>
  <si>
    <t xml:space="preserve"> 45mm </t>
  </si>
  <si>
    <t>R925F</t>
  </si>
  <si>
    <t>Watch 5 PRO  LTE</t>
  </si>
  <si>
    <t>16th-28th Ja n</t>
  </si>
  <si>
    <t xml:space="preserve">Hindware Smart Appliances Powerstorm Air Coolers </t>
  </si>
  <si>
    <t xml:space="preserve">Mat Description </t>
  </si>
  <si>
    <t>Capacity In Ltr</t>
  </si>
  <si>
    <t>Mart Mrgine</t>
  </si>
  <si>
    <t>Online mrt Price</t>
  </si>
  <si>
    <t>Powerstorm 125L</t>
  </si>
  <si>
    <t>not found on net</t>
  </si>
  <si>
    <t>Powerstorm 83L</t>
  </si>
  <si>
    <t>avlble on bigxmrt</t>
  </si>
  <si>
    <t>Powerstorm 65L</t>
  </si>
  <si>
    <t>Powerstorm 70L</t>
  </si>
  <si>
    <t>Powerstorm 80L</t>
  </si>
  <si>
    <t>Powerstorm 100L</t>
  </si>
  <si>
    <t>Spade Powerstorm - Desert Cooler 54L</t>
  </si>
  <si>
    <t>Spade-Desert Cooler 54L + Trolly</t>
  </si>
  <si>
    <t>Varna Air Cooler</t>
  </si>
  <si>
    <t>Name of Item</t>
  </si>
  <si>
    <t>Capacity</t>
  </si>
  <si>
    <t>Mrt mrgin</t>
  </si>
  <si>
    <t>Onlne mrt price</t>
  </si>
  <si>
    <t>Nova Dx</t>
  </si>
  <si>
    <t>45 Ltr</t>
  </si>
  <si>
    <t>Sapphire Dx</t>
  </si>
  <si>
    <t>50 Ltr</t>
  </si>
  <si>
    <t>Ivory Dx</t>
  </si>
  <si>
    <t>60 Ltr</t>
  </si>
  <si>
    <t>Emerald DX</t>
  </si>
  <si>
    <t>80 Ltr</t>
  </si>
  <si>
    <t>CRYSTAL 75</t>
  </si>
  <si>
    <t>75 Ltr</t>
  </si>
  <si>
    <t>CRYSTAL 100</t>
  </si>
  <si>
    <t>100 Ltr</t>
  </si>
  <si>
    <t>These data are to be added</t>
  </si>
  <si>
    <t>Salt</t>
  </si>
  <si>
    <t>Oil</t>
  </si>
  <si>
    <t>Dry Fruits</t>
  </si>
  <si>
    <t>Noodles</t>
  </si>
  <si>
    <t>Beverages</t>
  </si>
  <si>
    <t>Baby care</t>
  </si>
  <si>
    <t>Baby food</t>
  </si>
  <si>
    <t>Face Wash</t>
  </si>
  <si>
    <t>Feminine Care</t>
  </si>
  <si>
    <t>Dis-10%</t>
  </si>
  <si>
    <r>
      <rPr>
        <rFont val="Calibri"/>
        <b/>
        <color theme="1"/>
        <sz val="11.0"/>
      </rPr>
      <t>Dis-</t>
    </r>
    <r>
      <rPr>
        <rFont val="Calibri"/>
        <b/>
        <color theme="1"/>
        <sz val="10.0"/>
      </rPr>
      <t>10%</t>
    </r>
  </si>
  <si>
    <t>Tata Salt (Vacuum Evaporated Iodised Salt)</t>
  </si>
  <si>
    <t>Fortune Premium Kachi Ghani Pure Mustard Oil</t>
  </si>
  <si>
    <t>Sindhi Dry Fruits Giri California Almonds (Zip Pouch)</t>
  </si>
  <si>
    <t>Nongshim Shin Red Super Spicy Noodles</t>
  </si>
  <si>
    <t>68g</t>
  </si>
  <si>
    <t>Thums Up Soft Drink (750 ml)</t>
  </si>
  <si>
    <t>Nescafe Gold Blend Rich &amp; Smooth Instant Coffee</t>
  </si>
  <si>
    <t>190g</t>
  </si>
  <si>
    <t>Huggies Wonder Diaper (Pants, L, 9-14 kg)</t>
  </si>
  <si>
    <t>1 Pack of 64 Pieces</t>
  </si>
  <si>
    <t>Slurrp Farm Baby Cereal (Ragi, Rice &amp; Mango With Milk)</t>
  </si>
  <si>
    <t>Patanjali Saundarya Face Wash</t>
  </si>
  <si>
    <t>Niine Naturally Soft Sanitary Pads</t>
  </si>
  <si>
    <t>40 Pieces</t>
  </si>
  <si>
    <t>Aashirvaad Salt</t>
  </si>
  <si>
    <t xml:space="preserve"> 1kg</t>
  </si>
  <si>
    <t>Sindhi Dry Fruits Pine Nuts (Chilgoza)</t>
  </si>
  <si>
    <t>Nestle Maggi Cuppa Cup Noodles (Masala Cup)</t>
  </si>
  <si>
    <t>70.5g</t>
  </si>
  <si>
    <t>Coca-Cola Soft Drink (750 ml)</t>
  </si>
  <si>
    <t>1 pack of 28 Pieces</t>
  </si>
  <si>
    <t>Nestle NAN PRO Powder Infant Formula (Upto 6 months - Stage 1)</t>
  </si>
  <si>
    <t>Clean &amp; Clear Foaming Face Wash</t>
  </si>
  <si>
    <t>Whisper Ultra Clean Sanitary Pads (XL+ Wings)</t>
  </si>
  <si>
    <t>30 Pieces</t>
  </si>
  <si>
    <t>Tata Salt Lite (15% Less Sodium)</t>
  </si>
  <si>
    <t>Emami Healthy &amp; Tasty Refined Rice Bran Oil</t>
  </si>
  <si>
    <t>Mr. Makhana Veda Premium Raw Makhana</t>
  </si>
  <si>
    <t>Nissin Veggi Manchow Cup Noodles</t>
  </si>
  <si>
    <t>Sprite Lime Flavored Soft Drink 750 ml</t>
  </si>
  <si>
    <t>MamyPoko Pants Standard Diaper (M, 7-12 kg)</t>
  </si>
  <si>
    <t>1 Pack of 32 Pieces</t>
  </si>
  <si>
    <t>Nestle Cerelac With Milk, Wheat Apple Baby Cereal (From 6 to 24 Months)</t>
  </si>
  <si>
    <t>15 Pieces</t>
  </si>
  <si>
    <t>Tata Salt Superlite (30% Less Sodium)</t>
  </si>
  <si>
    <t>Pansari Kachi Ghani Mustard Oil</t>
  </si>
  <si>
    <t>Farmley Trail Mix (Panchmeva)</t>
  </si>
  <si>
    <t>Fanta Orange Flavoured Soft Drink</t>
  </si>
  <si>
    <t>Little's Comfy Baby Diaper (Pants, XL, 12-17 kg)</t>
  </si>
  <si>
    <t>1 Pack of 24 Pieces</t>
  </si>
  <si>
    <t>Nestle Cerelac with Milk Multigrain &amp; Fruits Baby Cereal (From 12 to 24 Months)</t>
  </si>
  <si>
    <t>Nivea Men All-In-1 Charcoal Face Wash</t>
  </si>
  <si>
    <t>Whisper Choice Sanitary Pads (Regular with Wings, 18 + 2 pieces)</t>
  </si>
  <si>
    <t>20 Pieces</t>
  </si>
  <si>
    <t>Organic India Himalayan Organic Pink Salt</t>
  </si>
  <si>
    <t>Dhara Kachi Ghani Mustard Oil</t>
  </si>
  <si>
    <t>Farmley Premium Anjeer</t>
  </si>
  <si>
    <t>Yu Chilli Chicken Instant Cup Noodles</t>
  </si>
  <si>
    <t>Thums Up Soft Drink (300 ml)</t>
  </si>
  <si>
    <t>Nescafe Classic - Instant Coffee</t>
  </si>
  <si>
    <t>48g</t>
  </si>
  <si>
    <t>Huggies Wonder Diaper (Pants, XL, 12-17 kg)</t>
  </si>
  <si>
    <t>1 Pack of 56 Pieces</t>
  </si>
  <si>
    <t>Nestle NAN PRO 2 Powder Follow up Formula (After 6 months)</t>
  </si>
  <si>
    <t>Everyuth Walnut Exfoliating Scrub</t>
  </si>
  <si>
    <t>Whisper Ultra Soft Sanitary Pads (XL+ Wings)</t>
  </si>
  <si>
    <t>Puro Healthy Rock Salt</t>
  </si>
  <si>
    <t>Sunrich Sunflower Oil</t>
  </si>
  <si>
    <t>Farmley Tangy Tomato Roasted Makhana</t>
  </si>
  <si>
    <t>Nongshim Shin Cup Noodles</t>
  </si>
  <si>
    <t>Mirinda Soft Drink</t>
  </si>
  <si>
    <t>Sunbean Beaten Powder Coffee</t>
  </si>
  <si>
    <t>1 Pack of 34 Pieces</t>
  </si>
  <si>
    <t>Nestle Cerelac with Milk, 5 Grains &amp; Vegetables Baby Cereal (From 18 to 24 Months)</t>
  </si>
  <si>
    <t>Himalaya Purifying Neem Face Wash (Pump)</t>
  </si>
  <si>
    <t>Tata Salt Rock Salt (Sendha Namak)</t>
  </si>
  <si>
    <t>Borges Olive Oil</t>
  </si>
  <si>
    <t>5L</t>
  </si>
  <si>
    <t>Farmley Classic Salted Cashews</t>
  </si>
  <si>
    <t>Nissin Super Hot Chilli Cup Noodles</t>
  </si>
  <si>
    <t>Pepsi Swag Soft Drink</t>
  </si>
  <si>
    <t>Rage Coffee Butterscotch Delight Coffee</t>
  </si>
  <si>
    <t>Little's Comfy Baby Diaper (Pants, L, 9-14 kg)</t>
  </si>
  <si>
    <t>1 Pack of 30 Pieces</t>
  </si>
  <si>
    <t>Nestle Cerelac With Milk, Multigrain Dal Veg Baby Cereal (From 12 to 24 Months)</t>
  </si>
  <si>
    <t>Niine Dry Comfort Ultra Thin Sanitary Pads (XL, 275 mm)</t>
  </si>
  <si>
    <t>Natural Tattva Rock Salt / Sendha Namak</t>
  </si>
  <si>
    <t>Mahakosh Soyabean Oil</t>
  </si>
  <si>
    <t>Sindhi Dry Fruits Gurbandi Almonds</t>
  </si>
  <si>
    <t>Wai Wai Ready To Eat Chicken Cup Noodles</t>
  </si>
  <si>
    <t>65g</t>
  </si>
  <si>
    <t>7UP Soft Drink</t>
  </si>
  <si>
    <t>Country Bean Hazelnut Instant Coffee</t>
  </si>
  <si>
    <t>MamyPoko Pants Standard Diaper (S, 4-8 kg)</t>
  </si>
  <si>
    <t>1 Pack of 40 Pieces</t>
  </si>
  <si>
    <t>Nestle Cerelac with Milk Wheat Apple Carrot Baby Cereal (From 6 to 24 Months)</t>
  </si>
  <si>
    <t>Mamaearth Vitamin C Face Wash</t>
  </si>
  <si>
    <t>Whisper Ultra Nights Sanitary Pads (XXL+ Wings)</t>
  </si>
  <si>
    <t>16 Pieces</t>
  </si>
  <si>
    <t>Catch Sprinklers - Black Salt</t>
  </si>
  <si>
    <t>Patanjali Mustard Oil</t>
  </si>
  <si>
    <t>Sindhi Dry Fruits Trail Dry Fruits,Seeds and Berries M</t>
  </si>
  <si>
    <t>Yu Zingy Cheese Instant Cup Noodles</t>
  </si>
  <si>
    <t>Shunya Fizz Classic Cola Soft Drink</t>
  </si>
  <si>
    <t>Country Bean Caramel Instant Coffee</t>
  </si>
  <si>
    <t>Little's Comfy Baby Diaper (Pants, M, 7-12 kg)</t>
  </si>
  <si>
    <t>Nestle NAN PRO 3 Powder Follow up Formula (After 12 months)</t>
  </si>
  <si>
    <t>Everyuth Tulsi Turmeric Face Wash</t>
  </si>
  <si>
    <t>Whisper Bindazzz Nights Sanitary Pads (XXXL Wings)</t>
  </si>
  <si>
    <t>24 Mantra Himalayan Crystal Organic Rock Salt (Sendha Namak)</t>
  </si>
  <si>
    <t xml:space="preserve">1kg </t>
  </si>
  <si>
    <t>Tata Sampann 100% Pure Premium Cashews</t>
  </si>
  <si>
    <t>Yu Chilli Manchurian Instant Cup Noodles</t>
  </si>
  <si>
    <t>Pepsi Black Zero Sugar Soft Drink</t>
  </si>
  <si>
    <t>Country Bean Vanilla Instant Coffee</t>
  </si>
  <si>
    <t>Pampers All Round Protection Diaper (Pants, XXL, 15-25 kg)</t>
  </si>
  <si>
    <t>1 Pack of 42 Pieces</t>
  </si>
  <si>
    <t>Nestle Lactogen Stage 3 Infant Follow up Formula (After 12 Months)</t>
  </si>
  <si>
    <t>Mamaearth Ubtan Face Wash</t>
  </si>
  <si>
    <t>Stayfree Secure Nights Sanitary Pads</t>
  </si>
  <si>
    <t>1 Pack 18 Pcs</t>
  </si>
  <si>
    <t>Tata Rock Salt</t>
  </si>
  <si>
    <t>Tata Sampann 100% Pure California Almonds</t>
  </si>
  <si>
    <t>Yu Butter Chicken Cup Noodles</t>
  </si>
  <si>
    <t>Jimmy's Cocktails Ginger Ale Soft Drink</t>
  </si>
  <si>
    <t>Country Bean Original Instant Coffee</t>
  </si>
  <si>
    <t>Pampers All Round Protection Diaper (Pants, XL, 12-17 kg)</t>
  </si>
  <si>
    <t>Nestle Lactogen Stage 4 Infant Follow up Formula (After 18 Months upto 24 Months)</t>
  </si>
  <si>
    <t>Sofy Anti Bacteria Extra Long Sanitary Pads (48 Pads)</t>
  </si>
  <si>
    <t>48 units</t>
  </si>
  <si>
    <t>Catch Premium Pink Rock Salt / Sendha Namak</t>
  </si>
  <si>
    <t>Pansari Tilsari Vegetable Oil</t>
  </si>
  <si>
    <t>Sindhi Dry Fruits Long Raisins</t>
  </si>
  <si>
    <t>Sunfeast Yippee Quik Mealz Chicken Delight Instant Cup Noodles</t>
  </si>
  <si>
    <t>Gatorade Lemon Flavour Sports Drink</t>
  </si>
  <si>
    <t>Bevzilla Turkish Hazelnut Coffee</t>
  </si>
  <si>
    <t>MamyPoko Pants Extra Absorb Diaper (XL, 12-17 kg)</t>
  </si>
  <si>
    <t>Nestle Cerelac Wheat Rice Mixed Veg Baby Cereal (From 10 to 24 Months)</t>
  </si>
  <si>
    <t>Pond's Bright Beauty Spot-Less Glow &amp; Germ Removal Face Wash</t>
  </si>
  <si>
    <t>Veet Pure Aloe Vera Extract Hair Removal Cream (for Sensitive Skin)</t>
  </si>
  <si>
    <t>30g</t>
  </si>
  <si>
    <t>Natureland Himalayan Rock Organic Pink Salt</t>
  </si>
  <si>
    <t>Dalda Refined Sunflower Oil</t>
  </si>
  <si>
    <t>Farmley Cream &amp; Onion Roasted Makhana</t>
  </si>
  <si>
    <t>Sunfeast Yippee Quik Mealz Veggie Delight Instant Cup Noodles</t>
  </si>
  <si>
    <t>Coolberg Cranberry Non-Alcoholic Beer</t>
  </si>
  <si>
    <t>330ml</t>
  </si>
  <si>
    <t>Rage Coffee Irish Hazelnut Instant Coffee</t>
  </si>
  <si>
    <t>Huggies Dry Diaper (Pants, S, 4-8 kg)</t>
  </si>
  <si>
    <t>1 Pack of 20 Pieces</t>
  </si>
  <si>
    <t>Nestle NAN PRO 4 Follow up Formula (After 18 months)</t>
  </si>
  <si>
    <t>Whisper Daily Liners Clean &amp; Fresh Panty Liners</t>
  </si>
  <si>
    <t>Fortune Refined Groundnut Oil</t>
  </si>
  <si>
    <t>Sindhi Dry Fruits Dehydrated Dried Blueberries</t>
  </si>
  <si>
    <t>Gatorade Blue Bolt Flavour Sports Drink</t>
  </si>
  <si>
    <t>Rage Coffee Dark Chocolate Instant Coffee</t>
  </si>
  <si>
    <t>Huggies Wonder Diaper (Pants, XXL, 15-25 kg)</t>
  </si>
  <si>
    <t>Nestle Ceregrow Baby Cereal (Ragi Mixed Fruit &amp; Ghee)</t>
  </si>
  <si>
    <t>Clean &amp; Clear Morning Energy Aqua Splash Face Wash</t>
  </si>
  <si>
    <t>Niine Naturally Soft Ultra Thin Sanitary Pads (XL, 275 mm)</t>
  </si>
  <si>
    <t>1 Pack 6 Pcs</t>
  </si>
  <si>
    <t>Dhara Refined Sunflower Oil</t>
  </si>
  <si>
    <t>Sindhi Dry Fruits Akhrot Giri Walnut Kernels</t>
  </si>
  <si>
    <t>Nissin Geki - Hot &amp; Spicy Korean Veg Flavoured Instant Noodles</t>
  </si>
  <si>
    <t>Coolberg Mint Non-Alcoholic Beer</t>
  </si>
  <si>
    <t>Tata Coffee Gold 100% Pure Coffee (Original)</t>
  </si>
  <si>
    <t>Pampers Diaper (Pants, L, 9-14 kg)</t>
  </si>
  <si>
    <t>Nestle NAN EXCELLAPRO 2 Powder Follow up Formula (After 6 months - Stage 2)</t>
  </si>
  <si>
    <t>Pond's Pure Detox Anti-Pollution Purity Face Wash</t>
  </si>
  <si>
    <t>Whisper Choice Ultra Sanitary Pads (Extra Large Wings (20 units))</t>
  </si>
  <si>
    <t>Hudson Canola Oil</t>
  </si>
  <si>
    <t>Farmley 7-In-1 Nutty Trail Mix</t>
  </si>
  <si>
    <t>Nongshim Shin Ramyun Noodles</t>
  </si>
  <si>
    <t>Coolberg Peach Non-Alcoholic Beer</t>
  </si>
  <si>
    <t>iD Instant Filter Coffee Liquid (Strong)</t>
  </si>
  <si>
    <t>Pampers All Round Protection Diaper (Pants, M, 7-12 kg)</t>
  </si>
  <si>
    <t>1 Pack of 76 Pieces</t>
  </si>
  <si>
    <t>Similac Advance Stage 1 Infant Formula</t>
  </si>
  <si>
    <t>Biotique Papaya Deep Cleanse Face Wash</t>
  </si>
  <si>
    <t>Whisper Maxi Night Sanitary Pads (Extra Large Wings - 15 units)</t>
  </si>
  <si>
    <t>Sweekar Refined Sunflower Oil</t>
  </si>
  <si>
    <t>True Elements Whole Dried Cranberries</t>
  </si>
  <si>
    <t>Coolberg Strawberry Non-Alcoholic Beer</t>
  </si>
  <si>
    <t>Rage Coffee Creme Caramel Instant Flavoured Coffee</t>
  </si>
  <si>
    <t>Pampers Diaper (Pants, XXL, 15-25 kg)</t>
  </si>
  <si>
    <t>1 Pack of 28 Pieces</t>
  </si>
  <si>
    <t>Aptamil Gold Stage 2 Follow up Formula (6 months+)</t>
  </si>
  <si>
    <t>Biotique Fruit Brightening Face Wash</t>
  </si>
  <si>
    <t>Stayfree Dry Max All Night Sanitary Pads (Extra Large Wings)</t>
  </si>
  <si>
    <t>7 units</t>
  </si>
  <si>
    <t>Oreal Yellow Mustard Oil</t>
  </si>
  <si>
    <t>Farmley Premium Whole Dried Cranberries</t>
  </si>
  <si>
    <t>Kab's Jackpot Korean Ramyun Soup Noodles</t>
  </si>
  <si>
    <t>Coolberg Malt Non-Alcoholic Beer</t>
  </si>
  <si>
    <t>Sleepy Owl Hazelnut Premium Instant Coffee</t>
  </si>
  <si>
    <t>MamyPoko Pants Extra Absorb Diaper (M, 7-12 kg)</t>
  </si>
  <si>
    <t>1 Pack of 58 Pieces</t>
  </si>
  <si>
    <t>Dexolac Stage 1 Infant Formula</t>
  </si>
  <si>
    <t>Nivea Milk Delights Caring Rosewater Face Wash (Sensitive Skin)</t>
  </si>
  <si>
    <t>Niine Naturally Soft Regular Sanitary Pads (230 mm)</t>
  </si>
  <si>
    <t>18 Pieces</t>
  </si>
  <si>
    <t>Fortune Rice Bran Oil</t>
  </si>
  <si>
    <t>Nutty Gritties Lightly Salted Jumbo Roasted Almonds (P</t>
  </si>
  <si>
    <t>Samyang Ramen Instant Noodles - Hot Chicken Flavour</t>
  </si>
  <si>
    <t>140g</t>
  </si>
  <si>
    <t>Budweiser Green Apple Beer</t>
  </si>
  <si>
    <t>Sleepy Owl French Vanilla Premium Instant Coffee</t>
  </si>
  <si>
    <t>Pampers Premium Care Diaper (Pants, L, 9-14 kg)</t>
  </si>
  <si>
    <t>1 Pack of 44 Pieces</t>
  </si>
  <si>
    <t>Nestle Cerelac Baby Cereal (with Milk, Wheat Honey Dates - From 10 Months)</t>
  </si>
  <si>
    <t>Biotique Honey Gel Soothe &amp; Nourish Foaming Face Wash</t>
  </si>
  <si>
    <t>Veet Pure Hair Removal Cream (For Normal Skin)</t>
  </si>
  <si>
    <t>Emami Healthy &amp; Tasty Kachi Ghani Mustard Oil</t>
  </si>
  <si>
    <t>Farmley Roasted Black Pepper Flavoured Cashew</t>
  </si>
  <si>
    <t>Maggi Nutri-Licious Masala Veg Atta Noodles</t>
  </si>
  <si>
    <t>290g</t>
  </si>
  <si>
    <t>Budweiser 0.0 Non Alcoholic Beer</t>
  </si>
  <si>
    <t>Sunbean Beaten Caffe Coffee Paste (250 g)</t>
  </si>
  <si>
    <t>MamyPoko Pants Extra Absorb Diaper (S, 4-8 kg)</t>
  </si>
  <si>
    <t>1 Pack of 52 Pieces</t>
  </si>
  <si>
    <t>Similac Stage 2 Infant Follow up Formula</t>
  </si>
  <si>
    <t>Biotique Fresh Neem Pimple Control Face Wash</t>
  </si>
  <si>
    <t>O.B. Pro Comfort Tampons (Heavy flow)</t>
  </si>
  <si>
    <t>1 Pack 10 Pcs</t>
  </si>
  <si>
    <t>Patanjali Fortified Sunflower Oil</t>
  </si>
  <si>
    <t>Open Secret Cashews - Namkeen Cream &amp; Onion</t>
  </si>
  <si>
    <t>135g</t>
  </si>
  <si>
    <t>Ching's Secret Just Soak Veg Hakka Noodles</t>
  </si>
  <si>
    <t>Gunsberg Ginger Beer</t>
  </si>
  <si>
    <t>Nescafe Classic Black Roast Rich &amp; Dark Coffee</t>
  </si>
  <si>
    <t>Little's Comfy Baby Diaper (Pants, S, 4-8 kg)</t>
  </si>
  <si>
    <t>Aptamil Gold Stage 3 Follow up Formula (12 months+)</t>
  </si>
  <si>
    <t>Pond's Bright Beauty Spot-Less Glow Face Wash</t>
  </si>
  <si>
    <t>Whisper Ultra Soft Sanitary Pads (XL)</t>
  </si>
  <si>
    <t>Ruchi Gold Palmolein Oil</t>
  </si>
  <si>
    <t>Happilo Seedless Green Raisins</t>
  </si>
  <si>
    <t>Maggi Nutri-Licious Masala Oats Noodles</t>
  </si>
  <si>
    <t>Coolberg Ginger Non-Alcoholic Beer</t>
  </si>
  <si>
    <t>Sunbean Beaten Caffe Coffee Paste (125 g)</t>
  </si>
  <si>
    <t>Huggies Dry Diaper (Pants, M, 7-12 kg)</t>
  </si>
  <si>
    <t>1 Pack of 16 Pieces</t>
  </si>
  <si>
    <t>Dexolac Stage 2 Infant Follow up Formula</t>
  </si>
  <si>
    <t>Nivea Men Dark Spot Reduction 10x Face Wash</t>
  </si>
  <si>
    <t>50 Pieces</t>
  </si>
  <si>
    <t>Leonardo Pomace Olive Oil</t>
  </si>
  <si>
    <t>Farmley Premium Turkish Dried Apricots</t>
  </si>
  <si>
    <t>MasterChow Chinese Hakka Noodles (Thin Cut, For Chowmein)</t>
  </si>
  <si>
    <t>Schweppes Ginger Ale</t>
  </si>
  <si>
    <t>Blue Tokai Attikan Estate Home Espresso Medium Dark Roasted Ground Coffee</t>
  </si>
  <si>
    <t>1 Pack of 26 Pieces</t>
  </si>
  <si>
    <t>Nestle Nestum Rice Fruits Baby Cereal (Stage 3, 10 Months- 24 Months)</t>
  </si>
  <si>
    <t>Garnier Men Acno Fight Anti-Pimple Face Wash</t>
  </si>
  <si>
    <t>Niine Naturally Soft Extra Long Sanitary Pads (275 mm)</t>
  </si>
  <si>
    <t>Sundrop GoldLite Refined Vegetable Oil</t>
  </si>
  <si>
    <t>Happilo Afghani Seedless Black Raisins</t>
  </si>
  <si>
    <t>Maggi Nutri-licious Masala Veg Atta Noodles with Spinach</t>
  </si>
  <si>
    <t>Bisleri Spyci Maar Ke Masala Soda</t>
  </si>
  <si>
    <t>Blue Tokai Vienna French Press Dark Roasted Ground Coffee</t>
  </si>
  <si>
    <t>Pampers Premium Care Diaper (Pants, XL, 12-17 kg)</t>
  </si>
  <si>
    <t>1 Pack of 72 Pieces</t>
  </si>
  <si>
    <t>Nestle Nestogen 2 Infant Follow up Formula (6 months+)</t>
  </si>
  <si>
    <t>Medimix Ayurvedic Anti Pimple Face Wash</t>
  </si>
  <si>
    <t>Veet Aloe Vera Wax Strips (Dry Skin)</t>
  </si>
  <si>
    <t>1 Pack 20 Strips</t>
  </si>
  <si>
    <t>Oleev Smart Blended Cooking Oil</t>
  </si>
  <si>
    <t>Happilo 100% Natural Premium Whole Cashew</t>
  </si>
  <si>
    <t>Wai Wai Chinese Hakka Egg Noodles</t>
  </si>
  <si>
    <t>Gunsberg Grapes Ale</t>
  </si>
  <si>
    <t>325ml</t>
  </si>
  <si>
    <t>Sunbean Beaten Caffe Strong Coffee Paste (125 g)</t>
  </si>
  <si>
    <t>1 Pack of 36 Pieces</t>
  </si>
  <si>
    <t>Gerber Kids Cereal (Spinach &amp; Carrot, 2 to 6 years)</t>
  </si>
  <si>
    <t>Clean &amp; Clear Morning Energy Brightening Berry Face Wash</t>
  </si>
  <si>
    <t>Niine Dry Comfort Ultra Thin Sanitary Pads (XL+, 320 mm)</t>
  </si>
  <si>
    <t>Figaro Extra Virgin Olive Oil</t>
  </si>
  <si>
    <t>Nutty Gritties Mix Berries (Pouch)</t>
  </si>
  <si>
    <t>Mama Hot &amp; Spicy Flavoured Instant Noodles</t>
  </si>
  <si>
    <t>Jade Forest Ginger Ale</t>
  </si>
  <si>
    <t>Davidoff Fine Aroma Instant Coffee</t>
  </si>
  <si>
    <t>MamyPoko Pants Extra Absorb Diaper (L, 9-14 kg)</t>
  </si>
  <si>
    <t>1 Pack of 74 Pieces</t>
  </si>
  <si>
    <t>Nestle Nestogen 1 Infant Formula (0-6 months)</t>
  </si>
  <si>
    <t>Everyuth Purifying Neem Face Wash</t>
  </si>
  <si>
    <t>Veet Pure Hair Removal Cream (for Sensitive Skin)</t>
  </si>
  <si>
    <t>Del Monte Pomace Olive Oil</t>
  </si>
  <si>
    <t>Nutty Gritties Mom's Superfood Mix</t>
  </si>
  <si>
    <t>Mama Vegetable Flavoured Instant Noodles</t>
  </si>
  <si>
    <t>Jade Forest Iced Tea - Berry Blush</t>
  </si>
  <si>
    <t>TGL Co. Euphoria Instant Coffee</t>
  </si>
  <si>
    <t>MamyPoko Pants Extra Absorb New Born Diaper (upto 5 kg)</t>
  </si>
  <si>
    <t>Gerber Kids Cereal (Mango &amp; Berry, 2 to 6 years)</t>
  </si>
  <si>
    <t>Mamaearth Tea Tree Face Wash</t>
  </si>
  <si>
    <t>Nua Ultra Thin Rash Free Sanitary Pads (XL)</t>
  </si>
  <si>
    <t>12 Pieces</t>
  </si>
  <si>
    <t>Fortune Sunlite Refined Sunflower Oil</t>
  </si>
  <si>
    <t>Farmley Apple Spice Flavoured Cashew</t>
  </si>
  <si>
    <t>MasterChow Schezwan Noodles with Cooking Sauce</t>
  </si>
  <si>
    <t>210g</t>
  </si>
  <si>
    <t>Toyo Kombucha Non-Alcoholic Sparkling Tea (Lemon Grass)</t>
  </si>
  <si>
    <t>TGL Co. Signature Instant Coffee</t>
  </si>
  <si>
    <t>Pampers Diaper (Pants, M, 7-12 kg)</t>
  </si>
  <si>
    <t>Timios Organic Wheat Porridge</t>
  </si>
  <si>
    <t>Everyuth Walnut Exfoliating Face Scrub</t>
  </si>
  <si>
    <t>Whisper Ultra Clean Sanitary Pads (XL Wings)</t>
  </si>
  <si>
    <t>Raag Gold Palmolein Oil</t>
  </si>
  <si>
    <t>Makhayo Platinum Makhana</t>
  </si>
  <si>
    <t>Samyang Ramen Instant Noodles - Kimchi</t>
  </si>
  <si>
    <t>Nescafe Chilled Latte Cold Coffee (Ready to Drink)</t>
  </si>
  <si>
    <t>TGL Co. Breakfast Fusion Coffee Beans 200 g</t>
  </si>
  <si>
    <t>Pampers Diaper (Pants Monthly Box Pack, XL, 12-17 kg)</t>
  </si>
  <si>
    <t>1 Pack of 112 Pieces</t>
  </si>
  <si>
    <t>Similac Advance Stage 2 Infant Follow up Formula</t>
  </si>
  <si>
    <t>Nivea Milk Delights Moisturizing Honey Face Wash (Dry Skin)</t>
  </si>
  <si>
    <t>Veet Pure Hair Removal Cream (For Dry Skin)</t>
  </si>
  <si>
    <t>30G</t>
  </si>
  <si>
    <t>Dhara Filtered Groundnut Oil</t>
  </si>
  <si>
    <t>Rostaa Walnuts</t>
  </si>
  <si>
    <t>Real Thai Rice Stick Noodles</t>
  </si>
  <si>
    <t>375g</t>
  </si>
  <si>
    <t>Sting Energy Drink</t>
  </si>
  <si>
    <t>Beanly Mighty Coffee Spread with Breadsticks</t>
  </si>
  <si>
    <t>52g</t>
  </si>
  <si>
    <t>Huggies Wonder Diaper (Pants, S, 4-8 kg)</t>
  </si>
  <si>
    <t>1 Pack of 86 Pieces</t>
  </si>
  <si>
    <t>Similac Stage 1 Infant Formula</t>
  </si>
  <si>
    <t>Nivea Men Oil Control 10x Whitening Face Wash</t>
  </si>
  <si>
    <t>Whisper Ultra Bindaz Nights Sanitary Pads (XL+ Wings)</t>
  </si>
  <si>
    <t>Oleev Pomace Olive Oil</t>
  </si>
  <si>
    <t>MasterChow Udon Noodles (100% atta, Japanese style thick flat noodle)</t>
  </si>
  <si>
    <t>Sleepy Owl Hazelnut Cold Coffee</t>
  </si>
  <si>
    <t>Similac Advance Stage 3 Follow up Formula</t>
  </si>
  <si>
    <t>Himalaya Men Intense Oil Clear Lemon Face Wash</t>
  </si>
  <si>
    <t>Oleev Active Blended Cooking Oil</t>
  </si>
  <si>
    <t>Mama Chicken Flavoured Instant Noodles</t>
  </si>
  <si>
    <t>Red Bull The Green Edition Dragon Fruit Energy Drink</t>
  </si>
  <si>
    <t>170ml</t>
  </si>
  <si>
    <t>Huggies Wonder Diaper (Pants, M, 7-12 kg)</t>
  </si>
  <si>
    <t>1 Pack of 50 Pieces</t>
  </si>
  <si>
    <t>Betty Crocker Original Pancake Mix</t>
  </si>
  <si>
    <t>Nivea Milk Delight Turmeric Acne-Prone Skin Face Wash</t>
  </si>
  <si>
    <t>7 Pieces</t>
  </si>
  <si>
    <t>Leonardo Extra Virgin Olive Oil</t>
  </si>
  <si>
    <t>WickedGud Schezwan Instant Noodles</t>
  </si>
  <si>
    <t>207g</t>
  </si>
  <si>
    <t>Budweiser Beats Energy Drink</t>
  </si>
  <si>
    <t>Sleepy Owl Classic Cold Coffee</t>
  </si>
  <si>
    <t>PediaSure Premium Chocolate Health Drink</t>
  </si>
  <si>
    <t>Nivea Milk Delights Precious Saffron Face Wash (Normal Skin)</t>
  </si>
  <si>
    <t>44 Pieces</t>
  </si>
  <si>
    <t>Leonardo Extra Light Olive Oil</t>
  </si>
  <si>
    <t>Samyang Ramen Buldak Cheese Hot Chicken Flavoured Instant Noodles</t>
  </si>
  <si>
    <t>Thums Up Charged Energy Drink (Berry Bolt)</t>
  </si>
  <si>
    <t>Huggies Premium Soft Diaper (Pants, XL, 12-17 kg)</t>
  </si>
  <si>
    <t>Joy Skin Fruits Brightening Face Wash</t>
  </si>
  <si>
    <t>Sirona Disposable Period Panty (L-XL)</t>
  </si>
  <si>
    <t>1 Pack 5 Pcs</t>
  </si>
  <si>
    <t>Dabur Cold Pressed Mustard Oil</t>
  </si>
  <si>
    <t>Sunfeast Yippee Power up Atta Instant Noodles</t>
  </si>
  <si>
    <t>Nescafe Choco Mocha Cold Coffee</t>
  </si>
  <si>
    <t>Huggies Dry Diaper (Pants, XL, 12-17 kg)</t>
  </si>
  <si>
    <t>1 Pack of 10 Pieces</t>
  </si>
  <si>
    <t>Joy Activated Charcoal Face Wash</t>
  </si>
  <si>
    <t>Sirona Disposable Period Panty (S - M)</t>
  </si>
  <si>
    <t>Patanjali Fortified Rice Bran Oil</t>
  </si>
  <si>
    <t>TRDP Mario Masala Instant Noodles</t>
  </si>
  <si>
    <t>Starbucks Frappuccino Cold Coffee (Vanilla Flavoured)</t>
  </si>
  <si>
    <t>Huggies Dry Diaper (Pants, L, 9-14 kg)</t>
  </si>
  <si>
    <t>1 Pack of 13 Pieces</t>
  </si>
  <si>
    <t>Woodward's Gripe Water</t>
  </si>
  <si>
    <t>130ml</t>
  </si>
  <si>
    <t>Plum Vitamin C Face Wash</t>
  </si>
  <si>
    <t>110ml</t>
  </si>
  <si>
    <t>Whisper Bindazzz Nights Period Panty</t>
  </si>
  <si>
    <t>6 Pieces</t>
  </si>
  <si>
    <t>Real Thai Rice Stick Pad Thai Noodles</t>
  </si>
  <si>
    <t>Sleepy Owl Salted Caramel Cold Coffee</t>
  </si>
  <si>
    <t>Pampers Diaper (Pants, XXXL, 17+ kg)</t>
  </si>
  <si>
    <t>1 Pack of 23 Pieces</t>
  </si>
  <si>
    <t>Wow Skin Science Ubtan Face Wash</t>
  </si>
  <si>
    <t>Svish On The Go Hair Removal Spray (for Women)</t>
  </si>
  <si>
    <t>Sundrop Superlite Advanced Sunflower Oil</t>
  </si>
  <si>
    <t>3L</t>
  </si>
  <si>
    <t>Saffron Chin Chin Hakka Noodles</t>
  </si>
  <si>
    <t>Amul Kool Cafe Milk 'n' Coffee Flavoured Milk</t>
  </si>
  <si>
    <t>1 Pack of 87 Pieces</t>
  </si>
  <si>
    <t>Nivea Refreshing Face Wash (Normal Skin)</t>
  </si>
  <si>
    <t>Stayfree Advanced All Night Ultra Comfort Sanitary Pads (Extra Large Wings (28 units))</t>
  </si>
  <si>
    <t>28 units</t>
  </si>
  <si>
    <t>Fortune Xpert Pro Immunity Edible Oil</t>
  </si>
  <si>
    <t>MasterChow Healthy Whole Wheat Noodles (Thin Cut, with 100% Atta)</t>
  </si>
  <si>
    <t>Nescafe Ready to Drink Intense Cafe Cold Coffee</t>
  </si>
  <si>
    <t>Pampers New Baby Diaper (S, upto 8 kg)</t>
  </si>
  <si>
    <t>1 Pack of 46 Pieces</t>
  </si>
  <si>
    <t>Khadi Essentials Neem Face Wash (with Tulsi &amp; Tea Tree)</t>
  </si>
  <si>
    <t>Clean And Dry Intimate Wash for Women</t>
  </si>
  <si>
    <t>Ching's Secret Manchurian Flavoured Instant Noodles</t>
  </si>
  <si>
    <t>Blue Tokai Classic Bold Cold Coffee Can (Cold Brew)</t>
  </si>
  <si>
    <t>Plum Salicylic Acid Face Wash</t>
  </si>
  <si>
    <t>Pee Safe Aloe Vera Panty Liners</t>
  </si>
  <si>
    <t>WickedGud Nourishing Hakka Noodles</t>
  </si>
  <si>
    <t>Nivea Men Acne Face Wash</t>
  </si>
  <si>
    <t>Pee Safe Periods Pain Relief Roll On</t>
  </si>
  <si>
    <t>10ml</t>
  </si>
  <si>
    <t>Nature Fresh Acti Lite Refined Soyabean Oil</t>
  </si>
  <si>
    <t>Tata Tea Premium Tea</t>
  </si>
  <si>
    <t>Neutrogena Deep Clean Blackhead Eliminating Face Scrub</t>
  </si>
  <si>
    <t>Plush Intimate Wipes</t>
  </si>
  <si>
    <t>1 Pack 20 Wipes</t>
  </si>
  <si>
    <t>Dhara Life Refined Rice Bran Oil</t>
  </si>
  <si>
    <t>Nongshim Big Bowl Angry Chapaguri Noodles</t>
  </si>
  <si>
    <t>114g</t>
  </si>
  <si>
    <t>Joy Skin Fruits Softening Glow Face Wash</t>
  </si>
  <si>
    <t>Pee Safe Feminine Herbal Pain Relief Patch</t>
  </si>
  <si>
    <t>Del Monte Extra Light Olive Oil</t>
  </si>
  <si>
    <t>MasterChow Thai Basil Noodles with Cooking Sauce</t>
  </si>
  <si>
    <t>Ustraa Acne and Oil Control Face Wash</t>
  </si>
  <si>
    <t>Sirona Feminine Pain Relief Patch For Period Pain and Cramps</t>
  </si>
  <si>
    <t>1 Pack 5 Pieces</t>
  </si>
  <si>
    <t>Fortune Xpert Total Balance Blended Cooking Oil</t>
  </si>
  <si>
    <t>Slurrp Farm Little Millet Noodles</t>
  </si>
  <si>
    <t>192g</t>
  </si>
  <si>
    <t>Tata Tea Agni Special Blend Tea</t>
  </si>
  <si>
    <t>Plum Turmeric &amp; White Clay Acne Action Face Wash</t>
  </si>
  <si>
    <t>The Woman's Company Teen Sanitary Pads</t>
  </si>
  <si>
    <t>1 Pack 12 Pieces</t>
  </si>
  <si>
    <t>Fortune Xpert Pro Sugar Conscious Edible Oil</t>
  </si>
  <si>
    <t>Slurrp Farm Foxtail Millet Noodles</t>
  </si>
  <si>
    <t>Joy Revivify Ubtan Face Wash</t>
  </si>
  <si>
    <t>The Woman's Company Day Sanitary Pads</t>
  </si>
  <si>
    <t>Saffola Total Pro Heart Conscious Edible Oil</t>
  </si>
  <si>
    <t>Samyang Ramen Instant Noodles - Jjajang Hot Chicken Flavour</t>
  </si>
  <si>
    <t>Tata Tea Gold Tea</t>
  </si>
  <si>
    <t>Joy Pure Neem Face Wash</t>
  </si>
  <si>
    <t>Nua Foaming Intimate Wash with Aloe Vera and Lactic Acid</t>
  </si>
  <si>
    <t>Saffola Active Pro Weight Watchers Edible Oil</t>
  </si>
  <si>
    <t>Maggi Instant Chicken Noodles</t>
  </si>
  <si>
    <t>284g</t>
  </si>
  <si>
    <t>Nivea Milk Delights Fine Gramflour Face Wash (Oily Skin)</t>
  </si>
  <si>
    <t>Stayfree Advanced Ultra Comfort Sanitary Pads (Extra Large Wings)</t>
  </si>
  <si>
    <t>1 Pack 7 Pieces</t>
  </si>
  <si>
    <t>Figaro Spanish Brand Extra Virgin Olive Oil</t>
  </si>
  <si>
    <t>Joy Revivify pH 5.5 Gel Face Wash</t>
  </si>
  <si>
    <t>1 Pack 14 Pieces</t>
  </si>
  <si>
    <t>Dhara Lite N Fine Refined Soyabean Oil</t>
  </si>
  <si>
    <t>Sebamed Clear Gel Face Wash</t>
  </si>
  <si>
    <t>Sirona Natural Intimate Wipes</t>
  </si>
  <si>
    <t>1 Pack 10 Wipes</t>
  </si>
  <si>
    <t>Emami Healthy &amp; Tasty Immunity Booster Edible Oil</t>
  </si>
  <si>
    <t>Lakme Blush &amp; Glow Strawberry Gel Face Wash (100% Real Strawberry Extract)</t>
  </si>
  <si>
    <t>Sirona Pain Relief Heat Patch For Period Pain and Cramps</t>
  </si>
  <si>
    <t>1 Pack 3 Pieces</t>
  </si>
  <si>
    <t>Emami Healthy &amp; Tasty Refined Soyabean Oil (Ultra Li</t>
  </si>
  <si>
    <t>Society Tea</t>
  </si>
  <si>
    <t>Nivea Men Deep Impact Intense Clean Face Wash</t>
  </si>
  <si>
    <t>Pee Safe Natural Intimate Wash</t>
  </si>
  <si>
    <t>105ml</t>
  </si>
  <si>
    <t>Saffola Gold Power of 3 Refined Blended Cooking Oil</t>
  </si>
  <si>
    <t>Marvel Premium Tea</t>
  </si>
  <si>
    <t>Himalaya Men Beard &amp; Face Wash</t>
  </si>
  <si>
    <t>Bombae Shea Butter Hair Removal Cream (For Women)</t>
  </si>
  <si>
    <t>Wagh Bakri Premium Tea (500 g)</t>
  </si>
  <si>
    <t>Bombay Shaving Company Charcoal Face Wash</t>
  </si>
  <si>
    <t>Pee Safe Biodegradable Overnight Sanitary Pads</t>
  </si>
  <si>
    <t>Natureland Organic Groundnut Oil</t>
  </si>
  <si>
    <t>Palmolive Brightening Gel Face Wash</t>
  </si>
  <si>
    <t>Sirona Talc Free Hair Removal Cream (For Dry &amp; Sensitive Skin)</t>
  </si>
  <si>
    <t>Organic Tattva Organic Groundnut Oil</t>
  </si>
  <si>
    <t>Garnier Bright Complete Face Wash</t>
  </si>
  <si>
    <t>Pee Safe Biodegradable Panty Liners</t>
  </si>
  <si>
    <t>Organic Tattva Organic Mustard Oil</t>
  </si>
  <si>
    <t>Tata Tea Gold Care Tea</t>
  </si>
  <si>
    <t>Garnier Men Clay D-Tox Deep Cleansing Icy Face Wash</t>
  </si>
  <si>
    <t>Plush Daily Panty Liners</t>
  </si>
  <si>
    <t>1 Pack 40 Pieces</t>
  </si>
  <si>
    <t>Natureland Organic Coconut Oil</t>
  </si>
  <si>
    <t>Palmolive Hydrating Foam Face Wash</t>
  </si>
  <si>
    <t>Sirona Periods Made Easy Tampons (For Heavy Flow)</t>
  </si>
  <si>
    <t>1 Pack 20 Pieces</t>
  </si>
  <si>
    <t>Organic India Organic Groundnut Oil/Peanut Oil</t>
  </si>
  <si>
    <t>Wagh Bakri Spiced Tea</t>
  </si>
  <si>
    <t>Palmolive Hydrating Gel Face Wash</t>
  </si>
  <si>
    <t>Plush Shaving Gel (For Women)</t>
  </si>
  <si>
    <t>Conscious Food Organic Mustard Oil</t>
  </si>
  <si>
    <t>Society Masala Tea</t>
  </si>
  <si>
    <t>Emami Fair and Handsome Instant Radiance Face Wash</t>
  </si>
  <si>
    <t>Nua Ultra Thin Rash Free Sanitary Pads (L)</t>
  </si>
  <si>
    <t>Conscious Food Virgin Coconut Oil</t>
  </si>
  <si>
    <t>Society Elaichi Adrak Flavour Tea</t>
  </si>
  <si>
    <t>Emami Fair and Handsome 100% Oil Clear Face Wash</t>
  </si>
  <si>
    <t>Bombae Shea Butter Hair Removal Cream</t>
  </si>
  <si>
    <t>Conscious Food Organic Groundnut Oil</t>
  </si>
  <si>
    <t>Tata Tea Gold Black Tea</t>
  </si>
  <si>
    <t>Wow Skin Science Aloe Vera Foaming Face Wash</t>
  </si>
  <si>
    <t>Pee-Buddy Urination Device</t>
  </si>
  <si>
    <t xml:space="preserve">10 Units </t>
  </si>
  <si>
    <t>Conscious Food Organic Sunflower Oil</t>
  </si>
  <si>
    <t>Tata Gold Tea (1.5 kg)</t>
  </si>
  <si>
    <t>Plush After Shave Gel (for Women)</t>
  </si>
  <si>
    <t>Figaro Spanish Brand Pure Olive Oil</t>
  </si>
  <si>
    <t>Chaayos Adrak Elaichi Tea</t>
  </si>
  <si>
    <t>Pee Safe Toilet Seat Sanitizer (Floral)</t>
  </si>
  <si>
    <t>75ml</t>
  </si>
  <si>
    <t>Conscious Food Cold Pressed &amp; Organic Sesame Oil</t>
  </si>
  <si>
    <t>Lipton Loose Green Tea</t>
  </si>
  <si>
    <t>Plush Body Razor</t>
  </si>
  <si>
    <t>1 Pieces</t>
  </si>
  <si>
    <t>Neha Mehendi Oil</t>
  </si>
  <si>
    <t>6ml</t>
  </si>
  <si>
    <t>Vahdam Moringa Matcha Green Tea</t>
  </si>
  <si>
    <t>Camphor Pooja Oil by Shubhkart</t>
  </si>
  <si>
    <t>Typhoo Traditional Tulsi Green Tea</t>
  </si>
  <si>
    <t>25 units</t>
  </si>
  <si>
    <t>Himalaya Baby Hair Oil</t>
  </si>
  <si>
    <t>Organic India Tulsi Original Green Tea</t>
  </si>
  <si>
    <t>Himalaya Baby Massage Oil</t>
  </si>
  <si>
    <t>Tetley Long Leaf Green Tea (250 g)</t>
  </si>
  <si>
    <t>Cetaphil Baby Massage Oil</t>
  </si>
  <si>
    <t>Tetley Original Long Leaf Green Tea (100 g)</t>
  </si>
  <si>
    <t>Figaro Baby Massage Oil</t>
  </si>
  <si>
    <t>Dabur Amla - Amla Hair Oil</t>
  </si>
  <si>
    <t>550ml</t>
  </si>
  <si>
    <t>275ml</t>
  </si>
  <si>
    <t>Ustraa Growth Beard Oil</t>
  </si>
  <si>
    <t>35ml</t>
  </si>
  <si>
    <t>Mamaearth Onion Hair Oil</t>
  </si>
  <si>
    <t>Deepam Pooja Oil by VVV</t>
  </si>
  <si>
    <t>Indulekha Bhringraj Hair Oil</t>
  </si>
  <si>
    <t>Hamdard Roghan Shirin Almond Oil</t>
  </si>
  <si>
    <t>Bajaj Almond Drops Almond Hair Oil</t>
  </si>
  <si>
    <t>475ml</t>
  </si>
  <si>
    <t>Khadi Natural Bhringraj Hair Oil</t>
  </si>
  <si>
    <t>210ml</t>
  </si>
  <si>
    <t>Kesh King Ayurvedic Hair Oil</t>
  </si>
  <si>
    <t>Bio-Oil Skin Care Body Oil</t>
  </si>
  <si>
    <t>60ml</t>
  </si>
  <si>
    <t>125ml</t>
  </si>
  <si>
    <t>Parachute Advansed Onion Hair Oil</t>
  </si>
  <si>
    <t>Dr. Ortho Pain Relieving Oil</t>
  </si>
  <si>
    <t>120ml</t>
  </si>
  <si>
    <t>Bajaj Brahmi Amla Hair Oil</t>
  </si>
  <si>
    <t>Beardo Hair Growth &amp; Beard Oil</t>
  </si>
  <si>
    <t>30ml</t>
  </si>
  <si>
    <t>Dabur Lal Baby Massage Oil</t>
  </si>
  <si>
    <t>Johnson's Light Baby Massage Oil</t>
  </si>
  <si>
    <t>Parachute 100% Pure Coconut Hair Oil</t>
  </si>
  <si>
    <t>Hamdard Roghan Shirin Almond Hair Oil</t>
  </si>
  <si>
    <t>Parachute Advansed Gold Coconut Hair Oil</t>
  </si>
  <si>
    <t>Parachute Advansed Gold Jasmine Hair Oil</t>
  </si>
  <si>
    <t>Bajaj Almond Drops Hair Serum with Oil</t>
  </si>
  <si>
    <t>Bajaj Non-Sticky Almond Hair Oil</t>
  </si>
  <si>
    <t>285ml</t>
  </si>
  <si>
    <t>Keo Karpin Non Sticky Hair Oil</t>
  </si>
  <si>
    <t>Max Care Virgin Coconut Hair Oil</t>
  </si>
  <si>
    <t>Wow Skin Science Castor Hair Oil</t>
  </si>
  <si>
    <t>Bajaj 100% Pure Coconut Hair Oil</t>
  </si>
  <si>
    <t>Plum Onion &amp; Bhringraj Hair Growth Onion Hair Oil</t>
  </si>
  <si>
    <t>Bajaj Cool Almond Drops - Almond Hair Oil</t>
  </si>
  <si>
    <t>Kesh King Ayurvedic Onion Hair Oil</t>
  </si>
  <si>
    <t>Navratna Cool Hair Oil 500 ml</t>
  </si>
  <si>
    <t>Parachute Advansed Gold Aloe Vera Hair Oil</t>
  </si>
  <si>
    <t>Vatika Neelibhringa 21 Growth Bhringraj Hair Oil</t>
  </si>
  <si>
    <t>Bajaj Almond Drops Non Sticky Almond Hair Oil</t>
  </si>
  <si>
    <t>Dabur Anmol Gold Pure Coconut Hair Oil</t>
  </si>
  <si>
    <t>The Man Company Almond &amp; Thyme Growth Beard Oil</t>
  </si>
  <si>
    <t>Mamaearth 100 % Pure Cold Pressed Castor Oil</t>
  </si>
  <si>
    <t>Nihar Naturals Shanti Badam and Amla Hair 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</si>
</sst>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₹&quot;\ #,##0.00;[Red]&quot;₹&quot;\ \-#,##0.00"/>
    <numFmt numFmtId="165" formatCode="[$₹-4009]\ #,##0.00;[$₹-4009]\ \-#,##0.00"/>
    <numFmt numFmtId="166" formatCode="#,#00"/>
  </numFmts>
  <fonts count="137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>
      <sz val="16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theme="1"/>
      <name val="Calibri"/>
    </font>
    <font>
      <b/>
      <sz val="10.0"/>
      <color theme="1"/>
      <name val="Calibri"/>
    </font>
    <font/>
    <font>
      <sz val="10.0"/>
      <color rgb="FF262626"/>
      <name val="Bahnschrift"/>
    </font>
    <font>
      <sz val="10.0"/>
      <color theme="1"/>
      <name val="Bahnschrift"/>
    </font>
    <font>
      <sz val="10.0"/>
      <color rgb="FF000000"/>
      <name val="Calibri"/>
    </font>
    <font>
      <b/>
      <u/>
      <sz val="10.0"/>
      <color theme="1"/>
      <name val="Calibri"/>
    </font>
    <font>
      <sz val="10.0"/>
      <color rgb="FF202124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b/>
      <i/>
      <u/>
      <sz val="12.0"/>
      <color theme="1"/>
      <name val="Calibri"/>
    </font>
    <font>
      <b/>
      <i/>
      <u/>
      <sz val="11.0"/>
      <color theme="1"/>
      <name val="Calibri"/>
    </font>
    <font>
      <b/>
      <i/>
      <sz val="11.0"/>
      <color theme="1"/>
      <name val="Calibri"/>
    </font>
    <font>
      <b/>
      <i/>
      <sz val="12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0.0"/>
      <color theme="10"/>
      <name val="Calibri"/>
    </font>
    <font>
      <u/>
      <sz val="11.0"/>
      <color theme="10"/>
      <name val="Calibri"/>
    </font>
    <font>
      <sz val="9.0"/>
      <color rgb="FF666666"/>
      <name val="Proxima Nova"/>
    </font>
    <font>
      <sz val="10.0"/>
      <color rgb="FF333333"/>
      <name val="Arial"/>
    </font>
    <font>
      <u/>
      <sz val="11.0"/>
      <color rgb="FF0563C1"/>
      <name val="Calibri"/>
    </font>
    <font>
      <sz val="9.0"/>
      <color theme="1"/>
      <name val="Calibri"/>
    </font>
    <font>
      <sz val="9.0"/>
      <color rgb="FF878787"/>
      <name val="Arial"/>
    </font>
    <font>
      <u/>
      <sz val="11.0"/>
      <color theme="1"/>
      <name val="Calibri"/>
    </font>
    <font>
      <u/>
      <sz val="11.0"/>
      <color theme="10"/>
      <name val="Calibri"/>
    </font>
    <font>
      <sz val="9.0"/>
      <color theme="1"/>
      <name val="Arial"/>
    </font>
    <font>
      <u/>
      <sz val="11.0"/>
      <color theme="10"/>
      <name val="Calibri"/>
    </font>
    <font>
      <sz val="10.0"/>
      <color theme="1"/>
      <name val="Arial"/>
    </font>
    <font>
      <u/>
      <sz val="11.0"/>
      <color theme="1"/>
      <name val="Calibri"/>
    </font>
    <font>
      <sz val="11.0"/>
      <color rgb="FF000000"/>
      <name val="Calibri"/>
    </font>
    <font>
      <sz val="12.0"/>
      <color theme="1"/>
      <name val="Calibri"/>
    </font>
    <font>
      <u/>
      <sz val="10.0"/>
      <color theme="10"/>
      <name val="Calibri"/>
    </font>
    <font>
      <sz val="10.0"/>
      <color rgb="FF0F1111"/>
      <name val="Arial"/>
    </font>
    <font>
      <u/>
      <sz val="11.0"/>
      <color theme="10"/>
      <name val="Calibri"/>
    </font>
    <font>
      <u/>
      <sz val="11.0"/>
      <color theme="1"/>
      <name val="Calibri"/>
    </font>
    <font>
      <u/>
      <sz val="10.0"/>
      <color theme="10"/>
      <name val="Calibri"/>
    </font>
    <font>
      <sz val="11.0"/>
      <color theme="10"/>
      <name val="Calibri"/>
    </font>
    <font>
      <b/>
      <sz val="11.0"/>
      <color rgb="FF141414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0.0"/>
      <color rgb="FF0563C1"/>
      <name val="Calibri"/>
    </font>
    <font>
      <sz val="10.0"/>
      <color rgb="FF0F1111"/>
      <name val="Calibri"/>
    </font>
    <font>
      <b/>
      <sz val="9.0"/>
      <color theme="1"/>
      <name val="Arial"/>
    </font>
    <font>
      <u/>
      <sz val="11.0"/>
      <color theme="10"/>
      <name val="Calibri"/>
    </font>
    <font>
      <b/>
      <sz val="10.0"/>
      <color theme="1"/>
      <name val="Arial"/>
    </font>
    <font>
      <u/>
      <sz val="11.0"/>
      <color theme="10"/>
      <name val="Calibri"/>
    </font>
    <font>
      <u/>
      <sz val="11.0"/>
      <color theme="1"/>
      <name val="Calibri"/>
    </font>
    <font>
      <sz val="11.0"/>
      <color theme="1"/>
      <name val="Arial"/>
    </font>
    <font>
      <b/>
      <sz val="9.0"/>
      <color theme="1"/>
      <name val="Calibri"/>
    </font>
    <font>
      <u/>
      <sz val="11.0"/>
      <color theme="10"/>
      <name val="Calibri"/>
    </font>
    <font>
      <u/>
      <sz val="9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u/>
      <sz val="12.0"/>
      <color theme="1"/>
      <name val="Calibri"/>
    </font>
    <font>
      <b/>
      <i/>
      <u/>
      <sz val="12.0"/>
      <color theme="1"/>
      <name val="Calibri"/>
    </font>
    <font>
      <b/>
      <i/>
      <u/>
      <sz val="12.0"/>
      <color theme="1"/>
      <name val="Calibri"/>
    </font>
    <font>
      <b/>
      <i/>
      <u/>
      <sz val="12.0"/>
      <color theme="1"/>
      <name val="Calibri"/>
    </font>
    <font>
      <b/>
      <u/>
      <sz val="11.0"/>
      <color theme="1"/>
      <name val="Calibri"/>
    </font>
    <font>
      <b/>
      <u/>
      <sz val="14.0"/>
      <color theme="1"/>
      <name val="Calibri"/>
    </font>
    <font>
      <b/>
      <i/>
      <u/>
      <sz val="12.0"/>
      <color theme="1"/>
      <name val="Calibri"/>
    </font>
    <font>
      <b/>
      <i/>
      <u/>
      <sz val="12.0"/>
      <color theme="1"/>
      <name val="Calibri"/>
    </font>
    <font>
      <b/>
      <i/>
      <u/>
      <sz val="12.0"/>
      <color theme="1"/>
      <name val="Calibri"/>
    </font>
    <font>
      <b/>
      <i/>
      <u/>
      <sz val="12.0"/>
      <color theme="1"/>
      <name val="Calibri"/>
    </font>
    <font>
      <sz val="14.0"/>
      <color rgb="FF000000"/>
      <name val="Calibri"/>
    </font>
    <font>
      <sz val="14.0"/>
      <color rgb="FF212121"/>
      <name val="Calibri"/>
    </font>
    <font>
      <sz val="12.0"/>
      <color rgb="FF000000"/>
      <name val="Jio bold"/>
    </font>
    <font>
      <sz val="12.0"/>
      <color rgb="FF000000"/>
      <name val="Jiobold"/>
    </font>
    <font>
      <sz val="11.0"/>
      <color rgb="FF212121"/>
      <name val="Arial"/>
    </font>
    <font>
      <sz val="14.0"/>
      <color rgb="FF000000"/>
      <name val="Jiobold"/>
    </font>
    <font>
      <sz val="12.0"/>
      <color rgb="FF000000"/>
      <name val="Calibri"/>
    </font>
    <font>
      <sz val="11.0"/>
      <color theme="1"/>
      <name val="Jio bold"/>
    </font>
    <font>
      <b/>
      <i/>
      <u/>
      <sz val="11.0"/>
      <color theme="1"/>
      <name val="Calibri"/>
    </font>
    <font>
      <sz val="8.0"/>
      <color theme="1"/>
      <name val="Calibri"/>
    </font>
    <font>
      <b/>
      <u/>
      <sz val="11.0"/>
      <color rgb="FF1F3864"/>
      <name val="Calibri"/>
    </font>
    <font>
      <b/>
      <u/>
      <sz val="10.0"/>
      <color theme="1"/>
      <name val="Calibri"/>
    </font>
    <font>
      <b/>
      <u/>
      <sz val="11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10.0"/>
      <color rgb="FF0C0C0C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0.0"/>
      <color rgb="FF1F3864"/>
      <name val="Calibri"/>
    </font>
    <font>
      <u/>
      <sz val="11.0"/>
      <color theme="10"/>
      <name val="Calibri"/>
    </font>
    <font>
      <b/>
      <u/>
      <sz val="11.0"/>
      <color theme="1"/>
      <name val="Calibri"/>
    </font>
    <font>
      <sz val="11.0"/>
      <color rgb="FFE7E6E6"/>
      <name val="Times New Roman"/>
    </font>
    <font>
      <b/>
      <sz val="10.0"/>
      <color theme="1"/>
      <name val="Times New Roman"/>
    </font>
    <font>
      <b/>
      <sz val="8.0"/>
      <color theme="1"/>
      <name val="Times New Roman"/>
    </font>
    <font>
      <sz val="9.0"/>
      <color rgb="FF363636"/>
      <name val="Arial"/>
    </font>
    <font>
      <sz val="12.0"/>
      <color rgb="FFE7E6E6"/>
      <name val="Calibri"/>
    </font>
    <font>
      <u/>
      <sz val="11.0"/>
      <color theme="10"/>
      <name val="Calibri"/>
    </font>
    <font>
      <sz val="11.0"/>
      <color rgb="FF333333"/>
      <name val="Calibri"/>
    </font>
    <font>
      <u/>
      <sz val="11.0"/>
      <color theme="10"/>
      <name val="Calibri"/>
    </font>
    <font>
      <b/>
      <sz val="8.0"/>
      <color rgb="FF333333"/>
      <name val="Inherit"/>
    </font>
    <font>
      <b/>
      <sz val="18.0"/>
      <color theme="1"/>
      <name val="Calibri"/>
    </font>
    <font>
      <sz val="10.0"/>
      <color rgb="FF000000"/>
      <name val="Okra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525252"/>
        <bgColor rgb="FF525252"/>
      </patternFill>
    </fill>
    <fill>
      <patternFill patternType="solid">
        <fgColor rgb="FFCFCFD3"/>
        <bgColor rgb="FFCFCFD3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9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theme="1"/>
      </right>
    </border>
    <border>
      <right style="thin">
        <color theme="1"/>
      </right>
    </border>
    <border>
      <left style="thin">
        <color theme="1"/>
      </left>
    </border>
    <border>
      <left style="thin">
        <color theme="1"/>
      </left>
      <right style="thin">
        <color rgb="FF000000"/>
      </right>
    </border>
    <border>
      <right style="thin">
        <color theme="1"/>
      </right>
      <bottom style="medium">
        <color rgb="FF000000"/>
      </bottom>
    </border>
    <border>
      <left style="thin">
        <color theme="1"/>
      </left>
      <right style="thin">
        <color theme="1"/>
      </right>
    </border>
    <border>
      <left style="thin">
        <color theme="1"/>
      </left>
      <top style="medium">
        <color rgb="FF000000"/>
      </top>
    </border>
    <border>
      <top style="medium">
        <color rgb="FF000000"/>
      </top>
    </border>
    <border>
      <right style="thin">
        <color theme="1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Font="1"/>
    <xf borderId="1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2" fillId="0" fontId="7" numFmtId="2" xfId="0" applyAlignment="1" applyBorder="1" applyFont="1" applyNumberFormat="1">
      <alignment horizontal="center" vertical="center"/>
    </xf>
    <xf borderId="3" fillId="0" fontId="8" numFmtId="0" xfId="0" applyBorder="1" applyFont="1"/>
    <xf borderId="4" fillId="0" fontId="8" numFmtId="0" xfId="0" applyBorder="1" applyFont="1"/>
    <xf borderId="5" fillId="0" fontId="6" numFmtId="2" xfId="0" applyAlignment="1" applyBorder="1" applyFont="1" applyNumberFormat="1">
      <alignment horizontal="center" vertical="center"/>
    </xf>
    <xf borderId="6" fillId="0" fontId="8" numFmtId="0" xfId="0" applyBorder="1" applyFont="1"/>
    <xf borderId="7" fillId="0" fontId="6" numFmtId="2" xfId="0" applyAlignment="1" applyBorder="1" applyFont="1" applyNumberFormat="1">
      <alignment horizontal="center" vertical="center"/>
    </xf>
    <xf borderId="8" fillId="0" fontId="9" numFmtId="2" xfId="0" applyAlignment="1" applyBorder="1" applyFont="1" applyNumberFormat="1">
      <alignment horizontal="center" vertical="center"/>
    </xf>
    <xf borderId="9" fillId="0" fontId="8" numFmtId="0" xfId="0" applyBorder="1" applyFont="1"/>
    <xf borderId="10" fillId="0" fontId="9" numFmtId="2" xfId="0" applyAlignment="1" applyBorder="1" applyFont="1" applyNumberFormat="1">
      <alignment horizontal="center" vertical="center"/>
    </xf>
    <xf borderId="11" fillId="0" fontId="10" numFmtId="2" xfId="0" applyAlignment="1" applyBorder="1" applyFont="1" applyNumberFormat="1">
      <alignment horizontal="center" vertical="center"/>
    </xf>
    <xf borderId="12" fillId="0" fontId="6" numFmtId="1" xfId="0" applyAlignment="1" applyBorder="1" applyFont="1" applyNumberFormat="1">
      <alignment horizontal="center" vertical="center"/>
    </xf>
    <xf borderId="13" fillId="0" fontId="6" numFmtId="2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5" fillId="0" fontId="11" numFmtId="2" xfId="0" applyAlignment="1" applyBorder="1" applyFont="1" applyNumberFormat="1">
      <alignment horizontal="center" vertical="center"/>
    </xf>
    <xf borderId="16" fillId="0" fontId="8" numFmtId="0" xfId="0" applyBorder="1" applyFont="1"/>
    <xf borderId="15" fillId="0" fontId="6" numFmtId="2" xfId="0" applyAlignment="1" applyBorder="1" applyFont="1" applyNumberFormat="1">
      <alignment horizontal="center" vertical="center"/>
    </xf>
    <xf borderId="15" fillId="0" fontId="12" numFmtId="2" xfId="0" applyAlignment="1" applyBorder="1" applyFont="1" applyNumberFormat="1">
      <alignment horizontal="center" vertical="center"/>
    </xf>
    <xf borderId="17" fillId="0" fontId="8" numFmtId="0" xfId="0" applyBorder="1" applyFont="1"/>
    <xf borderId="18" fillId="0" fontId="6" numFmtId="2" xfId="0" applyAlignment="1" applyBorder="1" applyFont="1" applyNumberFormat="1">
      <alignment horizontal="center" vertical="center"/>
    </xf>
    <xf borderId="19" fillId="0" fontId="6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6" numFmtId="0" xfId="0" applyFont="1"/>
    <xf borderId="0" fillId="0" fontId="14" numFmtId="0" xfId="0" applyAlignment="1" applyFont="1">
      <alignment readingOrder="0"/>
    </xf>
    <xf borderId="20" fillId="0" fontId="15" numFmtId="0" xfId="0" applyAlignment="1" applyBorder="1" applyFont="1">
      <alignment horizontal="center" vertical="center"/>
    </xf>
    <xf borderId="21" fillId="0" fontId="8" numFmtId="0" xfId="0" applyBorder="1" applyFont="1"/>
    <xf borderId="22" fillId="0" fontId="8" numFmtId="0" xfId="0" applyBorder="1" applyFont="1"/>
    <xf borderId="23" fillId="0" fontId="15" numFmtId="0" xfId="0" applyAlignment="1" applyBorder="1" applyFont="1">
      <alignment horizontal="center" vertical="center"/>
    </xf>
    <xf borderId="24" fillId="0" fontId="1" numFmtId="0" xfId="0" applyBorder="1" applyFont="1"/>
    <xf borderId="0" fillId="0" fontId="15" numFmtId="0" xfId="0" applyAlignment="1" applyFont="1">
      <alignment horizontal="center"/>
    </xf>
    <xf borderId="23" fillId="0" fontId="1" numFmtId="0" xfId="0" applyBorder="1" applyFont="1"/>
    <xf borderId="25" fillId="0" fontId="8" numFmtId="0" xfId="0" applyBorder="1" applyFont="1"/>
    <xf borderId="26" fillId="0" fontId="1" numFmtId="0" xfId="0" applyBorder="1" applyFont="1"/>
    <xf borderId="0" fillId="0" fontId="15" numFmtId="0" xfId="0" applyAlignment="1" applyFont="1">
      <alignment horizontal="center" vertical="center"/>
    </xf>
    <xf borderId="27" fillId="0" fontId="8" numFmtId="0" xfId="0" applyBorder="1" applyFont="1"/>
    <xf borderId="27" fillId="0" fontId="1" numFmtId="0" xfId="0" applyBorder="1" applyFont="1"/>
    <xf borderId="28" fillId="0" fontId="1" numFmtId="0" xfId="0" applyBorder="1" applyFont="1"/>
    <xf borderId="28" fillId="0" fontId="15" numFmtId="0" xfId="0" applyAlignment="1" applyBorder="1" applyFont="1">
      <alignment horizontal="center" vertical="center"/>
    </xf>
    <xf borderId="29" fillId="0" fontId="1" numFmtId="0" xfId="0" applyBorder="1" applyFont="1"/>
    <xf borderId="30" fillId="0" fontId="8" numFmtId="0" xfId="0" applyBorder="1" applyFont="1"/>
    <xf borderId="31" fillId="0" fontId="1" numFmtId="0" xfId="0" applyBorder="1" applyFont="1"/>
    <xf borderId="32" fillId="0" fontId="15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25" fillId="0" fontId="1" numFmtId="0" xfId="0" applyAlignment="1" applyBorder="1" applyFont="1">
      <alignment horizontal="center"/>
    </xf>
    <xf borderId="15" fillId="0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center" vertical="center"/>
    </xf>
    <xf borderId="37" fillId="0" fontId="8" numFmtId="0" xfId="0" applyBorder="1" applyFont="1"/>
    <xf borderId="38" fillId="0" fontId="8" numFmtId="0" xfId="0" applyBorder="1" applyFont="1"/>
    <xf borderId="0" fillId="0" fontId="16" numFmtId="0" xfId="0" applyAlignment="1" applyFont="1">
      <alignment horizontal="center" vertical="center"/>
    </xf>
    <xf borderId="36" fillId="0" fontId="17" numFmtId="0" xfId="0" applyAlignment="1" applyBorder="1" applyFont="1">
      <alignment horizontal="center" vertical="center"/>
    </xf>
    <xf borderId="36" fillId="0" fontId="18" numFmtId="0" xfId="0" applyAlignment="1" applyBorder="1" applyFont="1">
      <alignment horizontal="center" vertical="center"/>
    </xf>
    <xf borderId="0" fillId="0" fontId="19" numFmtId="0" xfId="0" applyAlignment="1" applyFont="1">
      <alignment horizontal="center" vertical="center"/>
    </xf>
    <xf borderId="37" fillId="0" fontId="15" numFmtId="0" xfId="0" applyAlignment="1" applyBorder="1" applyFont="1">
      <alignment horizontal="center" vertical="center"/>
    </xf>
    <xf borderId="36" fillId="0" fontId="20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36" fillId="0" fontId="21" numFmtId="0" xfId="0" applyAlignment="1" applyBorder="1" applyFont="1">
      <alignment horizontal="center" vertical="center"/>
    </xf>
    <xf borderId="36" fillId="0" fontId="22" numFmtId="0" xfId="0" applyAlignment="1" applyBorder="1" applyFont="1">
      <alignment horizontal="center" vertical="center"/>
    </xf>
    <xf borderId="36" fillId="0" fontId="23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39" fillId="0" fontId="15" numFmtId="0" xfId="0" applyAlignment="1" applyBorder="1" applyFont="1">
      <alignment horizontal="center" vertical="center"/>
    </xf>
    <xf borderId="40" fillId="0" fontId="8" numFmtId="0" xfId="0" applyBorder="1" applyFont="1"/>
    <xf borderId="41" fillId="0" fontId="8" numFmtId="0" xfId="0" applyBorder="1" applyFont="1"/>
    <xf borderId="42" fillId="0" fontId="22" numFmtId="0" xfId="0" applyAlignment="1" applyBorder="1" applyFont="1">
      <alignment horizontal="center" vertical="center"/>
    </xf>
    <xf borderId="35" fillId="0" fontId="8" numFmtId="0" xfId="0" applyBorder="1" applyFont="1"/>
    <xf borderId="10" fillId="0" fontId="7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12" fillId="0" fontId="15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13" fillId="0" fontId="15" numFmtId="0" xfId="0" applyAlignment="1" applyBorder="1" applyFont="1">
      <alignment horizontal="center" vertical="center"/>
    </xf>
    <xf borderId="13" fillId="2" fontId="15" numFmtId="0" xfId="0" applyAlignment="1" applyBorder="1" applyFill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44" fillId="0" fontId="7" numFmtId="0" xfId="0" applyAlignment="1" applyBorder="1" applyFont="1">
      <alignment horizontal="center" vertical="center"/>
    </xf>
    <xf borderId="45" fillId="0" fontId="15" numFmtId="0" xfId="0" applyAlignment="1" applyBorder="1" applyFont="1">
      <alignment horizontal="center" vertical="center"/>
    </xf>
    <xf borderId="25" fillId="0" fontId="15" numFmtId="0" xfId="0" applyAlignment="1" applyBorder="1" applyFont="1">
      <alignment horizontal="center" vertical="center"/>
    </xf>
    <xf borderId="42" fillId="0" fontId="15" numFmtId="0" xfId="0" applyAlignment="1" applyBorder="1" applyFont="1">
      <alignment horizontal="center" vertical="center"/>
    </xf>
    <xf borderId="46" fillId="0" fontId="15" numFmtId="0" xfId="0" applyAlignment="1" applyBorder="1" applyFont="1">
      <alignment horizontal="center" vertical="center"/>
    </xf>
    <xf borderId="12" fillId="0" fontId="24" numFmtId="0" xfId="0" applyAlignment="1" applyBorder="1" applyFont="1">
      <alignment horizontal="center" vertical="center"/>
    </xf>
    <xf borderId="13" fillId="0" fontId="25" numFmtId="0" xfId="0" applyAlignment="1" applyBorder="1" applyFont="1">
      <alignment horizontal="center" vertical="center"/>
    </xf>
    <xf borderId="15" fillId="0" fontId="26" numFmtId="0" xfId="0" applyAlignment="1" applyBorder="1" applyFont="1">
      <alignment horizontal="center" vertical="center"/>
    </xf>
    <xf borderId="47" fillId="0" fontId="1" numFmtId="0" xfId="0" applyBorder="1" applyFont="1"/>
    <xf borderId="42" fillId="0" fontId="1" numFmtId="0" xfId="0" applyBorder="1" applyFont="1"/>
    <xf borderId="0" fillId="0" fontId="1" numFmtId="0" xfId="0" applyAlignment="1" applyFont="1">
      <alignment horizontal="center"/>
    </xf>
    <xf borderId="48" fillId="0" fontId="15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3" fillId="0" fontId="15" numFmtId="0" xfId="0" applyAlignment="1" applyBorder="1" applyFont="1">
      <alignment vertical="center"/>
    </xf>
    <xf borderId="44" fillId="0" fontId="15" numFmtId="0" xfId="0" applyAlignment="1" applyBorder="1" applyFont="1">
      <alignment horizontal="center" vertical="center"/>
    </xf>
    <xf borderId="44" fillId="0" fontId="15" numFmtId="0" xfId="0" applyAlignment="1" applyBorder="1" applyFont="1">
      <alignment horizontal="right" vertical="center"/>
    </xf>
    <xf borderId="35" fillId="0" fontId="1" numFmtId="0" xfId="0" applyBorder="1" applyFont="1"/>
    <xf borderId="46" fillId="0" fontId="1" numFmtId="0" xfId="0" applyBorder="1" applyFont="1"/>
    <xf borderId="49" fillId="0" fontId="15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center" vertical="center"/>
    </xf>
    <xf borderId="50" fillId="0" fontId="15" numFmtId="0" xfId="0" applyAlignment="1" applyBorder="1" applyFont="1">
      <alignment horizontal="center" vertical="center"/>
    </xf>
    <xf borderId="43" fillId="0" fontId="27" numFmtId="0" xfId="0" applyAlignment="1" applyBorder="1" applyFont="1">
      <alignment horizontal="center" vertical="center"/>
    </xf>
    <xf borderId="15" fillId="0" fontId="28" numFmtId="0" xfId="0" applyAlignment="1" applyBorder="1" applyFont="1">
      <alignment horizontal="center" vertical="center"/>
    </xf>
    <xf borderId="12" fillId="0" fontId="29" numFmtId="0" xfId="0" applyAlignment="1" applyBorder="1" applyFont="1">
      <alignment horizontal="center" vertical="center"/>
    </xf>
    <xf borderId="13" fillId="0" fontId="30" numFmtId="0" xfId="0" applyAlignment="1" applyBorder="1" applyFont="1">
      <alignment horizontal="center" vertical="center"/>
    </xf>
    <xf borderId="51" fillId="2" fontId="31" numFmtId="0" xfId="0" applyAlignment="1" applyBorder="1" applyFont="1">
      <alignment horizontal="center" vertical="center"/>
    </xf>
    <xf borderId="43" fillId="0" fontId="32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13" fillId="2" fontId="34" numFmtId="0" xfId="0" applyAlignment="1" applyBorder="1" applyFont="1">
      <alignment horizontal="center" vertical="center"/>
    </xf>
    <xf borderId="42" fillId="0" fontId="35" numFmtId="0" xfId="0" applyAlignment="1" applyBorder="1" applyFont="1">
      <alignment horizontal="center" vertical="center"/>
    </xf>
    <xf borderId="44" fillId="0" fontId="36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51" fillId="2" fontId="37" numFmtId="0" xfId="0" applyAlignment="1" applyBorder="1" applyFont="1">
      <alignment horizontal="center" vertical="center"/>
    </xf>
    <xf borderId="16" fillId="0" fontId="38" numFmtId="0" xfId="0" applyAlignment="1" applyBorder="1" applyFont="1">
      <alignment horizontal="center" vertical="center"/>
    </xf>
    <xf borderId="46" fillId="0" fontId="39" numFmtId="0" xfId="0" applyAlignment="1" applyBorder="1" applyFont="1">
      <alignment horizontal="center" vertical="center"/>
    </xf>
    <xf borderId="13" fillId="2" fontId="40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43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52" fillId="0" fontId="41" numFmtId="0" xfId="0" applyAlignment="1" applyBorder="1" applyFont="1">
      <alignment horizontal="center" vertical="center"/>
    </xf>
    <xf borderId="17" fillId="0" fontId="42" numFmtId="0" xfId="0" applyAlignment="1" applyBorder="1" applyFont="1">
      <alignment horizontal="center" vertical="center"/>
    </xf>
    <xf borderId="44" fillId="0" fontId="43" numFmtId="0" xfId="0" applyAlignment="1" applyBorder="1" applyFont="1">
      <alignment horizontal="center" vertical="center"/>
    </xf>
    <xf borderId="16" fillId="0" fontId="44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12" fillId="0" fontId="45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3" fillId="0" fontId="1" numFmtId="9" xfId="0" applyAlignment="1" applyBorder="1" applyFont="1" applyNumberFormat="1">
      <alignment horizontal="center" vertical="center"/>
    </xf>
    <xf borderId="43" fillId="0" fontId="1" numFmtId="0" xfId="0" applyAlignment="1" applyBorder="1" applyFont="1">
      <alignment horizontal="center" vertical="center"/>
    </xf>
    <xf borderId="12" fillId="0" fontId="46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1" numFmtId="9" xfId="0" applyAlignment="1" applyBorder="1" applyFont="1" applyNumberFormat="1">
      <alignment horizontal="center" vertical="center"/>
    </xf>
    <xf borderId="44" fillId="0" fontId="6" numFmtId="0" xfId="0" applyAlignment="1" applyBorder="1" applyFont="1">
      <alignment horizontal="center" vertical="center"/>
    </xf>
    <xf borderId="16" fillId="0" fontId="47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0" fontId="48" numFmtId="0" xfId="0" applyFont="1"/>
    <xf borderId="16" fillId="0" fontId="6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right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Border="1" applyFont="1"/>
    <xf borderId="51" fillId="2" fontId="1" numFmtId="0" xfId="0" applyAlignment="1" applyBorder="1" applyFont="1">
      <alignment horizontal="center" vertical="center"/>
    </xf>
    <xf borderId="12" fillId="0" fontId="49" numFmtId="0" xfId="0" applyAlignment="1" applyBorder="1" applyFont="1">
      <alignment horizontal="center" vertical="center"/>
    </xf>
    <xf borderId="16" fillId="0" fontId="50" numFmtId="0" xfId="0" applyAlignment="1" applyBorder="1" applyFont="1">
      <alignment horizontal="center" shrinkToFit="0" vertical="center" wrapText="1"/>
    </xf>
    <xf borderId="16" fillId="0" fontId="51" numFmtId="0" xfId="0" applyAlignment="1" applyBorder="1" applyFont="1">
      <alignment horizontal="center" shrinkToFit="0" vertical="center" wrapText="1"/>
    </xf>
    <xf borderId="15" fillId="0" fontId="6" numFmtId="9" xfId="0" applyAlignment="1" applyBorder="1" applyFont="1" applyNumberFormat="1">
      <alignment horizontal="center" vertical="center"/>
    </xf>
    <xf borderId="12" fillId="0" fontId="52" numFmtId="0" xfId="0" applyAlignment="1" applyBorder="1" applyFont="1">
      <alignment horizontal="center" shrinkToFit="0" vertical="center" wrapText="1"/>
    </xf>
    <xf borderId="44" fillId="0" fontId="6" numFmtId="9" xfId="0" applyAlignment="1" applyBorder="1" applyFont="1" applyNumberFormat="1">
      <alignment horizontal="center" vertical="center"/>
    </xf>
    <xf borderId="12" fillId="0" fontId="11" numFmtId="0" xfId="0" applyAlignment="1" applyBorder="1" applyFont="1">
      <alignment horizontal="center" shrinkToFit="0" vertical="center" wrapText="1"/>
    </xf>
    <xf borderId="12" fillId="0" fontId="53" numFmtId="0" xfId="0" applyAlignment="1" applyBorder="1" applyFont="1">
      <alignment horizontal="center" vertical="center"/>
    </xf>
    <xf borderId="16" fillId="0" fontId="54" numFmtId="0" xfId="0" applyAlignment="1" applyBorder="1" applyFont="1">
      <alignment horizontal="center" vertical="center"/>
    </xf>
    <xf borderId="0" fillId="0" fontId="55" numFmtId="0" xfId="0" applyAlignment="1" applyFont="1">
      <alignment shrinkToFit="0" vertical="center" wrapText="1"/>
    </xf>
    <xf borderId="16" fillId="0" fontId="56" numFmtId="0" xfId="0" applyAlignment="1" applyBorder="1" applyFont="1">
      <alignment horizontal="center" shrinkToFit="0" vertical="center" wrapText="1"/>
    </xf>
    <xf borderId="48" fillId="0" fontId="57" numFmtId="0" xfId="0" applyAlignment="1" applyBorder="1" applyFont="1">
      <alignment horizontal="center" shrinkToFit="0" vertical="center" wrapText="1"/>
    </xf>
    <xf borderId="13" fillId="0" fontId="51" numFmtId="0" xfId="0" applyAlignment="1" applyBorder="1" applyFont="1">
      <alignment horizontal="center" shrinkToFit="0" vertical="center" wrapText="1"/>
    </xf>
    <xf borderId="43" fillId="0" fontId="6" numFmtId="9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2" fillId="0" fontId="58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53" fillId="2" fontId="1" numFmtId="0" xfId="0" applyAlignment="1" applyBorder="1" applyFont="1">
      <alignment horizontal="center" vertical="center"/>
    </xf>
    <xf borderId="13" fillId="0" fontId="59" numFmtId="0" xfId="0" applyAlignment="1" applyBorder="1" applyFont="1">
      <alignment horizontal="center" vertical="center"/>
    </xf>
    <xf borderId="12" fillId="0" fontId="60" numFmtId="0" xfId="0" applyAlignment="1" applyBorder="1" applyFont="1">
      <alignment horizontal="center" vertical="center"/>
    </xf>
    <xf borderId="16" fillId="0" fontId="60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vertical="center"/>
    </xf>
    <xf borderId="16" fillId="0" fontId="61" numFmtId="0" xfId="0" applyAlignment="1" applyBorder="1" applyFont="1">
      <alignment horizontal="center" vertical="center"/>
    </xf>
    <xf borderId="12" fillId="0" fontId="1" numFmtId="0" xfId="0" applyBorder="1" applyFont="1"/>
    <xf borderId="15" fillId="0" fontId="1" numFmtId="0" xfId="0" applyBorder="1" applyFont="1"/>
    <xf borderId="44" fillId="0" fontId="1" numFmtId="0" xfId="0" applyBorder="1" applyFont="1"/>
    <xf borderId="16" fillId="0" fontId="1" numFmtId="0" xfId="0" applyBorder="1" applyFont="1"/>
    <xf borderId="12" fillId="0" fontId="62" numFmtId="0" xfId="0" applyAlignment="1" applyBorder="1" applyFont="1">
      <alignment horizontal="center" shrinkToFit="0" vertical="center" wrapText="1"/>
    </xf>
    <xf borderId="52" fillId="0" fontId="1" numFmtId="0" xfId="0" applyBorder="1" applyFont="1"/>
    <xf borderId="12" fillId="0" fontId="63" numFmtId="0" xfId="0" applyAlignment="1" applyBorder="1" applyFont="1">
      <alignment horizontal="center" shrinkToFit="0" vertical="center" wrapText="1"/>
    </xf>
    <xf borderId="16" fillId="0" fontId="64" numFmtId="0" xfId="0" applyAlignment="1" applyBorder="1" applyFont="1">
      <alignment horizontal="center" vertical="center"/>
    </xf>
    <xf borderId="12" fillId="0" fontId="65" numFmtId="0" xfId="0" applyAlignment="1" applyBorder="1" applyFont="1">
      <alignment horizontal="center" shrinkToFit="0" vertical="center" wrapText="1"/>
    </xf>
    <xf borderId="12" fillId="3" fontId="66" numFmtId="0" xfId="0" applyAlignment="1" applyBorder="1" applyFill="1" applyFont="1">
      <alignment horizontal="center" vertical="center"/>
    </xf>
    <xf borderId="54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51" fillId="3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vertical="center" wrapText="1"/>
    </xf>
    <xf borderId="55" fillId="0" fontId="1" numFmtId="9" xfId="0" applyAlignment="1" applyBorder="1" applyFont="1" applyNumberFormat="1">
      <alignment horizontal="center" vertical="center"/>
    </xf>
    <xf borderId="55" fillId="0" fontId="1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center" vertical="center"/>
    </xf>
    <xf borderId="13" fillId="0" fontId="67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/>
    </xf>
    <xf borderId="43" fillId="0" fontId="1" numFmtId="0" xfId="0" applyBorder="1" applyFont="1"/>
    <xf borderId="12" fillId="0" fontId="15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13" fillId="0" fontId="68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 vertical="center"/>
    </xf>
    <xf borderId="57" fillId="0" fontId="1" numFmtId="0" xfId="0" applyBorder="1" applyFont="1"/>
    <xf borderId="14" fillId="0" fontId="1" numFmtId="0" xfId="0" applyBorder="1" applyFont="1"/>
    <xf borderId="58" fillId="0" fontId="1" numFmtId="0" xfId="0" applyBorder="1" applyFont="1"/>
    <xf borderId="16" fillId="0" fontId="54" numFmtId="0" xfId="0" applyAlignment="1" applyBorder="1" applyFont="1">
      <alignment horizontal="center" shrinkToFit="0" vertical="center" wrapText="1"/>
    </xf>
    <xf borderId="16" fillId="0" fontId="58" numFmtId="0" xfId="0" applyAlignment="1" applyBorder="1" applyFont="1">
      <alignment horizontal="center" vertical="center"/>
    </xf>
    <xf borderId="16" fillId="0" fontId="69" numFmtId="0" xfId="0" applyAlignment="1" applyBorder="1" applyFont="1">
      <alignment horizontal="center" shrinkToFit="0" vertical="center" wrapText="1"/>
    </xf>
    <xf borderId="49" fillId="0" fontId="1" numFmtId="0" xfId="0" applyBorder="1" applyFont="1"/>
    <xf borderId="59" fillId="0" fontId="1" numFmtId="0" xfId="0" applyBorder="1" applyFont="1"/>
    <xf borderId="12" fillId="0" fontId="6" numFmtId="0" xfId="0" applyBorder="1" applyFont="1"/>
    <xf borderId="0" fillId="0" fontId="70" numFmtId="0" xfId="0" applyAlignment="1" applyFont="1">
      <alignment horizontal="center" shrinkToFit="0" vertical="center" wrapText="1"/>
    </xf>
    <xf borderId="12" fillId="3" fontId="71" numFmtId="0" xfId="0" applyAlignment="1" applyBorder="1" applyFont="1">
      <alignment horizontal="center" shrinkToFit="0" vertical="center" wrapText="1"/>
    </xf>
    <xf borderId="54" fillId="3" fontId="1" numFmtId="0" xfId="0" applyAlignment="1" applyBorder="1" applyFont="1">
      <alignment horizontal="center" shrinkToFit="0" vertical="center" wrapText="1"/>
    </xf>
    <xf borderId="60" fillId="3" fontId="1" numFmtId="0" xfId="0" applyAlignment="1" applyBorder="1" applyFont="1">
      <alignment horizontal="center" vertical="center"/>
    </xf>
    <xf borderId="12" fillId="4" fontId="72" numFmtId="0" xfId="0" applyAlignment="1" applyBorder="1" applyFill="1" applyFon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48" fillId="0" fontId="1" numFmtId="0" xfId="0" applyBorder="1" applyFont="1"/>
    <xf borderId="56" fillId="0" fontId="6" numFmtId="0" xfId="0" applyAlignment="1" applyBorder="1" applyFont="1">
      <alignment horizontal="center" vertical="center"/>
    </xf>
    <xf borderId="0" fillId="0" fontId="51" numFmtId="0" xfId="0" applyAlignment="1" applyFont="1">
      <alignment horizontal="center" shrinkToFit="0" vertical="center" wrapText="1"/>
    </xf>
    <xf borderId="61" fillId="0" fontId="1" numFmtId="0" xfId="0" applyAlignment="1" applyBorder="1" applyFont="1">
      <alignment horizontal="center" vertical="center"/>
    </xf>
    <xf borderId="12" fillId="3" fontId="73" numFmtId="0" xfId="0" applyAlignment="1" applyBorder="1" applyFont="1">
      <alignment horizontal="center" shrinkToFit="0" vertical="center" wrapText="1"/>
    </xf>
    <xf borderId="12" fillId="0" fontId="74" numFmtId="0" xfId="0" applyAlignment="1" applyBorder="1" applyFont="1">
      <alignment horizontal="center" vertical="center"/>
    </xf>
    <xf borderId="18" fillId="0" fontId="1" numFmtId="0" xfId="0" applyBorder="1" applyFont="1"/>
    <xf borderId="55" fillId="0" fontId="1" numFmtId="0" xfId="0" applyBorder="1" applyFont="1"/>
    <xf borderId="56" fillId="0" fontId="1" numFmtId="0" xfId="0" applyBorder="1" applyFont="1"/>
    <xf borderId="13" fillId="0" fontId="54" numFmtId="0" xfId="0" applyAlignment="1" applyBorder="1" applyFont="1">
      <alignment horizontal="center" vertical="center"/>
    </xf>
    <xf borderId="12" fillId="0" fontId="75" numFmtId="0" xfId="0" applyAlignment="1" applyBorder="1" applyFont="1">
      <alignment horizontal="center" shrinkToFit="0" vertical="center" wrapText="1"/>
    </xf>
    <xf borderId="62" fillId="0" fontId="1" numFmtId="0" xfId="0" applyAlignment="1" applyBorder="1" applyFont="1">
      <alignment horizontal="center" vertical="center"/>
    </xf>
    <xf borderId="63" fillId="0" fontId="6" numFmtId="0" xfId="0" applyAlignment="1" applyBorder="1" applyFont="1">
      <alignment horizontal="center" vertical="center"/>
    </xf>
    <xf borderId="12" fillId="0" fontId="76" numFmtId="0" xfId="0" applyAlignment="1" applyBorder="1" applyFont="1">
      <alignment horizontal="center" shrinkToFit="0" vertical="center" wrapText="1"/>
    </xf>
    <xf borderId="16" fillId="0" fontId="76" numFmtId="0" xfId="0" applyAlignment="1" applyBorder="1" applyFont="1">
      <alignment horizontal="center" shrinkToFit="0" vertical="center" wrapText="1"/>
    </xf>
    <xf borderId="58" fillId="0" fontId="1" numFmtId="0" xfId="0" applyAlignment="1" applyBorder="1" applyFont="1">
      <alignment horizontal="center" vertical="center"/>
    </xf>
    <xf borderId="42" fillId="0" fontId="77" numFmtId="0" xfId="0" applyBorder="1" applyFont="1"/>
    <xf borderId="13" fillId="0" fontId="70" numFmtId="0" xfId="0" applyAlignment="1" applyBorder="1" applyFont="1">
      <alignment horizontal="center" vertical="center"/>
    </xf>
    <xf borderId="16" fillId="0" fontId="78" numFmtId="0" xfId="0" applyAlignment="1" applyBorder="1" applyFont="1">
      <alignment horizontal="center" shrinkToFit="0" vertical="center" wrapText="1"/>
    </xf>
    <xf borderId="12" fillId="0" fontId="60" numFmtId="0" xfId="0" applyAlignment="1" applyBorder="1" applyFont="1">
      <alignment horizontal="center" shrinkToFit="0" vertical="center" wrapText="1"/>
    </xf>
    <xf borderId="51" fillId="2" fontId="1" numFmtId="0" xfId="0" applyBorder="1" applyFont="1"/>
    <xf borderId="64" fillId="0" fontId="1" numFmtId="0" xfId="0" applyBorder="1" applyFont="1"/>
    <xf borderId="0" fillId="0" fontId="79" numFmtId="0" xfId="0" applyAlignment="1" applyFont="1">
      <alignment horizontal="center" vertical="center"/>
    </xf>
    <xf borderId="0" fillId="0" fontId="80" numFmtId="0" xfId="0" applyFont="1"/>
    <xf borderId="12" fillId="0" fontId="55" numFmtId="0" xfId="0" applyAlignment="1" applyBorder="1" applyFont="1">
      <alignment horizontal="center" vertical="center"/>
    </xf>
    <xf borderId="16" fillId="0" fontId="81" numFmtId="0" xfId="0" applyAlignment="1" applyBorder="1" applyFont="1">
      <alignment horizontal="center" vertical="center"/>
    </xf>
    <xf borderId="12" fillId="0" fontId="82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3" fillId="0" fontId="83" numFmtId="0" xfId="0" applyAlignment="1" applyBorder="1" applyFont="1">
      <alignment horizontal="center" shrinkToFit="0" vertical="center" wrapText="1"/>
    </xf>
    <xf borderId="0" fillId="0" fontId="1" numFmtId="9" xfId="0" applyAlignment="1" applyFont="1" applyNumberFormat="1">
      <alignment horizontal="center" vertical="center"/>
    </xf>
    <xf borderId="16" fillId="0" fontId="84" numFmtId="0" xfId="0" applyAlignment="1" applyBorder="1" applyFont="1">
      <alignment horizontal="center" shrinkToFit="0" vertical="center" wrapText="1"/>
    </xf>
    <xf borderId="49" fillId="0" fontId="6" numFmtId="0" xfId="0" applyAlignment="1" applyBorder="1" applyFont="1">
      <alignment horizontal="center" shrinkToFit="0" vertical="center" wrapText="1"/>
    </xf>
    <xf borderId="59" fillId="0" fontId="6" numFmtId="0" xfId="0" applyAlignment="1" applyBorder="1" applyFont="1">
      <alignment horizontal="center" shrinkToFit="0" vertical="center" wrapText="1"/>
    </xf>
    <xf borderId="54" fillId="4" fontId="85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60" fillId="4" fontId="1" numFmtId="0" xfId="0" applyAlignment="1" applyBorder="1" applyFont="1">
      <alignment horizontal="center" vertical="center"/>
    </xf>
    <xf borderId="12" fillId="0" fontId="55" numFmtId="0" xfId="0" applyAlignment="1" applyBorder="1" applyFont="1">
      <alignment horizontal="center" shrinkToFit="0" vertical="center" wrapText="1"/>
    </xf>
    <xf borderId="16" fillId="0" fontId="55" numFmtId="0" xfId="0" applyAlignment="1" applyBorder="1" applyFont="1">
      <alignment horizontal="center" shrinkToFit="0" vertical="center" wrapText="1"/>
    </xf>
    <xf borderId="13" fillId="0" fontId="55" numFmtId="0" xfId="0" applyAlignment="1" applyBorder="1" applyFont="1">
      <alignment horizontal="center" shrinkToFit="0" vertical="center" wrapText="1"/>
    </xf>
    <xf borderId="65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0" fillId="0" fontId="15" numFmtId="0" xfId="0" applyFont="1"/>
    <xf borderId="18" fillId="0" fontId="1" numFmtId="0" xfId="0" applyAlignment="1" applyBorder="1" applyFont="1">
      <alignment horizontal="center"/>
    </xf>
    <xf borderId="0" fillId="0" fontId="86" numFmtId="0" xfId="0" applyAlignment="1" applyFont="1">
      <alignment horizontal="center" vertical="center"/>
    </xf>
    <xf borderId="40" fillId="0" fontId="18" numFmtId="0" xfId="0" applyAlignment="1" applyBorder="1" applyFont="1">
      <alignment horizontal="center" vertical="center"/>
    </xf>
    <xf borderId="13" fillId="0" fontId="87" numFmtId="0" xfId="0" applyAlignment="1" applyBorder="1" applyFont="1">
      <alignment horizontal="center" vertical="center"/>
    </xf>
    <xf borderId="15" fillId="5" fontId="87" numFmtId="0" xfId="0" applyAlignment="1" applyBorder="1" applyFill="1" applyFont="1">
      <alignment horizontal="center" vertical="center"/>
    </xf>
    <xf borderId="13" fillId="5" fontId="87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shrinkToFit="0" vertical="center" wrapText="1"/>
    </xf>
    <xf borderId="66" fillId="0" fontId="2" numFmtId="0" xfId="0" applyAlignment="1" applyBorder="1" applyFont="1">
      <alignment horizontal="center" vertical="center"/>
    </xf>
    <xf borderId="66" fillId="0" fontId="8" numFmtId="0" xfId="0" applyBorder="1" applyFont="1"/>
    <xf borderId="15" fillId="0" fontId="2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20" fillId="0" fontId="1" numFmtId="0" xfId="0" applyAlignment="1" applyBorder="1" applyFont="1">
      <alignment horizontal="center"/>
    </xf>
    <xf borderId="21" fillId="0" fontId="63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/>
    </xf>
    <xf borderId="36" fillId="0" fontId="88" numFmtId="0" xfId="0" applyAlignment="1" applyBorder="1" applyFont="1">
      <alignment horizontal="center" vertical="center"/>
    </xf>
    <xf borderId="25" fillId="0" fontId="89" numFmtId="0" xfId="0" applyAlignment="1" applyBorder="1" applyFont="1">
      <alignment vertical="center"/>
    </xf>
    <xf borderId="36" fillId="0" fontId="88" numFmtId="0" xfId="0" applyAlignment="1" applyBorder="1" applyFont="1">
      <alignment horizontal="center" shrinkToFit="0" vertical="center" wrapText="1"/>
    </xf>
    <xf borderId="2" fillId="0" fontId="88" numFmtId="0" xfId="0" applyAlignment="1" applyBorder="1" applyFont="1">
      <alignment horizontal="center" vertical="center"/>
    </xf>
    <xf borderId="49" fillId="0" fontId="15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67" fillId="2" fontId="15" numFmtId="0" xfId="0" applyAlignment="1" applyBorder="1" applyFont="1">
      <alignment horizontal="center" shrinkToFit="0" vertical="center" wrapText="1"/>
    </xf>
    <xf borderId="62" fillId="0" fontId="15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shrinkToFit="0" vertical="top" wrapText="1"/>
    </xf>
    <xf borderId="14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 vertical="center"/>
    </xf>
    <xf borderId="68" fillId="2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69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3" fillId="2" fontId="15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2" fillId="0" fontId="90" numFmtId="0" xfId="0" applyAlignment="1" applyBorder="1" applyFont="1">
      <alignment horizontal="center" vertical="center"/>
    </xf>
    <xf borderId="13" fillId="0" fontId="91" numFmtId="0" xfId="0" applyAlignment="1" applyBorder="1" applyFont="1">
      <alignment horizontal="center" vertical="center"/>
    </xf>
    <xf borderId="13" fillId="2" fontId="92" numFmtId="0" xfId="0" applyAlignment="1" applyBorder="1" applyFont="1">
      <alignment horizontal="center" vertical="center"/>
    </xf>
    <xf borderId="13" fillId="0" fontId="93" numFmtId="0" xfId="0" applyAlignment="1" applyBorder="1" applyFont="1">
      <alignment horizontal="center" shrinkToFit="0" vertical="center" wrapText="1"/>
    </xf>
    <xf borderId="43" fillId="0" fontId="94" numFmtId="0" xfId="0" applyAlignment="1" applyBorder="1" applyFont="1">
      <alignment horizontal="center" vertical="center"/>
    </xf>
    <xf borderId="51" fillId="2" fontId="95" numFmtId="0" xfId="0" applyAlignment="1" applyBorder="1" applyFont="1">
      <alignment horizontal="center" vertical="center"/>
    </xf>
    <xf borderId="45" fillId="0" fontId="96" numFmtId="0" xfId="0" applyAlignment="1" applyBorder="1" applyFont="1">
      <alignment horizontal="center" vertical="center"/>
    </xf>
    <xf borderId="24" fillId="0" fontId="97" numFmtId="0" xfId="0" applyAlignment="1" applyBorder="1" applyFont="1">
      <alignment horizontal="center" vertical="center"/>
    </xf>
    <xf borderId="70" fillId="2" fontId="98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vertical="center"/>
    </xf>
    <xf borderId="71" fillId="2" fontId="15" numFmtId="0" xfId="0" applyAlignment="1" applyBorder="1" applyFont="1">
      <alignment horizontal="center" vertical="center"/>
    </xf>
    <xf borderId="52" fillId="0" fontId="15" numFmtId="0" xfId="0" applyAlignment="1" applyBorder="1" applyFont="1">
      <alignment horizontal="center" shrinkToFit="0" vertical="center" wrapText="1"/>
    </xf>
    <xf borderId="51" fillId="2" fontId="1" numFmtId="0" xfId="0" applyAlignment="1" applyBorder="1" applyFont="1">
      <alignment horizontal="center" shrinkToFit="0" vertical="center" wrapText="1"/>
    </xf>
    <xf borderId="15" fillId="0" fontId="1" numFmtId="9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39" fillId="0" fontId="99" numFmtId="0" xfId="0" applyAlignment="1" applyBorder="1" applyFont="1">
      <alignment horizontal="center" shrinkToFit="0" vertical="center" wrapText="1"/>
    </xf>
    <xf borderId="13" fillId="0" fontId="1" numFmtId="164" xfId="0" applyAlignment="1" applyBorder="1" applyFont="1" applyNumberFormat="1">
      <alignment horizontal="center" vertical="center"/>
    </xf>
    <xf borderId="13" fillId="2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0" fillId="0" fontId="100" numFmtId="0" xfId="0" applyAlignment="1" applyFont="1">
      <alignment horizontal="center" shrinkToFit="0" vertical="center" wrapText="1"/>
    </xf>
    <xf borderId="15" fillId="0" fontId="1" numFmtId="164" xfId="0" applyAlignment="1" applyBorder="1" applyFont="1" applyNumberFormat="1">
      <alignment horizontal="center" vertical="center"/>
    </xf>
    <xf borderId="17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16" fillId="0" fontId="101" numFmtId="0" xfId="0" applyAlignment="1" applyBorder="1" applyFont="1">
      <alignment horizontal="center" shrinkToFit="0" vertical="center" wrapText="1"/>
    </xf>
    <xf borderId="51" fillId="2" fontId="1" numFmtId="164" xfId="0" applyAlignment="1" applyBorder="1" applyFont="1" applyNumberFormat="1">
      <alignment horizontal="center" vertical="center"/>
    </xf>
    <xf borderId="19" fillId="0" fontId="1" numFmtId="164" xfId="0" applyAlignment="1" applyBorder="1" applyFont="1" applyNumberFormat="1">
      <alignment horizontal="center" vertical="center"/>
    </xf>
    <xf borderId="67" fillId="2" fontId="1" numFmtId="164" xfId="0" applyAlignment="1" applyBorder="1" applyFont="1" applyNumberFormat="1">
      <alignment horizontal="center" vertical="center"/>
    </xf>
    <xf borderId="18" fillId="0" fontId="1" numFmtId="164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horizontal="center" vertical="center"/>
    </xf>
    <xf borderId="13" fillId="0" fontId="63" numFmtId="0" xfId="0" applyAlignment="1" applyBorder="1" applyFont="1">
      <alignment horizontal="center" vertical="center"/>
    </xf>
    <xf borderId="13" fillId="0" fontId="1" numFmtId="164" xfId="0" applyAlignment="1" applyBorder="1" applyFont="1" applyNumberFormat="1">
      <alignment horizontal="center" shrinkToFit="0" vertical="center" wrapText="1"/>
    </xf>
    <xf borderId="12" fillId="0" fontId="2" numFmtId="0" xfId="0" applyAlignment="1" applyBorder="1" applyFont="1">
      <alignment horizontal="center" vertical="center"/>
    </xf>
    <xf borderId="12" fillId="0" fontId="102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69" fillId="0" fontId="1" numFmtId="164" xfId="0" applyAlignment="1" applyBorder="1" applyFont="1" applyNumberFormat="1">
      <alignment horizontal="center" vertical="center"/>
    </xf>
    <xf borderId="12" fillId="0" fontId="103" numFmtId="0" xfId="0" applyAlignment="1" applyBorder="1" applyFont="1">
      <alignment horizontal="center" shrinkToFit="0" vertical="center" wrapText="1"/>
    </xf>
    <xf borderId="12" fillId="0" fontId="99" numFmtId="0" xfId="0" applyAlignment="1" applyBorder="1" applyFont="1">
      <alignment horizontal="center" vertical="center"/>
    </xf>
    <xf borderId="12" fillId="0" fontId="100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2" fillId="0" fontId="104" numFmtId="0" xfId="0" applyAlignment="1" applyBorder="1" applyFont="1">
      <alignment horizontal="center" shrinkToFit="0" vertical="center" wrapText="1"/>
    </xf>
    <xf borderId="16" fillId="0" fontId="1" numFmtId="164" xfId="0" applyAlignment="1" applyBorder="1" applyFont="1" applyNumberFormat="1">
      <alignment horizontal="center" vertical="center"/>
    </xf>
    <xf borderId="12" fillId="0" fontId="99" numFmtId="0" xfId="0" applyAlignment="1" applyBorder="1" applyFont="1">
      <alignment horizontal="center" shrinkToFit="0" vertical="center" wrapText="1"/>
    </xf>
    <xf borderId="49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6" fillId="0" fontId="99" numFmtId="0" xfId="0" applyAlignment="1" applyBorder="1" applyFont="1">
      <alignment horizontal="center" vertical="center"/>
    </xf>
    <xf borderId="12" fillId="0" fontId="105" numFmtId="0" xfId="0" applyAlignment="1" applyBorder="1" applyFont="1">
      <alignment horizontal="center" shrinkToFit="0" vertical="center" wrapText="1"/>
    </xf>
    <xf borderId="64" fillId="0" fontId="106" numFmtId="0" xfId="0" applyBorder="1" applyFont="1"/>
    <xf borderId="0" fillId="0" fontId="106" numFmtId="0" xfId="0" applyFont="1"/>
    <xf borderId="42" fillId="0" fontId="106" numFmtId="0" xfId="0" applyBorder="1" applyFont="1"/>
    <xf borderId="42" fillId="0" fontId="1" numFmtId="0" xfId="0" applyAlignment="1" applyBorder="1" applyFont="1">
      <alignment shrinkToFit="0" vertical="top" wrapText="1"/>
    </xf>
    <xf borderId="62" fillId="0" fontId="1" numFmtId="0" xfId="0" applyAlignment="1" applyBorder="1" applyFont="1">
      <alignment horizontal="center" shrinkToFit="0" vertical="center" wrapText="1"/>
    </xf>
    <xf borderId="63" fillId="0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ill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horizontal="center" vertical="center"/>
    </xf>
    <xf borderId="0" fillId="0" fontId="2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04" numFmtId="0" xfId="0" applyAlignment="1" applyFont="1">
      <alignment horizontal="left" shrinkToFit="0" vertical="center" wrapText="1"/>
    </xf>
    <xf borderId="0" fillId="0" fontId="107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164" xfId="0" applyAlignment="1" applyFont="1" applyNumberFormat="1">
      <alignment shrinkToFit="0" vertical="top" wrapText="1"/>
    </xf>
    <xf borderId="72" fillId="3" fontId="1" numFmtId="0" xfId="0" applyBorder="1" applyFont="1"/>
    <xf borderId="0" fillId="0" fontId="108" numFmtId="0" xfId="0" applyFont="1"/>
    <xf borderId="0" fillId="0" fontId="54" numFmtId="0" xfId="0" applyFont="1"/>
    <xf borderId="0" fillId="0" fontId="63" numFmtId="0" xfId="0" applyFont="1"/>
    <xf borderId="73" fillId="0" fontId="1" numFmtId="0" xfId="0" applyBorder="1" applyFont="1"/>
    <xf borderId="74" fillId="0" fontId="1" numFmtId="0" xfId="0" applyBorder="1" applyFont="1"/>
    <xf borderId="75" fillId="0" fontId="1" numFmtId="0" xfId="0" applyBorder="1" applyFont="1"/>
    <xf borderId="76" fillId="0" fontId="1" numFmtId="0" xfId="0" applyBorder="1" applyFont="1"/>
    <xf borderId="33" fillId="0" fontId="1" numFmtId="0" xfId="0" applyBorder="1" applyFont="1"/>
    <xf borderId="11" fillId="0" fontId="1" numFmtId="0" xfId="0" applyBorder="1" applyFont="1"/>
    <xf borderId="0" fillId="0" fontId="109" numFmtId="0" xfId="0" applyAlignment="1" applyFont="1">
      <alignment horizontal="center" shrinkToFit="0" vertical="center" wrapText="1"/>
    </xf>
    <xf borderId="77" fillId="3" fontId="1" numFmtId="0" xfId="0" applyBorder="1" applyFont="1"/>
    <xf borderId="36" fillId="5" fontId="18" numFmtId="0" xfId="0" applyAlignment="1" applyBorder="1" applyFont="1">
      <alignment horizontal="center" vertical="center"/>
    </xf>
    <xf borderId="36" fillId="0" fontId="110" numFmtId="0" xfId="0" applyAlignment="1" applyBorder="1" applyFont="1">
      <alignment horizontal="center" vertical="center"/>
    </xf>
    <xf borderId="76" fillId="0" fontId="111" numFmtId="0" xfId="0" applyAlignment="1" applyBorder="1" applyFont="1">
      <alignment horizontal="center" vertical="center"/>
    </xf>
    <xf borderId="11" fillId="0" fontId="8" numFmtId="0" xfId="0" applyBorder="1" applyFont="1"/>
    <xf borderId="36" fillId="0" fontId="15" numFmtId="2" xfId="0" applyAlignment="1" applyBorder="1" applyFont="1" applyNumberFormat="1">
      <alignment horizontal="center" vertical="center"/>
    </xf>
    <xf borderId="15" fillId="0" fontId="15" numFmtId="2" xfId="0" applyAlignment="1" applyBorder="1" applyFont="1" applyNumberFormat="1">
      <alignment horizontal="center" vertical="center"/>
    </xf>
    <xf borderId="14" fillId="0" fontId="112" numFmtId="0" xfId="0" applyAlignment="1" applyBorder="1" applyFont="1">
      <alignment horizontal="center" vertical="center"/>
    </xf>
    <xf borderId="44" fillId="2" fontId="113" numFmtId="0" xfId="0" applyAlignment="1" applyBorder="1" applyFont="1">
      <alignment horizontal="center" vertical="center"/>
    </xf>
    <xf borderId="12" fillId="5" fontId="114" numFmtId="0" xfId="0" applyAlignment="1" applyBorder="1" applyFont="1">
      <alignment horizontal="center" vertical="center"/>
    </xf>
    <xf borderId="13" fillId="5" fontId="115" numFmtId="0" xfId="0" applyAlignment="1" applyBorder="1" applyFont="1">
      <alignment horizontal="center" vertical="center"/>
    </xf>
    <xf borderId="78" fillId="0" fontId="116" numFmtId="0" xfId="0" applyAlignment="1" applyBorder="1" applyFont="1">
      <alignment horizontal="center" vertical="center"/>
    </xf>
    <xf borderId="12" fillId="3" fontId="117" numFmtId="0" xfId="0" applyAlignment="1" applyBorder="1" applyFont="1">
      <alignment horizontal="center" vertical="center"/>
    </xf>
    <xf borderId="79" fillId="0" fontId="118" numFmtId="0" xfId="0" applyAlignment="1" applyBorder="1" applyFont="1">
      <alignment horizontal="center" vertical="center"/>
    </xf>
    <xf quotePrefix="1" borderId="13" fillId="0" fontId="1" numFmtId="0" xfId="0" applyAlignment="1" applyBorder="1" applyFon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vertical="center"/>
    </xf>
    <xf borderId="44" fillId="0" fontId="1" numFmtId="2" xfId="0" applyAlignment="1" applyBorder="1" applyFont="1" applyNumberFormat="1">
      <alignment horizontal="center" vertical="center"/>
    </xf>
    <xf quotePrefix="1" borderId="12" fillId="0" fontId="1" numFmtId="0" xfId="0" applyAlignment="1" applyBorder="1" applyFont="1">
      <alignment horizontal="center" vertical="center"/>
    </xf>
    <xf borderId="44" fillId="2" fontId="1" numFmtId="2" xfId="0" applyAlignment="1" applyBorder="1" applyFont="1" applyNumberFormat="1">
      <alignment horizontal="center" vertical="center"/>
    </xf>
    <xf quotePrefix="1" borderId="12" fillId="5" fontId="1" numFmtId="0" xfId="0" applyAlignment="1" applyBorder="1" applyFont="1">
      <alignment horizontal="center" vertical="center"/>
    </xf>
    <xf borderId="13" fillId="5" fontId="1" numFmtId="2" xfId="0" applyAlignment="1" applyBorder="1" applyFont="1" applyNumberFormat="1">
      <alignment horizontal="center" vertical="center"/>
    </xf>
    <xf quotePrefix="1" borderId="13" fillId="5" fontId="1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 vertical="center"/>
    </xf>
    <xf quotePrefix="1" borderId="12" fillId="2" fontId="1" numFmtId="0" xfId="0" applyAlignment="1" applyBorder="1" applyFont="1">
      <alignment horizontal="center" vertical="center"/>
    </xf>
    <xf borderId="13" fillId="2" fontId="1" numFmtId="2" xfId="0" applyAlignment="1" applyBorder="1" applyFont="1" applyNumberFormat="1">
      <alignment horizontal="center" vertical="center"/>
    </xf>
    <xf quotePrefix="1" borderId="13" fillId="2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horizontal="center" vertical="center"/>
    </xf>
    <xf borderId="58" fillId="0" fontId="1" numFmtId="2" xfId="0" applyAlignment="1" applyBorder="1" applyFont="1" applyNumberFormat="1">
      <alignment horizontal="center" vertical="center"/>
    </xf>
    <xf borderId="18" fillId="0" fontId="1" numFmtId="2" xfId="0" applyAlignment="1" applyBorder="1" applyFont="1" applyNumberFormat="1">
      <alignment horizontal="center" vertical="center"/>
    </xf>
    <xf borderId="60" fillId="2" fontId="1" numFmtId="2" xfId="0" applyAlignment="1" applyBorder="1" applyFont="1" applyNumberFormat="1">
      <alignment horizontal="center" vertical="center"/>
    </xf>
    <xf borderId="80" fillId="3" fontId="1" numFmtId="0" xfId="0" applyBorder="1" applyFont="1"/>
    <xf quotePrefix="1" borderId="79" fillId="0" fontId="1" numFmtId="0" xfId="0" applyAlignment="1" applyBorder="1" applyFont="1">
      <alignment horizontal="center" vertical="center"/>
    </xf>
    <xf quotePrefix="1" borderId="14" fillId="0" fontId="1" numFmtId="0" xfId="0" applyAlignment="1" applyBorder="1" applyFont="1">
      <alignment horizontal="center" vertical="center"/>
    </xf>
    <xf quotePrefix="1" borderId="12" fillId="7" fontId="1" numFmtId="0" xfId="0" applyAlignment="1" applyBorder="1" applyFill="1" applyFont="1">
      <alignment horizontal="center" vertical="center"/>
    </xf>
    <xf borderId="13" fillId="7" fontId="1" numFmtId="2" xfId="0" applyAlignment="1" applyBorder="1" applyFont="1" applyNumberFormat="1">
      <alignment horizontal="center" vertical="center"/>
    </xf>
    <xf quotePrefix="1" borderId="13" fillId="7" fontId="1" numFmtId="0" xfId="0" applyAlignment="1" applyBorder="1" applyFont="1">
      <alignment horizontal="center" vertical="center"/>
    </xf>
    <xf borderId="13" fillId="7" fontId="1" numFmtId="0" xfId="0" applyAlignment="1" applyBorder="1" applyFont="1">
      <alignment horizontal="center" vertical="center"/>
    </xf>
    <xf borderId="44" fillId="7" fontId="1" numFmtId="2" xfId="0" applyAlignment="1" applyBorder="1" applyFont="1" applyNumberFormat="1">
      <alignment horizontal="center" vertical="center"/>
    </xf>
    <xf borderId="81" fillId="3" fontId="1" numFmtId="0" xfId="0" applyBorder="1" applyFont="1"/>
    <xf borderId="72" fillId="3" fontId="54" numFmtId="0" xfId="0" applyBorder="1" applyFont="1"/>
    <xf quotePrefix="1" borderId="82" fillId="5" fontId="1" numFmtId="0" xfId="0" applyAlignment="1" applyBorder="1" applyFont="1">
      <alignment horizontal="center" vertical="center"/>
    </xf>
    <xf borderId="68" fillId="5" fontId="1" numFmtId="2" xfId="0" applyAlignment="1" applyBorder="1" applyFont="1" applyNumberFormat="1">
      <alignment horizontal="center" vertical="center"/>
    </xf>
    <xf quotePrefix="1" borderId="68" fillId="5" fontId="1" numFmtId="0" xfId="0" applyAlignment="1" applyBorder="1" applyFont="1">
      <alignment horizontal="center" vertical="center"/>
    </xf>
    <xf borderId="68" fillId="5" fontId="1" numFmtId="0" xfId="0" applyAlignment="1" applyBorder="1" applyFont="1">
      <alignment horizontal="center" vertical="center"/>
    </xf>
    <xf borderId="83" fillId="2" fontId="1" numFmtId="2" xfId="0" applyAlignment="1" applyBorder="1" applyFont="1" applyNumberFormat="1">
      <alignment horizontal="center" vertical="center"/>
    </xf>
    <xf quotePrefix="1" borderId="84" fillId="5" fontId="1" numFmtId="0" xfId="0" applyAlignment="1" applyBorder="1" applyFont="1">
      <alignment horizontal="center" vertical="center"/>
    </xf>
    <xf borderId="84" fillId="5" fontId="1" numFmtId="2" xfId="0" applyAlignment="1" applyBorder="1" applyFont="1" applyNumberFormat="1">
      <alignment horizontal="center" vertical="center"/>
    </xf>
    <xf borderId="84" fillId="5" fontId="1" numFmtId="0" xfId="0" applyAlignment="1" applyBorder="1" applyFont="1">
      <alignment horizontal="center" vertical="center"/>
    </xf>
    <xf borderId="84" fillId="2" fontId="1" numFmtId="2" xfId="0" applyAlignment="1" applyBorder="1" applyFont="1" applyNumberFormat="1">
      <alignment horizontal="center" vertical="center"/>
    </xf>
    <xf borderId="72" fillId="3" fontId="63" numFmtId="0" xfId="0" applyBorder="1" applyFont="1"/>
    <xf quotePrefix="1" borderId="78" fillId="0" fontId="1" numFmtId="0" xfId="0" applyAlignment="1" applyBorder="1" applyFont="1">
      <alignment horizontal="center" vertical="center"/>
    </xf>
    <xf borderId="19" fillId="0" fontId="1" numFmtId="0" xfId="0" applyBorder="1" applyFont="1"/>
    <xf quotePrefix="1" borderId="85" fillId="5" fontId="1" numFmtId="0" xfId="0" applyAlignment="1" applyBorder="1" applyFont="1">
      <alignment horizontal="center" vertical="center"/>
    </xf>
    <xf borderId="67" fillId="5" fontId="1" numFmtId="2" xfId="0" applyAlignment="1" applyBorder="1" applyFont="1" applyNumberFormat="1">
      <alignment horizontal="center" vertical="center"/>
    </xf>
    <xf quotePrefix="1" borderId="67" fillId="5" fontId="1" numFmtId="0" xfId="0" applyAlignment="1" applyBorder="1" applyFont="1">
      <alignment horizontal="center" vertical="center"/>
    </xf>
    <xf borderId="67" fillId="5" fontId="1" numFmtId="0" xfId="0" applyAlignment="1" applyBorder="1" applyFont="1">
      <alignment horizontal="center" vertical="center"/>
    </xf>
    <xf borderId="86" fillId="2" fontId="1" numFmtId="2" xfId="0" applyAlignment="1" applyBorder="1" applyFont="1" applyNumberFormat="1">
      <alignment horizontal="center" vertical="center"/>
    </xf>
    <xf borderId="84" fillId="5" fontId="1" numFmtId="0" xfId="0" applyBorder="1" applyFont="1"/>
    <xf borderId="84" fillId="0" fontId="1" numFmtId="0" xfId="0" applyBorder="1" applyFont="1"/>
    <xf borderId="72" fillId="5" fontId="1" numFmtId="0" xfId="0" applyBorder="1" applyFont="1"/>
    <xf borderId="12" fillId="5" fontId="1" numFmtId="0" xfId="0" applyBorder="1" applyFont="1"/>
    <xf borderId="13" fillId="5" fontId="1" numFmtId="0" xfId="0" applyBorder="1" applyFont="1"/>
    <xf borderId="87" fillId="0" fontId="1" numFmtId="0" xfId="0" applyBorder="1" applyFont="1"/>
    <xf borderId="88" fillId="0" fontId="1" numFmtId="0" xfId="0" applyBorder="1" applyFont="1"/>
    <xf borderId="89" fillId="0" fontId="108" numFmtId="0" xfId="0" applyBorder="1" applyFont="1"/>
    <xf borderId="89" fillId="0" fontId="1" numFmtId="0" xfId="0" applyBorder="1" applyFont="1"/>
    <xf quotePrefix="1" borderId="18" fillId="0" fontId="1" numFmtId="0" xfId="0" applyAlignment="1" applyBorder="1" applyFont="1">
      <alignment horizontal="center" vertical="center"/>
    </xf>
    <xf borderId="56" fillId="0" fontId="1" numFmtId="2" xfId="0" applyAlignment="1" applyBorder="1" applyFont="1" applyNumberFormat="1">
      <alignment horizontal="center" vertical="center"/>
    </xf>
    <xf borderId="72" fillId="2" fontId="119" numFmtId="0" xfId="0" applyAlignment="1" applyBorder="1" applyFont="1">
      <alignment horizontal="center" vertical="center"/>
    </xf>
    <xf borderId="72" fillId="3" fontId="120" numFmtId="0" xfId="0" applyAlignment="1" applyBorder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72" fillId="3" fontId="1" numFmtId="0" xfId="0" applyAlignment="1" applyBorder="1" applyFont="1">
      <alignment horizontal="center" vertical="center"/>
    </xf>
    <xf borderId="72" fillId="3" fontId="6" numFmtId="0" xfId="0" applyBorder="1" applyFont="1"/>
    <xf borderId="72" fillId="3" fontId="6" numFmtId="0" xfId="0" applyAlignment="1" applyBorder="1" applyFont="1">
      <alignment horizontal="center" vertical="center"/>
    </xf>
    <xf borderId="0" fillId="0" fontId="15" numFmtId="2" xfId="0" applyAlignment="1" applyFont="1" applyNumberFormat="1">
      <alignment horizontal="center" vertical="center"/>
    </xf>
    <xf borderId="15" fillId="0" fontId="18" numFmtId="0" xfId="0" applyAlignment="1" applyBorder="1" applyFont="1">
      <alignment horizontal="center" vertical="center"/>
    </xf>
    <xf borderId="13" fillId="8" fontId="1" numFmtId="0" xfId="0" applyAlignment="1" applyBorder="1" applyFill="1" applyFont="1">
      <alignment horizontal="center" vertical="center"/>
    </xf>
    <xf borderId="13" fillId="8" fontId="1" numFmtId="0" xfId="0" applyBorder="1" applyFont="1"/>
    <xf borderId="13" fillId="2" fontId="1" numFmtId="0" xfId="0" applyBorder="1" applyFont="1"/>
    <xf borderId="13" fillId="0" fontId="121" numFmtId="0" xfId="0" applyBorder="1" applyFont="1"/>
    <xf borderId="13" fillId="0" fontId="122" numFmtId="0" xfId="0" applyAlignment="1" applyBorder="1" applyFont="1">
      <alignment shrinkToFit="0" vertical="center" wrapText="1"/>
    </xf>
    <xf borderId="72" fillId="2" fontId="1" numFmtId="0" xfId="0" applyBorder="1" applyFont="1"/>
    <xf borderId="90" fillId="2" fontId="1" numFmtId="0" xfId="0" applyBorder="1" applyFont="1"/>
    <xf borderId="91" fillId="2" fontId="1" numFmtId="0" xfId="0" applyAlignment="1" applyBorder="1" applyFont="1">
      <alignment horizontal="center"/>
    </xf>
    <xf borderId="92" fillId="0" fontId="8" numFmtId="0" xfId="0" applyBorder="1" applyFont="1"/>
    <xf borderId="93" fillId="0" fontId="8" numFmtId="0" xfId="0" applyBorder="1" applyFont="1"/>
    <xf borderId="36" fillId="0" fontId="1" numFmtId="0" xfId="0" applyAlignment="1" applyBorder="1" applyFont="1">
      <alignment horizontal="center" vertical="center"/>
    </xf>
    <xf borderId="42" fillId="0" fontId="123" numFmtId="0" xfId="0" applyAlignment="1" applyBorder="1" applyFont="1">
      <alignment horizontal="center" shrinkToFit="0" vertical="center" wrapText="1"/>
    </xf>
    <xf borderId="67" fillId="3" fontId="15" numFmtId="0" xfId="0" applyAlignment="1" applyBorder="1" applyFont="1">
      <alignment horizontal="center" vertical="center"/>
    </xf>
    <xf borderId="86" fillId="9" fontId="15" numFmtId="0" xfId="0" applyAlignment="1" applyBorder="1" applyFill="1" applyFont="1">
      <alignment horizontal="center" vertical="center"/>
    </xf>
    <xf borderId="44" fillId="9" fontId="1" numFmtId="0" xfId="0" applyAlignment="1" applyBorder="1" applyFont="1">
      <alignment horizontal="center" vertical="center"/>
    </xf>
    <xf borderId="13" fillId="2" fontId="124" numFmtId="0" xfId="0" applyAlignment="1" applyBorder="1" applyFont="1">
      <alignment shrinkToFit="0" vertical="center" wrapText="1"/>
    </xf>
    <xf borderId="0" fillId="0" fontId="14" numFmtId="0" xfId="0" applyFont="1"/>
    <xf borderId="68" fillId="3" fontId="1" numFmtId="0" xfId="0" applyAlignment="1" applyBorder="1" applyFont="1">
      <alignment horizontal="center" vertical="center"/>
    </xf>
    <xf borderId="13" fillId="3" fontId="1" numFmtId="3" xfId="0" applyAlignment="1" applyBorder="1" applyFont="1" applyNumberFormat="1">
      <alignment horizontal="center" vertical="center"/>
    </xf>
    <xf borderId="13" fillId="0" fontId="1" numFmtId="3" xfId="0" applyAlignment="1" applyBorder="1" applyFont="1" applyNumberFormat="1">
      <alignment horizontal="center" vertical="center"/>
    </xf>
    <xf borderId="44" fillId="9" fontId="1" numFmtId="3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top"/>
    </xf>
    <xf borderId="13" fillId="0" fontId="125" numFmtId="0" xfId="0" applyAlignment="1" applyBorder="1" applyFont="1">
      <alignment horizontal="left" vertical="top"/>
    </xf>
    <xf borderId="13" fillId="2" fontId="1" numFmtId="0" xfId="0" applyAlignment="1" applyBorder="1" applyFont="1">
      <alignment horizontal="left" vertical="top"/>
    </xf>
    <xf borderId="13" fillId="0" fontId="1" numFmtId="10" xfId="0" applyAlignment="1" applyBorder="1" applyFont="1" applyNumberFormat="1">
      <alignment horizontal="center" vertical="center"/>
    </xf>
    <xf borderId="13" fillId="0" fontId="1" numFmtId="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left" vertical="top"/>
    </xf>
    <xf borderId="15" fillId="0" fontId="15" numFmtId="0" xfId="0" applyAlignment="1" applyBorder="1" applyFont="1">
      <alignment horizontal="center" vertical="top"/>
    </xf>
    <xf borderId="0" fillId="0" fontId="54" numFmtId="0" xfId="0" applyAlignment="1" applyFont="1">
      <alignment horizontal="right"/>
    </xf>
    <xf borderId="94" fillId="10" fontId="126" numFmtId="0" xfId="0" applyAlignment="1" applyBorder="1" applyFill="1" applyFont="1">
      <alignment horizontal="center" shrinkToFit="0" vertical="center" wrapText="1"/>
    </xf>
    <xf borderId="95" fillId="10" fontId="126" numFmtId="0" xfId="0" applyAlignment="1" applyBorder="1" applyFont="1">
      <alignment horizontal="center" shrinkToFit="0" vertical="center" wrapText="1"/>
    </xf>
    <xf borderId="95" fillId="2" fontId="126" numFmtId="0" xfId="0" applyAlignment="1" applyBorder="1" applyFont="1">
      <alignment horizontal="center" shrinkToFit="0" vertical="center" wrapText="1"/>
    </xf>
    <xf borderId="77" fillId="10" fontId="126" numFmtId="0" xfId="0" applyAlignment="1" applyBorder="1" applyFont="1">
      <alignment horizontal="center" shrinkToFit="0" vertical="center" wrapText="1"/>
    </xf>
    <xf borderId="96" fillId="3" fontId="127" numFmtId="0" xfId="0" applyAlignment="1" applyBorder="1" applyFont="1">
      <alignment horizontal="center" vertical="center"/>
    </xf>
    <xf borderId="68" fillId="3" fontId="128" numFmtId="0" xfId="0" applyAlignment="1" applyBorder="1" applyFont="1">
      <alignment horizontal="left" vertical="center"/>
    </xf>
    <xf borderId="68" fillId="3" fontId="128" numFmtId="49" xfId="0" applyAlignment="1" applyBorder="1" applyFont="1" applyNumberFormat="1">
      <alignment horizontal="left" vertical="center"/>
    </xf>
    <xf borderId="68" fillId="3" fontId="128" numFmtId="165" xfId="0" applyAlignment="1" applyBorder="1" applyFont="1" applyNumberFormat="1">
      <alignment horizontal="center" vertical="center"/>
    </xf>
    <xf borderId="68" fillId="2" fontId="128" numFmtId="165" xfId="0" applyAlignment="1" applyBorder="1" applyFont="1" applyNumberFormat="1">
      <alignment horizontal="center" vertical="center"/>
    </xf>
    <xf borderId="65" fillId="3" fontId="128" numFmtId="165" xfId="0" applyAlignment="1" applyBorder="1" applyFont="1" applyNumberFormat="1">
      <alignment horizontal="center" vertical="center"/>
    </xf>
    <xf borderId="13" fillId="0" fontId="1" numFmtId="165" xfId="0" applyBorder="1" applyFont="1" applyNumberFormat="1"/>
    <xf borderId="13" fillId="2" fontId="1" numFmtId="165" xfId="0" applyBorder="1" applyFont="1" applyNumberFormat="1"/>
    <xf borderId="13" fillId="3" fontId="127" numFmtId="0" xfId="0" applyAlignment="1" applyBorder="1" applyFont="1">
      <alignment horizontal="center" vertical="center"/>
    </xf>
    <xf borderId="13" fillId="3" fontId="128" numFmtId="0" xfId="0" applyAlignment="1" applyBorder="1" applyFont="1">
      <alignment horizontal="left" vertical="center"/>
    </xf>
    <xf borderId="13" fillId="3" fontId="128" numFmtId="49" xfId="0" applyAlignment="1" applyBorder="1" applyFont="1" applyNumberFormat="1">
      <alignment horizontal="left" vertical="center"/>
    </xf>
    <xf borderId="13" fillId="3" fontId="128" numFmtId="165" xfId="0" applyAlignment="1" applyBorder="1" applyFont="1" applyNumberFormat="1">
      <alignment horizontal="center" vertical="center"/>
    </xf>
    <xf borderId="13" fillId="2" fontId="128" numFmtId="165" xfId="0" applyAlignment="1" applyBorder="1" applyFont="1" applyNumberFormat="1">
      <alignment horizontal="center" vertical="center"/>
    </xf>
    <xf borderId="13" fillId="11" fontId="127" numFmtId="0" xfId="0" applyAlignment="1" applyBorder="1" applyFill="1" applyFont="1">
      <alignment horizontal="center" vertical="center"/>
    </xf>
    <xf borderId="13" fillId="11" fontId="128" numFmtId="0" xfId="0" applyAlignment="1" applyBorder="1" applyFont="1">
      <alignment horizontal="left" vertical="center"/>
    </xf>
    <xf borderId="13" fillId="11" fontId="128" numFmtId="49" xfId="0" applyAlignment="1" applyBorder="1" applyFont="1" applyNumberFormat="1">
      <alignment horizontal="left" vertical="center"/>
    </xf>
    <xf borderId="13" fillId="11" fontId="128" numFmtId="165" xfId="0" applyAlignment="1" applyBorder="1" applyFont="1" applyNumberFormat="1">
      <alignment horizontal="center" vertical="center"/>
    </xf>
    <xf borderId="13" fillId="0" fontId="127" numFmtId="0" xfId="0" applyAlignment="1" applyBorder="1" applyFont="1">
      <alignment horizontal="center" vertical="center"/>
    </xf>
    <xf borderId="13" fillId="0" fontId="128" numFmtId="0" xfId="0" applyAlignment="1" applyBorder="1" applyFont="1">
      <alignment horizontal="left" vertical="center"/>
    </xf>
    <xf borderId="13" fillId="0" fontId="128" numFmtId="49" xfId="0" applyAlignment="1" applyBorder="1" applyFont="1" applyNumberFormat="1">
      <alignment horizontal="left" vertical="center"/>
    </xf>
    <xf borderId="13" fillId="0" fontId="128" numFmtId="165" xfId="0" applyAlignment="1" applyBorder="1" applyFont="1" applyNumberFormat="1">
      <alignment horizontal="center" vertical="center"/>
    </xf>
    <xf borderId="15" fillId="0" fontId="1" numFmtId="14" xfId="0" applyAlignment="1" applyBorder="1" applyFont="1" applyNumberFormat="1">
      <alignment horizontal="center"/>
    </xf>
    <xf borderId="15" fillId="0" fontId="63" numFmtId="0" xfId="0" applyAlignment="1" applyBorder="1" applyFont="1">
      <alignment horizontal="center" vertical="center"/>
    </xf>
    <xf borderId="13" fillId="5" fontId="15" numFmtId="0" xfId="0" applyAlignment="1" applyBorder="1" applyFont="1">
      <alignment horizontal="center" vertical="center"/>
    </xf>
    <xf borderId="13" fillId="0" fontId="1" numFmtId="3" xfId="0" applyAlignment="1" applyBorder="1" applyFont="1" applyNumberFormat="1">
      <alignment horizontal="right"/>
    </xf>
    <xf borderId="13" fillId="0" fontId="1" numFmtId="0" xfId="0" applyAlignment="1" applyBorder="1" applyFont="1">
      <alignment horizontal="right"/>
    </xf>
    <xf borderId="13" fillId="6" fontId="1" numFmtId="0" xfId="0" applyBorder="1" applyFont="1"/>
    <xf borderId="13" fillId="6" fontId="1" numFmtId="0" xfId="0" applyAlignment="1" applyBorder="1" applyFont="1">
      <alignment horizontal="center" vertical="center"/>
    </xf>
    <xf borderId="13" fillId="6" fontId="1" numFmtId="17" xfId="0" applyBorder="1" applyFont="1" applyNumberFormat="1"/>
    <xf borderId="0" fillId="0" fontId="129" numFmtId="0" xfId="0" applyAlignment="1" applyFont="1">
      <alignment shrinkToFit="0" wrapText="1"/>
    </xf>
    <xf borderId="18" fillId="0" fontId="1" numFmtId="0" xfId="0" applyAlignment="1" applyBorder="1" applyFont="1">
      <alignment horizontal="right"/>
    </xf>
    <xf borderId="19" fillId="0" fontId="1" numFmtId="0" xfId="0" applyAlignment="1" applyBorder="1" applyFont="1">
      <alignment horizontal="right"/>
    </xf>
    <xf borderId="13" fillId="0" fontId="1" numFmtId="0" xfId="0" applyAlignment="1" applyBorder="1" applyFont="1">
      <alignment horizontal="left"/>
    </xf>
    <xf borderId="13" fillId="12" fontId="1" numFmtId="0" xfId="0" applyAlignment="1" applyBorder="1" applyFill="1" applyFont="1">
      <alignment horizontal="right"/>
    </xf>
    <xf borderId="13" fillId="12" fontId="1" numFmtId="3" xfId="0" applyAlignment="1" applyBorder="1" applyFont="1" applyNumberFormat="1">
      <alignment horizontal="right"/>
    </xf>
    <xf borderId="13" fillId="0" fontId="1" numFmtId="4" xfId="0" applyAlignment="1" applyBorder="1" applyFont="1" applyNumberFormat="1">
      <alignment horizontal="right"/>
    </xf>
    <xf borderId="13" fillId="12" fontId="1" numFmtId="4" xfId="0" applyAlignment="1" applyBorder="1" applyFont="1" applyNumberFormat="1">
      <alignment horizontal="right"/>
    </xf>
    <xf borderId="18" fillId="0" fontId="1" numFmtId="0" xfId="0" applyAlignment="1" applyBorder="1" applyFont="1">
      <alignment horizontal="left"/>
    </xf>
    <xf borderId="68" fillId="12" fontId="1" numFmtId="3" xfId="0" applyAlignment="1" applyBorder="1" applyFont="1" applyNumberFormat="1">
      <alignment horizontal="right"/>
    </xf>
    <xf borderId="18" fillId="0" fontId="1" numFmtId="3" xfId="0" applyAlignment="1" applyBorder="1" applyFont="1" applyNumberFormat="1">
      <alignment horizontal="right"/>
    </xf>
    <xf borderId="68" fillId="12" fontId="1" numFmtId="0" xfId="0" applyAlignment="1" applyBorder="1" applyFont="1">
      <alignment horizontal="right"/>
    </xf>
    <xf borderId="90" fillId="3" fontId="1" numFmtId="0" xfId="0" applyAlignment="1" applyBorder="1" applyFont="1">
      <alignment horizontal="left"/>
    </xf>
    <xf borderId="90" fillId="12" fontId="1" numFmtId="3" xfId="0" applyAlignment="1" applyBorder="1" applyFont="1" applyNumberFormat="1">
      <alignment horizontal="right"/>
    </xf>
    <xf borderId="90" fillId="3" fontId="1" numFmtId="0" xfId="0" applyAlignment="1" applyBorder="1" applyFont="1">
      <alignment horizontal="right"/>
    </xf>
    <xf borderId="90" fillId="12" fontId="1" numFmtId="0" xfId="0" applyAlignment="1" applyBorder="1" applyFont="1">
      <alignment horizontal="right"/>
    </xf>
    <xf borderId="89" fillId="5" fontId="15" numFmtId="0" xfId="0" applyAlignment="1" applyBorder="1" applyFont="1">
      <alignment horizontal="center" vertical="center"/>
    </xf>
    <xf borderId="97" fillId="5" fontId="15" numFmtId="0" xfId="0" applyAlignment="1" applyBorder="1" applyFont="1">
      <alignment horizontal="center" vertical="center"/>
    </xf>
    <xf borderId="67" fillId="2" fontId="1" numFmtId="0" xfId="0" applyBorder="1" applyFont="1"/>
    <xf borderId="67" fillId="12" fontId="1" numFmtId="3" xfId="0" applyBorder="1" applyFont="1" applyNumberFormat="1"/>
    <xf borderId="19" fillId="0" fontId="1" numFmtId="3" xfId="0" applyBorder="1" applyFont="1" applyNumberFormat="1"/>
    <xf borderId="19" fillId="0" fontId="1" numFmtId="4" xfId="0" applyBorder="1" applyFont="1" applyNumberFormat="1"/>
    <xf borderId="67" fillId="12" fontId="1" numFmtId="4" xfId="0" applyBorder="1" applyFont="1" applyNumberFormat="1"/>
    <xf borderId="13" fillId="12" fontId="1" numFmtId="0" xfId="0" applyBorder="1" applyFont="1"/>
    <xf borderId="13" fillId="0" fontId="1" numFmtId="3" xfId="0" applyBorder="1" applyFont="1" applyNumberFormat="1"/>
    <xf borderId="13" fillId="0" fontId="1" numFmtId="4" xfId="0" applyBorder="1" applyFont="1" applyNumberFormat="1"/>
    <xf borderId="13" fillId="12" fontId="1" numFmtId="4" xfId="0" applyBorder="1" applyFont="1" applyNumberFormat="1"/>
    <xf borderId="13" fillId="12" fontId="1" numFmtId="3" xfId="0" applyBorder="1" applyFont="1" applyNumberFormat="1"/>
    <xf borderId="13" fillId="3" fontId="1" numFmtId="0" xfId="0" applyBorder="1" applyFont="1"/>
    <xf borderId="13" fillId="3" fontId="1" numFmtId="4" xfId="0" applyBorder="1" applyFont="1" applyNumberFormat="1"/>
    <xf borderId="13" fillId="13" fontId="1" numFmtId="0" xfId="0" applyBorder="1" applyFill="1" applyFont="1"/>
    <xf borderId="13" fillId="13" fontId="1" numFmtId="4" xfId="0" applyBorder="1" applyFont="1" applyNumberFormat="1"/>
    <xf borderId="72" fillId="13" fontId="1" numFmtId="0" xfId="0" applyBorder="1" applyFont="1"/>
    <xf borderId="13" fillId="3" fontId="1" numFmtId="3" xfId="0" applyBorder="1" applyFont="1" applyNumberFormat="1"/>
    <xf borderId="94" fillId="10" fontId="130" numFmtId="0" xfId="0" applyAlignment="1" applyBorder="1" applyFont="1">
      <alignment horizontal="left" shrinkToFit="0" vertical="top" wrapText="1"/>
    </xf>
    <xf borderId="95" fillId="10" fontId="130" numFmtId="0" xfId="0" applyAlignment="1" applyBorder="1" applyFont="1">
      <alignment horizontal="left" shrinkToFit="0" vertical="top" wrapText="1"/>
    </xf>
    <xf borderId="77" fillId="10" fontId="130" numFmtId="0" xfId="0" applyAlignment="1" applyBorder="1" applyFont="1">
      <alignment horizontal="left" shrinkToFit="0" vertical="top" wrapText="1"/>
    </xf>
    <xf borderId="96" fillId="3" fontId="63" numFmtId="0" xfId="0" applyAlignment="1" applyBorder="1" applyFont="1">
      <alignment horizontal="center" vertical="center"/>
    </xf>
    <xf borderId="68" fillId="3" fontId="63" numFmtId="0" xfId="0" applyAlignment="1" applyBorder="1" applyFont="1">
      <alignment horizontal="left" vertical="center"/>
    </xf>
    <xf borderId="68" fillId="3" fontId="63" numFmtId="49" xfId="0" applyAlignment="1" applyBorder="1" applyFont="1" applyNumberFormat="1">
      <alignment horizontal="left" vertical="center"/>
    </xf>
    <xf borderId="68" fillId="3" fontId="63" numFmtId="165" xfId="0" applyAlignment="1" applyBorder="1" applyFont="1" applyNumberFormat="1">
      <alignment horizontal="center" vertical="center"/>
    </xf>
    <xf borderId="68" fillId="2" fontId="63" numFmtId="165" xfId="0" applyAlignment="1" applyBorder="1" applyFont="1" applyNumberFormat="1">
      <alignment horizontal="center" vertical="center"/>
    </xf>
    <xf borderId="0" fillId="0" fontId="63" numFmtId="165" xfId="0" applyFont="1" applyNumberFormat="1"/>
    <xf borderId="72" fillId="2" fontId="63" numFmtId="165" xfId="0" applyBorder="1" applyFont="1" applyNumberFormat="1"/>
    <xf borderId="68" fillId="11" fontId="63" numFmtId="0" xfId="0" applyAlignment="1" applyBorder="1" applyFont="1">
      <alignment horizontal="center" vertical="center"/>
    </xf>
    <xf borderId="68" fillId="11" fontId="63" numFmtId="0" xfId="0" applyAlignment="1" applyBorder="1" applyFont="1">
      <alignment horizontal="left" vertical="center"/>
    </xf>
    <xf borderId="68" fillId="11" fontId="63" numFmtId="49" xfId="0" applyAlignment="1" applyBorder="1" applyFont="1" applyNumberFormat="1">
      <alignment horizontal="left" vertical="center"/>
    </xf>
    <xf borderId="68" fillId="11" fontId="63" numFmtId="165" xfId="0" applyAlignment="1" applyBorder="1" applyFont="1" applyNumberFormat="1">
      <alignment horizontal="center" vertical="center"/>
    </xf>
    <xf borderId="0" fillId="0" fontId="131" numFmtId="0" xfId="0" applyAlignment="1" applyFont="1">
      <alignment shrinkToFit="0" vertical="center" wrapText="1"/>
    </xf>
    <xf borderId="13" fillId="0" fontId="1" numFmtId="9" xfId="0" applyBorder="1" applyFont="1" applyNumberFormat="1"/>
    <xf borderId="13" fillId="0" fontId="132" numFmtId="0" xfId="0" applyAlignment="1" applyBorder="1" applyFont="1">
      <alignment shrinkToFit="0" vertical="center" wrapText="1"/>
    </xf>
    <xf borderId="13" fillId="0" fontId="133" numFmtId="0" xfId="0" applyAlignment="1" applyBorder="1" applyFont="1">
      <alignment horizontal="left" shrinkToFit="0" vertical="center" wrapText="1"/>
    </xf>
    <xf borderId="37" fillId="0" fontId="18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right"/>
    </xf>
    <xf borderId="44" fillId="0" fontId="1" numFmtId="0" xfId="0" applyAlignment="1" applyBorder="1" applyFont="1">
      <alignment horizontal="right"/>
    </xf>
    <xf borderId="13" fillId="0" fontId="82" numFmtId="0" xfId="0" applyAlignment="1" applyBorder="1" applyFont="1">
      <alignment horizontal="center" vertical="center"/>
    </xf>
    <xf borderId="13" fillId="0" fontId="82" numFmtId="0" xfId="0" applyAlignment="1" applyBorder="1" applyFont="1">
      <alignment horizontal="center" shrinkToFit="0" vertical="center" wrapText="1"/>
    </xf>
    <xf borderId="13" fillId="2" fontId="82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vertical="center"/>
    </xf>
    <xf borderId="67" fillId="2" fontId="1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0" fillId="0" fontId="134" numFmtId="0" xfId="0" applyAlignment="1" applyFont="1">
      <alignment shrinkToFit="0" vertical="center" wrapText="1"/>
    </xf>
    <xf borderId="25" fillId="0" fontId="1" numFmtId="0" xfId="0" applyAlignment="1" applyBorder="1" applyFont="1">
      <alignment horizontal="center" vertical="center"/>
    </xf>
    <xf borderId="42" fillId="0" fontId="6" numFmtId="0" xfId="0" applyAlignment="1" applyBorder="1" applyFont="1">
      <alignment horizontal="center" vertical="center"/>
    </xf>
    <xf borderId="35" fillId="0" fontId="6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1" fillId="0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6" numFmtId="166" xfId="0" applyAlignment="1" applyFont="1" applyNumberFormat="1">
      <alignment horizontal="center" vertical="center"/>
    </xf>
    <xf borderId="0" fillId="0" fontId="6" numFmtId="9" xfId="0" applyAlignment="1" applyFont="1" applyNumberFormat="1">
      <alignment horizontal="center" vertical="center"/>
    </xf>
    <xf borderId="55" fillId="0" fontId="135" numFmtId="9" xfId="0" applyAlignment="1" applyBorder="1" applyFont="1" applyNumberFormat="1">
      <alignment horizontal="center" vertical="center"/>
    </xf>
    <xf borderId="50" fillId="0" fontId="8" numFmtId="0" xfId="0" applyBorder="1" applyFont="1"/>
    <xf borderId="58" fillId="0" fontId="8" numFmtId="0" xfId="0" applyBorder="1" applyFont="1"/>
    <xf borderId="23" fillId="0" fontId="8" numFmtId="0" xfId="0" applyBorder="1" applyFont="1"/>
    <xf borderId="62" fillId="0" fontId="8" numFmtId="0" xfId="0" applyBorder="1" applyFont="1"/>
    <xf borderId="59" fillId="0" fontId="8" numFmtId="0" xfId="0" applyBorder="1" applyFont="1"/>
    <xf borderId="0" fillId="0" fontId="1" numFmtId="16" xfId="0" applyAlignment="1" applyFont="1" applyNumberFormat="1">
      <alignment horizontal="center" vertical="center"/>
    </xf>
    <xf borderId="18" fillId="0" fontId="7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vertical="center"/>
    </xf>
    <xf borderId="25" fillId="0" fontId="1" numFmtId="0" xfId="0" applyBorder="1" applyFont="1"/>
    <xf borderId="16" fillId="0" fontId="11" numFmtId="0" xfId="0" applyAlignment="1" applyBorder="1" applyFont="1">
      <alignment horizontal="left" vertical="center"/>
    </xf>
    <xf borderId="13" fillId="0" fontId="136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left" vertical="center"/>
    </xf>
    <xf borderId="17" fillId="0" fontId="1" numFmtId="0" xfId="0" applyAlignment="1" applyBorder="1" applyFont="1">
      <alignment horizontal="center"/>
    </xf>
    <xf borderId="16" fillId="0" fontId="1" numFmtId="9" xfId="0" applyAlignment="1" applyBorder="1" applyFont="1" applyNumberFormat="1">
      <alignment horizontal="center"/>
    </xf>
    <xf borderId="13" fillId="0" fontId="136" numFmtId="0" xfId="0" applyAlignment="1" applyBorder="1" applyFont="1">
      <alignment vertical="center"/>
    </xf>
    <xf borderId="13" fillId="0" fontId="136" numFmtId="0" xfId="0" applyAlignment="1" applyBorder="1" applyFont="1">
      <alignment shrinkToFit="0" vertical="center" wrapText="1"/>
    </xf>
    <xf borderId="16" fillId="0" fontId="11" numFmtId="0" xfId="0" applyAlignment="1" applyBorder="1" applyFont="1">
      <alignment horizontal="left" shrinkToFit="0" vertical="center" wrapText="1"/>
    </xf>
    <xf borderId="13" fillId="0" fontId="136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shrinkToFit="0" vertical="center" wrapText="1"/>
    </xf>
    <xf borderId="0" fillId="0" fontId="136" numFmtId="0" xfId="0" applyAlignment="1" applyFont="1">
      <alignment horizontal="center" vertical="center"/>
    </xf>
    <xf borderId="13" fillId="0" fontId="6" numFmtId="0" xfId="0" applyAlignment="1" applyBorder="1" applyFont="1">
      <alignment horizontal="center"/>
    </xf>
    <xf borderId="13" fillId="0" fontId="11" numFmtId="0" xfId="0" applyAlignment="1" applyBorder="1" applyFont="1">
      <alignment vertical="center"/>
    </xf>
    <xf borderId="13" fillId="0" fontId="6" numFmtId="0" xfId="0" applyBorder="1" applyFont="1"/>
    <xf borderId="13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31" Type="http://schemas.openxmlformats.org/officeDocument/2006/relationships/worksheet" Target="worksheets/sheet27.xml"/><Relationship Id="rId30" Type="http://schemas.openxmlformats.org/officeDocument/2006/relationships/worksheet" Target="worksheets/sheet26.xml"/><Relationship Id="rId32" Type="http://customschemas.google.com/relationships/workbookmetadata" Target="metadata"/><Relationship Id="rId20" Type="http://schemas.openxmlformats.org/officeDocument/2006/relationships/worksheet" Target="worksheets/sheet16.xml"/><Relationship Id="rId22" Type="http://schemas.openxmlformats.org/officeDocument/2006/relationships/worksheet" Target="worksheets/sheet18.xml"/><Relationship Id="rId21" Type="http://schemas.openxmlformats.org/officeDocument/2006/relationships/worksheet" Target="worksheets/sheet17.xml"/><Relationship Id="rId24" Type="http://schemas.openxmlformats.org/officeDocument/2006/relationships/worksheet" Target="worksheets/sheet20.xml"/><Relationship Id="rId23" Type="http://schemas.openxmlformats.org/officeDocument/2006/relationships/worksheet" Target="worksheets/sheet19.xml"/><Relationship Id="rId26" Type="http://schemas.openxmlformats.org/officeDocument/2006/relationships/worksheet" Target="worksheets/sheet22.xml"/><Relationship Id="rId25" Type="http://schemas.openxmlformats.org/officeDocument/2006/relationships/worksheet" Target="worksheets/sheet21.xml"/><Relationship Id="rId28" Type="http://schemas.openxmlformats.org/officeDocument/2006/relationships/worksheet" Target="worksheets/sheet24.xml"/><Relationship Id="rId27" Type="http://schemas.openxmlformats.org/officeDocument/2006/relationships/worksheet" Target="worksheets/sheet23.xml"/><Relationship Id="rId29" Type="http://schemas.openxmlformats.org/officeDocument/2006/relationships/worksheet" Target="worksheets/sheet25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5" Type="http://schemas.openxmlformats.org/officeDocument/2006/relationships/worksheet" Target="worksheets/sheet11.xml"/><Relationship Id="rId14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16" Type="http://schemas.openxmlformats.org/officeDocument/2006/relationships/worksheet" Target="worksheets/sheet12.xml"/><Relationship Id="rId19" Type="http://schemas.openxmlformats.org/officeDocument/2006/relationships/worksheet" Target="worksheets/sheet15.xml"/><Relationship Id="rId18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13 BABY CARE Mrp 119 180 360 303 235 160 120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'Groceries item'!$CY$11:$CY$38</c:f>
            </c:strRef>
          </c:cat>
          <c:val>
            <c:numRef>
              <c:f>'Groceries item'!$CZ$11:$CZ$38</c:f>
              <c:numCache/>
            </c:numRef>
          </c:val>
        </c:ser>
        <c:ser>
          <c:idx val="1"/>
          <c:order val="1"/>
          <c:tx>
            <c:v>13 BABY CARE Dis-10% 11.9 18 36 30.3 23.5 16 12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'Groceries item'!$CY$11:$CY$38</c:f>
            </c:strRef>
          </c:cat>
          <c:val>
            <c:numRef>
              <c:f>'Groceries item'!$DA$11:$DA$38</c:f>
              <c:numCache/>
            </c:numRef>
          </c:val>
        </c:ser>
        <c:ser>
          <c:idx val="2"/>
          <c:order val="2"/>
          <c:tx>
            <c:v>13 BABY CARE Mart Mrp 107.1 162 324 272.7 211.5 144 108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'Groceries item'!$CY$11:$CY$38</c:f>
            </c:strRef>
          </c:cat>
          <c:val>
            <c:numRef>
              <c:f>'Groceries item'!$DB$11:$DB$38</c:f>
              <c:numCache/>
            </c:numRef>
          </c:val>
        </c:ser>
        <c:ser>
          <c:idx val="3"/>
          <c:order val="3"/>
          <c:tx>
            <c:v>13 BABY CARE Gst 18% 18% 18% 18% 18% 18% 18%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'Groceries item'!$CY$11:$CY$38</c:f>
            </c:strRef>
          </c:cat>
          <c:val>
            <c:numRef>
              <c:f>'Groceries item'!$DC$11:$DC$38</c:f>
              <c:numCache/>
            </c:numRef>
          </c:val>
        </c:ser>
        <c:ser>
          <c:idx val="4"/>
          <c:order val="4"/>
          <c:tx>
            <c:strRef>
              <c:f>'Groceries item'!$DD$1:$DD$10</c:f>
            </c:strRef>
          </c:tx>
          <c:cat>
            <c:strRef>
              <c:f>'Groceries item'!$CY$11:$CY$38</c:f>
            </c:strRef>
          </c:cat>
          <c:val>
            <c:numRef>
              <c:f>'Groceries item'!$DD$11:$DD$38</c:f>
              <c:numCache/>
            </c:numRef>
          </c:val>
        </c:ser>
        <c:ser>
          <c:idx val="5"/>
          <c:order val="5"/>
          <c:tx>
            <c:strRef>
              <c:f>'Groceries item'!$DE$1:$DE$10</c:f>
            </c:strRef>
          </c:tx>
          <c:cat>
            <c:strRef>
              <c:f>'Groceries item'!$CY$11:$CY$38</c:f>
            </c:strRef>
          </c:cat>
          <c:val>
            <c:numRef>
              <c:f>'Groceries item'!$DE$11:$DE$38</c:f>
              <c:numCache/>
            </c:numRef>
          </c:val>
        </c:ser>
        <c:axId val="1747773488"/>
        <c:axId val="1393255448"/>
      </c:barChart>
      <c:catAx>
        <c:axId val="17477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3255448"/>
      </c:catAx>
      <c:valAx>
        <c:axId val="1393255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7734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689187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pkart.com/apple-iphone-11-white-128-gb/p/itme32df47ea6742?pid=MOBFWQ6B7KKRXDDS&amp;lid=LSTMOBFWQ6B7KKRXDDSUPVRTR&amp;marketplace=FLIPKART&amp;q=i+phone+11&amp;store=tyy%2F4io&amp;srno=s_1_1&amp;otracker=search&amp;otracker1=search&amp;fm=Search&amp;iid=1549b588-4ad2-46ce-a4df-77ff986ef3b7.MOBFWQ6B7KKRXDDS.SEARCH&amp;ppt=sp&amp;ppn=sp&amp;ssid=7p7bf04ok00000001661406456363&amp;qH=f2b0d47636762520" TargetMode="External"/><Relationship Id="rId2" Type="http://schemas.openxmlformats.org/officeDocument/2006/relationships/hyperlink" Target="https://www.flipkart.com/apple-iphone-11-white-128-gb/p/itme32df47ea6742?pid=MOBFWQ6B7KKRXDDS&amp;lid=LSTMOBFWQ6B7KKRXDDSUPVRTR&amp;marketplace=FLIPKART&amp;q=i+phone+11&amp;store=tyy%2F4io&amp;srno=s_1_1&amp;otracker=search&amp;otracker1=search&amp;fm=Search&amp;iid=1549b588-4ad2-46ce-a4df-77ff986ef3b7.MOBFWQ6B7KKRXDDS.SEARCH&amp;ppt=sp&amp;ppn=sp&amp;ssid=7p7bf04ok00000001661406456363&amp;qH=f2b0d47636762520" TargetMode="External"/><Relationship Id="rId3" Type="http://schemas.openxmlformats.org/officeDocument/2006/relationships/hyperlink" Target="https://www.flipkart.com/apple-iphone-11-white-64-gb/p/itmfc6a7091eb20b?pid=MOBFWQ6BVWVEH3XE&amp;lid=LSTMOBFWQ6BVWVEH3XEMXQMLO&amp;marketplace=FLIPKART&amp;q=i+phone+11&amp;store=tyy%2F4io&amp;srno=s_1_3&amp;otracker=search&amp;otracker1=search&amp;fm=Search&amp;iid=1549b588-4ad2-46ce-a4df-77ff986ef3b7.MOBFWQ6BVWVEH3XE.SEARCH&amp;ppt=sp&amp;ppn=sp&amp;ssid=7p7bf04ok00000001661406456363&amp;qH=f2b0d47636762520" TargetMode="External"/><Relationship Id="rId4" Type="http://schemas.openxmlformats.org/officeDocument/2006/relationships/hyperlink" Target="https://www.flipkart.com/apple-iphone-11-black-64-gb/p/itm4e5041ba101fd?pid=MOBFWQ6BXGJCEYNY&amp;lid=LSTMOBFWQ6BXGJCEYNYZXSHRJ&amp;marketplace=FLIPKART&amp;q=i+phone+11&amp;store=tyy%2F4io&amp;srno=s_1_4&amp;otracker=search&amp;otracker1=search&amp;fm=Search&amp;iid=1549b588-4ad2-46ce-a4df-77ff986ef3b7.MOBFWQ6BXGJCEYNY.SEARCH&amp;ppt=sp&amp;ppn=sp&amp;ssid=7p7bf04ok00000001661406456363&amp;qH=f2b0d47636762520" TargetMode="External"/><Relationship Id="rId9" Type="http://schemas.openxmlformats.org/officeDocument/2006/relationships/hyperlink" Target="https://www.flipkart.com/apple-iphone-11-red-128-gb/p/itm8d14bd0e33a1c?pid=MOBFWQ6BEZTNK59G&amp;lid=LSTMOBFWQ6BEZTNK59GY8AMZS&amp;marketplace=FLIPKART&amp;q=i+phone+11&amp;store=tyy%2F4io&amp;srno=s_1_9&amp;otracker=search&amp;otracker1=search&amp;fm=Search&amp;iid=1549b588-4ad2-46ce-a4df-77ff986ef3b7.MOBFWQ6BEZTNK59G.SEARCH&amp;ppt=sp&amp;ppn=sp&amp;ssid=7p7bf04ok00000001661406456363&amp;qH=f2b0d47636762520" TargetMode="External"/><Relationship Id="rId5" Type="http://schemas.openxmlformats.org/officeDocument/2006/relationships/hyperlink" Target="https://www.flipkart.com/apple-iphone-11-green-64-gb/p/itm386a85013a3d1?pid=MOBFWQ6BHPMG29QM&amp;lid=LSTMOBFWQ6BHPMG29QMKXJSSF&amp;marketplace=FLIPKART&amp;q=i+phone+11&amp;store=tyy%2F4io&amp;srno=s_1_5&amp;otracker=search&amp;otracker1=search&amp;fm=Search&amp;iid=1549b588-4ad2-46ce-a4df-77ff986ef3b7.MOBFWQ6BHPMG29QM.SEARCH&amp;ppt=sp&amp;ppn=sp&amp;ssid=7p7bf04ok00000001661406456363&amp;qH=f2b0d47636762520" TargetMode="External"/><Relationship Id="rId6" Type="http://schemas.openxmlformats.org/officeDocument/2006/relationships/hyperlink" Target="https://www.flipkart.com/apple-iphone-11-purple-64-gb/p/itm2b8d03427ddac?pid=MOBFWQ6BTFFJKGKE&amp;lid=LSTMOBFWQ6BTFFJKGKEI4GVNP&amp;marketplace=FLIPKART&amp;q=i+phone+11&amp;store=tyy%2F4io&amp;srno=s_1_6&amp;otracker=search&amp;otracker1=search&amp;fm=Search&amp;iid=1549b588-4ad2-46ce-a4df-77ff986ef3b7.MOBFWQ6BTFFJKGKE.SEARCH&amp;ppt=sp&amp;ppn=sp&amp;ssid=7p7bf04ok00000001661406456363&amp;qH=f2b0d47636762520" TargetMode="External"/><Relationship Id="rId7" Type="http://schemas.openxmlformats.org/officeDocument/2006/relationships/hyperlink" Target="https://www.flipkart.com/apple-iphone-11-purple-128-gb/p/itmb7ca0b05522ff?pid=MOBFWQ6BEHFXGXGB&amp;lid=LSTMOBFWQ6BEHFXGXGBIS2J2K&amp;marketplace=FLIPKART&amp;q=i+phone+11&amp;store=tyy%2F4io&amp;srno=s_1_7&amp;otracker=search&amp;otracker1=search&amp;fm=Search&amp;iid=1549b588-4ad2-46ce-a4df-77ff986ef3b7.MOBFWQ6BEHFXGXGB.SEARCH&amp;ppt=sp&amp;ppn=sp&amp;ssid=7p7bf04ok00000001661406456363&amp;qH=f2b0d47636762520" TargetMode="External"/><Relationship Id="rId8" Type="http://schemas.openxmlformats.org/officeDocument/2006/relationships/hyperlink" Target="https://www.flipkart.com/apple-iphone-11-green-128-gb/p/itm97529bbf640ca?pid=MOBFWQ6BHBKMH4BF&amp;lid=LSTMOBFWQ6BHBKMH4BFANHIMU&amp;marketplace=FLIPKART&amp;q=i+phone+11&amp;store=tyy%2F4io&amp;srno=s_1_8&amp;otracker=search&amp;otracker1=search&amp;fm=Search&amp;iid=1549b588-4ad2-46ce-a4df-77ff986ef3b7.MOBFWQ6BHBKMH4BF.SEARCH&amp;ppt=sp&amp;ppn=sp&amp;ssid=7p7bf04ok00000001661406456363&amp;qH=f2b0d47636762520" TargetMode="External"/><Relationship Id="rId40" Type="http://schemas.openxmlformats.org/officeDocument/2006/relationships/hyperlink" Target="https://www.flipkart.com/apple-iphone-13-midnight-256-gb/p/itmfa27e6497b641?pid=MOBG6VF5AJGQ6HHE&amp;lid=LSTMOBG6VF5AJGQ6HHEIDDQMK&amp;marketplace=FLIPKART&amp;q=i+phone+13&amp;store=tyy%2F4io&amp;srno=s_1_13&amp;otracker=search&amp;otracker1=search&amp;fm=Search&amp;iid=f87b1995-1cc6-4b44-bb61-154306702cd1.MOBG6VF5AJGQ6HHE.SEARCH&amp;ppt=sp&amp;ppn=sp&amp;ssid=yzn8v03ydc0000001661408476383&amp;qH=a919e22e1bbe313d" TargetMode="External"/><Relationship Id="rId42" Type="http://schemas.openxmlformats.org/officeDocument/2006/relationships/hyperlink" Target="https://www.flipkart.com/apple-iphone-13-pink-512-gb/p/itm3762edcc79946?pid=MOBG6VF5AS6QUQWX&amp;lid=LSTMOBG6VF5AS6QUQWXMKDSJL&amp;marketplace=FLIPKART&amp;q=i+phone+13&amp;store=tyy%2F4io&amp;srno=s_1_15&amp;otracker=search&amp;otracker1=search&amp;fm=Search&amp;iid=f87b1995-1cc6-4b44-bb61-154306702cd1.MOBG6VF5AS6QUQWX.SEARCH&amp;ppt=sp&amp;ppn=sp&amp;ssid=yzn8v03ydc0000001661408476383&amp;qH=a919e22e1bbe313d" TargetMode="External"/><Relationship Id="rId41" Type="http://schemas.openxmlformats.org/officeDocument/2006/relationships/hyperlink" Target="https://www.flipkart.com/apple-iphone-13-green-512-gb/p/itmdd397c451bdae?pid=MOBGC9VGEZQUXGW5&amp;lid=LSTMOBGC9VGEZQUXGW5QQVNS1&amp;marketplace=FLIPKART&amp;q=i+phone+13&amp;store=tyy%2F4io&amp;srno=s_1_14&amp;otracker=search&amp;otracker1=search&amp;fm=Search&amp;iid=f87b1995-1cc6-4b44-bb61-154306702cd1.MOBGC9VGEZQUXGW5.SEARCH&amp;ppt=sp&amp;ppn=sp&amp;ssid=yzn8v03ydc0000001661408476383&amp;qH=a919e22e1bbe313d" TargetMode="External"/><Relationship Id="rId44" Type="http://schemas.openxmlformats.org/officeDocument/2006/relationships/hyperlink" Target="https://www.flipkart.com/apple-iphone-13-midnight-512-gb/p/itm7d60d2e9ffd7c?pid=MOBG6VF5GXHZMYMH&amp;lid=LSTMOBG6VF5GXHZMYMHL6HIY4&amp;marketplace=FLIPKART&amp;q=i+phone+13&amp;store=tyy%2F4io&amp;srno=s_1_18&amp;otracker=search&amp;otracker1=search&amp;fm=Search&amp;iid=f87b1995-1cc6-4b44-bb61-154306702cd1.MOBG6VF5GXHZMYMH.SEARCH&amp;ppt=sp&amp;ppn=sp&amp;ssid=yzn8v03ydc0000001661408476383&amp;qH=a919e22e1bbe313d" TargetMode="External"/><Relationship Id="rId43" Type="http://schemas.openxmlformats.org/officeDocument/2006/relationships/hyperlink" Target="https://www.flipkart.com/apple-iphone-13-starlight-512-gb/p/itm1d663e7a79e95?pid=MOBG6VF5G3NJDHJ2&amp;lid=LSTMOBG6VF5G3NJDHJ2CAM2ON&amp;marketplace=FLIPKART&amp;q=i+phone+13&amp;store=tyy%2F4io&amp;srno=s_1_17&amp;otracker=search&amp;otracker1=search&amp;fm=Search&amp;iid=f87b1995-1cc6-4b44-bb61-154306702cd1.MOBG6VF5G3NJDHJ2.SEARCH&amp;ppt=sp&amp;ppn=sp&amp;ssid=yzn8v03ydc0000001661408476383&amp;qH=a919e22e1bbe313d" TargetMode="External"/><Relationship Id="rId45" Type="http://schemas.openxmlformats.org/officeDocument/2006/relationships/drawing" Target="../drawings/drawing12.xml"/><Relationship Id="rId31" Type="http://schemas.openxmlformats.org/officeDocument/2006/relationships/hyperlink" Target="https://www.flipkart.com/apple-iphone-13-pink-128-gb/p/itm6e30c6ee045d2?pid=MOBG6VF5GXVFTQ5Y&amp;lid=LSTMOBG6VF5GXVFTQ5YWKHB1V&amp;marketplace=FLIPKART&amp;q=i+phone+13&amp;store=tyy%2F4io&amp;srno=s_1_2&amp;otracker=search&amp;otracker1=search&amp;fm=Search&amp;iid=f87b1995-1cc6-4b44-bb61-154306702cd1.MOBG6VF5GXVFTQ5Y.SEARCH&amp;ppt=sp&amp;ppn=sp&amp;ssid=yzn8v03ydc0000001661408476383&amp;qH=a919e22e1bbe313d" TargetMode="External"/><Relationship Id="rId30" Type="http://schemas.openxmlformats.org/officeDocument/2006/relationships/hyperlink" Target="https://www.flipkart.com/apple-iphone-13-starlight-128-gb/p/itmc9604f122ae7f?pid=MOBG6VF5ADKHKXFX&amp;lid=LSTMOBG6VF5ADKHKXFXZVXGTL&amp;marketplace=FLIPKART&amp;q=i+phone+13&amp;store=tyy%2F4io&amp;srno=s_1_1&amp;otracker=search&amp;otracker1=search&amp;fm=Search&amp;iid=f87b1995-1cc6-4b44-bb61-154306702cd1.MOBG6VF5ADKHKXFX.SEARCH&amp;ppt=sp&amp;ppn=sp&amp;ssid=yzn8v03ydc0000001661408476383&amp;qH=a919e22e1bbe313d" TargetMode="External"/><Relationship Id="rId33" Type="http://schemas.openxmlformats.org/officeDocument/2006/relationships/hyperlink" Target="https://www.flipkart.com/apple-iphone-13-blue-128-gb/p/itm6c601e0a58b3c?pid=MOBG6VF5SMXPNQHG&amp;lid=LSTMOBG6VF5SMXPNQHGL5FN51&amp;marketplace=FLIPKART&amp;q=i+phone+13&amp;store=tyy%2F4io&amp;srno=s_1_4&amp;otracker=search&amp;otracker1=search&amp;fm=Search&amp;iid=f87b1995-1cc6-4b44-bb61-154306702cd1.MOBG6VF5SMXPNQHG.SEARCH&amp;ppt=sp&amp;ppn=sp&amp;ssid=yzn8v03ydc0000001661408476383&amp;qH=a919e22e1bbe313d" TargetMode="External"/><Relationship Id="rId32" Type="http://schemas.openxmlformats.org/officeDocument/2006/relationships/hyperlink" Target="https://www.flipkart.com/apple-iphone-13-midnight-128-gb/p/itmca361aab1c5b0?pid=MOBG6VF5Q82T3XRS&amp;lid=LSTMOBG6VF5Q82T3XRSOXJLM9&amp;marketplace=FLIPKART&amp;q=i+phone+13&amp;store=tyy%2F4io&amp;srno=s_1_3&amp;otracker=search&amp;otracker1=search&amp;fm=Search&amp;iid=f87b1995-1cc6-4b44-bb61-154306702cd1.MOBG6VF5Q82T3XRS.SEARCH&amp;ppt=sp&amp;ppn=sp&amp;ssid=yzn8v03ydc0000001661408476383&amp;qH=a919e22e1bbe313d" TargetMode="External"/><Relationship Id="rId35" Type="http://schemas.openxmlformats.org/officeDocument/2006/relationships/hyperlink" Target="https://www.flipkart.com/apple-iphone-13-blue-256-gb/p/itmd68a015aa1e39?pid=MOBG6VF566ZTUVFR&amp;lid=LSTMOBG6VF566ZTUVFRCBDJKC&amp;marketplace=FLIPKART&amp;q=i+phone+13&amp;store=tyy%2F4io&amp;srno=s_1_7&amp;otracker=search&amp;otracker1=search&amp;fm=Search&amp;iid=f87b1995-1cc6-4b44-bb61-154306702cd1.MOBG6VF566ZTUVFR.SEARCH&amp;ppt=sp&amp;ppn=sp&amp;ssid=yzn8v03ydc0000001661408476383&amp;qH=a919e22e1bbe313d" TargetMode="External"/><Relationship Id="rId34" Type="http://schemas.openxmlformats.org/officeDocument/2006/relationships/hyperlink" Target="https://www.flipkart.com/apple-iphone-13-green-128-gb/p/itm18a55937b2607?pid=MOBGC9VGSU9DWGJZ&amp;lid=LSTMOBGC9VGSU9DWGJZFWCDJN&amp;marketplace=FLIPKART&amp;q=i+phone+13&amp;store=tyy%2F4io&amp;srno=s_1_6&amp;otracker=search&amp;otracker1=search&amp;fm=Search&amp;iid=f87b1995-1cc6-4b44-bb61-154306702cd1.MOBGC9VGSU9DWGJZ.SEARCH&amp;ppt=sp&amp;ppn=sp&amp;ssid=yzn8v03ydc0000001661408476383&amp;qH=a919e22e1bbe313d" TargetMode="External"/><Relationship Id="rId37" Type="http://schemas.openxmlformats.org/officeDocument/2006/relationships/hyperlink" Target="https://www.flipkart.com/apple-iphone-13-green-256-gb/p/itm14914e5e84473?pid=MOBGC9VGPXQNTXDW&amp;lid=LSTMOBGC9VGPXQNTXDWE7BRMN&amp;marketplace=FLIPKART&amp;q=i+phone+13&amp;store=tyy%2F4io&amp;srno=s_1_9&amp;otracker=search&amp;otracker1=search&amp;fm=Search&amp;iid=f87b1995-1cc6-4b44-bb61-154306702cd1.MOBGC9VGPXQNTXDW.SEARCH&amp;ppt=sp&amp;ppn=sp&amp;ssid=yzn8v03ydc0000001661408476383&amp;qH=a919e22e1bbe313d" TargetMode="External"/><Relationship Id="rId36" Type="http://schemas.openxmlformats.org/officeDocument/2006/relationships/hyperlink" Target="https://www.flipkart.com/apple-iphone-13-pink-256-gb/p/itmc5ee8ec6cd737?pid=MOBG6VF5XAMZ2FKX&amp;lid=LSTMOBG6VF5XAMZ2FKX7ZANWJ&amp;marketplace=FLIPKART&amp;q=i+phone+13&amp;store=tyy%2F4io&amp;srno=s_1_8&amp;otracker=search&amp;otracker1=search&amp;fm=Search&amp;iid=f87b1995-1cc6-4b44-bb61-154306702cd1.MOBG6VF5XAMZ2FKX.SEARCH&amp;ppt=sp&amp;ppn=sp&amp;ssid=yzn8v03ydc0000001661408476383&amp;qH=a919e22e1bbe313d" TargetMode="External"/><Relationship Id="rId39" Type="http://schemas.openxmlformats.org/officeDocument/2006/relationships/hyperlink" Target="https://www.flipkart.com/apple-iphone-13-blue-512-gb/p/itma26798ee418a6?pid=MOBG6VF5CBZ6EPF2&amp;lid=LSTMOBG6VF5CBZ6EPF2I3GRC9&amp;marketplace=FLIPKART&amp;q=i+phone+13&amp;store=tyy%2F4io&amp;srno=s_1_11&amp;otracker=search&amp;otracker1=search&amp;fm=Search&amp;iid=f87b1995-1cc6-4b44-bb61-154306702cd1.MOBG6VF5CBZ6EPF2.SEARCH&amp;ppt=sp&amp;ppn=sp&amp;ssid=yzn8v03ydc0000001661408476383&amp;qH=a919e22e1bbe313d" TargetMode="External"/><Relationship Id="rId38" Type="http://schemas.openxmlformats.org/officeDocument/2006/relationships/hyperlink" Target="https://www.flipkart.com/apple-iphone-13-starlight-256-gb/p/itm37b8de852304e?pid=MOBG6VF5NFYJ8KQX&amp;lid=LSTMOBG6VF5NFYJ8KQXPU9HRG&amp;marketplace=FLIPKART&amp;q=i+phone+13&amp;store=tyy%2F4io&amp;srno=s_1_10&amp;otracker=search&amp;otracker1=search&amp;fm=Search&amp;iid=f87b1995-1cc6-4b44-bb61-154306702cd1.MOBG6VF5NFYJ8KQX.SEARCH&amp;ppt=sp&amp;ppn=sp&amp;ssid=yzn8v03ydc0000001661408476383&amp;qH=a919e22e1bbe313d" TargetMode="External"/><Relationship Id="rId20" Type="http://schemas.openxmlformats.org/officeDocument/2006/relationships/hyperlink" Target="https://www.flipkart.com/apple-iphone-12-purple-64-gb/p/itmfca1e77621c65?pid=MOBG2EPZJUZEYZGK&amp;lid=LSTMOBG2EPZJUZEYZGK3JC9XU&amp;marketplace=FLIPKART&amp;q=i+phone+12&amp;store=tyy%2F4io&amp;srno=s_1_9&amp;otracker=search&amp;otracker1=search&amp;fm=Search&amp;iid=9ecd26e1-3ac2-48bd-a4b7-253b503c48b0.MOBG2EPZJUZEYZGK.SEARCH&amp;ppt=sp&amp;ppn=sp&amp;ssid=71fcrl4vqo0000001661407541059&amp;qH=d2e83ee4c2bea005" TargetMode="External"/><Relationship Id="rId22" Type="http://schemas.openxmlformats.org/officeDocument/2006/relationships/hyperlink" Target="https://www.flipkart.com/apple-iphone-12-white-64-gb/p/itm8b88bdc03cd79?pid=MOBFWBYZTK33MBG9&amp;lid=LSTMOBFWBYZTK33MBG9ZFJ0HL&amp;marketplace=FLIPKART&amp;q=i+phone+12&amp;store=tyy%2F4io&amp;srno=s_1_11&amp;otracker=search&amp;otracker1=search&amp;fm=Search&amp;iid=9ecd26e1-3ac2-48bd-a4b7-253b503c48b0.MOBFWBYZTK33MBG9.SEARCH&amp;ppt=sp&amp;ppn=sp&amp;ssid=71fcrl4vqo0000001661407541059&amp;qH=d2e83ee4c2bea005" TargetMode="External"/><Relationship Id="rId21" Type="http://schemas.openxmlformats.org/officeDocument/2006/relationships/hyperlink" Target="https://www.flipkart.com/apple-iphone-12-green-128-gb/p/itm4e0a120f7d9c4?pid=MOBFWBYZQXUEHF48&amp;lid=LSTMOBFWBYZQXUEHF481T4EBB&amp;marketplace=FLIPKART&amp;q=i+phone+12&amp;store=tyy%2F4io&amp;srno=s_1_10&amp;otracker=search&amp;otracker1=search&amp;fm=Search&amp;iid=9ecd26e1-3ac2-48bd-a4b7-253b503c48b0.MOBFWBYZQXUEHF48.SEARCH&amp;ppt=sp&amp;ppn=sp&amp;ssid=71fcrl4vqo0000001661407541059&amp;qH=d2e83ee4c2bea005" TargetMode="External"/><Relationship Id="rId24" Type="http://schemas.openxmlformats.org/officeDocument/2006/relationships/hyperlink" Target="https://www.flipkart.com/apple-iphone-12-green-64-gb/p/itmc8a19a9686173?pid=MOBFWBYZKK3EJPFW&amp;lid=LSTMOBFWBYZKK3EJPFWVBZVKG&amp;marketplace=FLIPKART&amp;q=i+phone+12&amp;store=tyy%2F4io&amp;srno=s_1_13&amp;otracker=search&amp;otracker1=search&amp;fm=Search&amp;iid=9ecd26e1-3ac2-48bd-a4b7-253b503c48b0.MOBFWBYZKK3EJPFW.SEARCH&amp;ppt=sp&amp;ppn=sp&amp;ssid=71fcrl4vqo0000001661407541059&amp;qH=d2e83ee4c2bea005" TargetMode="External"/><Relationship Id="rId23" Type="http://schemas.openxmlformats.org/officeDocument/2006/relationships/hyperlink" Target="https://www.flipkart.com/apple-iphone-12-white-256-gb/p/itmcfbcb621e6326?pid=MOBFWBYZMNGZVMJE&amp;lid=LSTMOBFWBYZMNGZVMJEAEBPN8&amp;marketplace=FLIPKART&amp;q=i+phone+12&amp;store=tyy%2F4io&amp;srno=s_1_12&amp;otracker=search&amp;otracker1=search&amp;fm=Search&amp;iid=9ecd26e1-3ac2-48bd-a4b7-253b503c48b0.MOBFWBYZMNGZVMJE.SEARCH&amp;ppt=sp&amp;ppn=sp&amp;ssid=71fcrl4vqo0000001661407541059&amp;qH=d2e83ee4c2bea005" TargetMode="External"/><Relationship Id="rId26" Type="http://schemas.openxmlformats.org/officeDocument/2006/relationships/hyperlink" Target="https://www.flipkart.com/apple-iphone-12-red-64-gb/p/itm3481e4053d500?pid=MOBFWBYZDP6QCQ8F&amp;lid=LSTMOBFWBYZDP6QCQ8FPGCIEN&amp;marketplace=FLIPKART&amp;q=i+phone+12&amp;store=tyy%2F4io&amp;srno=s_1_15&amp;otracker=search&amp;otracker1=search&amp;fm=Search&amp;iid=9ecd26e1-3ac2-48bd-a4b7-253b503c48b0.MOBFWBYZDP6QCQ8F.SEARCH&amp;ppt=sp&amp;ppn=sp&amp;ssid=71fcrl4vqo0000001661407541059&amp;qH=d2e83ee4c2bea005" TargetMode="External"/><Relationship Id="rId25" Type="http://schemas.openxmlformats.org/officeDocument/2006/relationships/hyperlink" Target="https://www.flipkart.com/apple-iphone-12-black-64-gb/p/itma2559422bf7c7?pid=MOBFWBYZU5FWK2VP&amp;lid=LSTMOBFWBYZU5FWK2VPZMTUKX&amp;marketplace=FLIPKART&amp;q=i+phone+12&amp;store=tyy%2F4io&amp;srno=s_1_14&amp;otracker=search&amp;otracker1=search&amp;fm=Search&amp;iid=9ecd26e1-3ac2-48bd-a4b7-253b503c48b0.MOBFWBYZU5FWK2VP.SEARCH&amp;ppt=sp&amp;ppn=sp&amp;ssid=71fcrl4vqo0000001661407541059&amp;qH=d2e83ee4c2bea005" TargetMode="External"/><Relationship Id="rId28" Type="http://schemas.openxmlformats.org/officeDocument/2006/relationships/hyperlink" Target="https://www.flipkart.com/apple-iphone-12-green-256-gb/p/itm6d126e7980774?pid=MOBFWBYZZPFJYYEY&amp;lid=LSTMOBFWBYZZPFJYYEYEJFIAS&amp;marketplace=FLIPKART&amp;q=i+phone+12&amp;store=tyy%2F4io&amp;srno=s_1_17&amp;otracker=search&amp;otracker1=search&amp;fm=Search&amp;iid=9ecd26e1-3ac2-48bd-a4b7-253b503c48b0.MOBFWBYZZPFJYYEY.SEARCH&amp;ppt=sp&amp;ppn=sp&amp;ssid=71fcrl4vqo0000001661407541059&amp;qH=d2e83ee4c2bea005" TargetMode="External"/><Relationship Id="rId27" Type="http://schemas.openxmlformats.org/officeDocument/2006/relationships/hyperlink" Target="https://www.flipkart.com/apple-iphone-12-red-128-gb/p/itma7bd86885ed98?pid=MOBFWBYZUHPFWQRD&amp;lid=LSTMOBFWBYZUHPFWQRD6PEPH0&amp;marketplace=FLIPKART&amp;q=i+phone+12&amp;store=tyy%2F4io&amp;srno=s_1_16&amp;otracker=search&amp;otracker1=search&amp;fm=Search&amp;iid=9ecd26e1-3ac2-48bd-a4b7-253b503c48b0.MOBFWBYZUHPFWQRD.SEARCH&amp;ppt=sp&amp;ppn=sp&amp;ssid=71fcrl4vqo0000001661407541059&amp;qH=d2e83ee4c2bea005" TargetMode="External"/><Relationship Id="rId29" Type="http://schemas.openxmlformats.org/officeDocument/2006/relationships/hyperlink" Target="https://www.flipkart.com/apple-iphone-12-red-256-gb/p/itm16f42310fe29a?pid=MOBFWBYZEBH6SAFP&amp;lid=LSTMOBFWBYZEBH6SAFPXBXAOS&amp;marketplace=FLIPKART&amp;q=i+phone+12&amp;store=tyy%2F4io&amp;srno=s_1_18&amp;otracker=search&amp;otracker1=search&amp;fm=Search&amp;iid=9ecd26e1-3ac2-48bd-a4b7-253b503c48b0.MOBFWBYZEBH6SAFP.SEARCH&amp;ppt=sp&amp;ppn=sp&amp;ssid=71fcrl4vqo0000001661407541059&amp;qH=d2e83ee4c2bea005" TargetMode="External"/><Relationship Id="rId11" Type="http://schemas.openxmlformats.org/officeDocument/2006/relationships/hyperlink" Target="https://www.flipkart.com/apple-iphone-11-yellow-64-gb/p/itm39b1a0ba9ddcb?pid=MOBFWQ6BWGX9VRFS&amp;lid=LSTMOBFWQ6BWGX9VRFSWZG0HT&amp;marketplace=FLIPKART&amp;q=i+phone+11&amp;store=tyy%2F4io&amp;srno=s_1_11&amp;otracker=search&amp;otracker1=search&amp;fm=Search&amp;iid=1549b588-4ad2-46ce-a4df-77ff986ef3b7.MOBFWQ6BWGX9VRFS.SEARCH&amp;ppt=sp&amp;ppn=sp&amp;ssid=7p7bf04ok00000001661406456363&amp;qH=f2b0d47636762520" TargetMode="External"/><Relationship Id="rId10" Type="http://schemas.openxmlformats.org/officeDocument/2006/relationships/hyperlink" Target="https://www.flipkart.com/apple-iphone-11-red-64-gb/p/itmc3935326f2feb?pid=MOBFWQ6BYYV3FCU7&amp;lid=LSTMOBFWQ6BYYV3FCU74EMEKJ&amp;marketplace=FLIPKART&amp;q=i+phone+11&amp;store=tyy%2F4io&amp;srno=s_1_10&amp;otracker=search&amp;otracker1=search&amp;fm=Search&amp;iid=1549b588-4ad2-46ce-a4df-77ff986ef3b7.MOBFWQ6BYYV3FCU7.SEARCH&amp;ppt=sp&amp;ppn=sp&amp;ssid=7p7bf04ok00000001661406456363&amp;qH=f2b0d47636762520" TargetMode="External"/><Relationship Id="rId13" Type="http://schemas.openxmlformats.org/officeDocument/2006/relationships/hyperlink" Target="https://www.flipkart.com/apple-iphone-12-black-256-gb/p/itm68421fa1c1121?pid=MOBFWBYZ7CR9FRHZ&amp;lid=LSTMOBFWBYZ7CR9FRHZIALAIL&amp;marketplace=FLIPKART&amp;q=i+phone+12&amp;store=tyy%2F4io&amp;srno=s_1_2&amp;otracker=search&amp;otracker1=search&amp;fm=Search&amp;iid=9ecd26e1-3ac2-48bd-a4b7-253b503c48b0.MOBFWBYZ7CR9FRHZ.SEARCH&amp;ppt=sp&amp;ppn=sp&amp;ssid=71fcrl4vqo0000001661407541059&amp;qH=d2e83ee4c2bea005" TargetMode="External"/><Relationship Id="rId12" Type="http://schemas.openxmlformats.org/officeDocument/2006/relationships/hyperlink" Target="https://www.flipkart.com/apple-iphone-12-blue-256-gb/p/itm3be487cd1dea5?pid=MOBFWBYZKYYZUANT&amp;lid=LSTMOBFWBYZKYYZUANT0DVCKS&amp;marketplace=FLIPKART&amp;q=i+phone+12&amp;store=tyy%2F4io&amp;srno=s_1_1&amp;otracker=search&amp;otracker1=search&amp;fm=Search&amp;iid=9ecd26e1-3ac2-48bd-a4b7-253b503c48b0.MOBFWBYZKYYZUANT.SEARCH&amp;ppt=sp&amp;ppn=sp&amp;ssid=71fcrl4vqo0000001661407541059&amp;qH=d2e83ee4c2bea005" TargetMode="External"/><Relationship Id="rId15" Type="http://schemas.openxmlformats.org/officeDocument/2006/relationships/hyperlink" Target="https://www.flipkart.com/apple-iphone-12-purple-128-gb/p/itmebc78f1cb26d3?pid=MOBG2EPZK5ZD9KYS&amp;lid=LSTMOBG2EPZK5ZD9KYSOG4BIP&amp;marketplace=FLIPKART&amp;q=i+phone+12&amp;store=tyy%2F4io&amp;srno=s_1_4&amp;otracker=search&amp;otracker1=search&amp;fm=Search&amp;iid=9ecd26e1-3ac2-48bd-a4b7-253b503c48b0.MOBG2EPZK5ZD9KYS.SEARCH&amp;ppt=sp&amp;ppn=sp&amp;ssid=71fcrl4vqo0000001661407541059&amp;qH=d2e83ee4c2bea005" TargetMode="External"/><Relationship Id="rId14" Type="http://schemas.openxmlformats.org/officeDocument/2006/relationships/hyperlink" Target="https://www.flipkart.com/apple-iphone-12-purple-256-gb/p/itmfce36e1443299?pid=MOBG2EPZ6TFVH4YN&amp;lid=LSTMOBG2EPZ6TFVH4YN9NZSKV&amp;marketplace=FLIPKART&amp;q=i+phone+12&amp;store=tyy%2F4io&amp;srno=s_1_3&amp;otracker=search&amp;otracker1=search&amp;fm=Search&amp;iid=9ecd26e1-3ac2-48bd-a4b7-253b503c48b0.MOBG2EPZ6TFVH4YN.SEARCH&amp;ppt=sp&amp;ppn=sp&amp;ssid=71fcrl4vqo0000001661407541059&amp;qH=d2e83ee4c2bea005" TargetMode="External"/><Relationship Id="rId17" Type="http://schemas.openxmlformats.org/officeDocument/2006/relationships/hyperlink" Target="https://www.flipkart.com/apple-iphone-12-white-128-gb/p/itm95393f4c6cc59?pid=MOBFWBYZBTZFGJF9&amp;lid=LSTMOBFWBYZBTZFGJF9RAHZAK&amp;marketplace=FLIPKART&amp;q=i+phone+12&amp;store=tyy%2F4io&amp;srno=s_1_6&amp;otracker=search&amp;otracker1=search&amp;fm=Search&amp;iid=9ecd26e1-3ac2-48bd-a4b7-253b503c48b0.MOBFWBYZBTZFGJF9.SEARCH&amp;ppt=sp&amp;ppn=sp&amp;ssid=71fcrl4vqo0000001661407541059&amp;qH=d2e83ee4c2bea005" TargetMode="External"/><Relationship Id="rId16" Type="http://schemas.openxmlformats.org/officeDocument/2006/relationships/hyperlink" Target="https://www.flipkart.com/apple-iphone-12-blue-128-gb/p/itm02853ae92e90a?pid=MOBFWBYZKPTZF9VG&amp;lid=LSTMOBFWBYZKPTZF9VGJD5AMO&amp;marketplace=FLIPKART&amp;q=i+phone+12&amp;store=tyy%2F4io&amp;srno=s_1_5&amp;otracker=search&amp;otracker1=search&amp;fm=Search&amp;iid=9ecd26e1-3ac2-48bd-a4b7-253b503c48b0.MOBFWBYZKPTZF9VG.SEARCH&amp;ppt=sp&amp;ppn=sp&amp;ssid=71fcrl4vqo0000001661407541059&amp;qH=d2e83ee4c2bea005" TargetMode="External"/><Relationship Id="rId19" Type="http://schemas.openxmlformats.org/officeDocument/2006/relationships/hyperlink" Target="https://www.flipkart.com/apple-iphone-12-blue-64-gb/p/itm5778ad0d0d255?pid=MOBFWBYZ8DNJNY7N&amp;lid=LSTMOBFWBYZ8DNJNY7NK9PX3E&amp;marketplace=FLIPKART&amp;q=i+phone+12&amp;store=tyy%2F4io&amp;srno=s_1_8&amp;otracker=search&amp;otracker1=search&amp;fm=Search&amp;iid=9ecd26e1-3ac2-48bd-a4b7-253b503c48b0.MOBFWBYZ8DNJNY7N.SEARCH&amp;ppt=sp&amp;ppn=sp&amp;ssid=71fcrl4vqo0000001661407541059&amp;qH=d2e83ee4c2bea005" TargetMode="External"/><Relationship Id="rId18" Type="http://schemas.openxmlformats.org/officeDocument/2006/relationships/hyperlink" Target="https://www.flipkart.com/apple-iphone-12-black-128-gb/p/itmf1f0a58f1ecd7?pid=MOBFWBYZK3HACR72&amp;lid=LSTMOBFWBYZK3HACR72T8MSUQ&amp;marketplace=FLIPKART&amp;q=i+phone+12&amp;store=tyy%2F4io&amp;srno=s_1_7&amp;otracker=search&amp;otracker1=search&amp;fm=Search&amp;iid=9ecd26e1-3ac2-48bd-a4b7-253b503c48b0.MOBFWBYZK3HACR72.SEARCH&amp;ppt=sp&amp;ppn=sp&amp;ssid=71fcrl4vqo0000001661407541059&amp;qH=d2e83ee4c2bea005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pkart.com/boat-airdopes-131-upto-15-hours-playback-13mm-drivers-iwp-technology-bluetooth-headset/p/itmd5a5f3a979df6?pid=ACCG48F2S6F48CSZ&amp;lid=LSTACCG48F2S6F48CSZMGK0CD&amp;marketplace=FLIPKART&amp;srno=s_1_1&amp;otracker=AS_QueryStore_OrganicAutoSuggest_3_5_na_na_na&amp;otracker1=AS_QueryStore_OrganicAutoSuggest_3_5_na_na_na&amp;fm=search-autosuggest&amp;iid=6db56f94-508e-4f30-bc72-211e0de5f8f9.ACCFSDGXX3S6DVBG.SEARCH&amp;ppt=sp&amp;ppn=sp&amp;ssid=ytljf2zfmo0000001657108140902&amp;qH=7c82039a894b5615" TargetMode="External"/><Relationship Id="rId2" Type="http://schemas.openxmlformats.org/officeDocument/2006/relationships/hyperlink" Target="https://www.boat-lifestyle.com/products/trebel-airdopes-141" TargetMode="External"/><Relationship Id="rId3" Type="http://schemas.openxmlformats.org/officeDocument/2006/relationships/hyperlink" Target="https://www.boat-lifestyle.com/products/airdopes-441" TargetMode="External"/><Relationship Id="rId4" Type="http://schemas.openxmlformats.org/officeDocument/2006/relationships/hyperlink" Target="https://www.boat-lifestyle.com/products/airdopes-121-v2" TargetMode="External"/><Relationship Id="rId9" Type="http://schemas.openxmlformats.org/officeDocument/2006/relationships/hyperlink" Target="https://www.boat-lifestyle.com/products/boat-rockerz-333-made-in-india" TargetMode="External"/><Relationship Id="rId5" Type="http://schemas.openxmlformats.org/officeDocument/2006/relationships/hyperlink" Target="https://www.boat-lifestyle.com/products/rockerz-245-v2" TargetMode="External"/><Relationship Id="rId6" Type="http://schemas.openxmlformats.org/officeDocument/2006/relationships/hyperlink" Target="https://www.boat-lifestyle.com/products/trebel-rockerz-235v2" TargetMode="External"/><Relationship Id="rId7" Type="http://schemas.openxmlformats.org/officeDocument/2006/relationships/hyperlink" Target="https://www.boat-lifestyle.com/products/rockerz-255-pro" TargetMode="External"/><Relationship Id="rId8" Type="http://schemas.openxmlformats.org/officeDocument/2006/relationships/hyperlink" Target="https://www.boat-lifestyle.com/products/rockerz-255" TargetMode="External"/><Relationship Id="rId31" Type="http://schemas.openxmlformats.org/officeDocument/2006/relationships/hyperlink" Target="https://www.boat-lifestyle.com/products/rugged-v3-micro-usb-1-5-meter" TargetMode="External"/><Relationship Id="rId30" Type="http://schemas.openxmlformats.org/officeDocument/2006/relationships/hyperlink" Target="https://www.boat-lifestyle.com/products/3-a-qualcomm-3-0-turbo-car-charger" TargetMode="External"/><Relationship Id="rId33" Type="http://schemas.openxmlformats.org/officeDocument/2006/relationships/hyperlink" Target="https://www.boat-lifestyle.com/products/a320-type-c-cable" TargetMode="External"/><Relationship Id="rId32" Type="http://schemas.openxmlformats.org/officeDocument/2006/relationships/hyperlink" Target="https://www.boat-lifestyle.com/products/a400-usb-type-c-data-cable" TargetMode="External"/><Relationship Id="rId35" Type="http://schemas.openxmlformats.org/officeDocument/2006/relationships/hyperlink" Target="https://www.boat-lifestyle.com/products/type-c-c400" TargetMode="External"/><Relationship Id="rId34" Type="http://schemas.openxmlformats.org/officeDocument/2006/relationships/hyperlink" Target="https://www.boat-lifestyle.com/products/ltg-500-indestructible-apple-certified-lightning-cable-2-meter" TargetMode="External"/><Relationship Id="rId36" Type="http://schemas.openxmlformats.org/officeDocument/2006/relationships/drawing" Target="../drawings/drawing21.xml"/><Relationship Id="rId20" Type="http://schemas.openxmlformats.org/officeDocument/2006/relationships/hyperlink" Target="https://www.boat-lifestyle.com/products/aavante-1250" TargetMode="External"/><Relationship Id="rId22" Type="http://schemas.openxmlformats.org/officeDocument/2006/relationships/hyperlink" Target="https://www.boat-lifestyle.com/products/aavante-bar-900" TargetMode="External"/><Relationship Id="rId21" Type="http://schemas.openxmlformats.org/officeDocument/2006/relationships/hyperlink" Target="https://www.boat-lifestyle.com/products/aavante-bar-1280" TargetMode="External"/><Relationship Id="rId24" Type="http://schemas.openxmlformats.org/officeDocument/2006/relationships/hyperlink" Target="https://www.boat-lifestyle.com/products/party-pal-60" TargetMode="External"/><Relationship Id="rId23" Type="http://schemas.openxmlformats.org/officeDocument/2006/relationships/hyperlink" Target="https://www.boat-lifestyle.com/products/aavante-bar-1550" TargetMode="External"/><Relationship Id="rId26" Type="http://schemas.openxmlformats.org/officeDocument/2006/relationships/hyperlink" Target="https://www.boat-lifestyle.com/products/boat-party-pal-50" TargetMode="External"/><Relationship Id="rId25" Type="http://schemas.openxmlformats.org/officeDocument/2006/relationships/hyperlink" Target="https://www.boat-lifestyle.com/products/party-pal-20" TargetMode="External"/><Relationship Id="rId28" Type="http://schemas.openxmlformats.org/officeDocument/2006/relationships/hyperlink" Target="https://www.boat-lifestyle.com/products/boat-wcd-36w-qc-charger" TargetMode="External"/><Relationship Id="rId27" Type="http://schemas.openxmlformats.org/officeDocument/2006/relationships/hyperlink" Target="https://www.croma.com/boat-partypal-63-20-watts-party-speaker-preset-eq-modes-black-/p/225912" TargetMode="External"/><Relationship Id="rId29" Type="http://schemas.openxmlformats.org/officeDocument/2006/relationships/hyperlink" Target="https://www.boat-lifestyle.com/products/boat-dual-qc-pd-port-rapid-car-charger-with-type-c-cable" TargetMode="External"/><Relationship Id="rId11" Type="http://schemas.openxmlformats.org/officeDocument/2006/relationships/hyperlink" Target="https://www.boat-lifestyle.com/products/trebel-rockerz-450" TargetMode="External"/><Relationship Id="rId10" Type="http://schemas.openxmlformats.org/officeDocument/2006/relationships/hyperlink" Target="https://www.boat-lifestyle.com/products/boat-rockerz-330-make-in-india" TargetMode="External"/><Relationship Id="rId13" Type="http://schemas.openxmlformats.org/officeDocument/2006/relationships/hyperlink" Target="https://www.boat-lifestyle.com/products/rockerz-560" TargetMode="External"/><Relationship Id="rId12" Type="http://schemas.openxmlformats.org/officeDocument/2006/relationships/hyperlink" Target="https://www.boat-lifestyle.com/products/trebel-rockerz-400" TargetMode="External"/><Relationship Id="rId15" Type="http://schemas.openxmlformats.org/officeDocument/2006/relationships/hyperlink" Target="https://www.boat-lifestyle.com/products/rockerz-510" TargetMode="External"/><Relationship Id="rId14" Type="http://schemas.openxmlformats.org/officeDocument/2006/relationships/hyperlink" Target="https://www.boat-lifestyle.com/products/rockerz-518" TargetMode="External"/><Relationship Id="rId17" Type="http://schemas.openxmlformats.org/officeDocument/2006/relationships/hyperlink" Target="https://www.boat-lifestyle.com/products/stone-350" TargetMode="External"/><Relationship Id="rId16" Type="http://schemas.openxmlformats.org/officeDocument/2006/relationships/hyperlink" Target="https://www.boat-lifestyle.com/products/stone-190" TargetMode="External"/><Relationship Id="rId19" Type="http://schemas.openxmlformats.org/officeDocument/2006/relationships/hyperlink" Target="https://www.boat-lifestyle.com/products/stone-1000" TargetMode="External"/><Relationship Id="rId18" Type="http://schemas.openxmlformats.org/officeDocument/2006/relationships/hyperlink" Target="https://www.boat-lifestyle.com/products/stone-650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lipkart.com/dove-oxygen-moisture-shampoo/p/itmf3xfysefhh6g6?pid=SMPED9GAQZHGZEM9&amp;lid=LSTSMPED9GAQZHGZEM99MGCJ2&amp;marketplace=GROCERY&amp;iid=67f17e94-0d2f-47ce-bc2d-7c0e7c9444fc.SMPED9GAQZHGZEM9.SEARCH" TargetMode="External"/><Relationship Id="rId194" Type="http://schemas.openxmlformats.org/officeDocument/2006/relationships/hyperlink" Target="https://www.jiomart.com/p/groceries/nilon-s-green-chilli-pickle-200-g/490004917" TargetMode="External"/><Relationship Id="rId193" Type="http://schemas.openxmlformats.org/officeDocument/2006/relationships/hyperlink" Target="https://www.jiomart.com/p/groceries/thums-up-1-75-l/491126478" TargetMode="External"/><Relationship Id="rId192" Type="http://schemas.openxmlformats.org/officeDocument/2006/relationships/hyperlink" Target="https://www.flipkart.com/johnson-s-baby-powder-blossoms/p/itmez4fwyxh7srgy?pid=TLCETFUYJRHYF3FY&amp;lid=LSTTLCETFUYJRHYF3FYALTBDN&amp;marketplace=GROCERY&amp;iid=70485811-ecb9-446b-8197-f7799981b44a.TLCETFUYJRHYF3FY.SEARCH" TargetMode="External"/><Relationship Id="rId191" Type="http://schemas.openxmlformats.org/officeDocument/2006/relationships/hyperlink" Target="https://www.flipkart.com/cinthol-lime-bath-soap/p/itm7ba866961088e?pid=SOPFRHV7ZJPKDYSH&amp;lid=LSTSOPFRHV7ZJPKDYSHL3TGGZ&amp;marketplace=GROCERY&amp;q=soap+all+categories&amp;store=g9b%2F5nz%2Fb1b%2Fyug&amp;srno=s_1_19&amp;otracker=search&amp;otracker1=search&amp;fm=Search&amp;iid=e28a4cea-954e-4675-aefe-644bb539b827.SOPFRHV7ZJPKDYSH.SEARCH&amp;ppt=sp&amp;ppn=sp&amp;ssid=cs3vwapwkg0000001656308610524&amp;qH=de099dce79a407da" TargetMode="External"/><Relationship Id="rId187" Type="http://schemas.openxmlformats.org/officeDocument/2006/relationships/hyperlink" Target="https://www.jiomart.com/p/groceries/sunfeast-yippee-magic-masala-instant-noodles-560-g/590334461" TargetMode="External"/><Relationship Id="rId186" Type="http://schemas.openxmlformats.org/officeDocument/2006/relationships/hyperlink" Target="https://www.flipkart.com/mdh-saffron-kesar-1gm-2/p/itmc1efc70f5fafb?pid=SCMFYHZKGFYHFJQ4&amp;lid=LSTSCMFYHZKGFYHFJQ4U2PFBO&amp;marketplace=FLIPKART&amp;store=eat%2Fxgg&amp;srno=b_1_13&amp;otracker=browse&amp;fm=organic&amp;iid=02cdadf6-6c5d-4b31-be65-c3a4ca3d2a53.SCMFYHZKGFYHFJQ4.SEARCH&amp;ppt=browse&amp;ppn=browse" TargetMode="External"/><Relationship Id="rId185" Type="http://schemas.openxmlformats.org/officeDocument/2006/relationships/hyperlink" Target="https://www.flipkart.com/lay-s-maxx-macho-chilli-chips/p/itm3ea15d2ee1d1f?pid=CHPFYZ6DJMG77UGH&amp;lid=LSTCHPFYZ6DJMG77UGHYAQGKR&amp;marketplace=FLIPKART&amp;q=lays+chips&amp;store=eat%2Flng&amp;srno=s_3_109&amp;otracker=AS_QueryStore_OrganicAutoSuggest_1_5_na_na_na&amp;otracker1=AS_QueryStore_OrganicAutoSuggest_1_5_na_na_na&amp;fm=search-autosuggest&amp;iid=d8a9daf7-bbd7-4cc1-8785-4e3d33fc879a.CHPFYZ6DJMG77UGH.SEARCH&amp;ppt=sp&amp;ppn=sp&amp;ssid=57wgm93uu80000001655806320704&amp;qH=deaf5f03ad75e38e" TargetMode="External"/><Relationship Id="rId184" Type="http://schemas.openxmlformats.org/officeDocument/2006/relationships/hyperlink" Target="https://www.jiomart.com/p/groceries/figaro-olive-oil-200-ml-tin/490006679" TargetMode="External"/><Relationship Id="rId189" Type="http://schemas.openxmlformats.org/officeDocument/2006/relationships/hyperlink" Target="https://www.jiomart.com/p/groceries/cadbury-celebrations-chocolate-64-g/491227606" TargetMode="External"/><Relationship Id="rId188" Type="http://schemas.openxmlformats.org/officeDocument/2006/relationships/hyperlink" Target="https://www.flipkart.com/oral-b-kids-extra-soft-toothbrush/p/itm5ef5965ec1f53?pid=THBFHGH9D2YQK5DC&amp;lid=LSTTHBFHGH9D2YQK5DC6GNTAR&amp;marketplace=GROCERY&amp;iid=2620d1dc-e2e9-4e31-8660-6bd30c02adcd.THBFHGH9D2YQK5DC.SEARCH" TargetMode="External"/><Relationship Id="rId183" Type="http://schemas.openxmlformats.org/officeDocument/2006/relationships/hyperlink" Target="https://healthplus.flipkart.com/moov-instant-pain-relief-cream-15-g-reckitt-benckiser-india-pvt-ltd-uk/p/lhlaeq" TargetMode="External"/><Relationship Id="rId182" Type="http://schemas.openxmlformats.org/officeDocument/2006/relationships/hyperlink" Target="https://www.flipkart.com/manforce-combo-pack-strawberry-chocolate-litchi-flavoured-condom/p/itm2da945986a36a?pid=CDMF23Y7NM3G3GHZ&amp;lid=LSTCDMF23Y7NM3G3GHZOO31WE&amp;marketplace=FLIPKART&amp;store=g9b%2Falu%2Ftdd&amp;srno=b_1_9&amp;otracker=browse&amp;fm=organic&amp;iid=08b67412-b338-4558-82f8-68b948f5db4b.CDMF23Y7NM3G3GHZ.SEARCH&amp;ppt=browse&amp;ppn=browse" TargetMode="External"/><Relationship Id="rId181" Type="http://schemas.openxmlformats.org/officeDocument/2006/relationships/hyperlink" Target="https://www.bigbasket.com/pd/40200918/english-oven-sub-multigrain-bread-200-g/?nc=cl-prod-list&amp;t_pg=&amp;t_p=&amp;t_s=cl-prod-list&amp;t_pos=1&amp;t_ch=desktop" TargetMode="External"/><Relationship Id="rId180" Type="http://schemas.openxmlformats.org/officeDocument/2006/relationships/hyperlink" Target="https://www.amazon.in/Scotch-Brite-Scrub-Sponge-Large-2Pcs/dp/B00NBLYJTS/ref=sr_1_12?crid=5TAH5DB32LXQ&amp;keywords=scotch+brite&amp;qid=1657364810&amp;sprefix=scoth+brite%2Caps%2C242&amp;sr=8-12" TargetMode="External"/><Relationship Id="rId176" Type="http://schemas.openxmlformats.org/officeDocument/2006/relationships/hyperlink" Target="https://www.jiomart.com/p/groceries/thums-up-600-ml/490001803" TargetMode="External"/><Relationship Id="rId297" Type="http://schemas.openxmlformats.org/officeDocument/2006/relationships/hyperlink" Target="https://www.flipkart.com/durex-extra-dots-condom/p/itm0d1b410acc395?pid=CDMF4PFQPGHPBTXD&amp;lid=LSTCDMF4PFQPGHPBTXDRKSHLY&amp;marketplace=GROCERY&amp;store=g9b%2Falu%2Ftdd&amp;srno=b_1_22&amp;otracker=browse&amp;fm=organic&amp;iid=08b67412-b338-4558-82f8-68b948f5db4b.CDMF4PFQPGHPBTXD.SEARCH&amp;ppt=browse&amp;ppn=browse" TargetMode="External"/><Relationship Id="rId175" Type="http://schemas.openxmlformats.org/officeDocument/2006/relationships/hyperlink" Target="https://www.flipkart.com/hit-flying-insect-killer-spray/p/itm833080481c566?pid=IRPEU9J7J7MSY3DV&amp;lid=LSTIRPEU9J7J7MSY3DVIBAFBT&amp;marketplace=GROCERY&amp;iid=en_%2BcYk0OtP61lKh6bAX7cNJE0CsrWO0EKPIe0bxQInjx4DzbMihFL8BasPbUKgv1Egrgkq2n5trkApgyG%2Fjh2yfg%3D%3D" TargetMode="External"/><Relationship Id="rId296" Type="http://schemas.openxmlformats.org/officeDocument/2006/relationships/hyperlink" Target="https://www.amazon.in/Scotch-Brite-Plastic-Kitchen-Wiper-Grey/dp/B07DWKC8TB/ref=sr_1_30?crid=5TAH5DB32LXQ&amp;keywords=scotch+brite&amp;qid=1657364810&amp;sprefix=scoth+brite%2Caps%2C242&amp;sr=8-30" TargetMode="External"/><Relationship Id="rId174" Type="http://schemas.openxmlformats.org/officeDocument/2006/relationships/hyperlink" Target="https://www.flipkart.com/fiama-peach-avocado-gel-bar/p/itmfcygg3jaz98ne?pid=SOPFVCG9X6FKUZYV&amp;lid=LSTSOPFVCG9X6FKUZYVHDU3KF&amp;marketplace=GROCERY&amp;q=soap+all+categories&amp;store=g9b%2F5nz%2Fb1b%2Fyug&amp;srno=s_1_14&amp;otracker=search&amp;otracker1=search&amp;fm=Search&amp;iid=e28a4cea-954e-4675-aefe-644bb539b827.SOPFVCG9X6FKUZYV.SEARCH&amp;ppt=sp&amp;ppn=sp&amp;ssid=cs3vwapwkg0000001656308610524&amp;qH=de099dce79a407da" TargetMode="External"/><Relationship Id="rId295" Type="http://schemas.openxmlformats.org/officeDocument/2006/relationships/hyperlink" Target="https://www.flipkart.com/bru-gold-instant-coffee/p/itmff5q5g3mfftpa?pid=CFEET82HTGXG2H8T&amp;lid=LSTCFEET82HTGXG2H8THRWLAB&amp;marketplace=GROCERY&amp;iid=en_1loQ5LWe%2B%2B3CrJtjNQmiBYoddM%2FTb1Jm0vEQjGiPIq7d%2FN6pbbRtp7%2F3kI1kKrfb2mRR%2FwsRq1sp3dw5RAwm%2Bg%3D%3D" TargetMode="External"/><Relationship Id="rId173" Type="http://schemas.openxmlformats.org/officeDocument/2006/relationships/hyperlink" Target="https://www.flipkart.com/park-avenue-beer-shampoo-damage-free/p/itmfcap3w5mhumsm?pid=SMPFVKZRQFRZEQW7&amp;lid=LSTSMPFVKZRQFRZEQW74ITPMR&amp;marketplace=GROCERY&amp;iid=67f17e94-0d2f-47ce-bc2d-7c0e7c9444fc.SMPFVKZRQFRZEQW7.SEARCH" TargetMode="External"/><Relationship Id="rId294" Type="http://schemas.openxmlformats.org/officeDocument/2006/relationships/hyperlink" Target="https://www.flipkart.com/whiskas-kitten-2-12-months-tuna-1-02-kg-12x0-09-kg-wet-new-born-cat-food/p/itm32b2bf606c95e?pid=PFDEHZR6CVGHFYDH&amp;lid=LSTPFDEHZR6CVGHFYDHNFUZIG&amp;marketplace=GROCERY&amp;iid=58024c44-216d-4c94-b123-61fd9b498703.PFDEHZR6CVGHFYDH.SEARCH" TargetMode="External"/><Relationship Id="rId179" Type="http://schemas.openxmlformats.org/officeDocument/2006/relationships/hyperlink" Target="https://www.flipkart.com/tata-gold-care-tea-box/p/itm6ed6afab98b84?pid=TEAFVHBQ5NMA4EUJ&amp;lid=LSTTEAFVHBQ5NMA4EUJ6L9SZE&amp;marketplace=GROCERY&amp;iid=9bc9a65d-a269-422f-8180-f7ccabaab680.TEAFVHBQ5NMA4EUJ.SEARCH" TargetMode="External"/><Relationship Id="rId178" Type="http://schemas.openxmlformats.org/officeDocument/2006/relationships/hyperlink" Target="https://www.flipkart.com/pedigree-adult-chicken-vegetable-1-2-kg-dry-dog-food/p/itmfb020f942ee1e?pid=PFDE77VQENECGHTC&amp;lid=LSTPFDE77VQENECGHTCKBPGNA&amp;marketplace=GROCERY&amp;iid=7ba6da89-2f98-468e-b9df-6f18b3f3d028.PFDE77VQENECGHTC.SEARCH" TargetMode="External"/><Relationship Id="rId299" Type="http://schemas.openxmlformats.org/officeDocument/2006/relationships/hyperlink" Target="https://www.jiomart.com/p/groceries/cornitos-cheese-herbs-nacho-crisps-60-g/490929247" TargetMode="External"/><Relationship Id="rId177" Type="http://schemas.openxmlformats.org/officeDocument/2006/relationships/hyperlink" Target="https://www.jiomart.com/p/groceries/mother-s-recipe-green-chilli-pickle-400-g/490005245" TargetMode="External"/><Relationship Id="rId298" Type="http://schemas.openxmlformats.org/officeDocument/2006/relationships/hyperlink" Target="https://healthplus.flipkart.com/volini-maxx-gel-30-g-sun-pharmaceutical-ind-ltd/p/meypac" TargetMode="External"/><Relationship Id="rId198" Type="http://schemas.openxmlformats.org/officeDocument/2006/relationships/hyperlink" Target="https://www.bigbasket.com/pd/40200917/english-oven-sub-olive-bread-200-g/?nc=cl-prod-list&amp;t_pg=&amp;t_p=&amp;t_s=cl-prod-list&amp;t_pos=1&amp;t_ch=desktop" TargetMode="External"/><Relationship Id="rId197" Type="http://schemas.openxmlformats.org/officeDocument/2006/relationships/hyperlink" Target="https://www.amazon.in/Scotch-Brite-IE840100556-Heavy-Duty-Large/dp/B00NBLYUXI/ref=sr_1_13?crid=5TAH5DB32LXQ&amp;keywords=scotch+brite&amp;qid=1657364810&amp;sprefix=scoth+brite%2Caps%2C242&amp;sr=8-13" TargetMode="External"/><Relationship Id="rId196" Type="http://schemas.openxmlformats.org/officeDocument/2006/relationships/hyperlink" Target="https://www.flipkart.com/waghbakri-instant-black-pepper-cinnamon-cloves-ginger-cardamom-masala-tea-box/p/itmezgk9ybntfg9h?pid=TEAEZGK9NTVYUH3B&amp;lid=LSTTEAEZGK9NTVYUH3B3R2EY3&amp;marketplace=GROCERY&amp;iid=9bc9a65d-a269-422f-8180-f7ccabaab680.TEAEZGK9NTVYUH3B.SEARCH" TargetMode="External"/><Relationship Id="rId195" Type="http://schemas.openxmlformats.org/officeDocument/2006/relationships/hyperlink" Target="https://www.flipkart.com/pedigree-high-protein-variant-rice-egg-chicken-3-kg-dry-adult-dog-food/p/itm9e4474ebe82c7?pid=PFDF85UGRX9V4HPV&amp;lid=LSTPFDF85UGRX9V4HPVXZNTCA&amp;marketplace=GROCERY&amp;iid=7ba6da89-2f98-468e-b9df-6f18b3f3d028.PFDF85UGRX9V4HPV.SEARCH" TargetMode="External"/><Relationship Id="rId199" Type="http://schemas.openxmlformats.org/officeDocument/2006/relationships/hyperlink" Target="https://www.flipkart.com/kamasutra-excite-pineapple-condom/p/itm972933fc01eca?pid=CDMFP5VZ9VFXRYHC&amp;lid=LSTCDMFP5VZ9VFXRYHCIPETVV&amp;marketplace=GROCERY&amp;store=g9b%2Falu%2Ftdd&amp;srno=b_1_10&amp;otracker=browse&amp;fm=organic&amp;iid=08b67412-b338-4558-82f8-68b948f5db4b.CDMFP5VZ9VFXRYHC.SEARCH&amp;ppt=browse&amp;ppn=browse" TargetMode="External"/><Relationship Id="rId150" Type="http://schemas.openxmlformats.org/officeDocument/2006/relationships/hyperlink" Target="https://www.flipkart.com/haldiram-s-navrattan/p/itm66517f98a7da3?pid=SNSF6KYDGRBPZFYH&amp;lid=LSTSNSF6KYDGRBPZFYH9ROFWA&amp;marketplace=GROCERY&amp;q=haldiram+namkeen&amp;store=eat%2F0we&amp;srno=s_1_8&amp;otracker=AS_QueryStore_OrganicAutoSuggest_1_16_na_na_ps&amp;otracker1=AS_QueryStore_OrganicAutoSuggest_1_16_na_na_ps&amp;fm=search-autosuggest&amp;iid=7d4078dc-655a-4999-8a6f-c13ef75874c0.SNSF6KYDGRBPZFYH.SEARCH&amp;ppt=sp&amp;ppn=sp&amp;ssid=z8996owkeo0000001655802032260&amp;qH=f177cbad1f2253c4" TargetMode="External"/><Relationship Id="rId271" Type="http://schemas.openxmlformats.org/officeDocument/2006/relationships/hyperlink" Target="https://www.flipkart.com/clinic-plus-strong-long-shampoo/p/itmfhc9yryfunbzf?pid=SMPFQGRFYWTKFMG6&amp;lid=LSTSMPFQGRFYWTKFMG66PUKWL&amp;marketplace=GROCERY&amp;iid=67f17e94-0d2f-47ce-bc2d-7c0e7c9444fc.SMPFQGRFYWTKFMG6.SEARCH" TargetMode="External"/><Relationship Id="rId392" Type="http://schemas.openxmlformats.org/officeDocument/2006/relationships/hyperlink" Target="https://www.flipkart.com/haldiram-s-khatta-meetha/p/itmabd525bc151ea?pid=SNSF6KYDRGHZKQGK&amp;lid=LSTSNSF6KYDRGHZKQGKHENC9R&amp;marketplace=GROCERY&amp;q=haldiram+namkeen&amp;store=eat%2F0we&amp;srno=s_1_23&amp;otracker=AS_QueryStore_OrganicAutoSuggest_1_16_na_na_ps&amp;otracker1=AS_QueryStore_OrganicAutoSuggest_1_16_na_na_ps&amp;fm=search-autosuggest&amp;iid=7d4078dc-655a-4999-8a6f-c13ef75874c0.SNSF6KYDRGHZKQGK.SEARCH&amp;ppt=sp&amp;ppn=sp&amp;ssid=z8996owkeo0000001655802032260&amp;qH=f177cbad1f2253c4" TargetMode="External"/><Relationship Id="rId270" Type="http://schemas.openxmlformats.org/officeDocument/2006/relationships/hyperlink" Target="https://www.jiomart.com/p/groceries/hersheys-kisses-milk-chocolate-108-g/590033933" TargetMode="External"/><Relationship Id="rId391" Type="http://schemas.openxmlformats.org/officeDocument/2006/relationships/hyperlink" Target="https://www.flipkart.com/catch-jeera-whole/p/itmfahf2pckskdar?pid=SCMEUE5ZSTJRJNFB&amp;lid=LSTSCMEUE5ZSTJRJNFBMLBGWW&amp;marketplace=GROCERY&amp;q=catch+masala&amp;store=eat%2Fxgg&amp;srno=s_1_2&amp;otracker=AS_QueryStore_OrganicAutoSuggest_1_5_na_na_na&amp;otracker1=AS_QueryStore_OrganicAutoSuggest_1_5_na_na_na&amp;fm=search-autosuggest&amp;iid=70538882-1a4e-469e-9e5c-dbdd40691a08.SCMEUE5ZSTJRJNFB.SEARCH&amp;ppt=sp&amp;ppn=sp&amp;ssid=37y1ca7utc0000001655719992903&amp;qH=4dccee1006e5158e" TargetMode="External"/><Relationship Id="rId390" Type="http://schemas.openxmlformats.org/officeDocument/2006/relationships/hyperlink" Target="https://www.flipkart.com/bingo-mad-angles-nachos/p/itm63bc863db318c?pid=CHPFXMDZRHDJHCHW&amp;lid=LSTCHPFXMDZRHDJHCHWPC8AIU&amp;marketplace=GROCERY&amp;q=bingo&amp;store=search.flipkart.com&amp;srno=s_1_7&amp;otracker=search&amp;otracker1=search&amp;fm=Search&amp;iid=24e52fea-e0e3-4f13-9a94-4a3892eb2bcc.CHPFXMDZRHDJHCHW.SEARCH&amp;ppt=sp&amp;ppn=sp&amp;ssid=qzy4th0gvk0000001655812878993&amp;qH=3a3795bb61d53775" TargetMode="External"/><Relationship Id="rId1" Type="http://schemas.openxmlformats.org/officeDocument/2006/relationships/hyperlink" Target="https://www.flipkart.com/amul-pasteurised-salted-butter/p/itmd8456fd5e5276?pid=BUTEZ3B9DMEJU3PR&amp;lid=LSTBUTEZ3B9DMEJU3PRJBOKKU&amp;marketplace=GROCERY&amp;iid=c4258543-7964-450c-a4c5-533cf544310b.BUTEZ3B9DMEJU3PR.SEARCH" TargetMode="External"/><Relationship Id="rId2" Type="http://schemas.openxmlformats.org/officeDocument/2006/relationships/hyperlink" Target="https://www.jiomart.com/p/groceries/fortune-sunlite-refined-sunflower-oil-1-l-pouch/490000052" TargetMode="External"/><Relationship Id="rId3" Type="http://schemas.openxmlformats.org/officeDocument/2006/relationships/hyperlink" Target="https://www.flipkart.com/lay-s-american-style-cream-onion-chips/p/itm7cd433153a05c?pid=CHPEU6ZH7AYY6KHC&amp;lid=LSTCHPEU6ZH7AYY6KHCTCB2L4&amp;marketplace=GROCERY&amp;q=lays+chips&amp;store=eat%2Flng&amp;srno=s_1_3&amp;otracker=AS_QueryStore_OrganicAutoSuggest_1_5_na_na_na&amp;otracker1=AS_QueryStore_OrganicAutoSuggest_1_5_na_na_na&amp;fm=search-autosuggest&amp;iid=d28787eb-6f3b-45d2-80fc-41c58446b148.CHPEU6ZH7AYY6KHC.SEARCH&amp;ppt=sp&amp;ppn=sp&amp;ssid=57wgm93uu80000001655806320704&amp;qH=deaf5f03ad75e38e" TargetMode="External"/><Relationship Id="rId149" Type="http://schemas.openxmlformats.org/officeDocument/2006/relationships/hyperlink" Target="https://www.flipkart.com/mdh-chunky-chat-masala/p/itmfy63kg5hnpza3?pid=SCMEUYZ2HYVTZSZM&amp;lid=LSTSCMEUYZ2HYVTZSZMFA2NS9&amp;marketplace=FLIPKART&amp;store=eat%2Fxgg&amp;srno=b_1_8&amp;otracker=browse&amp;fm=organic&amp;iid=02cdadf6-6c5d-4b31-be65-c3a4ca3d2a53.SCMEUYZ2HYVTZSZM.SEARCH&amp;ppt=browse&amp;ppn=browse" TargetMode="External"/><Relationship Id="rId4" Type="http://schemas.openxmlformats.org/officeDocument/2006/relationships/hyperlink" Target="https://www.flipkart.com/mdh-kitchen-king-mixed-spices-powder/p/itmeze2ftuf76sw6?pid=SCMEUYZ25EX9GDTB&amp;lid=LSTSCMEUYZ25EX9GDTBIGUBHD&amp;marketplace=GROCERY&amp;store=eat%2Fxgg&amp;srno=b_1_1&amp;otracker=browse&amp;fm=organic&amp;iid=02cdadf6-6c5d-4b31-be65-c3a4ca3d2a53.SCMEUYZ25EX9GDTB.SEARCH&amp;ppt=browse&amp;ppn=browse&amp;ssid=z10pvww71s0000001655716751600" TargetMode="External"/><Relationship Id="rId148" Type="http://schemas.openxmlformats.org/officeDocument/2006/relationships/hyperlink" Target="https://www.flipkart.com/lay-s-india-s-magic-masala-chips/p/itmex3fhk6htahad?pid=CHPEU6ZHVT4RWHMZ&amp;lid=LSTCHPEU6ZHVT4RWHMZX0CEEG&amp;marketplace=GROCERY&amp;q=lays+chips&amp;store=eat%2Flng&amp;srno=s_1_10&amp;otracker=AS_QueryStore_OrganicAutoSuggest_1_5_na_na_na&amp;otracker1=AS_QueryStore_OrganicAutoSuggest_1_5_na_na_na&amp;fm=search-autosuggest&amp;iid=d28787eb-6f3b-45d2-80fc-41c58446b148.CHPEU6ZHVT4RWHMZ.SEARCH&amp;ppt=sp&amp;ppn=sp&amp;ssid=57wgm93uu80000001655806320704&amp;qH=deaf5f03ad75e38e" TargetMode="External"/><Relationship Id="rId269" Type="http://schemas.openxmlformats.org/officeDocument/2006/relationships/hyperlink" Target="https://www.flipkart.com/dabur-red-toothpaste/p/itmfcyfnnezwkcmd?pid=TPSETYD5ZF5FHPM5&amp;lid=LSTTPSETYD5ZF5FHPM54FDCKG&amp;marketplace=GROCERY&amp;iid=3fd08ff9-1571-4512-8733-567cba228a12.TPSETYD5ZF5FHPM5.SEARCH" TargetMode="External"/><Relationship Id="rId9" Type="http://schemas.openxmlformats.org/officeDocument/2006/relationships/hyperlink" Target="https://www.flipkart.com/nivea-water-lily-oil-shower-gel-pack-3/p/itmf6y87chmxbkmc?pid=BWSF6Y87WFCACRS2&amp;lid=LSTBWSF6Y87WFCACRS2DBLD1L&amp;marketplace=FLIPKART&amp;q=body+wash&amp;store=g9b%2F5nz%2Fb1b%2Fbwa&amp;srno=s_1_1&amp;otracker=AS_QueryStore_OrganicAutoSuggest_2_4_na_na_na&amp;otracker1=AS_QueryStore_OrganicAutoSuggest_2_4_na_na_na&amp;fm=search-autosuggest&amp;iid=a7f4c246-2fad-4707-a8a0-8d4eabdb3715.BWSF6Y87WFCACRS2.SEARCH&amp;ppt=sp&amp;ppn=sp&amp;ssid=qpusm72ets0000001656305924141&amp;qH=3159723a134748bd" TargetMode="External"/><Relationship Id="rId143" Type="http://schemas.openxmlformats.org/officeDocument/2006/relationships/hyperlink" Target="https://www.amazon.in/Scotch-Brite-Jet-Scrubber-Brush-Tough/dp/B00NBM27RS/ref=sr_1_10?crid=5TAH5DB32LXQ&amp;keywords=scotch+brite&amp;qid=1657364810&amp;sprefix=scoth+brite%2Caps%2C242&amp;sr=8-10" TargetMode="External"/><Relationship Id="rId264" Type="http://schemas.openxmlformats.org/officeDocument/2006/relationships/hyperlink" Target="https://healthplus.flipkart.com/volini-spray-40-g-sun-pharmaceutical-indltdm/p/nl7sut" TargetMode="External"/><Relationship Id="rId385" Type="http://schemas.openxmlformats.org/officeDocument/2006/relationships/hyperlink" Target="https://www.jiomart.com/p/groceries/pepsi-750-ml/491208775" TargetMode="External"/><Relationship Id="rId142" Type="http://schemas.openxmlformats.org/officeDocument/2006/relationships/hyperlink" Target="https://www.flipkart.com/tata-tea-premium-teaveda-box/p/itm5f9324a9b9541?pid=TEAGDTKAZAKHJYRE&amp;lid=LSTTEAGDTKAZAKHJYREORNUMO&amp;marketplace=GROCERY&amp;iid=en_PNwVjQlhbuuCBu4nxEKpVebBZW1VV0lhcgTFcjA59tWdTnSplqKBrMQgDuPDyiFkTL1%2F7unwd1HGsYyfZ%2FRB4Q%3D%3D" TargetMode="External"/><Relationship Id="rId263" Type="http://schemas.openxmlformats.org/officeDocument/2006/relationships/hyperlink" Target="https://www.flipkart.com/kamasutra-orgasmax-condoms-condom/p/itm9a131642ad801?pid=CDMG3EA54Z64N9XN&amp;lid=LSTCDMG3EA54Z64N9XNDHCAO0&amp;marketplace=FLIPKART&amp;store=g9b%2Falu%2Ftdd&amp;srno=b_1_13&amp;otracker=browse&amp;fm=organic&amp;iid=08b67412-b338-4558-82f8-68b948f5db4b.CDMG3EA54Z64N9XN.SEARCH&amp;ppt=browse&amp;ppn=browse" TargetMode="External"/><Relationship Id="rId384" Type="http://schemas.openxmlformats.org/officeDocument/2006/relationships/hyperlink" Target="https://www.flipkart.com/odonil-jasmine-fresh-spray/p/itmew5mrfqt7za6f?pid=AIREUHAZQ8BFKCRN&amp;lid=LSTAIREUHAZQ8BFKCRNFLWEV6&amp;marketplace=GROCERY&amp;iid=f3b74069-3b47-4d62-b10f-8dceb958fdaf.AIREUHAZQ8BFKCRN.SEARCH" TargetMode="External"/><Relationship Id="rId141" Type="http://schemas.openxmlformats.org/officeDocument/2006/relationships/hyperlink" Target="https://www.flipkart.com/pedigree-puppy-small-dog-lamb-1-2-kg-dry-young-food/p/itm81448d48c43ef?pid=PFDFZJ9KGH4KN8J8&amp;lid=LSTPFDFZJ9KGH4KN8J8BGB8YR&amp;marketplace=GROCERY&amp;iid=7ba6da89-2f98-468e-b9df-6f18b3f3d028.PFDFZJ9KGH4KN8J8.SEARCH" TargetMode="External"/><Relationship Id="rId262" Type="http://schemas.openxmlformats.org/officeDocument/2006/relationships/hyperlink" Target="https://www.flipkart.com/organic-india-original-tulsi-tea-drum/p/itmewzg45gqyb5ec?pid=TEAEWZG4HPGYESH6&amp;lid=LSTTEAEWZG4HPGYESH69FZ4PQ&amp;marketplace=GROCERY&amp;iid=9bc9a65d-a269-422f-8180-f7ccabaab680.TEAEWZG4HPGYESH6.SEARCH" TargetMode="External"/><Relationship Id="rId383" Type="http://schemas.openxmlformats.org/officeDocument/2006/relationships/hyperlink" Target="https://www.flipkart.com/mamypoko-pants-standard-m/p/itm52b41a5a89b49?pid=DPRG7ET7MZURHSS6&amp;lid=LSTDPRG7ET7MZURHSS6MTD46A&amp;marketplace=GROCERY&amp;iid=25f97575-2130-42f9-bd1b-ef53d2216621.DPRG7ET7MZURHSS6.SEARCH" TargetMode="External"/><Relationship Id="rId140" Type="http://schemas.openxmlformats.org/officeDocument/2006/relationships/hyperlink" Target="https://www.jiomart.com/p/groceries/nilon-s-parampara-mango-pickle-1-kg/490478223" TargetMode="External"/><Relationship Id="rId261" Type="http://schemas.openxmlformats.org/officeDocument/2006/relationships/hyperlink" Target="https://www.jiomart.com/p/groceries/nilon-s-mixed-pickle-400-g/490004908" TargetMode="External"/><Relationship Id="rId382" Type="http://schemas.openxmlformats.org/officeDocument/2006/relationships/hyperlink" Target="https://www.flipkart.com/cinthol-lime-soap/p/itmexaskxyfk2yff?pid=SOPEU6NPGEZNMAEZ&amp;lid=LSTSOPEU6NPGEZNMAEZPWBOXF&amp;marketplace=GROCERY&amp;q=soap+all+categories&amp;store=g9b%2F5nz%2Fb1b%2Fyug&amp;srno=s_1_39&amp;otracker=search&amp;otracker1=search&amp;fm=Search&amp;iid=e28a4cea-954e-4675-aefe-644bb539b827.SOPEU6NPGEZNMAEZ.SEARCH&amp;ppt=sp&amp;ppn=sp&amp;ssid=cs3vwapwkg0000001656308610524&amp;qH=de099dce79a407da" TargetMode="External"/><Relationship Id="rId5" Type="http://schemas.openxmlformats.org/officeDocument/2006/relationships/hyperlink" Target="https://www.flipkart.com/maggi-masala-instant-noodles-vegetarian/p/itmfafrphagr9zkb?pid=NDLEUB3GFGYA5TJG&amp;lid=LSTNDLEUB3GFGYA5TJGD23HHY&amp;marketplace=GROCERY&amp;q=maggi+noodles&amp;store=eat%2Fpqj&amp;srno=s_1_4&amp;otracker=AS_Query_OrganicAutoSuggest_3_12_sc_na_na&amp;otracker1=AS_Query_OrganicAutoSuggest_3_12_sc_na_na&amp;fm=search-autosuggest&amp;iid=7ef58c60-904b-4510-805b-11287e2cf89a.NDLEUB3GFGYA5TJG.SEARCH&amp;ppt=sp&amp;ppn=sp&amp;ssid=g5j8ukuhvk0000001655813734979&amp;qH=c9ad0332fe014f83" TargetMode="External"/><Relationship Id="rId147" Type="http://schemas.openxmlformats.org/officeDocument/2006/relationships/hyperlink" Target="https://www.jiomart.com/p/groceries/organic-tattva-organic-cold-pressed-mustard-oil-1-l/491390671" TargetMode="External"/><Relationship Id="rId268" Type="http://schemas.openxmlformats.org/officeDocument/2006/relationships/hyperlink" Target="https://www.flipkart.com/haldiram-s-classic-gup-shup-peanuts/p/itma4d5c115a51af?pid=SNSF6KYDSRS8UHYX&amp;lid=LSTSNSF6KYDSRS8UHYXP3MOJT&amp;marketplace=GROCERY&amp;q=haldiram+namkeen&amp;store=eat%2F0we&amp;srno=s_1_15&amp;otracker=AS_QueryStore_OrganicAutoSuggest_1_16_na_na_ps&amp;otracker1=AS_QueryStore_OrganicAutoSuggest_1_16_na_na_ps&amp;fm=search-autosuggest&amp;iid=7d4078dc-655a-4999-8a6f-c13ef75874c0.SNSF6KYDSRS8UHYX.SEARCH&amp;ppt=sp&amp;ppn=sp&amp;ssid=z8996owkeo0000001655802032260&amp;qH=f177cbad1f2253c4" TargetMode="External"/><Relationship Id="rId389" Type="http://schemas.openxmlformats.org/officeDocument/2006/relationships/hyperlink" Target="https://www.flipkart.com/skore-time-less-condom/p/itm2809a196f186c?pid=CDMFZZ3DAZGFUFGE&amp;lid=LSTCDMFZZ3DAZGFUFGEUS9AQP&amp;marketplace=GROCERY&amp;store=g9b%2Falu%2Ftdd&amp;srno=b_2_43&amp;otracker=browse&amp;fm=organic&amp;iid=7f8fb370-9f80-4213-bbc9-54b3cf4eaf3a.CDMFZZ3DAZGFUFGE.SEARCH&amp;ppt=browse&amp;ppn=browse" TargetMode="External"/><Relationship Id="rId6" Type="http://schemas.openxmlformats.org/officeDocument/2006/relationships/hyperlink" Target="https://www.flipkart.com/haldiram-s-moong-dal/p/itm00ed27631fccc?pid=SNSF6KYDFHJZZHDJ&amp;lid=LSTSNSF6KYDFHJZZHDJQWGLZA&amp;marketplace=GROCERY&amp;q=haldiram+namkeen&amp;store=eat%2F0we&amp;srno=s_1_1&amp;otracker=AS_QueryStore_OrganicAutoSuggest_1_16_na_na_ps&amp;otracker1=AS_QueryStore_OrganicAutoSuggest_1_16_na_na_ps&amp;fm=search-autosuggest&amp;iid=7d4078dc-655a-4999-8a6f-c13ef75874c0.SNSF6KYDFHJZZHDJ.SEARCH&amp;ppt=sp&amp;ppn=sp&amp;ssid=z8996owkeo0000001655802032260&amp;qH=f177cbad1f2253c4" TargetMode="External"/><Relationship Id="rId146" Type="http://schemas.openxmlformats.org/officeDocument/2006/relationships/hyperlink" Target="https://www.flipkart.com/manforce-cocktail-combo-pack-hazelnut-chocolate-strawberry-vanilla-condom/p/itme0f098143e20d?pid=CDMFDZMSJPRJVS2B&amp;lid=LSTCDMFDZMSJPRJVS2BKZCMGL&amp;marketplace=FLIPKART&amp;store=g9b%2Falu%2Ftdd&amp;spotlightTagId=BestsellerId_g9b%2Falu%2Ftdd&amp;srno=b_1_6&amp;otracker=browse&amp;fm=organic&amp;iid=08b67412-b338-4558-82f8-68b948f5db4b.CDMFDZMSJPRJVS2B.SEARCH&amp;ppt=browse&amp;ppn=browse" TargetMode="External"/><Relationship Id="rId267" Type="http://schemas.openxmlformats.org/officeDocument/2006/relationships/hyperlink" Target="https://www.jiomart.com/p/groceries/ching-s-secret-manchurian-instant-noodles-240-g/490544387" TargetMode="External"/><Relationship Id="rId388" Type="http://schemas.openxmlformats.org/officeDocument/2006/relationships/hyperlink" Target="https://www.amazon.in/Gala-Spin-Handle-Refill-White/dp/B01JOCH2ZU/ref=sr_1_3?crid=ZJXBS8X8FCCZ&amp;keywords=GALA&amp;qid=1657366983&amp;sprefix=gala%2Caps%2C368&amp;sr=8-3" TargetMode="External"/><Relationship Id="rId7" Type="http://schemas.openxmlformats.org/officeDocument/2006/relationships/hyperlink" Target="https://www.jiomart.com/p/groceries/kit-kat-wafer-chocolate-bar-132-g/491011052" TargetMode="External"/><Relationship Id="rId145" Type="http://schemas.openxmlformats.org/officeDocument/2006/relationships/hyperlink" Target="https://www.bigbasket.com/pd/70001171/english-oven-bread-milk-400-g-pouch/?nc=cl-prod-list&amp;t_pg=&amp;t_p=&amp;t_s=cl-prod-list&amp;t_pos=1&amp;t_ch=desktop" TargetMode="External"/><Relationship Id="rId266" Type="http://schemas.openxmlformats.org/officeDocument/2006/relationships/hyperlink" Target="https://www.flipkart.com/mdh-hing-50-g/p/itme4e79a3cb4727?pid=SCMGFBP88NYNEBXP&amp;lid=LSTSCMGFBP88NYNEBXP61ZY5B&amp;marketplace=FLIPKART&amp;store=eat%2Fxgg&amp;srno=b_1_22&amp;otracker=browse&amp;fm=organic&amp;iid=02cdadf6-6c5d-4b31-be65-c3a4ca3d2a53.SCMGFBP88NYNEBXP.SEARCH&amp;ppt=browse&amp;ppn=browse" TargetMode="External"/><Relationship Id="rId387" Type="http://schemas.openxmlformats.org/officeDocument/2006/relationships/hyperlink" Target="https://www.jiomart.com/p/groceries/nescafe-classic-black-roast-coffee-100-g/590990693" TargetMode="External"/><Relationship Id="rId8" Type="http://schemas.openxmlformats.org/officeDocument/2006/relationships/hyperlink" Target="https://www.flipkart.com/dabur-almond-shampoo/p/itmf3xfx4ynxsnua?pid=SMPFGMHKXGKBZMGU&amp;lid=LSTSMPFGMHKXGKBZMGUSD03WF&amp;marketplace=GROCERY&amp;iid=5a0ac1ee-38ce-4ea4-8e9b-064514f3c088.SMPFGMHKXGKBZMGU.SEARCH" TargetMode="External"/><Relationship Id="rId144" Type="http://schemas.openxmlformats.org/officeDocument/2006/relationships/hyperlink" Target="https://www.amazon.in/Beeta-Premium-White-Kitchen-Tissue/dp/B08P2V2WFG/ref=sr_1_3?crid=1G1Y621QEYWI6&amp;keywords=BEETA&amp;qid=1657368501&amp;sprefix=beeta%2Caps%2C677&amp;sr=8-3" TargetMode="External"/><Relationship Id="rId265" Type="http://schemas.openxmlformats.org/officeDocument/2006/relationships/hyperlink" Target="https://www.jiomart.com/p/groceries/doritos-sweet-chilli-nachos-66-g/590122123" TargetMode="External"/><Relationship Id="rId386" Type="http://schemas.openxmlformats.org/officeDocument/2006/relationships/hyperlink" Target="https://www.jiomart.com/p/groceries/nilon-s-premium-mixed-pickle-200-g/490004915" TargetMode="External"/><Relationship Id="rId260" Type="http://schemas.openxmlformats.org/officeDocument/2006/relationships/hyperlink" Target="https://www.jiomart.com/p/groceries/kinley-packaged-drinking-water-1-l/490001790" TargetMode="External"/><Relationship Id="rId381" Type="http://schemas.openxmlformats.org/officeDocument/2006/relationships/hyperlink" Target="https://www.flipkart.com/fiama-blackcurrant-bearberry-shower-gel/p/itmf3uph3yt37h4t?pid=BWSEUD6BHSUWK5VS&amp;lid=LSTBWSEUD6BHSUWK5VSTQNYWE&amp;marketplace=GROCERY&amp;q=body+wash&amp;store=g9b%2F5nz%2Fb1b%2Fbwa&amp;srno=s_1_6&amp;otracker=AS_QueryStore_OrganicAutoSuggest_2_4_na_na_na&amp;otracker1=AS_QueryStore_OrganicAutoSuggest_2_4_na_na_na&amp;fm=search-autosuggest&amp;iid=a7f4c246-2fad-4707-a8a0-8d4eabdb3715.BWSEUD6BHSUWK5VS.SEARCH&amp;ppt=sp&amp;ppn=sp&amp;ssid=qpusm72ets0000001656305924141&amp;qH=3159723a134748bd" TargetMode="External"/><Relationship Id="rId380" Type="http://schemas.openxmlformats.org/officeDocument/2006/relationships/hyperlink" Target="https://www.flipkart.com/head-shoulders-smooth-silky-shampoo/p/itmf3xfy4nhubzey?pid=SMPETEEWDNQYFPHZ&amp;lid=LSTSMPETEEWDNQYFPHZUNV7IM&amp;marketplace=GROCERY&amp;iid=67f17e94-0d2f-47ce-bc2d-7c0e7c9444fc.SMPETEEWDNQYFPHZ.SEARCH" TargetMode="External"/><Relationship Id="rId139" Type="http://schemas.openxmlformats.org/officeDocument/2006/relationships/hyperlink" Target="https://www.jiomart.com/p/groceries/coca-cola-zero-300-ml-can/491179454" TargetMode="External"/><Relationship Id="rId138" Type="http://schemas.openxmlformats.org/officeDocument/2006/relationships/hyperlink" Target="https://www.flipkart.com/johnson-s-active-kids-clean-fresh-shampoo/p/itmf63bghgzccdhn?pid=BEOETGPXF7GJCUWW&amp;lid=LSTBEOETGPXF7GJCUWWYLR0HV&amp;marketplace=GROCERY&amp;iid=en_jnWaspvVJNrXrPfVDZTxRluDKEHbFrzy%2F7WTyK3RTB4q0V%2FTIxs2iEHkbMLm5ltl7d1sN%2FgOsvzDds8GeSGXNg%3D%3D" TargetMode="External"/><Relationship Id="rId259" Type="http://schemas.openxmlformats.org/officeDocument/2006/relationships/hyperlink" Target="https://www.flipkart.com/dettol-original-soap-buy-6-get-2-free/p/itm762cb17dec032?pid=SOPG92HATQTPZWYY&amp;lid=LSTSOPG92HATQTPZWYYG9I85Z&amp;marketplace=FLIPKART&amp;q=soap+all+categories&amp;store=g9b%2F5nz%2Fb1b%2Fyug&amp;srno=s_1_27&amp;otracker=search&amp;otracker1=search&amp;fm=Search&amp;iid=e28a4cea-954e-4675-aefe-644bb539b827.SOPG92HATQTPZWYY.SEARCH&amp;ppt=sp&amp;ppn=sp&amp;ssid=cs3vwapwkg0000001656308610524&amp;qH=de099dce79a407da" TargetMode="External"/><Relationship Id="rId137" Type="http://schemas.openxmlformats.org/officeDocument/2006/relationships/hyperlink" Target="https://www.flipkart.com/park-avenue-trance-perfume-body-spray-men/p/itmf3v9rfvyshhpw?pid=DEOET5NEKSPZ7WWU&amp;lid=LSTDEOET5NEKSPZ7WWUUMFGXA&amp;marketplace=GROCERY&amp;q=deodorant&amp;store=g9b%2F0yh%2Fvp1&amp;srno=s_1_11&amp;otracker=AS_Query_OrganicAutoSuggest_3_5_na_na_na&amp;otracker1=AS_Query_OrganicAutoSuggest_3_5_na_na_na&amp;fm=search-autosuggest&amp;iid=3fe2e816-6a59-4b03-895a-40fb12f9e95c.DEOET5NEKSPZ7WWU.SEARCH&amp;ppt=sp&amp;ppn=sp&amp;ssid=lfu99ij9y80000001656311823832&amp;qH=8289b549e3cb5290" TargetMode="External"/><Relationship Id="rId258" Type="http://schemas.openxmlformats.org/officeDocument/2006/relationships/hyperlink" Target="https://www.flipkart.com/palmolive-aroma-absolute-relax-body-wash/p/itm0607fbbc610e3?pid=BWSET95FJRDGKFUJ&amp;lid=LSTBWSET95FJRDGKFUJNVTC49&amp;marketplace=GROCERY&amp;q=body+wash&amp;store=g9b%2F5nz%2Fb1b%2Fbwa&amp;srno=s_1_11&amp;otracker=AS_QueryStore_OrganicAutoSuggest_2_4_na_na_na&amp;otracker1=AS_QueryStore_OrganicAutoSuggest_2_4_na_na_na&amp;fm=search-autosuggest&amp;iid=a7f4c246-2fad-4707-a8a0-8d4eabdb3715.BWSET95FJRDGKFUJ.SEARCH&amp;ppt=sp&amp;ppn=sp&amp;ssid=qpusm72ets0000001656305924141&amp;qH=3159723a134748bd" TargetMode="External"/><Relationship Id="rId379" Type="http://schemas.openxmlformats.org/officeDocument/2006/relationships/hyperlink" Target="https://www.jiomart.com/p/groceries/kit-kat-4-finger-wafer-chocolate-bar-34-g/490001864" TargetMode="External"/><Relationship Id="rId132" Type="http://schemas.openxmlformats.org/officeDocument/2006/relationships/hyperlink" Target="https://www.flipkart.com/haldiram-s-chilli-chatak-lachha/p/itm7285940ddcc09?pid=SNSF6KYDMHNXHVAY&amp;lid=LSTSNSF6KYDMHNXHVAYGLHULH&amp;marketplace=GROCERY&amp;q=haldiram+namkeen&amp;store=eat%2F0we&amp;srno=s_1_7&amp;otracker=AS_QueryStore_OrganicAutoSuggest_1_16_na_na_ps&amp;otracker1=AS_QueryStore_OrganicAutoSuggest_1_16_na_na_ps&amp;fm=search-autosuggest&amp;iid=7d4078dc-655a-4999-8a6f-c13ef75874c0.SNSF6KYDMHNXHVAY.SEARCH&amp;ppt=sp&amp;ppn=sp&amp;ssid=z8996owkeo0000001655802032260&amp;qH=f177cbad1f2253c4" TargetMode="External"/><Relationship Id="rId253" Type="http://schemas.openxmlformats.org/officeDocument/2006/relationships/hyperlink" Target="https://www.flipkart.com/mdh-amchur-powder/p/itmeue5zaa9dqhxn?pid=SCMEUE5ZSVVXBJHG&amp;lid=LSTSCMEUE5ZSVVXBJHGVXWVLF&amp;marketplace=GROCERY&amp;store=eat%2Fxgg&amp;srno=b_1_21&amp;otracker=browse&amp;fm=organic&amp;iid=02cdadf6-6c5d-4b31-be65-c3a4ca3d2a53.SCMEUE5ZSVVXBJHG.SEARCH&amp;ppt=browse&amp;ppn=browse" TargetMode="External"/><Relationship Id="rId374" Type="http://schemas.openxmlformats.org/officeDocument/2006/relationships/hyperlink" Target="https://www.flipkart.com/skore-not-out-condoms-pack-20-pieces-condom/p/itm11e9afe3f2fb4?pid=CDMFZZ3DU9GGSZGZ&amp;lid=LSTCDMFZZ3DU9GGSZGZYYLJNH&amp;marketplace=GROCERY&amp;store=g9b%2Falu%2Ftdd&amp;srno=b_2_41&amp;otracker=browse&amp;fm=organic&amp;iid=7f8fb370-9f80-4213-bbc9-54b3cf4eaf3a.CDMFZZ3DU9GGSZGZ.SEARCH&amp;ppt=browse&amp;ppn=browse" TargetMode="External"/><Relationship Id="rId495" Type="http://schemas.openxmlformats.org/officeDocument/2006/relationships/hyperlink" Target="https://www.flipkart.com/catch-raita-masala/p/itmeusqtnn5xhwna?pid=SCMEUE5ZX77RB4ZX&amp;lid=LSTSCMEUE5ZX77RB4ZXQFCQFG&amp;marketplace=GROCERY&amp;q=catch+masala&amp;store=eat%2Fxgg&amp;srno=s_1_13&amp;otracker=AS_QueryStore_OrganicAutoSuggest_1_5_na_na_na&amp;otracker1=AS_QueryStore_OrganicAutoSuggest_1_5_na_na_na&amp;fm=search-autosuggest&amp;iid=70538882-1a4e-469e-9e5c-dbdd40691a08.SCMEUE5ZX77RB4ZX.SEARCH&amp;ppt=sp&amp;ppn=sp&amp;ssid=37y1ca7utc0000001655719992903&amp;qH=4dccee1006e5158e" TargetMode="External"/><Relationship Id="rId131" Type="http://schemas.openxmlformats.org/officeDocument/2006/relationships/hyperlink" Target="https://www.flipkart.com/mdh-meat-ka-masala/p/itmfy63kragvj38p?pid=SCMEUYZ2HHKF2XTU&amp;lid=LSTSCMEUYZ2HHKF2XTUHMCWDT&amp;marketplace=GROCERY&amp;store=eat%2Fxgg&amp;srno=b_1_7&amp;otracker=browse&amp;fm=organic&amp;iid=02cdadf6-6c5d-4b31-be65-c3a4ca3d2a53.SCMEUYZ2HHKF2XTU.SEARCH&amp;ppt=browse&amp;ppn=browse" TargetMode="External"/><Relationship Id="rId252" Type="http://schemas.openxmlformats.org/officeDocument/2006/relationships/hyperlink" Target="https://www.jiomart.com/p/groceries/doritos-cheese-nachos-66-g/590122122" TargetMode="External"/><Relationship Id="rId373" Type="http://schemas.openxmlformats.org/officeDocument/2006/relationships/hyperlink" Target="https://www.amazon.in/gp/slredirect/picassoRedirect.html/ref=pa_sp_atf_aps_sr_pg1_1?ie=UTF8&amp;adId=A0542383ZSD3PWXCBKTX&amp;url=%2FGala-stainless-wringer-wheels-refills%2Fdp%2FB014SWHTO0%2Fref%3Dsr_1_2_sspa%3Fcrid%3DZJXBS8X8FCCZ%26keywords%3DGALA%26qid%3D1657366983%26smid%3DAH017Z3M1ZJ3T%26sprefix%3Dgala%252Caps%252C368%26sr%3D8-2-spons%26psc%3D1&amp;qualifier=1657366983&amp;id=6308771682489690&amp;widgetName=sp_atf" TargetMode="External"/><Relationship Id="rId494" Type="http://schemas.openxmlformats.org/officeDocument/2006/relationships/hyperlink" Target="https://www.amazon.in/Gala-Super-Scrub-Pieces-Sample/dp/B074N8FYVQ/ref=sr_1_23?crid=ZJXBS8X8FCCZ&amp;keywords=GALA&amp;qid=1657367257&amp;sprefix=gala%2Caps%2C368&amp;sr=8-23" TargetMode="External"/><Relationship Id="rId130" Type="http://schemas.openxmlformats.org/officeDocument/2006/relationships/hyperlink" Target="https://www.flipkart.com/lay-s-potato-chips-spanish-tomato-tango-flavour-best-quality-crunchy/p/itmd12e0234e06be?pid=CHPFVTF73ZHFZ6BC&amp;lid=LSTCHPFVTF73ZHFZ6BCZ4GC0L&amp;marketplace=GROCERY&amp;q=lays+chips&amp;store=eat%2Flng&amp;srno=s_1_9&amp;otracker=AS_QueryStore_OrganicAutoSuggest_1_5_na_na_na&amp;otracker1=AS_QueryStore_OrganicAutoSuggest_1_5_na_na_na&amp;fm=search-autosuggest&amp;iid=d28787eb-6f3b-45d2-80fc-41c58446b148.CHPFVTF73ZHFZ6BC.SEARCH&amp;ppt=sp&amp;ppn=sp&amp;ssid=57wgm93uu80000001655806320704&amp;qH=deaf5f03ad75e38e" TargetMode="External"/><Relationship Id="rId251" Type="http://schemas.openxmlformats.org/officeDocument/2006/relationships/hyperlink" Target="https://healthplus.flipkart.com/volini-spray-100-g-sun-pharmaceutical-indltdm/p/q3r8rm" TargetMode="External"/><Relationship Id="rId372" Type="http://schemas.openxmlformats.org/officeDocument/2006/relationships/hyperlink" Target="https://www.jiomart.com/p/groceries/nescafe-classic-instant-coffee-100-g-jar/490503478" TargetMode="External"/><Relationship Id="rId493" Type="http://schemas.openxmlformats.org/officeDocument/2006/relationships/hyperlink" Target="https://www.flipkart.com/top-s-mixed-pickle/p/itmfhyguuuehcz3r?pid=PCKFHYGUUMXHZVFF&amp;lid=LSTPCKFHYGUUMXHZVFFFGH8CJ&amp;marketplace=GROCERY&amp;iid=70c86b56-e32b-4c84-8e6b-59ff99f5d724.PCKFHYGUUMXHZVFF.SEARCH" TargetMode="External"/><Relationship Id="rId250" Type="http://schemas.openxmlformats.org/officeDocument/2006/relationships/hyperlink" Target="https://www.flipkart.com/durex-invisible-super-ultra-thin-condoms-men-10s-condom/p/itm24c8a9988e77a?pid=CDMFRSB2VMXHHGQT&amp;lid=LSTCDMFRSB2VMXHHGQT8B3IIS&amp;marketplace=GROCERY&amp;store=g9b%2Falu%2Ftdd&amp;srno=b_1_14&amp;otracker=browse&amp;fm=organic&amp;iid=08b67412-b338-4558-82f8-68b948f5db4b.CDMFRSB2VMXHHGQT.SEARCH&amp;ppt=browse&amp;ppn=browse" TargetMode="External"/><Relationship Id="rId371" Type="http://schemas.openxmlformats.org/officeDocument/2006/relationships/hyperlink" Target="https://www.flipkart.com/whiskas-adult-1-year-ocean-fish-1-2-kg-dry-cat-food/p/itm9b6060d9b29bc?pid=PFDEGNF2ZNK9BMJD&amp;lid=LSTPFDEGNF2ZNK9BMJDML6AKC&amp;marketplace=GROCERY&amp;iid=58024c44-216d-4c94-b123-61fd9b498703.PFDEGNF2ZNK9BMJD.SEARCH" TargetMode="External"/><Relationship Id="rId492" Type="http://schemas.openxmlformats.org/officeDocument/2006/relationships/hyperlink" Target="https://www.jiomart.com/p/groceries/bisleri-packaged-drinking-water-1-l/490001827" TargetMode="External"/><Relationship Id="rId136" Type="http://schemas.openxmlformats.org/officeDocument/2006/relationships/hyperlink" Target="https://www.flipkart.com/lux-international-creamy-swiss-moisturizer-beauty-soap-glowing-skin-mega-pack/p/itmd30fbbd841754?pid=SOPG3TSESV89DGZP&amp;lid=LSTSOPG3TSESV89DGZPG7XUJM&amp;marketplace=FLIPKART&amp;q=soap+all+categories&amp;store=g9b%2F5nz%2Fb1b%2Fyug&amp;srno=s_1_7&amp;otracker=search&amp;otracker1=search&amp;fm=Search&amp;iid=e28a4cea-954e-4675-aefe-644bb539b827.SOPG3TSESV89DGZP.SEARCH&amp;ppt=sp&amp;ppn=sp&amp;ssid=cs3vwapwkg0000001656308610524&amp;qH=de099dce79a407da" TargetMode="External"/><Relationship Id="rId257" Type="http://schemas.openxmlformats.org/officeDocument/2006/relationships/hyperlink" Target="https://www.flipkart.com/tresemme-botanique-nourish-replenish-shampoo/p/itmf3xfym23nmfyx?pid=SMPER3KZZXUGXT5C&amp;lid=LSTSMPER3KZZXUGXT5C89Z1VB&amp;marketplace=GROCERY&amp;iid=67f17e94-0d2f-47ce-bc2d-7c0e7c9444fc.SMPER3KZZXUGXT5C.SEARCH" TargetMode="External"/><Relationship Id="rId378" Type="http://schemas.openxmlformats.org/officeDocument/2006/relationships/hyperlink" Target="https://www.flipkart.com/closeup-ever-fresh-toothpaste/p/itmez3fu5vdf2hrh?pid=TPSETYD5FZW9CFGY&amp;lid=LSTTPSETYD5FZW9CFGYDLGLHX&amp;marketplace=GROCERY&amp;iid=3fd08ff9-1571-4512-8733-567cba228a12.TPSETYD5FZW9CFGY.SEARCH" TargetMode="External"/><Relationship Id="rId499" Type="http://schemas.openxmlformats.org/officeDocument/2006/relationships/hyperlink" Target="https://www.flipkart.com/godrej-no-1-coconut-neem/p/itm2ccc4438d5a75?pid=SOPFNUFMPBCMFJNY&amp;lid=LSTSOPFNUFMPBCMFJNYTPZVEX&amp;marketplace=FLIPKART&amp;q=soap+all+categories&amp;store=g9b%2F5nz%2Fb1b%2Fyug&amp;srno=s_2_62&amp;otracker=search&amp;otracker1=search&amp;fm=Search&amp;iid=c9faa275-798e-4b62-8355-2bed82c5c097.SOPFNUFMPBCMFJNY.SEARCH&amp;ppt=sp&amp;ppn=sp&amp;ssid=cs3vwapwkg0000001656308610524&amp;qH=de099dce79a407da" TargetMode="External"/><Relationship Id="rId135" Type="http://schemas.openxmlformats.org/officeDocument/2006/relationships/hyperlink" Target="https://www.flipkart.com/head-shoulders-cool-menthol-anti-dandruff-shampoo/p/itmf3xfvvhgyppeg?pid=SMPFYG2TKZVPVRZF&amp;lid=LSTSMPFYG2TKZVPVRZFRDFZ2K&amp;marketplace=GROCERY&amp;iid=67f17e94-0d2f-47ce-bc2d-7c0e7c9444fc.SMPFYG2TKZVPVRZF.SEARCH" TargetMode="External"/><Relationship Id="rId256" Type="http://schemas.openxmlformats.org/officeDocument/2006/relationships/hyperlink" Target="https://www.jiomart.com/p/groceries/snickers-chocolate-bar-50-g/490000493" TargetMode="External"/><Relationship Id="rId377" Type="http://schemas.openxmlformats.org/officeDocument/2006/relationships/hyperlink" Target="https://www.flipkart.com/haldiram-s-chatpata-dal/p/itmde311ebc11bfe?pid=SNSF6KYDTGGKXYFQ&amp;lid=LSTSNSF6KYDTGGKXYFQKJ3XPR&amp;marketplace=GROCERY&amp;q=haldiram+namkeen&amp;store=eat%2F0we&amp;srno=s_1_22&amp;otracker=AS_QueryStore_OrganicAutoSuggest_1_16_na_na_ps&amp;otracker1=AS_QueryStore_OrganicAutoSuggest_1_16_na_na_ps&amp;fm=search-autosuggest&amp;iid=7d4078dc-655a-4999-8a6f-c13ef75874c0.SNSF6KYDTGGKXYFQ.SEARCH&amp;ppt=sp&amp;ppn=sp&amp;ssid=z8996owkeo0000001655802032260&amp;qH=f177cbad1f2253c4" TargetMode="External"/><Relationship Id="rId498" Type="http://schemas.openxmlformats.org/officeDocument/2006/relationships/hyperlink" Target="https://www.flipkart.com/dove-intense-repair-shampoo/p/itmf3xfyygchayd8?pid=SMPF9HSZPAJQR8BW&amp;lid=LSTSMPF9HSZPAJQR8BWB3CRW1&amp;marketplace=GROCERY&amp;iid=67f17e94-0d2f-47ce-bc2d-7c0e7c9444fc.SMPF9HSZPAJQR8BW.SEARCH" TargetMode="External"/><Relationship Id="rId134" Type="http://schemas.openxmlformats.org/officeDocument/2006/relationships/hyperlink" Target="https://www.jiomart.com/p/groceries/cadbury-perk-home-treats-wafer-chocolate-175-5-g/491186917" TargetMode="External"/><Relationship Id="rId255" Type="http://schemas.openxmlformats.org/officeDocument/2006/relationships/hyperlink" Target="https://www.flipkart.com/colgate-strong-teeth-cavity-protection-calcium-boost-india-s-no-1-toothpaste/p/itm7d79ca235e3be?pid=TPSG3Z3HV3MSQ6FN&amp;lid=LSTTPSG3Z3HV3MSQ6FNEDQJJY&amp;marketplace=GROCERY&amp;iid=3fd08ff9-1571-4512-8733-567cba228a12.TPSG3Z3HV3MSQ6FN.SEARCH" TargetMode="External"/><Relationship Id="rId376" Type="http://schemas.openxmlformats.org/officeDocument/2006/relationships/hyperlink" Target="https://www.flipkart.com/catch-hing/p/itmf48ztzzue7qap?pid=SCMEUE5ZTMCCHGMD&amp;lid=LSTSCMEUE5ZTMCCHGMDDBYJS8&amp;marketplace=GROCERY&amp;q=catch+masala&amp;store=eat%2Fxgg&amp;srno=s_1_1&amp;otracker=AS_QueryStore_OrganicAutoSuggest_1_5_na_na_na&amp;otracker1=AS_QueryStore_OrganicAutoSuggest_1_5_na_na_na&amp;fm=search-autosuggest&amp;iid=70538882-1a4e-469e-9e5c-dbdd40691a08.SCMEUE5ZTMCCHGMD.SEARCH&amp;ppt=sp&amp;ppn=sp&amp;ssid=37y1ca7utc0000001655719992903&amp;qH=4dccee1006e5158e" TargetMode="External"/><Relationship Id="rId497" Type="http://schemas.openxmlformats.org/officeDocument/2006/relationships/hyperlink" Target="https://www.jiomart.com/p/groceries/cadbury-dairy-milk-silk-fruit-nut-chocolate-bar-137-g/490659556" TargetMode="External"/><Relationship Id="rId133" Type="http://schemas.openxmlformats.org/officeDocument/2006/relationships/hyperlink" Target="https://www.flipkart.com/colgate-gentle-gumcare-ultra-soft-bristles-toothbrush-4-pcs-buy2-get2-slimmer-tip-healthier-gums-toothbrush/p/itm9f2d0c0099dd5?pid=THBFHX9NRNZPGKAT&amp;lid=LSTTHBFHX9NRNZPGKATWGDN20&amp;marketplace=GROCERY&amp;iid=3984f875-3e45-45c7-a2ae-df28872c984a.THBFHX9NRNZPGKAT.SEARCH" TargetMode="External"/><Relationship Id="rId254" Type="http://schemas.openxmlformats.org/officeDocument/2006/relationships/hyperlink" Target="https://www.flipkart.com/haldiram-s-panchrattan/p/itm76491b40760ee?pid=SNSF6KYDYTWXFYWY&amp;lid=LSTSNSF6KYDYTWXFYWYZGNFWB&amp;marketplace=GROCERY&amp;q=haldiram+namkeen&amp;store=eat%2F0we&amp;srno=s_1_14&amp;otracker=AS_QueryStore_OrganicAutoSuggest_1_16_na_na_ps&amp;otracker1=AS_QueryStore_OrganicAutoSuggest_1_16_na_na_ps&amp;fm=search-autosuggest&amp;iid=7d4078dc-655a-4999-8a6f-c13ef75874c0.SNSF6KYDYTWXFYWY.SEARCH&amp;ppt=sp&amp;ppn=sp&amp;ssid=z8996owkeo0000001655802032260&amp;qH=f177cbad1f2253c4" TargetMode="External"/><Relationship Id="rId375" Type="http://schemas.openxmlformats.org/officeDocument/2006/relationships/hyperlink" Target="https://www.flipkart.com/bingo-chilli-sprinkled-chips/p/itm548cc546fa4ac?pid=CHPFG2BQVPYH2PHR&amp;lid=LSTCHPFG2BQVPYH2PHRBWTJU8&amp;marketplace=GROCERY&amp;q=bingo&amp;store=search.flipkart.com&amp;srno=s_1_6&amp;otracker=search&amp;otracker1=search&amp;fm=Search&amp;iid=24e52fea-e0e3-4f13-9a94-4a3892eb2bcc.CHPFG2BQVPYH2PHR.SEARCH&amp;ppt=sp&amp;ppn=sp&amp;ssid=qzy4th0gvk0000001655812878993&amp;qH=3a3795bb61d53775" TargetMode="External"/><Relationship Id="rId496" Type="http://schemas.openxmlformats.org/officeDocument/2006/relationships/hyperlink" Target="https://www.flipkart.com/haldiram-s-bhujia-1-1-kg-x-1-pack/p/itmc31c3852e14b5?pid=SNSFTD6HNUZ4SZVE&amp;lid=LSTSNSFTD6HNUZ4SZVE0DEEUC&amp;marketplace=FLIPKART&amp;q=haldiram+namkeen&amp;store=eat%2F0we&amp;srno=s_1_39&amp;otracker=AS_QueryStore_OrganicAutoSuggest_1_16_na_na_ps&amp;otracker1=AS_QueryStore_OrganicAutoSuggest_1_16_na_na_ps&amp;fm=search-autosuggest&amp;iid=7d4078dc-655a-4999-8a6f-c13ef75874c0.SNSFTD6HNUZ4SZVE.SEARCH&amp;ppt=sp&amp;ppn=sp&amp;qH=f177cbad1f2253c4" TargetMode="External"/><Relationship Id="rId172" Type="http://schemas.openxmlformats.org/officeDocument/2006/relationships/hyperlink" Target="https://www.jiomart.com/p/groceries/cadbury-dairy-milk-fruit-nut-chocolate-bar-36-g/490000243" TargetMode="External"/><Relationship Id="rId293" Type="http://schemas.openxmlformats.org/officeDocument/2006/relationships/hyperlink" Target="https://www.jiomart.com/p/groceries/mother-s-recipe-mixed-pickle-400-g/490009209" TargetMode="External"/><Relationship Id="rId171" Type="http://schemas.openxmlformats.org/officeDocument/2006/relationships/hyperlink" Target="https://www.flipkart.com/oral-b-neem-extract-soft-toothbrush/p/itm807421073db78?pid=THBFYPG7NGYHQRDF&amp;lid=LSTTHBFYPG7NGYHQRDFQ35UUQ&amp;marketplace=GROCERY&amp;iid=2620d1dc-e2e9-4e31-8660-6bd30c02adcd.THBFYPG7NGYHQRDF.SEARCH" TargetMode="External"/><Relationship Id="rId292" Type="http://schemas.openxmlformats.org/officeDocument/2006/relationships/hyperlink" Target="https://www.jiomart.com/p/groceries/fanta-orange-2-25-l/490004165" TargetMode="External"/><Relationship Id="rId170" Type="http://schemas.openxmlformats.org/officeDocument/2006/relationships/hyperlink" Target="https://www.flipkart.com/haldiram-s-kashmiri-mixture/p/itm3147a7e7429b4?pid=SNSF6KYDDXDFKJUW&amp;lid=LSTSNSF6KYDDXDFKJUWF5ZCWV&amp;marketplace=GROCERY&amp;q=haldiram+namkeen&amp;store=eat%2F0we&amp;srno=s_1_9&amp;otracker=AS_QueryStore_OrganicAutoSuggest_1_16_na_na_ps&amp;otracker1=AS_QueryStore_OrganicAutoSuggest_1_16_na_na_ps&amp;fm=search-autosuggest&amp;iid=7d4078dc-655a-4999-8a6f-c13ef75874c0.SNSF6KYDDXDFKJUW.SEARCH&amp;ppt=sp&amp;ppn=sp&amp;ssid=z8996owkeo0000001655802032260&amp;qH=f177cbad1f2253c4" TargetMode="External"/><Relationship Id="rId291" Type="http://schemas.openxmlformats.org/officeDocument/2006/relationships/hyperlink" Target="https://www.flipkart.com/mortein-cockroach-killer/p/itmb6f22b8aafbbe?pid=IRPG7S3R2ZK5TRA5&amp;lid=LSTIRPG7S3R2ZK5TRA5PD4KEA&amp;marketplace=GROCERY&amp;iid=99b2826f-cc92-4675-989c-48eb01f44db6.IRPG7S3R2ZK5TRA5.SEARCH" TargetMode="External"/><Relationship Id="rId290" Type="http://schemas.openxmlformats.org/officeDocument/2006/relationships/hyperlink" Target="https://www.flipkart.com/fogg-paradise-deodorant-women-pack-2-spray/p/itmac92b5460635e?pid=DEOETPSV2CEENHYF&amp;lid=LSTDEOETPSV2CEENHYFIDWREZ&amp;marketplace=FLIPKART&amp;q=deodorant&amp;store=g9b%2F0yh%2Fvp1&amp;srno=s_1_26&amp;otracker=AS_Query_OrganicAutoSuggest_3_5_na_na_na&amp;otracker1=AS_Query_OrganicAutoSuggest_3_5_na_na_na&amp;fm=search-autosuggest&amp;iid=3fe2e816-6a59-4b03-895a-40fb12f9e95c.DEOETPSV2CEENHYF.SEARCH&amp;ppt=sp&amp;ppn=sp&amp;ssid=lfu99ij9y80000001656311823832&amp;qH=8289b549e3cb5290" TargetMode="External"/><Relationship Id="rId165" Type="http://schemas.openxmlformats.org/officeDocument/2006/relationships/hyperlink" Target="https://www.flipkart.com/patanjali-cow-s-ghee-1-l-box/p/itmf7ggjapezgffj?pid=GHEEVTBGSE9ZX9DX&amp;lid=LSTGHEEVTBGSE9ZX9DXVQE4ZS&amp;marketplace=GROCERY&amp;iid=420f4657-3d80-4540-bbad-234f56adf76c.GHEEVTBGSE9ZX9DX.SEARCH" TargetMode="External"/><Relationship Id="rId286" Type="http://schemas.openxmlformats.org/officeDocument/2006/relationships/hyperlink" Target="https://www.jiomart.com/p/groceries/lotte-chocopie-creamfilled-biscuit-168-g/490009762" TargetMode="External"/><Relationship Id="rId164" Type="http://schemas.openxmlformats.org/officeDocument/2006/relationships/hyperlink" Target="https://healthplus.flipkart.com/volini-gel-75-g-sun-pharmaceutical-ind-ltd/p/z5vykm" TargetMode="External"/><Relationship Id="rId285" Type="http://schemas.openxmlformats.org/officeDocument/2006/relationships/hyperlink" Target="https://www.flipkart.com/dabur-herb-l-tulsi-toothpaste/p/itmf82e6cb7ea436?pid=TPSFST37BN9H8SMU&amp;lid=LSTTPSFST37BN9H8SMU9IONHH&amp;marketplace=GROCERY&amp;iid=en_1Dr1zOy74MOsT8glWzP3UrjEXYzWxzTKOjYyVxLrTzwbh7nN3tEdN6uFo89cWRrp8tLYy91vDYUU%2FQholptk5Q%3D%3D" TargetMode="External"/><Relationship Id="rId163" Type="http://schemas.openxmlformats.org/officeDocument/2006/relationships/hyperlink" Target="https://www.flipkart.com/durex-extra-thin-intense-chocolate-flavored-condom/p/itmce3f39b9063ee?pid=CDMG3U2JFKVFZNTP&amp;lid=LSTCDMG3U2JFKVFZNTP8KQ5UD&amp;marketplace=GROCERY&amp;store=g9b%2Falu%2Ftdd&amp;srno=b_1_5&amp;otracker=browse&amp;fm=organic&amp;iid=08b67412-b338-4558-82f8-68b948f5db4b.CDMG3U2JFKVFZNTP.SEARCH&amp;ppt=browse&amp;ppn=browse&amp;ssid=qr4be555e80000001659694831878" TargetMode="External"/><Relationship Id="rId284" Type="http://schemas.openxmlformats.org/officeDocument/2006/relationships/hyperlink" Target="https://www.flipkart.com/haldiram-s-cornflakes-mixture/p/itmfc7e6cf7c99fd?pid=SNSF6KYDFCZT7XE2&amp;lid=LSTSNSF6KYDFCZT7XE2JPIIVZ&amp;marketplace=GROCERY&amp;q=haldiram+namkeen&amp;store=eat%2F0we&amp;srno=s_1_16&amp;otracker=AS_QueryStore_OrganicAutoSuggest_1_16_na_na_ps&amp;otracker1=AS_QueryStore_OrganicAutoSuggest_1_16_na_na_ps&amp;fm=search-autosuggest&amp;iid=7d4078dc-655a-4999-8a6f-c13ef75874c0.SNSF6KYDFCZT7XE2.SEARCH&amp;ppt=sp&amp;ppn=sp&amp;ssid=z8996owkeo0000001655802032260&amp;qH=f177cbad1f2253c4" TargetMode="External"/><Relationship Id="rId162" Type="http://schemas.openxmlformats.org/officeDocument/2006/relationships/hyperlink" Target="https://www.bigbasket.com/pd/70001657/english-oven-bread-fruit-150-g-pouch/?nc=cl-prod-list&amp;t_pg=&amp;t_p=&amp;t_s=cl-prod-list&amp;t_pos=1&amp;t_ch=desktop" TargetMode="External"/><Relationship Id="rId283" Type="http://schemas.openxmlformats.org/officeDocument/2006/relationships/hyperlink" Target="https://www.jiomart.com/p/groceries/ching-s-secret-schezwan-instant-noodles-240-g/490544386" TargetMode="External"/><Relationship Id="rId169" Type="http://schemas.openxmlformats.org/officeDocument/2006/relationships/hyperlink" Target="https://www.jiomart.com/p/groceries/sunfeast-yippee-magic-masala-instant-noodles-360-g/491337398" TargetMode="External"/><Relationship Id="rId168" Type="http://schemas.openxmlformats.org/officeDocument/2006/relationships/hyperlink" Target="https://www.flipkart.com/mdh-meat-ka-masala-500-g/p/itmb3ca9ddc0c0be?pid=SCMGFDYDXJT5TSG8&amp;lid=LSTSCMGFDYDXJT5TSG85EBY5F&amp;marketplace=FLIPKART&amp;store=eat%2Fxgg&amp;srno=b_1_12&amp;otracker=browse&amp;fm=organic&amp;iid=02cdadf6-6c5d-4b31-be65-c3a4ca3d2a53.SCMGFDYDXJT5TSG8.SEARCH&amp;ppt=browse&amp;ppn=browse" TargetMode="External"/><Relationship Id="rId289" Type="http://schemas.openxmlformats.org/officeDocument/2006/relationships/hyperlink" Target="https://www.flipkart.com/godrej-no-1-sandal-turmeric-bathing-soap/p/itm3b9bde329b381?pid=SOPFN2EQC2T6TAYN&amp;lid=LSTSOPFN2EQC2T6TAYNGPZW9V&amp;marketplace=GROCERY&amp;q=soap+all+categories&amp;store=g9b%2F5nz%2Fb1b%2Fyug&amp;srno=s_1_30&amp;otracker=search&amp;otracker1=search&amp;fm=Search&amp;iid=e28a4cea-954e-4675-aefe-644bb539b827.SOPFN2EQC2T6TAYN.SEARCH&amp;ppt=sp&amp;ppn=sp&amp;ssid=cs3vwapwkg0000001656308610524&amp;qH=de099dce79a407da" TargetMode="External"/><Relationship Id="rId167" Type="http://schemas.openxmlformats.org/officeDocument/2006/relationships/hyperlink" Target="https://www.flipkart.com/lay-s-potato-chips-american-style-cream-onion-flavour-best-quality-crunchy/p/itmabec935f2020f?pid=CHPFVTF7Q4CBJA3R&amp;lid=LSTCHPFVTF7Q4CBJA3RAF11ZO&amp;marketplace=GROCERY&amp;q=lays+chips&amp;store=eat%2Flng&amp;srno=s_1_11&amp;otracker=AS_QueryStore_OrganicAutoSuggest_1_5_na_na_na&amp;otracker1=AS_QueryStore_OrganicAutoSuggest_1_5_na_na_na&amp;fm=search-autosuggest&amp;iid=d28787eb-6f3b-45d2-80fc-41c58446b148.CHPFVTF7Q4CBJA3R.SEARCH&amp;ppt=sp&amp;ppn=sp&amp;ssid=57wgm93uu80000001655806320704&amp;qH=deaf5f03ad75e38e" TargetMode="External"/><Relationship Id="rId288" Type="http://schemas.openxmlformats.org/officeDocument/2006/relationships/hyperlink" Target="https://www.flipkart.com/pears-pure-gentle-shower-gel/p/itmf3upggwfjcj75?pid=BWSEHMG4EGHQDP2N&amp;lid=LSTBWSEHMG4EGHQDP2NFVZO0L&amp;marketplace=FLIPKART&amp;q=body+wash&amp;store=g9b%2F5nz%2Fb1b%2Fbwa&amp;srno=s_1_7&amp;otracker=AS_QueryStore_OrganicAutoSuggest_2_4_na_na_na&amp;otracker1=AS_QueryStore_OrganicAutoSuggest_2_4_na_na_na&amp;fm=search-autosuggest&amp;iid=a7f4c246-2fad-4707-a8a0-8d4eabdb3715.BWSEHMG4EGHQDP2N.SEARCH&amp;ppt=sp&amp;ppn=sp&amp;ssid=qpusm72ets0000001656305924141&amp;qH=3159723a134748bd" TargetMode="External"/><Relationship Id="rId166" Type="http://schemas.openxmlformats.org/officeDocument/2006/relationships/hyperlink" Target="https://www.flipkart.com/oleev-extra-virgin-olive-oil-plastic-bottle/p/itmf3b907a55a102?pid=EDOEUHJMRJBXF55S&amp;lid=LSTEDOEUHJMRJBXF55SKV0GEK&amp;marketplace=GROCERY&amp;iid=f2b02ad2-9695-4989-ad67-5084736d8a90.EDOEUHJMRJBXF55S.SEARCH" TargetMode="External"/><Relationship Id="rId287" Type="http://schemas.openxmlformats.org/officeDocument/2006/relationships/hyperlink" Target="https://www.flipkart.com/wow-skin-science-onion-oil-shampoo-200-ml/p/itm937b58495fbd8?pid=SMPG5N6JZRFYTWNU&amp;lid=LSTSMPG5N6JZRFYTWNUMRPQT4&amp;marketplace=GROCERY&amp;iid=en_n%2B94PM6CBL3fDxOXerIwE22kNOKRufjQxTDl7KHCnhosIMss2iVUd%2Fsozxb%2FmEouzKkgOUmvfkG7tVQOz19iyQ%3D%3D" TargetMode="External"/><Relationship Id="rId161" Type="http://schemas.openxmlformats.org/officeDocument/2006/relationships/hyperlink" Target="https://www.amazon.in/Beeta-Ultra-Soft-Toilet-Paper-Mirasa/dp/B08G8R1Q8L/ref=sr_1_4?crid=1G1Y621QEYWI6&amp;keywords=BEETA&amp;qid=1657368501&amp;sprefix=beeta%2Caps%2C677&amp;sr=8-4" TargetMode="External"/><Relationship Id="rId282" Type="http://schemas.openxmlformats.org/officeDocument/2006/relationships/hyperlink" Target="https://www.flipkart.com/mdh-deggi-500-pack-2/p/itm8daa47be023b4?pid=SCMG5B3VZWFZYTV3&amp;lid=LSTSCMG5B3VZWFZYTV38I4AX7&amp;marketplace=FLIPKART&amp;store=eat%2Fxgg&amp;srno=b_1_29&amp;otracker=browse&amp;fm=organic&amp;iid=02cdadf6-6c5d-4b31-be65-c3a4ca3d2a53.SCMG5B3VZWFZYTV3.SEARCH&amp;ppt=browse&amp;ppn=browse" TargetMode="External"/><Relationship Id="rId160" Type="http://schemas.openxmlformats.org/officeDocument/2006/relationships/hyperlink" Target="https://www.amazon.in/Scotch-Brite-Bucket-Spin-Green-Refills/dp/B07LDKFM2Y/ref=sr_1_11?crid=5TAH5DB32LXQ&amp;keywords=scotch+brite&amp;qid=1657364810&amp;sprefix=scoth+brite%2Caps%2C242&amp;sr=8-11" TargetMode="External"/><Relationship Id="rId281" Type="http://schemas.openxmlformats.org/officeDocument/2006/relationships/hyperlink" Target="https://www.jiomart.com/p/groceries/doritos-masala-mayhem-nachos-66-g/590795473" TargetMode="External"/><Relationship Id="rId280" Type="http://schemas.openxmlformats.org/officeDocument/2006/relationships/hyperlink" Target="https://healthplus.flipkart.com/volini-spray-15-g-sun-pharmaceutical-indltdm/p/kebdus" TargetMode="External"/><Relationship Id="rId159" Type="http://schemas.openxmlformats.org/officeDocument/2006/relationships/hyperlink" Target="https://www.flipkart.com/taj-mahal-tea-box/p/itmewhuctjhugcnm?pid=TEAETY5NRYGJBT5U&amp;lid=LSTTEAETY5NRYGJBT5UQQOYT9&amp;marketplace=GROCERY&amp;iid=9bc9a65d-a269-422f-8180-f7ccabaab680.TEAETY5NRYGJBT5U.SEARCH" TargetMode="External"/><Relationship Id="rId154" Type="http://schemas.openxmlformats.org/officeDocument/2006/relationships/hyperlink" Target="https://www.flipkart.com/johnson-s-baby-lotion/p/itmf75fznxvkhc9w?pid=MSCDAHFYYW8GUFJN&amp;lid=LSTMSCDAHFYYW8GUFJN6BAHY1&amp;marketplace=GROCERY&amp;iid=en_jnWaspvVJNrXrPfVDZTxRluDKEHbFrzy%2F7WTyK3RTB4QLdSCc1oa8jftGN3hjcBaku7IX9SFjMI2GWHdTaVVhQ%3D%3D" TargetMode="External"/><Relationship Id="rId275" Type="http://schemas.openxmlformats.org/officeDocument/2006/relationships/hyperlink" Target="https://www.jiomart.com/p/groceries/diet-coke-300-ml-can/490809340" TargetMode="External"/><Relationship Id="rId396" Type="http://schemas.openxmlformats.org/officeDocument/2006/relationships/hyperlink" Target="https://www.flipkart.com/lifebuoy-lemon-fresh-soap/p/itmexaskcch5hmez?pid=SOPEU6NP3G3RCWCB&amp;lid=LSTSOPEU6NP3G3RCWCB5JNTTB&amp;marketplace=GROCERY&amp;q=soap+all+categories&amp;store=g9b%2F5nz%2Fb1b%2Fyug&amp;srno=s_1_40&amp;otracker=search&amp;otracker1=search&amp;fm=Search&amp;iid=e28a4cea-954e-4675-aefe-644bb539b827.SOPEU6NP3G3RCWCB.SEARCH&amp;ppt=sp&amp;ppn=sp&amp;ssid=cs3vwapwkg0000001656308610524&amp;qH=de099dce79a407da" TargetMode="External"/><Relationship Id="rId153" Type="http://schemas.openxmlformats.org/officeDocument/2006/relationships/hyperlink" Target="https://www.flipkart.com/park-avenue-good-morning-soap/p/itmfbhmrpmvavd5a?pid=SOPF4KSFTHUPZ4GH&amp;lid=LSTSOPF4KSFTHUPZ4GH1DBTRM&amp;marketplace=GROCERY&amp;q=soap+all+categories&amp;store=g9b%2F5nz%2Fb1b%2Fyug&amp;srno=s_1_11&amp;otracker=search&amp;otracker1=search&amp;fm=Search&amp;iid=e28a4cea-954e-4675-aefe-644bb539b827.SOPF4KSFTHUPZ4GH.SEARCH&amp;ppt=sp&amp;ppn=sp&amp;ssid=cs3vwapwkg0000001656308610524&amp;qH=de099dce79a407da" TargetMode="External"/><Relationship Id="rId274" Type="http://schemas.openxmlformats.org/officeDocument/2006/relationships/hyperlink" Target="https://www.flipkart.com/godrej-aer-fresh-lush-green-spray/p/itmeuhazvenyfjja?pid=AIREUHAZEFGR5GPV&amp;lid=LSTAIREUHAZEFGR5GPVROA76K&amp;marketplace=GROCERY&amp;iid=99b2826f-cc92-4675-989c-48eb01f44db6.AIREUHAZEFGR5GPV.SEARCH" TargetMode="External"/><Relationship Id="rId395" Type="http://schemas.openxmlformats.org/officeDocument/2006/relationships/hyperlink" Target="https://www.flipkart.com/park-avenue-beer-shampoo-shiny-bouncy/p/itmb21ba6d100636?pid=SMPFVKZRZKTWH5QU&amp;lid=LSTSMPFVKZRZKTWH5QUZ0OUNC&amp;marketplace=GROCERY&amp;iid=67f17e94-0d2f-47ce-bc2d-7c0e7c9444fc.SMPFVKZRZKTWH5QU.SEARCH" TargetMode="External"/><Relationship Id="rId152" Type="http://schemas.openxmlformats.org/officeDocument/2006/relationships/hyperlink" Target="https://www.flipkart.com/kesh-king-scalp-hair-medicine-anti-dandruff-shampoo/p/itm5d7bf76ade356?pid=SMPG96SY5VWTVE7S&amp;lid=LSTSMPG96SY5VWTVE7SLNRQ0B&amp;marketplace=GROCERY&amp;iid=en_n%2B94PM6CBL3fDxOXerIwE22kNOKRufjQxTDl7KHCnhq5Op1r3ga7HQM%2BeYfD9Y1GHkW%2Fa5i4lpODSA9VsyR%2FiQ%3D%3D" TargetMode="External"/><Relationship Id="rId273" Type="http://schemas.openxmlformats.org/officeDocument/2006/relationships/hyperlink" Target="https://www.flipkart.com/denver-imperial-gift-set-perfume-60-ml-165-ml-deodorant-spray-men/p/itm9715ee29a9a62?pid=DEOFAKV8FX57BHEH&amp;lid=LSTDEOFAKV8FX57BHEHZM2P6B&amp;marketplace=FLIPKART&amp;q=deodorant&amp;store=g9b%2F0yh%2Fvp1&amp;srno=s_1_22&amp;otracker=AS_Query_OrganicAutoSuggest_3_5_na_na_na&amp;otracker1=AS_Query_OrganicAutoSuggest_3_5_na_na_na&amp;fm=search-autosuggest&amp;iid=3fe2e816-6a59-4b03-895a-40fb12f9e95c.DEOFAKV8FX57BHEH.SEARCH&amp;ppt=sp&amp;ppn=sp&amp;ssid=lfu99ij9y80000001656311823832&amp;qH=8289b549e3cb5290" TargetMode="External"/><Relationship Id="rId394" Type="http://schemas.openxmlformats.org/officeDocument/2006/relationships/hyperlink" Target="https://www.jiomart.com/p/groceries/cadbury-dairy-milk-fruit-nut-chocolate-bar-80-g/490005289" TargetMode="External"/><Relationship Id="rId151" Type="http://schemas.openxmlformats.org/officeDocument/2006/relationships/hyperlink" Target="https://www.jiomart.com/p/groceries/cadbury-dairy-milk-chocolate-bar-12-g/490000241" TargetMode="External"/><Relationship Id="rId272" Type="http://schemas.openxmlformats.org/officeDocument/2006/relationships/hyperlink" Target="https://www.flipkart.com/godrej-no-1-lime-aloe-vera-bathing-soap/p/itmaa0d0e0bede38?pid=SOPFN2EPHPNR7XTY&amp;lid=LSTSOPFN2EPHPNR7XTY0BFFQU&amp;marketplace=GROCERY&amp;q=soap+all+categories&amp;store=g9b%2F5nz%2Fb1b%2Fyug&amp;srno=s_1_29&amp;otracker=search&amp;otracker1=search&amp;fm=Search&amp;iid=e28a4cea-954e-4675-aefe-644bb539b827.SOPFN2EPHPNR7XTY.SEARCH&amp;ppt=sp&amp;ppn=sp&amp;ssid=cs3vwapwkg0000001656308610524&amp;qH=de099dce79a407da" TargetMode="External"/><Relationship Id="rId393" Type="http://schemas.openxmlformats.org/officeDocument/2006/relationships/hyperlink" Target="https://www.flipkart.com/clove-power-toothpaste/p/itm326c2a3d6963f?pid=TPSGBP2Z3VNRPTYW&amp;lid=LSTTPSGBP2Z3VNRPTYWG4LHVW&amp;marketplace=GROCERY&amp;iid=en_1Dr1zOy74MOsT8glWzP3UrjEXYzWxzTKOjYyVxLrTzz5fw%2B52fO4CVHArugIi3kcvdFTBP%2B0jNqc8EH%2FkaCeUQ%3D%3D" TargetMode="External"/><Relationship Id="rId158" Type="http://schemas.openxmlformats.org/officeDocument/2006/relationships/hyperlink" Target="https://www.flipkart.com/pedigree-small-dog-lamb-1-2-kg-dry-adult-food/p/itmbc9e25ecbeb31?pid=PFDFZJ9KEXKJSK8Z&amp;lid=LSTPFDFZJ9KEXKJSK8ZS43P7X&amp;marketplace=GROCERY&amp;iid=7ba6da89-2f98-468e-b9df-6f18b3f3d028.PFDFZJ9KEXKJSK8Z.SEARCH" TargetMode="External"/><Relationship Id="rId279" Type="http://schemas.openxmlformats.org/officeDocument/2006/relationships/hyperlink" Target="https://www.flipkart.com/durex-extra-thin-bubblegum-flavoured-condom/p/itmd035bca4e6361?pid=CDMG3U2JS3TRBKZK&amp;lid=LSTCDMG3U2JS3TRBKZKFJTBJK&amp;marketplace=GROCERY&amp;store=g9b%2Falu%2Ftdd&amp;srno=b_1_18&amp;otracker=browse&amp;fm=organic&amp;iid=08b67412-b338-4558-82f8-68b948f5db4b.CDMG3U2JS3TRBKZK.SEARCH&amp;ppt=browse&amp;ppn=browse" TargetMode="External"/><Relationship Id="rId157" Type="http://schemas.openxmlformats.org/officeDocument/2006/relationships/hyperlink" Target="https://www.jiomart.com/p/groceries/mother-s-recipe-garlic-pickle-400-g/490005251" TargetMode="External"/><Relationship Id="rId278" Type="http://schemas.openxmlformats.org/officeDocument/2006/relationships/hyperlink" Target="https://www.amazon.in/gp/slredirect/picassoRedirect.html/ref=pa_sp_mtf_aps_sr_pg1_1?ie=UTF8&amp;adId=A0279272Z4QI551AVUR9&amp;url=%2FScotch-Brite-Microfiber-Kitchen-Wipe-Orange%2Fdp%2FB07DR4GXF6%2Fref%3Dsr_1_24_sspa%3Fcrid%3D5TAH5DB32LXQ%26keywords%3Dscotch%2Bbrite%26qid%3D1657364810%26sprefix%3Dscoth%2Bbrite%252Caps%252C242%26sr%3D8-24-spons%26psc%3D1&amp;qualifier=1657364810&amp;id=629530742380106&amp;widgetName=sp_mtf" TargetMode="External"/><Relationship Id="rId399" Type="http://schemas.openxmlformats.org/officeDocument/2006/relationships/hyperlink" Target="https://www.amazon.in/Gala-Quick-Wheels-Bucket-Refills/dp/B06Y151YM4/ref=sr_1_4?crid=ZJXBS8X8FCCZ&amp;keywords=GALA&amp;qid=1657366983&amp;smid=AH017Z3M1ZJ3T&amp;sprefix=gala%2Caps%2C368&amp;sr=8-4" TargetMode="External"/><Relationship Id="rId156" Type="http://schemas.openxmlformats.org/officeDocument/2006/relationships/hyperlink" Target="https://www.jiomart.com/p/groceries/sprite-1-75-l/491126479" TargetMode="External"/><Relationship Id="rId277" Type="http://schemas.openxmlformats.org/officeDocument/2006/relationships/hyperlink" Target="https://www.flipkart.com/organic-india-original-tulsi-tea-bags-box/p/itmewzg7pwzddhzk?pid=TEAEWZG7TTTXG7NH&amp;lid=LSTTEAEWZG7TTTXG7NHWQWURO&amp;marketplace=GROCERY&amp;iid=c4c184a6-e549-4615-b9c5-fc574545ef8d.TEAEWZG7TTTXG7NH.SEARCH" TargetMode="External"/><Relationship Id="rId398" Type="http://schemas.openxmlformats.org/officeDocument/2006/relationships/hyperlink" Target="https://www.jiomart.com/p/groceries/mother-s-recipe-gujarati-choondo-pickle-350-g/490022553" TargetMode="External"/><Relationship Id="rId155" Type="http://schemas.openxmlformats.org/officeDocument/2006/relationships/hyperlink" Target="https://www.flipkart.com/godrej-aer-morning-misty-meadows-spray/p/itmeuhazjwevh5je?pid=AIREUHAZV5GSU9XH&amp;lid=LSTAIREUHAZV5GSU9XH9GMGHJ&amp;marketplace=GROCERY&amp;iid=99b2826f-cc92-4675-989c-48eb01f44db6.AIREUHAZV5GSU9XH.SEARCH" TargetMode="External"/><Relationship Id="rId276" Type="http://schemas.openxmlformats.org/officeDocument/2006/relationships/hyperlink" Target="https://www.flipkart.com/whiskas-1-year-tuna-0-085-kg-wet-adult-cat-food/p/itm663e5fe332493?pid=PFDG7W9V5KQ8KARX&amp;lid=LSTPFDG7W9V5KQ8KARXFYBXRX&amp;marketplace=GROCERY&amp;iid=58024c44-216d-4c94-b123-61fd9b498703.PFDG7W9V5KQ8KARX.SEARCH" TargetMode="External"/><Relationship Id="rId397" Type="http://schemas.openxmlformats.org/officeDocument/2006/relationships/hyperlink" Target="https://www.jiomart.com/p/groceries/paper-boat-coconut-water-200-ml/491419460" TargetMode="External"/><Relationship Id="rId40" Type="http://schemas.openxmlformats.org/officeDocument/2006/relationships/hyperlink" Target="https://www.bigbasket.com/pd/40201557/english-oven-100-atta-bread-400-g-pouch/?nc=cl-prod-list&amp;t_pg=&amp;t_p=&amp;t_s=cl-prod-list&amp;t_pos=1&amp;t_ch=desktop" TargetMode="External"/><Relationship Id="rId42" Type="http://schemas.openxmlformats.org/officeDocument/2006/relationships/hyperlink" Target="https://www.flipkart.com/moov-instant-pain-relief-spray/p/itm4412f6ca5651f?pid=BPRFZCHYGRZJKUVS&amp;lid=LSTBPRFZCHYGRZJKUVSCAQHA3&amp;marketplace=FLIPKART&amp;q=pain+relief+spray&amp;store=hlc%2Fah4%2Fxos&amp;srno=s_1_6&amp;otracker=AS_QueryStore_OrganicAutoSuggest_1_6_na_na_na&amp;otracker1=AS_QueryStore_OrganicAutoSuggest_1_6_na_na_na&amp;fm=search-autosuggest&amp;iid=a41b50ce-ffa3-4f9d-b4c9-f48afb363d76.BPRFZCHYGRZJKUVS.SEARCH&amp;ppt=sp&amp;ppn=sp&amp;ssid=go3mvuef340000001659695856923&amp;qH=dd3544986be0393d" TargetMode="External"/><Relationship Id="rId41" Type="http://schemas.openxmlformats.org/officeDocument/2006/relationships/hyperlink" Target="https://www.flipkart.com/durex-air-ultra-thin-condom/p/itm02fd4314acb90?pid=CDMF4CZEZKMAQTW5&amp;lid=LSTCDMF4CZEZKMAQTW55Z8KK9&amp;marketplace=FLIPKART&amp;store=g9b%2Falu%2Ftdd&amp;srno=b_1_2&amp;otracker=browse&amp;fm=organic&amp;iid=en_dq2C10AjUZR2tkpTJK%2BerfsY6E0jS1wboojIcUmG8RX7crxuWHC8S5F6MUa0PJiHxvp%2B9vYHn8gdTrn2gMPRoQ%3D%3D&amp;ppt=browse&amp;ppn=browse&amp;ssid=qr4be555e80000001659694831878" TargetMode="External"/><Relationship Id="rId44" Type="http://schemas.openxmlformats.org/officeDocument/2006/relationships/hyperlink" Target="https://www.jiomart.com/p/groceries/fortune-sun-lite-refined-sunflower-oil-5-l-jar/490005647" TargetMode="External"/><Relationship Id="rId43" Type="http://schemas.openxmlformats.org/officeDocument/2006/relationships/hyperlink" Target="https://www.jiomart.com/p/groceries/mother-dairy-cow-ghee-1-l/590087548" TargetMode="External"/><Relationship Id="rId46" Type="http://schemas.openxmlformats.org/officeDocument/2006/relationships/hyperlink" Target="https://www.flipkart.com/mdh-pav-bhaji-masala/p/itmeusqturgmn8rf?pid=SCMEUYZ2PV2UN64A&amp;lid=LSTSCMEUYZ2PV2UN64AQZIATM&amp;marketplace=GROCERY&amp;store=eat%2Fxgg&amp;srno=b_1_3&amp;otracker=browse&amp;fm=organic&amp;iid=02cdadf6-6c5d-4b31-be65-c3a4ca3d2a53.SCMEUYZ2PV2UN64A.SEARCH&amp;ppt=browse&amp;ppn=browse&amp;ssid=z10pvww71s0000001655716751600" TargetMode="External"/><Relationship Id="rId45" Type="http://schemas.openxmlformats.org/officeDocument/2006/relationships/hyperlink" Target="https://www.flipkart.com/lay-s-classic-salted-chips/p/itmfc9njugzcpgcu?pid=CHPFVTF7YJTGF7V6&amp;lid=LSTCHPFVTF7YJTGF7V6DLUAIF&amp;marketplace=GROCERY&amp;q=lays+chips&amp;store=eat%2Flng&amp;srno=s_1_5&amp;otracker=AS_QueryStore_OrganicAutoSuggest_1_5_na_na_na&amp;otracker1=AS_QueryStore_OrganicAutoSuggest_1_5_na_na_na&amp;fm=search-autosuggest&amp;iid=d28787eb-6f3b-45d2-80fc-41c58446b148.CHPFVTF7YJTGF7V6.SEARCH&amp;ppt=sp&amp;ppn=sp&amp;ssid=57wgm93uu80000001655806320704&amp;qH=deaf5f03ad75e38e" TargetMode="External"/><Relationship Id="rId509" Type="http://schemas.openxmlformats.org/officeDocument/2006/relationships/hyperlink" Target="https://www.flipkart.com/mamaearth-vitamin-c-body-wash-honey-skin-illumination/p/itm4a304d19f537a?pid=BWSGDD5VEM42KZY4&amp;lid=LSTBWSGDD5VEM42KZY4DMJEXQ&amp;marketplace=FLIPKART&amp;q=body+wash&amp;store=g9b%2F5nz%2Fb1b%2Fbwa&amp;srno=s_1_19&amp;otracker=AS_QueryStore_OrganicAutoSuggest_2_4_na_na_na&amp;otracker1=AS_QueryStore_OrganicAutoSuggest_2_4_na_na_na&amp;fm=search-autosuggest&amp;iid=a7f4c246-2fad-4707-a8a0-8d4eabdb3715.BWSGDD5VEM42KZY4.SEARCH&amp;ppt=sp&amp;ppn=sp&amp;ssid=qpusm72ets0000001656305924141&amp;qH=3159723a134748bd" TargetMode="External"/><Relationship Id="rId508" Type="http://schemas.openxmlformats.org/officeDocument/2006/relationships/hyperlink" Target="https://www.flipkart.com/head-shoulders-smooth-silky-anti-dandruff-shampoo/p/itmc8a771e408aac?pid=SMPFYG2TYVHGJZB2&amp;lid=LSTSMPFYG2TYVHGJZB2P562PY&amp;marketplace=GROCERY&amp;iid=67f17e94-0d2f-47ce-bc2d-7c0e7c9444fc.SMPFYG2TYVHGJZB2.SEARCH" TargetMode="External"/><Relationship Id="rId629" Type="http://schemas.openxmlformats.org/officeDocument/2006/relationships/hyperlink" Target="https://www.flipkart.com/head-shoulders-anti-hairfall-shampoo/p/itmf3xfyhq38fnuj?pid=SMPFGUN2ET6Q2U2D&amp;lid=LSTSMPFGUN2ET6Q2U2D69NYII&amp;marketplace=GROCERY&amp;iid=1d0b6f7d-6d48-424d-a068-7ce4838bb809.SMPFGUN2ET6Q2U2D.SEARCH" TargetMode="External"/><Relationship Id="rId503" Type="http://schemas.openxmlformats.org/officeDocument/2006/relationships/hyperlink" Target="https://www.flipkart.com/top-s-khatta-meetha-mixed-pickle/p/itmfhyguqmnkqgvz?pid=PCKFHYGUSYYSS5CF&amp;lid=LSTPCKFHYGUSYYSS5CFX1DRZP&amp;marketplace=GROCERY&amp;iid=70c86b56-e32b-4c84-8e6b-59ff99f5d724.PCKFHYGUSYYSS5CF.SEARCH" TargetMode="External"/><Relationship Id="rId624" Type="http://schemas.openxmlformats.org/officeDocument/2006/relationships/hyperlink" Target="https://www.flipkart.com/catch-black-cardamom/p/itm752507b8fdc4f?pid=SCMFUKEH7ZHDCHEN&amp;lid=LSTSCMFUKEH7ZHDCHENEEOI2D&amp;marketplace=GROCERY&amp;q=catch+masala&amp;store=eat%2Fxgg&amp;srno=s_1_32&amp;otracker=AS_QueryStore_OrganicAutoSuggest_1_5_na_na_na&amp;otracker1=AS_QueryStore_OrganicAutoSuggest_1_5_na_na_na&amp;fm=search-autosuggest&amp;iid=70538882-1a4e-469e-9e5c-dbdd40691a08.SCMFUKEH7ZHDCHEN.SEARCH&amp;ppt=sp&amp;ppn=sp&amp;ssid=37y1ca7utc0000001655719992903&amp;qH=4dccee1006e5158e" TargetMode="External"/><Relationship Id="rId745" Type="http://schemas.openxmlformats.org/officeDocument/2006/relationships/hyperlink" Target="https://www.flipkart.com/everest-pani-puri-masala-50gm-pack-1/p/itm738acbaee9b1d?pid=SCMG6R9HFPB3RP7B&amp;lid=LSTSCMG6R9HFPB3RP7BZPH8AR&amp;marketplace=FLIPKART&amp;q=everest+masala&amp;store=eat%2Fxgg&amp;srno=s_4_126&amp;otracker=AS_QueryStore_OrganicAutoSuggest_1_14_na_na_na&amp;otracker1=AS_QueryStore_OrganicAutoSuggest_1_14_na_na_na&amp;fm=search-autosuggest&amp;iid=b1d04217-a287-4005-ba77-6b57fe791c1d.SCMG6R9HFPB3RP7B.SEARCH&amp;ppt=sp&amp;ppn=sp&amp;qH=6e108cbc0e3af53a" TargetMode="External"/><Relationship Id="rId502" Type="http://schemas.openxmlformats.org/officeDocument/2006/relationships/hyperlink" Target="https://www.jiomart.com/p/groceries/aquafina-packaged-drinking-water-1-l/490000953" TargetMode="External"/><Relationship Id="rId623" Type="http://schemas.openxmlformats.org/officeDocument/2006/relationships/hyperlink" Target="https://www.jiomart.com/p/groceries/kingfisher-radler-lime-300-ml-can/490005091" TargetMode="External"/><Relationship Id="rId744" Type="http://schemas.openxmlformats.org/officeDocument/2006/relationships/hyperlink" Target="https://www.flipkart.com/everest-dry-ginger-100gm/p/itm7f553a69ab69a?pid=SCMG7DV7XYMFYZGV&amp;lid=LSTSCMG7DV7XYMFYZGVGLDOXP&amp;marketplace=FLIPKART&amp;q=everest+masala&amp;store=eat%2Fxgg&amp;srno=s_4_124&amp;otracker=AS_QueryStore_OrganicAutoSuggest_1_14_na_na_na&amp;otracker1=AS_QueryStore_OrganicAutoSuggest_1_14_na_na_na&amp;fm=search-autosuggest&amp;iid=b1d04217-a287-4005-ba77-6b57fe791c1d.SCMG7DV7XYMFYZGV.SEARCH&amp;ppt=sp&amp;ppn=sp&amp;qH=6e108cbc0e3af53a" TargetMode="External"/><Relationship Id="rId501" Type="http://schemas.openxmlformats.org/officeDocument/2006/relationships/hyperlink" Target="https://www.flipkart.com/johnson-s-cottontouch-newborn-cream-100g/p/itme45d199d53f12?pid=BBCFUKQMCPNMFWUR&amp;lid=LSTBBCFUKQMCPNMFWUR4M4SFI&amp;marketplace=GROCERY&amp;iid=d62721fe-9b4f-40d5-9240-09782dd998e8.BBCFUKQMCPNMFWUR.SEARCH" TargetMode="External"/><Relationship Id="rId622" Type="http://schemas.openxmlformats.org/officeDocument/2006/relationships/hyperlink" Target="https://www.flipkart.com/axe-signature-champion-no-gas-body-deodorant-men-spray/p/itmdeb36ddfe00ff?pid=DEOFSSVTG6ZXHMUP&amp;lid=LSTDEOFSSVTG6ZXHMUPTONI1B&amp;marketplace=FLIPKART&amp;q=deodorant&amp;store=g9b%2F0yh%2Fvp1&amp;srno=s_4_138&amp;otracker=AS_Query_OrganicAutoSuggest_3_5_na_na_na&amp;otracker1=AS_Query_OrganicAutoSuggest_3_5_na_na_na&amp;fm=search-autosuggest&amp;iid=9f5ad487-7cbc-4073-af04-771db30c5c04.DEOFSSVTG6ZXHMUP.SEARCH&amp;ppt=sp&amp;ppn=sp&amp;qH=8289b549e3cb5290" TargetMode="External"/><Relationship Id="rId743" Type="http://schemas.openxmlformats.org/officeDocument/2006/relationships/hyperlink" Target="https://www.flipkart.com/everest-shahi-paneer-masala-50g-pack-1/p/itmc3f3c972566b7?pid=SCMG3YFR2BGKTRP5&amp;lid=LSTSCMG3YFR2BGKTRP5AKJQ1Q&amp;marketplace=FLIPKART&amp;q=everest+masala&amp;store=eat%2Fxgg&amp;srno=s_4_123&amp;otracker=AS_QueryStore_OrganicAutoSuggest_1_14_na_na_na&amp;otracker1=AS_QueryStore_OrganicAutoSuggest_1_14_na_na_na&amp;fm=search-autosuggest&amp;iid=b1d04217-a287-4005-ba77-6b57fe791c1d.SCMG3YFR2BGKTRP5.SEARCH&amp;ppt=sp&amp;ppn=sp&amp;qH=6e108cbc0e3af53a" TargetMode="External"/><Relationship Id="rId500" Type="http://schemas.openxmlformats.org/officeDocument/2006/relationships/hyperlink" Target="https://www.flipkart.com/fogg-deo-combo-pack-absolute-extreme-300ml-body-spray-men/p/itma90e66dba91bf?pid=DEOFYGFCGPMHMYUK&amp;lid=LSTDEOFYGFCGPMHMYUKYMKBZE&amp;marketplace=FLIPKART&amp;q=deodorant&amp;store=g9b%2F0yh%2Fvp1&amp;srno=s_2_52&amp;otracker=AS_Query_OrganicAutoSuggest_3_5_na_na_na&amp;otracker1=AS_Query_OrganicAutoSuggest_3_5_na_na_na&amp;fm=search-autosuggest&amp;iid=f728e6eb-62a9-4960-a926-02bf54f53c84.DEOFYGFCGPMHMYUK.SEARCH&amp;ppt=sp&amp;ppn=sp&amp;qH=8289b549e3cb5290" TargetMode="External"/><Relationship Id="rId621" Type="http://schemas.openxmlformats.org/officeDocument/2006/relationships/hyperlink" Target="https://www.flipkart.com/lux-shower-gel-french-rose-fragrance-almond-oil-bodywash/p/itme1a083f091b00?pid=BWSGFVHCGBGZJRNM&amp;lid=LSTBWSGFVHCGBGZJRNMQ2NDC0&amp;marketplace=GROCERY&amp;q=body+wash&amp;store=g9b%2F5nz%2Fb1b%2Fbwa&amp;srno=s_2_77&amp;otracker=AS_QueryStore_OrganicAutoSuggest_2_4_na_na_na&amp;otracker1=AS_QueryStore_OrganicAutoSuggest_2_4_na_na_na&amp;fm=search-autosuggest&amp;iid=60bef018-8f20-415c-9f49-cfac93058976.BWSGFVHCGBGZJRNM.SEARCH&amp;ppt=sp&amp;ppn=sp&amp;ssid=qpusm72ets0000001656305924141&amp;qH=3159723a134748bd" TargetMode="External"/><Relationship Id="rId742" Type="http://schemas.openxmlformats.org/officeDocument/2006/relationships/hyperlink" Target="https://www.flipkart.com/everest-black-pepper-power-100-gram/p/itm971219274a264?pid=SCMG3KXH3ZXWJUHW&amp;lid=LSTSCMG3KXH3ZXWJUHWRGTOFF&amp;marketplace=FLIPKART&amp;q=everest+masala&amp;store=eat%2Fxgg&amp;srno=s_3_115&amp;otracker=AS_QueryStore_OrganicAutoSuggest_1_14_na_na_na&amp;otracker1=AS_QueryStore_OrganicAutoSuggest_1_14_na_na_na&amp;fm=search-autosuggest&amp;iid=3fcd5d19-803c-4849-9cbb-a70173b1394a.SCMG3KXH3ZXWJUHW.SEARCH&amp;ppt=sp&amp;ppn=sp&amp;qH=6e108cbc0e3af53a" TargetMode="External"/><Relationship Id="rId507" Type="http://schemas.openxmlformats.org/officeDocument/2006/relationships/hyperlink" Target="https://www.jiomart.com/p/groceries/cadbury-dairy-milk-silk-roast-almond-chocolate-bar-55-g/490659557" TargetMode="External"/><Relationship Id="rId628" Type="http://schemas.openxmlformats.org/officeDocument/2006/relationships/hyperlink" Target="https://www.flipkart.com/bikano-boondi/p/itm9f1c5c533c353?pid=SNSG4AMAUKVQVZYJ&amp;lid=LSTSNSG4AMAUKVQVZYJERUYSD&amp;marketplace=GROCERY&amp;q=bikano+namkeen&amp;store=eat%2F0we&amp;srno=s_1_11&amp;otracker=AS_QueryStore_OrganicAutoSuggest_1_14_na_na_na&amp;otracker1=AS_QueryStore_OrganicAutoSuggest_1_14_na_na_na&amp;fm=search-autosuggest&amp;iid=9703a334-6bae-4f3b-a46a-57a1a8df8892.SNSG4AMAUKVQVZYJ.SEARCH&amp;ppt=sp&amp;ppn=sp&amp;ssid=lbhfeiy01s0000001655803904902&amp;qH=9ae59f8a526c7aa9" TargetMode="External"/><Relationship Id="rId749" Type="http://schemas.openxmlformats.org/officeDocument/2006/relationships/drawing" Target="../drawings/drawing4.xml"/><Relationship Id="rId506" Type="http://schemas.openxmlformats.org/officeDocument/2006/relationships/hyperlink" Target="https://www.flipkart.com/haldiram-s-chakoli/p/itmac105a0803c5b?pid=SNSF6KYDHQZVSZUB&amp;lid=LSTSNSF6KYDHQZVSZUBZUMZKR&amp;marketplace=GROCERY&amp;q=haldiram+namkeen&amp;store=eat%2F0we&amp;srno=s_2_44&amp;otracker=AS_QueryStore_OrganicAutoSuggest_1_16_na_na_ps&amp;otracker1=AS_QueryStore_OrganicAutoSuggest_1_16_na_na_ps&amp;fm=search-autosuggest&amp;iid=45c7ed4f-15f2-4701-9367-2ea456118892.SNSF6KYDHQZVSZUB.SEARCH&amp;ppt=sp&amp;ppn=sp&amp;qH=f177cbad1f2253c4" TargetMode="External"/><Relationship Id="rId627" Type="http://schemas.openxmlformats.org/officeDocument/2006/relationships/hyperlink" Target="https://www.flipkart.com/catch-chhole-masala/p/itmeue5zz4zj5rzn?pid=SCMEUE5ZTERUJKWE&amp;lid=LSTSCMEUE5ZTERUJKWEBU88S6&amp;marketplace=GROCERY&amp;q=catch+masala&amp;store=eat%2Fxgg&amp;srno=s_1_35&amp;otracker=AS_QueryStore_OrganicAutoSuggest_1_5_na_na_na&amp;otracker1=AS_QueryStore_OrganicAutoSuggest_1_5_na_na_na&amp;fm=search-autosuggest&amp;iid=70538882-1a4e-469e-9e5c-dbdd40691a08.SCMEUE5ZTERUJKWE.SEARCH&amp;ppt=sp&amp;ppn=sp&amp;ssid=37y1ca7utc0000001655719992903&amp;qH=4dccee1006e5158e" TargetMode="External"/><Relationship Id="rId748" Type="http://schemas.openxmlformats.org/officeDocument/2006/relationships/hyperlink" Target="https://www.flipkart.com/everest-kasturi-methi-100gm-pack-1/p/itma3d44a2b9d4f9?pid=SCMG3SPMFFYX7T4N&amp;lid=LSTSCMG3SPMFFYX7T4N2OCOV5&amp;marketplace=FLIPKART&amp;q=everest+masala&amp;store=eat%2Fxgg&amp;srno=s_4_155&amp;otracker=AS_QueryStore_OrganicAutoSuggest_1_14_na_na_na&amp;otracker1=AS_QueryStore_OrganicAutoSuggest_1_14_na_na_na&amp;fm=search-autosuggest&amp;iid=b1d04217-a287-4005-ba77-6b57fe791c1d.SCMG3SPMFFYX7T4N.SEARCH&amp;ppt=sp&amp;ppn=sp&amp;qH=6e108cbc0e3af53a" TargetMode="External"/><Relationship Id="rId505" Type="http://schemas.openxmlformats.org/officeDocument/2006/relationships/hyperlink" Target="https://www.flipkart.com/catch-meat-masala/p/itmex34h7axkmbhk?pid=SCMEUE5Z9YUMCZNM&amp;lid=LSTSCMEUE5Z9YUMCZNM300EDZ&amp;marketplace=GROCERY&amp;q=catch+masala&amp;store=eat%2Fxgg&amp;srno=s_1_15&amp;otracker=AS_QueryStore_OrganicAutoSuggest_1_5_na_na_na&amp;otracker1=AS_QueryStore_OrganicAutoSuggest_1_5_na_na_na&amp;fm=search-autosuggest&amp;iid=70538882-1a4e-469e-9e5c-dbdd40691a08.SCMEUE5Z9YUMCZNM.SEARCH&amp;ppt=sp&amp;ppn=sp&amp;ssid=37y1ca7utc0000001655719992903&amp;qH=4dccee1006e5158e" TargetMode="External"/><Relationship Id="rId626" Type="http://schemas.openxmlformats.org/officeDocument/2006/relationships/hyperlink" Target="https://www.jiomart.com/p/groceries/red-bull-energy-drink-350-ml-can/490803034" TargetMode="External"/><Relationship Id="rId747" Type="http://schemas.openxmlformats.org/officeDocument/2006/relationships/hyperlink" Target="https://www.flipkart.com/everest-rajma-masala-100-g/p/itmaa76395db2fba?pid=SCMFGJ9F2YHQUWP9&amp;lid=LSTSCMFGJ9F2YHQUWP9J4RGTN&amp;marketplace=FLIPKART&amp;q=everest+masala&amp;store=eat%2Fxgg&amp;srno=s_4_135&amp;otracker=AS_QueryStore_OrganicAutoSuggest_1_14_na_na_na&amp;otracker1=AS_QueryStore_OrganicAutoSuggest_1_14_na_na_na&amp;fm=search-autosuggest&amp;iid=b1d04217-a287-4005-ba77-6b57fe791c1d.SCMFGJ9F2YHQUWP9.SEARCH&amp;ppt=sp&amp;ppn=sp&amp;qH=6e108cbc0e3af53a" TargetMode="External"/><Relationship Id="rId504" Type="http://schemas.openxmlformats.org/officeDocument/2006/relationships/hyperlink" Target="https://www.amazon.in/Gala-143070-Floor-T-Mop/dp/B00O0TA0UW/ref=sr_1_26?crid=ZJXBS8X8FCCZ&amp;keywords=GALA&amp;qid=1657367257&amp;sprefix=gala%2Caps%2C368&amp;sr=8-26" TargetMode="External"/><Relationship Id="rId625" Type="http://schemas.openxmlformats.org/officeDocument/2006/relationships/hyperlink" Target="https://www.flipkart.com/bikano-tasty-fried-coated-peanuts/p/itm16669bda0e122?pid=SNSEAY8WCZRZ9GDP&amp;lid=LSTSNSEAY8WCZRZ9GDPPUDBCE&amp;marketplace=GROCERY&amp;q=bikano+namkeen&amp;store=eat%2F0we&amp;srno=s_1_10&amp;otracker=AS_QueryStore_OrganicAutoSuggest_1_14_na_na_na&amp;otracker1=AS_QueryStore_OrganicAutoSuggest_1_14_na_na_na&amp;fm=search-autosuggest&amp;iid=9703a334-6bae-4f3b-a46a-57a1a8df8892.SNSEAY8WCZRZ9GDP.SEARCH&amp;ppt=sp&amp;ppn=sp&amp;ssid=lbhfeiy01s0000001655803904902&amp;qH=9ae59f8a526c7aa9" TargetMode="External"/><Relationship Id="rId746" Type="http://schemas.openxmlformats.org/officeDocument/2006/relationships/hyperlink" Target="https://www.flipkart.com/everest-tandoori-chicken-masala-200-gm-pack-1/p/itm00775d789c7ea?pid=SCMG4QT95CYUZJRB&amp;lid=LSTSCMG4QT95CYUZJRB6XBPBY&amp;marketplace=FLIPKART&amp;q=everest+masala&amp;store=eat%2Fxgg&amp;srno=s_4_127&amp;otracker=AS_QueryStore_OrganicAutoSuggest_1_14_na_na_na&amp;otracker1=AS_QueryStore_OrganicAutoSuggest_1_14_na_na_na&amp;fm=search-autosuggest&amp;iid=b1d04217-a287-4005-ba77-6b57fe791c1d.SCMG4QT95CYUZJRB.SEARCH&amp;ppt=sp&amp;ppn=sp&amp;qH=6e108cbc0e3af53a" TargetMode="External"/><Relationship Id="rId48" Type="http://schemas.openxmlformats.org/officeDocument/2006/relationships/hyperlink" Target="https://www.flipkart.com/colgate-charcoal-clean-black-gel-toothpaste-slim-soft-toothbrush-4-pcs/p/itm95081037b9db5?pid=CBKFUZ2JVEGM3YRE&amp;lid=LSTCBKFUZ2JVEGM3YREZ0RSME&amp;marketplace=GROCERY&amp;iid=3984f875-3e45-45c7-a2ae-df28872c984a.CBKFUZ2JVEGM3YRE.SEARCH" TargetMode="External"/><Relationship Id="rId47" Type="http://schemas.openxmlformats.org/officeDocument/2006/relationships/hyperlink" Target="https://www.jiomart.com/p/groceries/maggi-2-minute-masala-instant-noodles-420-g/490009127" TargetMode="External"/><Relationship Id="rId49" Type="http://schemas.openxmlformats.org/officeDocument/2006/relationships/hyperlink" Target="https://www.jiomart.com/p/groceries/cadbury-dairy-milk-home-treats-mini-chocolate-bar-140-g/491062305" TargetMode="External"/><Relationship Id="rId620" Type="http://schemas.openxmlformats.org/officeDocument/2006/relationships/hyperlink" Target="https://www.flipkart.com/dabur-vatika-anti-dandruff-shampoo/p/itm1d96251ce17a2?pid=SMPFWYJPBMNBMZHZ&amp;lid=LSTSMPFWYJPBMNBMZHZ7JYVSX&amp;marketplace=GROCERY&amp;iid=en_yjc2MvVX8%2BJkXOMcvOjwQc6turGtBNLkUOqZ%2F%2F64aVMA%2FzTrIgd76GS9a03ngBN0FUL6r%2FGM6vRJ8iPoGxWEAw%3D%3D" TargetMode="External"/><Relationship Id="rId741" Type="http://schemas.openxmlformats.org/officeDocument/2006/relationships/hyperlink" Target="https://www.flipkart.com/everest-sambhar-masala-100-gm-pack-1/p/itm881e3eb9dd9d7?pid=SCMG4QFQ5TJEMYYN&amp;lid=LSTSCMG4QFQ5TJEMYYNFFHMER&amp;marketplace=FLIPKART&amp;q=everest+masala&amp;store=eat%2Fxgg&amp;srno=s_3_113&amp;otracker=AS_QueryStore_OrganicAutoSuggest_1_14_na_na_na&amp;otracker1=AS_QueryStore_OrganicAutoSuggest_1_14_na_na_na&amp;fm=search-autosuggest&amp;iid=3fcd5d19-803c-4849-9cbb-a70173b1394a.SCMG4QFQ5TJEMYYN.SEARCH&amp;ppt=sp&amp;ppn=sp&amp;qH=6e108cbc0e3af53a" TargetMode="External"/><Relationship Id="rId740" Type="http://schemas.openxmlformats.org/officeDocument/2006/relationships/hyperlink" Target="https://www.flipkart.com/everest-chaat-masala-500-grams/p/itmfcc6fad75ea3e?pid=SCMFX5Y7DJADWHXH&amp;lid=LSTSCMFX5Y7DJADWHXHAFQTWQ&amp;marketplace=FLIPKART&amp;q=everest+masala&amp;store=eat%2Fxgg&amp;srno=s_3_114&amp;otracker=AS_QueryStore_OrganicAutoSuggest_1_14_na_na_na&amp;otracker1=AS_QueryStore_OrganicAutoSuggest_1_14_na_na_na&amp;fm=search-autosuggest&amp;iid=3fcd5d19-803c-4849-9cbb-a70173b1394a.SCMFX5Y7DJADWHXH.SEARCH&amp;ppt=sp&amp;ppn=sp&amp;qH=6e108cbc0e3af53a" TargetMode="External"/><Relationship Id="rId31" Type="http://schemas.openxmlformats.org/officeDocument/2006/relationships/hyperlink" Target="https://www.flipkart.com/godrej-aer-power-pocket-assorted-fragrance-blocks/p/itm1e90599489936?pid=AIRFZH7YCYC7DEFH&amp;lid=LSTAIRFZH7YCYC7DEFHJLSIIV&amp;marketplace=GROCERY&amp;iid=99b2826f-cc92-4675-989c-48eb01f44db6.AIRFZH7YCYC7DEFH.SEARCH" TargetMode="External"/><Relationship Id="rId30" Type="http://schemas.openxmlformats.org/officeDocument/2006/relationships/hyperlink" Target="https://www.flipkart.com/park-avenue-cool-blue-soap/p/itmfy5wgapzfkctr?pid=SOPEU6NPSUCVP3JD&amp;lid=LSTSOPEU6NPSUCVP3JDWFWRSM&amp;marketplace=GROCERY&amp;q=soap+all+categories&amp;store=g9b%2F5nz%2Fb1b%2Fyug&amp;srno=s_1_2&amp;otracker=search&amp;otracker1=search&amp;fm=Search&amp;iid=e28a4cea-954e-4675-aefe-644bb539b827.SOPEU6NPSUCVP3JD.SEARCH&amp;ppt=sp&amp;ppn=sp&amp;ssid=cs3vwapwkg0000001656308610524&amp;qH=de099dce79a407da" TargetMode="External"/><Relationship Id="rId33" Type="http://schemas.openxmlformats.org/officeDocument/2006/relationships/hyperlink" Target="https://www.jiomart.com/p/groceries/mother-s-recipe-mango-pickle-1-kg/490005250" TargetMode="External"/><Relationship Id="rId32" Type="http://schemas.openxmlformats.org/officeDocument/2006/relationships/hyperlink" Target="https://www.jiomart.com/p/groceries/coca-cola-600-ml/490001785" TargetMode="External"/><Relationship Id="rId35" Type="http://schemas.openxmlformats.org/officeDocument/2006/relationships/hyperlink" Target="https://www.flipkart.com/pedigree-puppy-milk-chicken-1-2-kg-dry-new-born-dog-food/p/itmb73e43802ff4a?pid=PFDE77VP3J3GUAXM&amp;lid=LSTPFDE77VP3J3GUAXMNV0ZTD&amp;marketplace=GROCERY&amp;iid=7ba6da89-2f98-468e-b9df-6f18b3f3d028.PFDE77VP3J3GUAXM.SEARCH" TargetMode="External"/><Relationship Id="rId34" Type="http://schemas.openxmlformats.org/officeDocument/2006/relationships/hyperlink" Target="https://www.vega.co.in/vega-large-nail-clipper-glitter.html" TargetMode="External"/><Relationship Id="rId619" Type="http://schemas.openxmlformats.org/officeDocument/2006/relationships/hyperlink" Target="https://www.flipkart.com/bikano-bikaneri-bhujia-spicy/p/itm6ef051bdc1ffe?pid=SNSEUCYSZ44UZJWF&amp;lid=LSTSNSEUCYSZ44UZJWFN9BIOU&amp;marketplace=GROCERY&amp;q=bikano+namkeen&amp;store=eat%2F0we&amp;srno=s_1_9&amp;otracker=AS_QueryStore_OrganicAutoSuggest_1_14_na_na_na&amp;otracker1=AS_QueryStore_OrganicAutoSuggest_1_14_na_na_na&amp;fm=search-autosuggest&amp;iid=9703a334-6bae-4f3b-a46a-57a1a8df8892.SNSEUCYSZ44UZJWF.SEARCH&amp;ppt=sp&amp;ppn=sp&amp;ssid=lbhfeiy01s0000001655803904902&amp;qH=9ae59f8a526c7aa9" TargetMode="External"/><Relationship Id="rId618" Type="http://schemas.openxmlformats.org/officeDocument/2006/relationships/hyperlink" Target="https://www.flipkart.com/catch-rajma-masala/p/itmeue5zuwu687tk?pid=SCMEUE5ZXHKZN6JF&amp;lid=LSTSCMEUE5ZXHKZN6JF8NROBT&amp;marketplace=GROCERY&amp;q=catch+masala&amp;store=eat%2Fxgg&amp;srno=s_1_31&amp;otracker=AS_QueryStore_OrganicAutoSuggest_1_5_na_na_na&amp;otracker1=AS_QueryStore_OrganicAutoSuggest_1_5_na_na_na&amp;fm=search-autosuggest&amp;iid=70538882-1a4e-469e-9e5c-dbdd40691a08.SCMEUE5ZXHKZN6JF.SEARCH&amp;ppt=sp&amp;ppn=sp&amp;ssid=37y1ca7utc0000001655719992903&amp;qH=4dccee1006e5158e" TargetMode="External"/><Relationship Id="rId739" Type="http://schemas.openxmlformats.org/officeDocument/2006/relationships/hyperlink" Target="https://www.flipkart.com/everest-pav-bhaji-masala-100-gm/p/itmc867bd924d662?pid=SCMG7DDDFPZYMTZX&amp;lid=LSTSCMG7DDDFPZYMTZXTVX0YN&amp;marketplace=FLIPKART&amp;q=everest+masala&amp;store=eat%2Fxgg&amp;srno=s_3_112&amp;otracker=AS_QueryStore_OrganicAutoSuggest_1_14_na_na_na&amp;otracker1=AS_QueryStore_OrganicAutoSuggest_1_14_na_na_na&amp;fm=search-autosuggest&amp;iid=3fcd5d19-803c-4849-9cbb-a70173b1394a.SCMG7DDDFPZYMTZX.SEARCH&amp;ppt=sp&amp;ppn=sp&amp;qH=6e108cbc0e3af53a" TargetMode="External"/><Relationship Id="rId613" Type="http://schemas.openxmlformats.org/officeDocument/2006/relationships/hyperlink" Target="https://www.flipkart.com/beardo-de-tan-body-wash-men-200ml-men-caffeine-coffee-aloe-extracts-face-refreshing-fragrance/p/itm727b7c9760b15?pid=BWSFK97T3NKHZ3NG&amp;lid=LSTBWSFK97T3NKHZ3NGFYX7EJ&amp;marketplace=FLIPKART&amp;q=body+wash&amp;store=g9b%2F5nz%2Fb1b%2Fbwa&amp;srno=s_2_46&amp;otracker=AS_QueryStore_OrganicAutoSuggest_2_4_na_na_na&amp;otracker1=AS_QueryStore_OrganicAutoSuggest_2_4_na_na_na&amp;fm=search-autosuggest&amp;iid=60bef018-8f20-415c-9f49-cfac93058976.BWSFK97T3NKHZ3NG.SEARCH&amp;ppt=sp&amp;ppn=sp&amp;ssid=qpusm72ets0000001656305924141&amp;qH=3159723a134748bd" TargetMode="External"/><Relationship Id="rId734" Type="http://schemas.openxmlformats.org/officeDocument/2006/relationships/hyperlink" Target="https://www.flipkart.com/everest-jaljira-200-gm-pack-2/p/itm04cd39beb2565?pid=SCMG4YQHVEQNYF2Z&amp;lid=LSTSCMG4YQHVEQNYF2ZGPE1NI&amp;marketplace=FLIPKART&amp;q=everest+masala&amp;store=eat%2Fxgg&amp;srno=s_3_104&amp;otracker=AS_QueryStore_OrganicAutoSuggest_1_14_na_na_na&amp;otracker1=AS_QueryStore_OrganicAutoSuggest_1_14_na_na_na&amp;fm=search-autosuggest&amp;iid=3fcd5d19-803c-4849-9cbb-a70173b1394a.SCMG4YQHVEQNYF2Z.SEARCH&amp;ppt=sp&amp;ppn=sp&amp;qH=6e108cbc0e3af53a" TargetMode="External"/><Relationship Id="rId612" Type="http://schemas.openxmlformats.org/officeDocument/2006/relationships/hyperlink" Target="https://www.flipkart.com/l-oral-paris-6-oil-nourish-shampoo/p/itmf3xfzzzzvzkvx?pid=SMPF3RY6H7AGTDJ7&amp;lid=LSTSMPF3RY6H7AGTDJ7SQUWQG&amp;marketplace=GROCERY&amp;iid=1d0b6f7d-6d48-424d-a068-7ce4838bb809.SMPF3RY6H7AGTDJ7.SEARCH" TargetMode="External"/><Relationship Id="rId733" Type="http://schemas.openxmlformats.org/officeDocument/2006/relationships/hyperlink" Target="https://www.flipkart.com/everest-sambhar-masala/p/itmf2zzehhathmwt?pid=SCMG2YHVKGYUMHWU&amp;lid=LSTSCMG2YHVKGYUMHWUQSYWDP&amp;marketplace=FLIPKART&amp;q=everest+masala&amp;store=eat%2Fxgg&amp;srno=s_3_103&amp;otracker=AS_QueryStore_OrganicAutoSuggest_1_14_na_na_na&amp;otracker1=AS_QueryStore_OrganicAutoSuggest_1_14_na_na_na&amp;fm=search-autosuggest&amp;iid=3fcd5d19-803c-4849-9cbb-a70173b1394a.SCMG2YHVKGYUMHWU.SEARCH&amp;ppt=sp&amp;ppn=sp&amp;qH=6e108cbc0e3af53a" TargetMode="External"/><Relationship Id="rId611" Type="http://schemas.openxmlformats.org/officeDocument/2006/relationships/hyperlink" Target="https://www.flipkart.com/catch-kitchen-king/p/itmf59e25fnzek9m?pid=SCMEUE5ZZ5SPUHSG&amp;lid=LSTSCMEUE5ZZ5SPUHSGDPQ2ZH&amp;marketplace=GROCERY&amp;q=catch+masala&amp;store=eat%2Fxgg&amp;srno=s_1_29&amp;otracker=AS_QueryStore_OrganicAutoSuggest_1_5_na_na_na&amp;otracker1=AS_QueryStore_OrganicAutoSuggest_1_5_na_na_na&amp;fm=search-autosuggest&amp;iid=70538882-1a4e-469e-9e5c-dbdd40691a08.SCMEUE5ZZ5SPUHSG.SEARCH&amp;ppt=sp&amp;ppn=sp&amp;ssid=37y1ca7utc0000001655719992903&amp;qH=4dccee1006e5158e" TargetMode="External"/><Relationship Id="rId732" Type="http://schemas.openxmlformats.org/officeDocument/2006/relationships/hyperlink" Target="https://www.flipkart.com/everest-jeera-powder-100-gm/p/itmae7b1f06382a0?pid=SCMFJQGF7MV5EZUZ&amp;lid=LSTSCMFJQGF7MV5EZUZJWZFZE&amp;marketplace=FLIPKART&amp;q=everest+masala&amp;store=eat%2Fxgg&amp;srno=s_3_101&amp;otracker=AS_QueryStore_OrganicAutoSuggest_1_14_na_na_na&amp;otracker1=AS_QueryStore_OrganicAutoSuggest_1_14_na_na_na&amp;fm=search-autosuggest&amp;iid=3fcd5d19-803c-4849-9cbb-a70173b1394a.SCMFJQGF7MV5EZUZ.SEARCH&amp;ppt=sp&amp;ppn=sp&amp;qH=6e108cbc0e3af53a" TargetMode="External"/><Relationship Id="rId610" Type="http://schemas.openxmlformats.org/officeDocument/2006/relationships/hyperlink" Target="https://www.jiomart.com/p/groceries/gatorade-lemon-sports-drink-500-ml/490558553" TargetMode="External"/><Relationship Id="rId731" Type="http://schemas.openxmlformats.org/officeDocument/2006/relationships/hyperlink" Target="https://www.flipkart.com/everest-tikhalal-chilli-powder-100-gm-pack-1/p/itm68cc7b6512744?pid=SCMG4ZVYVD2B2SGU&amp;lid=LSTSCMG4ZVYVD2B2SGU14ULEH&amp;marketplace=FLIPKART&amp;q=everest+masala&amp;store=eat%2Fxgg&amp;srno=s_3_98&amp;otracker=AS_QueryStore_OrganicAutoSuggest_1_14_na_na_na&amp;otracker1=AS_QueryStore_OrganicAutoSuggest_1_14_na_na_na&amp;fm=search-autosuggest&amp;iid=3fcd5d19-803c-4849-9cbb-a70173b1394a.SCMG4ZVYVD2B2SGU.SEARCH&amp;ppt=sp&amp;ppn=sp&amp;qH=6e108cbc0e3af53a" TargetMode="External"/><Relationship Id="rId617" Type="http://schemas.openxmlformats.org/officeDocument/2006/relationships/hyperlink" Target="https://www.flipkart.com/bikano-bikaneri-bhujia/p/itm88eab78725786?pid=SNSEUCYSKFR5PYJR&amp;lid=LSTSNSEUCYSKFR5PYJRQUBUQY&amp;marketplace=GROCERY&amp;q=bikano+namkeen&amp;store=eat%2F0we&amp;srno=s_1_8&amp;otracker=AS_QueryStore_OrganicAutoSuggest_1_14_na_na_na&amp;otracker1=AS_QueryStore_OrganicAutoSuggest_1_14_na_na_na&amp;fm=search-autosuggest&amp;iid=9703a334-6bae-4f3b-a46a-57a1a8df8892.SNSEUCYSKFR5PYJR.SEARCH&amp;ppt=sp&amp;ppn=sp&amp;ssid=lbhfeiy01s0000001655803904902&amp;qH=9ae59f8a526c7aa9" TargetMode="External"/><Relationship Id="rId738" Type="http://schemas.openxmlformats.org/officeDocument/2006/relationships/hyperlink" Target="https://www.flipkart.com/everest-dry-mango-100-gm-pack-1/p/itm5c60527d8e678?pid=SCMG3SK9US5ZHADH&amp;lid=LSTSCMG3SK9US5ZHADHFPXTER&amp;marketplace=FLIPKART&amp;q=everest+masala&amp;store=eat%2Fxgg&amp;srno=s_3_111&amp;otracker=AS_QueryStore_OrganicAutoSuggest_1_14_na_na_na&amp;otracker1=AS_QueryStore_OrganicAutoSuggest_1_14_na_na_na&amp;fm=search-autosuggest&amp;iid=3fcd5d19-803c-4849-9cbb-a70173b1394a.SCMG3SK9US5ZHADH.SEARCH&amp;ppt=sp&amp;ppn=sp&amp;qH=6e108cbc0e3af53a" TargetMode="External"/><Relationship Id="rId616" Type="http://schemas.openxmlformats.org/officeDocument/2006/relationships/hyperlink" Target="https://www.flipkart.com/catch-rai/p/itm63cf287108d23?pid=SCMFUKEHHENPHGP6&amp;lid=LSTSCMFUKEHHENPHGP6ID6O3J&amp;marketplace=GROCERY&amp;q=catch+masala&amp;store=eat%2Fxgg&amp;srno=s_1_30&amp;otracker=AS_QueryStore_OrganicAutoSuggest_1_5_na_na_na&amp;otracker1=AS_QueryStore_OrganicAutoSuggest_1_5_na_na_na&amp;fm=search-autosuggest&amp;iid=70538882-1a4e-469e-9e5c-dbdd40691a08.SCMFUKEHHENPHGP6.SEARCH&amp;ppt=sp&amp;ppn=sp&amp;ssid=37y1ca7utc0000001655719992903&amp;qH=4dccee1006e5158e" TargetMode="External"/><Relationship Id="rId737" Type="http://schemas.openxmlformats.org/officeDocument/2006/relationships/hyperlink" Target="https://www.flipkart.com/everest-tea-masala-100-gm-pack-1/p/itm4fe1955446d18?pid=SCMG7296NVQF4FQG&amp;lid=LSTSCMG7296NVQF4FQGCAHALB&amp;marketplace=FLIPKART&amp;q=everest+masala&amp;store=eat%2Fxgg&amp;srno=s_3_110&amp;otracker=AS_QueryStore_OrganicAutoSuggest_1_14_na_na_na&amp;otracker1=AS_QueryStore_OrganicAutoSuggest_1_14_na_na_na&amp;fm=search-autosuggest&amp;iid=3fcd5d19-803c-4849-9cbb-a70173b1394a.SCMG7296NVQF4FQG.SEARCH&amp;ppt=sp&amp;ppn=sp&amp;qH=6e108cbc0e3af53a" TargetMode="External"/><Relationship Id="rId615" Type="http://schemas.openxmlformats.org/officeDocument/2006/relationships/hyperlink" Target="https://www.jiomart.com/p/groceries/tang-instant-drink-powder-500-g-pack-of-2/490001383" TargetMode="External"/><Relationship Id="rId736" Type="http://schemas.openxmlformats.org/officeDocument/2006/relationships/hyperlink" Target="https://www.flipkart.com/everest-meat-masala-200g-pack-1/p/itm44954da2bd555?pid=SCMG3V5AGZHNQGEX&amp;lid=LSTSCMG3V5AGZHNQGEXCJGUJY&amp;marketplace=FLIPKART&amp;q=everest+masala&amp;store=eat%2Fxgg&amp;srno=s_3_109&amp;otracker=AS_QueryStore_OrganicAutoSuggest_1_14_na_na_na&amp;otracker1=AS_QueryStore_OrganicAutoSuggest_1_14_na_na_na&amp;fm=search-autosuggest&amp;iid=3fcd5d19-803c-4849-9cbb-a70173b1394a.SCMG3V5AGZHNQGEX.SEARCH&amp;ppt=sp&amp;ppn=sp&amp;qH=6e108cbc0e3af53a" TargetMode="External"/><Relationship Id="rId614" Type="http://schemas.openxmlformats.org/officeDocument/2006/relationships/hyperlink" Target="https://www.flipkart.com/wild-stone-code-gift-pack-iridium-titanium-steel-copper-perfume-body-spray-men/p/itm25f165e6fa64e?pid=DEOG6DX7ZGYFBMQM&amp;lid=LSTDEOG6DX7ZGYFBMQMXVVNPL&amp;marketplace=FLIPKART&amp;q=deodorant&amp;store=g9b%2F0yh%2Fvp1&amp;srno=s_4_129&amp;otracker=AS_Query_OrganicAutoSuggest_3_5_na_na_na&amp;otracker1=AS_Query_OrganicAutoSuggest_3_5_na_na_na&amp;fm=search-autosuggest&amp;iid=9f5ad487-7cbc-4073-af04-771db30c5c04.DEOG6DX7ZGYFBMQM.SEARCH&amp;ppt=sp&amp;ppn=sp&amp;qH=8289b549e3cb5290" TargetMode="External"/><Relationship Id="rId735" Type="http://schemas.openxmlformats.org/officeDocument/2006/relationships/hyperlink" Target="https://www.flipkart.com/everest-kashmirilal-chilli-powder-500g-pack-1/p/itm4572b93e92cc2?pid=SCMG3VSUEHR3VD2S&amp;lid=LSTSCMG3VSUEHR3VD2SYCWJJJ&amp;marketplace=FLIPKART&amp;q=everest+masala&amp;store=eat%2Fxgg&amp;srno=s_3_105&amp;otracker=AS_QueryStore_OrganicAutoSuggest_1_14_na_na_na&amp;otracker1=AS_QueryStore_OrganicAutoSuggest_1_14_na_na_na&amp;fm=search-autosuggest&amp;iid=3fcd5d19-803c-4849-9cbb-a70173b1394a.SCMG3VSUEHR3VD2S.SEARCH&amp;ppt=sp&amp;ppn=sp&amp;qH=6e108cbc0e3af53a" TargetMode="External"/><Relationship Id="rId37" Type="http://schemas.openxmlformats.org/officeDocument/2006/relationships/hyperlink" Target="https://www.amazon.in/gp/slredirect/picassoRedirect.html/ref=pa_sp_atf_aps_sr_pg1_1?ie=UTF8&amp;adId=A04914502OOC16UHUAZ6X&amp;url=%2FScotch-Brite-IE840159255-Bathroom-Squeegee-Wiper%2Fdp%2FB00NBM3IE4%2Fref%3Dsr_1_3_sspa%3Fcrid%3D5TAH5DB32LXQ%26keywords%3Dscotch%2Bbrite%26qid%3D1657364810%26sprefix%3Dscoth%2Bbrite%252Caps%252C242%26sr%3D8-3-spons%26psc%3D1&amp;qualifier=1657364810&amp;id=629530742380106&amp;widgetName=sp_atf" TargetMode="External"/><Relationship Id="rId36" Type="http://schemas.openxmlformats.org/officeDocument/2006/relationships/hyperlink" Target="https://www.flipkart.com/red-label-natural-care-cardamom-ginger-liquorice-tulsi-tea-box/p/itmf9rgsp9bcdugr?pid=TEAETY5NKPGFGFZK&amp;lid=LSTTEAETY5NKPGFGFZKRM1BLP&amp;marketplace=GROCERY&amp;iid=en_PNwVjQlhbuuCBu4nxEKpVebBZW1VV0lhcgTFcjA59tUD5D1LLKTQt%2FM2P%2BAZfqjjzVguexG%2Br%2B0Fzy0P53UTBQ%3D%3D" TargetMode="External"/><Relationship Id="rId39" Type="http://schemas.openxmlformats.org/officeDocument/2006/relationships/hyperlink" Target="https://www.flipkart.com/dhampure-sulphurless-sugar/p/itmf6e9y6fbztyqh?pid=SUGF6E9YZFZ5ZGCA&amp;lid=LSTSUGF6E9YZFZ5ZGCABCGTZG&amp;marketplace=GROCERY&amp;iid=32838366-3cc8-40dd-8875-aca702da8c11.SUGF6E9YZFZ5ZGCA.SEARCH" TargetMode="External"/><Relationship Id="rId38" Type="http://schemas.openxmlformats.org/officeDocument/2006/relationships/hyperlink" Target="https://www.amazon.in/gp/slredirect/picassoRedirect.html/ref=pa_sp_atf_aps_sr_pg1_1?ie=UTF8&amp;adId=A0695687DCCE6QW2P93J&amp;url=%2FOrigami-So-Soft-Non-Woven-Kitchen%2Fdp%2FB00W1SO1A4%2Fref%3Dsr_1_2_sspa%3Fcrid%3DDS2HV30S5JSA%26keywords%3Dorigami%26qid%3D1657368301%26sprefix%3DORIGAMI%252Caps%252C281%26sr%3D8-2-spons%26psc%3D1&amp;qualifier=1657368301&amp;id=993588122281788&amp;widgetName=sp_atf" TargetMode="External"/><Relationship Id="rId730" Type="http://schemas.openxmlformats.org/officeDocument/2006/relationships/hyperlink" Target="https://www.flipkart.com/everest-powder-tikhalal-chilli-200-gm-pack-1/p/itmf1c7508623448?pid=SCMG3TTNTVPXPJGJ&amp;lid=LSTSCMG3TTNTVPXPJGJFKVLRI&amp;marketplace=FLIPKART&amp;q=everest+masala&amp;store=eat%2Fxgg&amp;srno=s_3_97&amp;otracker=AS_QueryStore_OrganicAutoSuggest_1_14_na_na_na&amp;otracker1=AS_QueryStore_OrganicAutoSuggest_1_14_na_na_na&amp;fm=search-autosuggest&amp;iid=3fcd5d19-803c-4849-9cbb-a70173b1394a.SCMG3TTNTVPXPJGJ.SEARCH&amp;ppt=sp&amp;ppn=sp&amp;qH=6e108cbc0e3af53a" TargetMode="External"/><Relationship Id="rId20" Type="http://schemas.openxmlformats.org/officeDocument/2006/relationships/hyperlink" Target="https://www.flipkart.com/moov-fast-pain-relief-spray/p/itma366764dca445?pid=BPREYMNFG88KQJYZ&amp;lid=LSTBPREYMNFG88KQJYZU8WZOR&amp;marketplace=GROCERY&amp;q=pain+relief+spray&amp;store=hlc%2Fah4%2Fxos&amp;srno=s_1_3&amp;otracker=AS_QueryStore_OrganicAutoSuggest_1_6_na_na_na&amp;otracker1=AS_QueryStore_OrganicAutoSuggest_1_6_na_na_na&amp;fm=search-autosuggest&amp;iid=a41b50ce-ffa3-4f9d-b4c9-f48afb363d76.BPREYMNFG88KQJYZ.SEARCH&amp;ppt=sp&amp;ppn=sp&amp;ssid=go3mvuef340000001659695856923&amp;qH=dd3544986be0393d" TargetMode="External"/><Relationship Id="rId22" Type="http://schemas.openxmlformats.org/officeDocument/2006/relationships/hyperlink" Target="https://www.flipkart.com/lay-s-potato-chips-classic-salted-best-quality-crunchy/p/itmdb11a3d1efd7e?pid=CHPFVTF7DYDHRDXW&amp;lid=LSTCHPFVTF7DYDHRDXW9FQ2IO&amp;marketplace=GROCERY&amp;q=lays+chips&amp;store=eat%2Flng&amp;srno=s_1_4&amp;otracker=AS_QueryStore_OrganicAutoSuggest_1_5_na_na_na&amp;otracker1=AS_QueryStore_OrganicAutoSuggest_1_5_na_na_na&amp;fm=search-autosuggest&amp;iid=d28787eb-6f3b-45d2-80fc-41c58446b148.CHPFVTF7DYDHRDXW.SEARCH&amp;ppt=sp&amp;ppn=sp&amp;ssid=57wgm93uu80000001655806320704&amp;qH=deaf5f03ad75e38e" TargetMode="External"/><Relationship Id="rId21" Type="http://schemas.openxmlformats.org/officeDocument/2006/relationships/hyperlink" Target="https://www.jiomart.com/p/groceries/fortune-refined-soyabean-oil-1-l/490005534" TargetMode="External"/><Relationship Id="rId24" Type="http://schemas.openxmlformats.org/officeDocument/2006/relationships/hyperlink" Target="https://www.flipkart.com/maggi-2-minute-instant-noodles-masala-420g-pack-2-vegetarian/p/itmcfa6348f7debc?pid=NDLG58UQAD4QBCNZ&amp;lid=LSTNDLG58UQAD4QBCNZNT0PGB&amp;marketplace=FLIPKART&amp;q=maggi+noodles&amp;store=eat%2Fpqj&amp;srno=s_1_10&amp;otracker=AS_Query_OrganicAutoSuggest_3_12_sc_na_na&amp;otracker1=AS_Query_OrganicAutoSuggest_3_12_sc_na_na&amp;fm=search-autosuggest&amp;iid=7ef58c60-904b-4510-805b-11287e2cf89a.NDLG58UQAD4QBCNZ.SEARCH&amp;ppt=sp&amp;ppn=sp&amp;ssid=g5j8ukuhvk0000001655813734979&amp;qH=c9ad0332fe014f83" TargetMode="External"/><Relationship Id="rId23" Type="http://schemas.openxmlformats.org/officeDocument/2006/relationships/hyperlink" Target="https://www.flipkart.com/mdh-lal-mirch-powder/p/itmewxkexmkwhwh9?pid=SCMEUYZ2FVZGMTT5&amp;lid=LSTSCMEUYZ2FVZGMTT5E1NGZG&amp;marketplace=GROCERY&amp;store=eat%2Fxgg&amp;srno=b_1_2&amp;otracker=browse&amp;fm=organic&amp;iid=02cdadf6-6c5d-4b31-be65-c3a4ca3d2a53.SCMEUYZ2FVZGMTT5.SEARCH&amp;ppt=browse&amp;ppn=browse&amp;ssid=z10pvww71s0000001655716751600" TargetMode="External"/><Relationship Id="rId409" Type="http://schemas.openxmlformats.org/officeDocument/2006/relationships/hyperlink" Target="https://www.jiomart.com/p/groceries/paper-boat-swing-lush-litchi-juice-150-ml/590052494" TargetMode="External"/><Relationship Id="rId404" Type="http://schemas.openxmlformats.org/officeDocument/2006/relationships/hyperlink" Target="https://www.flipkart.com/sensodyne-repair-protect-toothpaste/p/itmez3funr5h6dkh?pid=TPSETEG6JR3PSUEE&amp;lid=LSTTPSETEG6JR3PSUEEYFX6UR&amp;marketplace=GROCERY&amp;iid=3fd08ff9-1571-4512-8733-567cba228a12.TPSETEG6JR3PSUEE.SEARCH" TargetMode="External"/><Relationship Id="rId525" Type="http://schemas.openxmlformats.org/officeDocument/2006/relationships/hyperlink" Target="https://www.jiomart.com/p/groceries/kit-kat-28-3-g/590049214" TargetMode="External"/><Relationship Id="rId646" Type="http://schemas.openxmlformats.org/officeDocument/2006/relationships/hyperlink" Target="https://www.flipkart.com/wild-stone-body-spray-120-ml/p/itmf3v9rcq5f7wpt?pid=DEOEFDUDKAQAP6F3&amp;lid=LSTDEOEFDUDKAQAP6F33U7N6X&amp;marketplace=FLIPKART&amp;q=deodorant&amp;store=g9b%2F0yh%2Fvp1&amp;srno=s_5_163&amp;otracker=AS_Query_OrganicAutoSuggest_3_5_na_na_na&amp;otracker1=AS_Query_OrganicAutoSuggest_3_5_na_na_na&amp;fm=search-autosuggest&amp;iid=20b477df-09a2-4525-853f-3c3fc94a8b4c.DEOEFDUDKAQAP6F3.SEARCH&amp;ppt=sp&amp;ppn=sp&amp;qH=8289b549e3cb5290" TargetMode="External"/><Relationship Id="rId403" Type="http://schemas.openxmlformats.org/officeDocument/2006/relationships/hyperlink" Target="https://www.flipkart.com/haldiram-s-nimbu-masala/p/itm83519fa8ac03c?pid=SNSF6KYDHTXFMHYY&amp;lid=LSTSNSF6KYDHTXFMHYYTNMJYU&amp;marketplace=GROCERY&amp;q=haldiram+namkeen&amp;store=eat%2F0we&amp;srno=s_1_24&amp;otracker=AS_QueryStore_OrganicAutoSuggest_1_16_na_na_ps&amp;otracker1=AS_QueryStore_OrganicAutoSuggest_1_16_na_na_ps&amp;fm=search-autosuggest&amp;iid=7d4078dc-655a-4999-8a6f-c13ef75874c0.SNSF6KYDHTXFMHYY.SEARCH&amp;ppt=sp&amp;ppn=sp&amp;ssid=z8996owkeo0000001655802032260&amp;qH=f177cbad1f2253c4" TargetMode="External"/><Relationship Id="rId524" Type="http://schemas.openxmlformats.org/officeDocument/2006/relationships/hyperlink" Target="https://www.flipkart.com/haldiram-s-masala-peanut/p/itm199125bb2a60f?pid=SNSF6KYDU3WYB2NT&amp;lid=LSTSNSF6KYDU3WYB2NTP1AHCK&amp;marketplace=GROCERY&amp;q=haldiram+namkeen&amp;store=eat%2F0we&amp;srno=s_2_66&amp;otracker=AS_QueryStore_OrganicAutoSuggest_1_16_na_na_ps&amp;otracker1=AS_QueryStore_OrganicAutoSuggest_1_16_na_na_ps&amp;fm=search-autosuggest&amp;iid=45c7ed4f-15f2-4701-9367-2ea456118892.SNSF6KYDU3WYB2NT.SEARCH&amp;ppt=sp&amp;ppn=sp&amp;qH=f177cbad1f2253c4" TargetMode="External"/><Relationship Id="rId645" Type="http://schemas.openxmlformats.org/officeDocument/2006/relationships/hyperlink" Target="https://www.flipkart.com/park-avenue-beer-shiny-bouncy-shampoo/p/itmf4p9tmeztmzht?pid=SMPEPAT9TKF8RDRQ&amp;lid=LSTSMPEPAT9TKF8RDRQ71UOAE&amp;marketplace=GROCERY&amp;iid=1d0b6f7d-6d48-424d-a068-7ce4838bb809.SMPEPAT9TKF8RDRQ.SEARCH" TargetMode="External"/><Relationship Id="rId402" Type="http://schemas.openxmlformats.org/officeDocument/2006/relationships/hyperlink" Target="https://www.flipkart.com/catch-kasuri-methi/p/itmfdgs7jwpjvdfm?pid=SCMEUE5ZAMVZKG5D&amp;lid=LSTSCMEUE5ZAMVZKG5DRB9HAJ&amp;marketplace=GROCERY&amp;q=catch+masala&amp;store=eat%2Fxgg&amp;srno=s_1_3&amp;otracker=AS_QueryStore_OrganicAutoSuggest_1_5_na_na_na&amp;otracker1=AS_QueryStore_OrganicAutoSuggest_1_5_na_na_na&amp;fm=search-autosuggest&amp;iid=70538882-1a4e-469e-9e5c-dbdd40691a08.SCMEUE5ZAMVZKG5D.SEARCH&amp;ppt=sp&amp;ppn=sp&amp;ssid=37y1ca7utc0000001655719992903&amp;qH=4dccee1006e5158e" TargetMode="External"/><Relationship Id="rId523" Type="http://schemas.openxmlformats.org/officeDocument/2006/relationships/hyperlink" Target="https://www.flipkart.com/catch-jeera/p/itmerjehfkprfh58?pid=SCMFUKEHGPS3BDNG&amp;lid=LSTSCMFUKEHGPS3BDNGQGBP1A&amp;marketplace=GROCERY&amp;q=catch+masala&amp;store=eat%2Fxgg&amp;srno=s_1_16&amp;otracker=AS_QueryStore_OrganicAutoSuggest_1_5_na_na_na&amp;otracker1=AS_QueryStore_OrganicAutoSuggest_1_5_na_na_na&amp;fm=search-autosuggest&amp;iid=70538882-1a4e-469e-9e5c-dbdd40691a08.SCMFUKEHGPS3BDNG.SEARCH&amp;ppt=sp&amp;ppn=sp&amp;ssid=37y1ca7utc0000001655719992903&amp;qH=4dccee1006e5158e" TargetMode="External"/><Relationship Id="rId644" Type="http://schemas.openxmlformats.org/officeDocument/2006/relationships/hyperlink" Target="https://www.flipkart.com/bikano-bhelpuri/p/itm942a6b9b7c6c0?pid=SNSEUCYSPE3ZGFAE&amp;lid=LSTSNSEUCYSPE3ZGFAEMHS4KU&amp;marketplace=GROCERY&amp;q=bikano+namkeen&amp;store=eat%2F0we&amp;srno=s_1_14&amp;otracker=AS_QueryStore_OrganicAutoSuggest_1_14_na_na_na&amp;otracker1=AS_QueryStore_OrganicAutoSuggest_1_14_na_na_na&amp;fm=search-autosuggest&amp;iid=9703a334-6bae-4f3b-a46a-57a1a8df8892.SNSEUCYSPE3ZGFAE.SEARCH&amp;ppt=sp&amp;ppn=sp&amp;ssid=lbhfeiy01s0000001655803904902&amp;qH=9ae59f8a526c7aa9" TargetMode="External"/><Relationship Id="rId401" Type="http://schemas.openxmlformats.org/officeDocument/2006/relationships/hyperlink" Target="https://www.flipkart.com/kurkure-masala-munch/p/itm8686d60a8842a?pid=SNSEU4BMQM6WKVGH&amp;lid=LSTSNSEU4BMQM6WKVGHOXBKZS&amp;marketplace=GROCERY&amp;q=kurkure&amp;store=eat%2F0we&amp;srno=s_1_1&amp;otracker=AS_QueryStore_OrganicAutoSuggest_1_7_na_na_na&amp;otracker1=AS_QueryStore_OrganicAutoSuggest_1_7_na_na_na&amp;fm=search-autosuggest&amp;iid=8b57ee67-bee5-4378-982d-b6a7b33c6ba8.SNSEU4BMQM6WKVGH.SEARCH&amp;ppt=sp&amp;ppn=sp&amp;ssid=dz1c0xe9mo0000001655813352241&amp;qH=5408ab9b8de15bef" TargetMode="External"/><Relationship Id="rId522" Type="http://schemas.openxmlformats.org/officeDocument/2006/relationships/hyperlink" Target="https://www.amazon.in/Gala-132739-Brushtile-Cloth-Brush/dp/B00J4YDS3E/ref=sr_1_30?crid=ZJXBS8X8FCCZ&amp;keywords=GALA&amp;qid=1657367257&amp;sprefix=gala%2Caps%2C368&amp;sr=8-30" TargetMode="External"/><Relationship Id="rId643" Type="http://schemas.openxmlformats.org/officeDocument/2006/relationships/hyperlink" Target="https://www.flipkart.com/catch-black-pepper-powder-100-gm/p/itm155ce23794899?pid=SCMG2ENTB64HJBPH&amp;lid=LSTSCMG2ENTB64HJBPHVUGQF7&amp;marketplace=FLIPKART&amp;q=catch+masala&amp;store=eat%2Fxgg&amp;srno=s_1_38&amp;otracker=AS_QueryStore_OrganicAutoSuggest_1_5_na_na_na&amp;otracker1=AS_QueryStore_OrganicAutoSuggest_1_5_na_na_na&amp;fm=search-autosuggest&amp;iid=70538882-1a4e-469e-9e5c-dbdd40691a08.SCMG2ENTB64HJBPH.SEARCH&amp;ppt=sp&amp;ppn=sp&amp;ssid=37y1ca7utc0000001655719992903&amp;qH=4dccee1006e5158e" TargetMode="External"/><Relationship Id="rId408" Type="http://schemas.openxmlformats.org/officeDocument/2006/relationships/hyperlink" Target="https://www.flipkart.com/odomos-fabric-roll-on-mosquito-repellent/p/itmf3t9yzzpyht32?pid=IRPF3T9YTHWZRP3U&amp;lid=LSTIRPF3T9YTHWZRP3UHZN7NK&amp;marketplace=GROCERY&amp;iid=f3b74069-3b47-4d62-b10f-8dceb958fdaf.IRPF3T9YTHWZRP3U.SEARCH" TargetMode="External"/><Relationship Id="rId529" Type="http://schemas.openxmlformats.org/officeDocument/2006/relationships/hyperlink" Target="https://www.jiomart.com/p/groceries/real-fruit-power-guava-nectar-1-l/490001985" TargetMode="External"/><Relationship Id="rId407" Type="http://schemas.openxmlformats.org/officeDocument/2006/relationships/hyperlink" Target="https://www.flipkart.com/lux-jasmine-vitamin-e-soap/p/itm8b4264137978a?pid=SOPEUHGRPYSDU4Z2&amp;lid=LSTSOPEUHGRPYSDU4Z2KNEOZC&amp;marketplace=GROCERY&amp;q=soap+all+categories&amp;store=g9b%2F5nz%2Fb1b%2Fyug&amp;srno=s_2_44&amp;otracker=search&amp;otracker1=search&amp;fm=Search&amp;iid=c9faa275-798e-4b62-8355-2bed82c5c097.SOPEUHGRPYSDU4Z2.SEARCH&amp;ppt=sp&amp;ppn=sp&amp;ssid=cs3vwapwkg0000001656308610524&amp;qH=de099dce79a407da" TargetMode="External"/><Relationship Id="rId528" Type="http://schemas.openxmlformats.org/officeDocument/2006/relationships/hyperlink" Target="https://www.flipkart.com/lifebuoy-100-stronger-germ-protectiom-care/p/itm0038c328a8636?pid=SOPG9VZ7WBKWYETT&amp;lid=LSTSOPG9VZ7WBKWYETTC75HF7&amp;marketplace=FLIPKART&amp;q=lifebuoy+soap&amp;store=g9b%2F5nz%2Fb1b%2Fyug&amp;srno=s_1_6&amp;otracker=AS_QueryStore_OrganicAutoSuggest_1_5_na_na_na&amp;otracker1=AS_QueryStore_OrganicAutoSuggest_1_5_na_na_na&amp;fm=search-autosuggest&amp;iid=d74898e3-a241-4e89-abbc-d49be2f64d63.SOPG9VZ7WBKWYETT.SEARCH&amp;ppt=sp&amp;ppn=sp&amp;ssid=apy5dey6q80000001656310460736&amp;qH=42a3984905bcbe7e" TargetMode="External"/><Relationship Id="rId649" Type="http://schemas.openxmlformats.org/officeDocument/2006/relationships/hyperlink" Target="https://www.flipkart.com/head-shoulders-cool-menthol-shampoo/p/itmf3xfxvgzbmcw4?pid=SMPFGUN2TACXXRTE&amp;lid=LSTSMPFGUN2TACXXRTE9YS5YW&amp;marketplace=GROCERY&amp;iid=1d0b6f7d-6d48-424d-a068-7ce4838bb809.SMPFGUN2TACXXRTE.SEARCH" TargetMode="External"/><Relationship Id="rId406" Type="http://schemas.openxmlformats.org/officeDocument/2006/relationships/hyperlink" Target="https://www.flipkart.com/park-avenue-beer-shampoo-shiny-bouncy/p/itmb21ba6d100636?pid=SMPFVKZRZKTWH5QU&amp;lid=LSTSMPFVKZRZKTWH5QUZ0OUNC&amp;marketplace=GROCERY&amp;iid=67f17e94-0d2f-47ce-bc2d-7c0e7c9444fc.SMPFVKZRZKTWH5QU.SEARCH" TargetMode="External"/><Relationship Id="rId527" Type="http://schemas.openxmlformats.org/officeDocument/2006/relationships/hyperlink" Target="https://www.flipkart.com/bodywise-1-salicylic-acid-body-wash-women-cleansing-skin-preventing-acne/p/itm835af0247e958?pid=BWSGBFXM9UX4QDYN&amp;lid=LSTBWSGBFXM9UX4QDYNV4YBKN&amp;marketplace=FLIPKART&amp;q=body+wash&amp;store=g9b%2F5nz%2Fb1b%2Fbwa&amp;srno=s_1_14&amp;otracker=AS_QueryStore_OrganicAutoSuggest_2_4_na_na_na&amp;otracker1=AS_QueryStore_OrganicAutoSuggest_2_4_na_na_na&amp;fm=search-autosuggest&amp;iid=a7f4c246-2fad-4707-a8a0-8d4eabdb3715.BWSGBFXM9UX4QDYN.SEARCH&amp;ppt=sp&amp;ppn=sp&amp;ssid=qpusm72ets0000001656305924141&amp;qH=3159723a134748bd" TargetMode="External"/><Relationship Id="rId648" Type="http://schemas.openxmlformats.org/officeDocument/2006/relationships/hyperlink" Target="https://www.flipkart.com/bikano-natkhat-nimbu/p/itm338d7c5e7024b?pid=SNSG4AMAKZB9F4ZZ&amp;lid=LSTSNSG4AMAKZB9F4ZZN0OGYT&amp;marketplace=GROCERY&amp;q=bikano+namkeen&amp;store=eat%2F0we&amp;srno=s_1_15&amp;otracker=AS_QueryStore_OrganicAutoSuggest_1_14_na_na_na&amp;otracker1=AS_QueryStore_OrganicAutoSuggest_1_14_na_na_na&amp;fm=search-autosuggest&amp;iid=9703a334-6bae-4f3b-a46a-57a1a8df8892.SNSG4AMAKZB9F4ZZ.SEARCH&amp;ppt=sp&amp;ppn=sp&amp;ssid=lbhfeiy01s0000001655803904902&amp;qH=9ae59f8a526c7aa9" TargetMode="External"/><Relationship Id="rId405" Type="http://schemas.openxmlformats.org/officeDocument/2006/relationships/hyperlink" Target="https://www.jiomart.com/p/groceries/amul-milk-chocolate-bar-40-g/490115457" TargetMode="External"/><Relationship Id="rId526" Type="http://schemas.openxmlformats.org/officeDocument/2006/relationships/hyperlink" Target="https://www.flipkart.com/naturali-pollution-defence-shampoo/p/itmce6d097e0e05f?pid=SMPG62YNHKEFGPSG&amp;lid=LSTSMPG62YNHKEFGPSGC5C6U8&amp;marketplace=GROCERY&amp;iid=en_n%2B94PM6CBL3fDxOXerIwE22kNOKRufjQxTDl7KHCnhpjJ%2Fxxx5k51N8D5AXzmi3ywoA4bUweLxGylJas1B4ImA%3D%3D" TargetMode="External"/><Relationship Id="rId647" Type="http://schemas.openxmlformats.org/officeDocument/2006/relationships/hyperlink" Target="https://www.flipkart.com/catch-white-pepper-powder-100gm/p/itm7cc69f0db8095?pid=SCMG2EP6RH8SHZZK&amp;lid=LSTSCMG2EP6RH8SHZZKIKUIWQ&amp;marketplace=FLIPKART&amp;q=catch+masala&amp;store=eat%2Fxgg&amp;srno=s_1_40&amp;otracker=AS_QueryStore_OrganicAutoSuggest_1_5_na_na_na&amp;otracker1=AS_QueryStore_OrganicAutoSuggest_1_5_na_na_na&amp;fm=search-autosuggest&amp;iid=70538882-1a4e-469e-9e5c-dbdd40691a08.SCMG2EP6RH8SHZZK.SEARCH&amp;ppt=sp&amp;ppn=sp&amp;ssid=37y1ca7utc0000001655719992903&amp;qH=4dccee1006e5158e" TargetMode="External"/><Relationship Id="rId26" Type="http://schemas.openxmlformats.org/officeDocument/2006/relationships/hyperlink" Target="https://www.flipkart.com/oral-b-cavity-defense-medium-soft-toothbrush/p/itma46b2469f655e?pid=THBFFUH3FWZGY7SQ&amp;lid=LSTTHBFFUH3FWZGY7SQZV5QNK&amp;marketplace=GROCERY&amp;iid=3984f875-3e45-45c7-a2ae-df28872c984a.THBFFUH3FWZGY7SQ.SEARCH" TargetMode="External"/><Relationship Id="rId25" Type="http://schemas.openxmlformats.org/officeDocument/2006/relationships/hyperlink" Target="https://www.flipkart.com/haldiram-s-lite-murmura/p/itm67d77dfbe38ac?pid=SNSF6KYDABZAKHNM&amp;lid=LSTSNSF6KYDABZAKHNMVPHIOD&amp;marketplace=GROCERY&amp;q=haldiram+namkeen&amp;store=eat%2F0we&amp;srno=s_1_2&amp;otracker=AS_QueryStore_OrganicAutoSuggest_1_16_na_na_ps&amp;otracker1=AS_QueryStore_OrganicAutoSuggest_1_16_na_na_ps&amp;fm=search-autosuggest&amp;iid=7d4078dc-655a-4999-8a6f-c13ef75874c0.SNSF6KYDABZAKHNM.SEARCH&amp;ppt=sp&amp;ppn=sp&amp;ssid=z8996owkeo0000001655802032260&amp;qH=f177cbad1f2253c4" TargetMode="External"/><Relationship Id="rId28" Type="http://schemas.openxmlformats.org/officeDocument/2006/relationships/hyperlink" Target="https://www.flipkart.com/l-oral-paris-total-repair-5-repairing-shampoo-keratin-xs/p/itmd645f0948965b?pid=SMPFUHM82QPRBMR8&amp;lid=LSTSMPFUHM82QPRBMR8CVS3QH&amp;marketplace=GROCERY&amp;iid=67f17e94-0d2f-47ce-bc2d-7c0e7c9444fc.SMPFUHM82QPRBMR8.SEARCH" TargetMode="External"/><Relationship Id="rId27" Type="http://schemas.openxmlformats.org/officeDocument/2006/relationships/hyperlink" Target="https://www.jiomart.com/p/groceries/cadbury-five-star-home-treats-chocolate-bar-200-g/491186918" TargetMode="External"/><Relationship Id="rId400" Type="http://schemas.openxmlformats.org/officeDocument/2006/relationships/hyperlink" Target="https://www.flipkart.com/kamasutra-wet-n-wild-condom/p/itm457c9928b4cdd?pid=CDMEUD9MFQS4NNZG&amp;lid=LSTCDMEUD9MFQS4NNZGLGGLT2&amp;marketplace=GROCERY&amp;store=g9b%2Falu%2Ftdd&amp;srno=b_2_50&amp;otracker=browse&amp;fm=organic&amp;iid=7f8fb370-9f80-4213-bbc9-54b3cf4eaf3a.CDMEUD9MFQS4NNZG.SEARCH&amp;ppt=browse&amp;ppn=browse" TargetMode="External"/><Relationship Id="rId521" Type="http://schemas.openxmlformats.org/officeDocument/2006/relationships/hyperlink" Target="https://www.flipkart.com/vicks-specifically-babies-moisturize-soothe-relax-your-baby-babyrub-balm/p/itm0b795f321a32a?pid=BPRFFMHYUGFT8GQX&amp;lid=LSTBPRFFMHYUGFT8GQXDYMMUM&amp;marketplace=GROCERY&amp;iid=9fbd98b3-28a8-4029-b910-b14ae7f5bbce.BPRFFMHYUGFT8GQX.SEARCH" TargetMode="External"/><Relationship Id="rId642" Type="http://schemas.openxmlformats.org/officeDocument/2006/relationships/hyperlink" Target="https://www.jiomart.com/p/groceries/budweiser-beats-energy-drink-250-ml/590947179" TargetMode="External"/><Relationship Id="rId29" Type="http://schemas.openxmlformats.org/officeDocument/2006/relationships/hyperlink" Target="https://www.flipkart.com/nivea-body-wash-fresh-powerfruit-shower-gel-antioxidants-blueberry-scent/p/itm292ddbb031d0f?pid=BWSESTHHKNW5MGXG&amp;lid=LSTBWSESTHHKNW5MGXGZLEJZ0&amp;marketplace=FLIPKART&amp;q=body+wash&amp;store=g9b%2F5nz%2Fb1b%2Fbwa&amp;srno=s_1_2&amp;otracker=AS_QueryStore_OrganicAutoSuggest_2_4_na_na_na&amp;otracker1=AS_QueryStore_OrganicAutoSuggest_2_4_na_na_na&amp;fm=search-autosuggest&amp;iid=a7f4c246-2fad-4707-a8a0-8d4eabdb3715.BWSESTHHKNW5MGXG.SEARCH&amp;ppt=sp&amp;ppn=sp&amp;ssid=qpusm72ets0000001656305924141&amp;qH=3159723a134748bd" TargetMode="External"/><Relationship Id="rId520" Type="http://schemas.openxmlformats.org/officeDocument/2006/relationships/hyperlink" Target="https://www.flipkart.com/wild-stone-code-titanium-combo-body-spray-men/p/itma28c106f9d966?pid=DEOGF7964CCWFARB&amp;lid=LSTDEOGF7964CCWFARBCVQPRL&amp;marketplace=FLIPKART&amp;q=deodorant&amp;store=g9b%2F0yh%2Fvp1&amp;srno=s_2_54&amp;otracker=AS_Query_OrganicAutoSuggest_3_5_na_na_na&amp;otracker1=AS_Query_OrganicAutoSuggest_3_5_na_na_na&amp;fm=search-autosuggest&amp;iid=f728e6eb-62a9-4960-a926-02bf54f53c84.DEOGF7964CCWFARB.SEARCH&amp;ppt=sp&amp;ppn=sp&amp;qH=8289b549e3cb5290" TargetMode="External"/><Relationship Id="rId641" Type="http://schemas.openxmlformats.org/officeDocument/2006/relationships/hyperlink" Target="https://www.flipkart.com/real-man-attract-pack-2-400ml-body-spray-men/p/itmd414a05ef6f46?pid=DEOG74H2MJTZVMG5&amp;lid=LSTDEOG74H2MJTZVMG59H5VN2&amp;marketplace=FLIPKART&amp;q=deodorant&amp;store=g9b%2F0yh%2Fvp1&amp;srno=s_4_159&amp;otracker=AS_Query_OrganicAutoSuggest_3_5_na_na_na&amp;otracker1=AS_Query_OrganicAutoSuggest_3_5_na_na_na&amp;fm=search-autosuggest&amp;iid=9f5ad487-7cbc-4073-af04-771db30c5c04.DEOG74H2MJTZVMG5.SEARCH&amp;ppt=sp&amp;ppn=sp&amp;qH=8289b549e3cb5290" TargetMode="External"/><Relationship Id="rId640" Type="http://schemas.openxmlformats.org/officeDocument/2006/relationships/hyperlink" Target="https://www.flipkart.com/soulfull-daily-ritual-2-in-1-shampoo-body-wash-head-to-toe-cleanser-argan-oil-apple-cider-vinegar-pomagranate-extract-pro-vitamin-b5-200ml-for-men-women/p/itm5af6b9522ba91?pid=BWSG7AJGGZEKGA9S&amp;lid=LSTBWSG7AJGGZEKGA9S69S7OS&amp;marketplace=FLIPKART&amp;q=body+wash&amp;store=g9b%2F5nz%2Fb1b%2Fbwa&amp;srno=s_3_88&amp;otracker=AS_QueryStore_OrganicAutoSuggest_2_4_na_na_na&amp;otracker1=AS_QueryStore_OrganicAutoSuggest_2_4_na_na_na&amp;fm=search-autosuggest&amp;iid=en_mErx4aHoKh5Z9vmYeYkzOg76PgFFVSjo7AdX3eJlbKvG6kpSKmDXebIdCVgTapDVYklpuVeQB%2FknJS5jBYU6hw%3D%3D&amp;ppt=sp&amp;ppn=sp&amp;qH=3159723a134748bd" TargetMode="External"/><Relationship Id="rId11" Type="http://schemas.openxmlformats.org/officeDocument/2006/relationships/hyperlink" Target="https://www.jiomart.com/p/groceries/maggi-masala-ae-magic-6-g-pack-of-12/491410091" TargetMode="External"/><Relationship Id="rId10" Type="http://schemas.openxmlformats.org/officeDocument/2006/relationships/hyperlink" Target="https://www.flipkart.com/denver-sporting-club-rider-goal-victor-pack-3-deodorant-spray-men/p/itmfhfungxsp9znj?pid=DEOFHFNKK2GHUKBK&amp;lid=LSTDEOFHFNKK2GHUKBKKMISSW&amp;marketplace=FLIPKART&amp;q=deodorant&amp;store=g9b%2F0yh%2Fvp1&amp;srno=s_1_3&amp;otracker=AS_Query_OrganicAutoSuggest_3_5_na_na_na&amp;otracker1=AS_Query_OrganicAutoSuggest_3_5_na_na_na&amp;fm=search-autosuggest&amp;iid=3fe2e816-6a59-4b03-895a-40fb12f9e95c.DEOFHFNKK2GHUKBK.SEARCH&amp;ppt=sp&amp;ppn=sp&amp;ssid=lfu99ij9y80000001656311823832&amp;qH=8289b549e3cb5290" TargetMode="External"/><Relationship Id="rId13" Type="http://schemas.openxmlformats.org/officeDocument/2006/relationships/hyperlink" Target="https://www.flipkart.com/pedigree-adult-gravy-food-chicken-liver-1-05-kg-15x0-07-kg-wet-dog/p/itmd19c01ed25c5a?pid=PFDEHZR6GCFYTRHV&amp;lid=LSTPFDEHZR6GCFYTRHVWE3FT9&amp;marketplace=GROCERY&amp;iid=7ba6da89-2f98-468e-b9df-6f18b3f3d028.PFDEHZR6GCFYTRHV.SEARCH" TargetMode="External"/><Relationship Id="rId12" Type="http://schemas.openxmlformats.org/officeDocument/2006/relationships/hyperlink" Target="https://www.vega.co.in/vega-large-nail-clipper.html" TargetMode="External"/><Relationship Id="rId519" Type="http://schemas.openxmlformats.org/officeDocument/2006/relationships/hyperlink" Target="https://www.flipkart.com/himalaya-cucumber-coconut-soap/p/itmfavnucmqm6ncz?pid=SOPEUHGRASF3YAYA&amp;lid=LSTSOPEUHGRASF3YAYAFJ2U02&amp;marketplace=GROCERY&amp;q=soap+all+categories&amp;store=g9b%2F5nz%2Fb1b%2Fyug&amp;srno=s_2_79&amp;otracker=search&amp;otracker1=search&amp;fm=Search&amp;iid=c9faa275-798e-4b62-8355-2bed82c5c097.SOPEUHGRASF3YAYA.SEARCH&amp;ppt=sp&amp;ppn=sp&amp;ssid=cs3vwapwkg0000001656308610524&amp;qH=de099dce79a407da" TargetMode="External"/><Relationship Id="rId514" Type="http://schemas.openxmlformats.org/officeDocument/2006/relationships/hyperlink" Target="https://www.amazon.in/Gala-Steel-Scrubber-Combo-Pack/dp/B01568SIG8/ref=sr_1_29?crid=ZJXBS8X8FCCZ&amp;keywords=GALA&amp;qid=1657367257&amp;sprefix=gala%2Caps%2C368&amp;sr=8-29" TargetMode="External"/><Relationship Id="rId635" Type="http://schemas.openxmlformats.org/officeDocument/2006/relationships/hyperlink" Target="https://www.flipkart.com/one8-virat-kohli-intense-fresh-deo-pack-2-200ml-x-2-perfume-body-spray-men/p/itma6152ef669a18?pid=DEOFZBH8XTTHNAHK&amp;lid=LSTDEOFZBH8XTTHNAHKI4NL9O&amp;marketplace=FLIPKART&amp;q=deodorant&amp;store=g9b%2F0yh%2Fvp1&amp;srno=s_4_149&amp;otracker=AS_Query_OrganicAutoSuggest_3_5_na_na_na&amp;otracker1=AS_Query_OrganicAutoSuggest_3_5_na_na_na&amp;fm=search-autosuggest&amp;iid=9f5ad487-7cbc-4073-af04-771db30c5c04.DEOFZBH8XTTHNAHK.SEARCH&amp;ppt=sp&amp;ppn=sp&amp;qH=8289b549e3cb5290" TargetMode="External"/><Relationship Id="rId513" Type="http://schemas.openxmlformats.org/officeDocument/2006/relationships/hyperlink" Target="https://www.jiomart.com/p/groceries/bisleri-packaged-drinking-water-5-l/490007755" TargetMode="External"/><Relationship Id="rId634" Type="http://schemas.openxmlformats.org/officeDocument/2006/relationships/hyperlink" Target="https://www.flipkart.com/meera-hairfall-care-shampoo-goodness-badam-shikakai-paraben-free/p/itmcaea08f66c311?pid=SMPFCMU4X7AHRGXC&amp;lid=LSTSMPFCMU4X7AHRGXCSFMABT&amp;marketplace=GROCERY&amp;iid=1d0b6f7d-6d48-424d-a068-7ce4838bb809.SMPFCMU4X7AHRGXC.SEARCH" TargetMode="External"/><Relationship Id="rId512" Type="http://schemas.openxmlformats.org/officeDocument/2006/relationships/hyperlink" Target="https://www.flipkart.com/huggies-wonder-pants-bubble-bed-technology-diapers-xl/p/itm30df29168f4dd?pid=DPRFDKE9TK3VKK5U&amp;lid=LSTDPRFDKE9TK3VKK5U8T83NS&amp;marketplace=GROCERY&amp;iid=4e695f7c-6545-4605-88f4-015cfec88855.DPRFDKE9TK3VKK5U.SEARCH" TargetMode="External"/><Relationship Id="rId633" Type="http://schemas.openxmlformats.org/officeDocument/2006/relationships/hyperlink" Target="https://www.flipkart.com/catch-red-chilli-powder-500/p/itmda9a765e498b8?pid=SCMFYNBZHMWXNMKM&amp;lid=LSTSCMFYNBZHMWXNMKMXWGCFM&amp;marketplace=FLIPKART&amp;q=catch+masala&amp;store=eat%2Fxgg&amp;srno=s_1_36&amp;otracker=AS_QueryStore_OrganicAutoSuggest_1_5_na_na_na&amp;otracker1=AS_QueryStore_OrganicAutoSuggest_1_5_na_na_na&amp;fm=search-autosuggest&amp;iid=70538882-1a4e-469e-9e5c-dbdd40691a08.SCMFYNBZHMWXNMKM.SEARCH&amp;ppt=sp&amp;ppn=sp&amp;ssid=37y1ca7utc0000001655719992903&amp;qH=4dccee1006e5158e" TargetMode="External"/><Relationship Id="rId511" Type="http://schemas.openxmlformats.org/officeDocument/2006/relationships/hyperlink" Target="https://www.flipkart.com/engage-blush-spell-deodorant-spray-women-pack-2-women/p/itmbd4c9fa904cfc?pid=DEOFZXYSTHQZXUBG&amp;lid=LSTDEOFZXYSTHQZXUBGFZ9EAZ&amp;marketplace=FLIPKART&amp;q=deodorant&amp;store=g9b%2F0yh%2Fvp1&amp;srno=s_2_53&amp;otracker=AS_Query_OrganicAutoSuggest_3_5_na_na_na&amp;otracker1=AS_Query_OrganicAutoSuggest_3_5_na_na_na&amp;fm=search-autosuggest&amp;iid=f728e6eb-62a9-4960-a926-02bf54f53c84.DEOFZXYSTHQZXUBG.SEARCH&amp;ppt=sp&amp;ppn=sp&amp;qH=8289b549e3cb5290" TargetMode="External"/><Relationship Id="rId632" Type="http://schemas.openxmlformats.org/officeDocument/2006/relationships/hyperlink" Target="https://www.jiomart.com/p/groceries/redbull-energy-drink-250-ml-pack-of-6/590113231" TargetMode="External"/><Relationship Id="rId518" Type="http://schemas.openxmlformats.org/officeDocument/2006/relationships/hyperlink" Target="https://www.flipkart.com/tresemme-hair-fall-defense-shampoo/p/itmf3xfyh6db48ym?pid=SMPFC62BNCVZHZER&amp;lid=LSTSMPFC62BNCVZHZERWCLKKS&amp;marketplace=GROCERY&amp;iid=67f17e94-0d2f-47ce-bc2d-7c0e7c9444fc.SMPFC62BNCVZHZER.SEARCH" TargetMode="External"/><Relationship Id="rId639" Type="http://schemas.openxmlformats.org/officeDocument/2006/relationships/hyperlink" Target="https://www.flipkart.com/dabur-vatika-naturals-ayurvedic-shampoo-damage-therapy/p/itm3ef1637225e27?pid=SMPFGMHH8UCFGBSP&amp;lid=LSTSMPFGMHH8UCFGBSPIE7L8E&amp;marketplace=GROCERY&amp;iid=en_yjc2MvVX8%2BJkXOMcvOjwQc6turGtBNLkUOqZ%2F%2F64aVP%2FRkX5jdqgPa%2FAzaVZG49xdQ5Qc%2FD6e%2BLryFxUnF7iqg%3D%3D" TargetMode="External"/><Relationship Id="rId517" Type="http://schemas.openxmlformats.org/officeDocument/2006/relationships/hyperlink" Target="https://www.jiomart.com/p/groceries/nestle-munch-nuts-chocolate-bar-32-g-3-2-g/490804122" TargetMode="External"/><Relationship Id="rId638" Type="http://schemas.openxmlformats.org/officeDocument/2006/relationships/hyperlink" Target="https://www.flipkart.com/bikano-moong-dal/p/itm488045bee6d04?pid=SNSEUCYSZYCRAGDX&amp;lid=LSTSNSEUCYSZYCRAGDXHN1P1B&amp;marketplace=GROCERY&amp;q=bikano+namkeen&amp;store=eat%2F0we&amp;srno=s_1_13&amp;otracker=AS_QueryStore_OrganicAutoSuggest_1_14_na_na_na&amp;otracker1=AS_QueryStore_OrganicAutoSuggest_1_14_na_na_na&amp;fm=search-autosuggest&amp;iid=9703a334-6bae-4f3b-a46a-57a1a8df8892.SNSEUCYSZYCRAGDX.SEARCH&amp;ppt=sp&amp;ppn=sp&amp;ssid=lbhfeiy01s0000001655803904902&amp;qH=9ae59f8a526c7aa9" TargetMode="External"/><Relationship Id="rId516" Type="http://schemas.openxmlformats.org/officeDocument/2006/relationships/hyperlink" Target="https://www.flipkart.com/haldiram-s-bhujia-sev-jar/p/itmae783bf91f15c?pid=SNSF36ZG2FGFASE4&amp;lid=LSTSNSF36ZG2FGFASE4HQHQRS&amp;marketplace=FLIPKART&amp;q=haldiram+namkeen&amp;store=eat%2F0we&amp;srno=s_2_53&amp;otracker=AS_QueryStore_OrganicAutoSuggest_1_16_na_na_ps&amp;otracker1=AS_QueryStore_OrganicAutoSuggest_1_16_na_na_ps&amp;fm=search-autosuggest&amp;iid=45c7ed4f-15f2-4701-9367-2ea456118892.SNSF36ZG2FGFASE4.SEARCH&amp;ppt=sp&amp;ppn=sp&amp;qH=f177cbad1f2253c4" TargetMode="External"/><Relationship Id="rId637" Type="http://schemas.openxmlformats.org/officeDocument/2006/relationships/hyperlink" Target="https://www.flipkart.com/catch-coriander-powder-dhania-1kg/p/itm93e5f54cc4535?pid=SCMG2EHMHFHGSSZZ&amp;lid=LSTSCMG2EHMHFHGSSZZTN0ZLM&amp;marketplace=FLIPKART&amp;q=catch+masala&amp;store=eat%2Fxgg&amp;srno=s_1_37&amp;otracker=AS_QueryStore_OrganicAutoSuggest_1_5_na_na_na&amp;otracker1=AS_QueryStore_OrganicAutoSuggest_1_5_na_na_na&amp;fm=search-autosuggest&amp;iid=70538882-1a4e-469e-9e5c-dbdd40691a08.SCMG2EHMHFHGSSZZ.SEARCH&amp;ppt=sp&amp;ppn=sp&amp;ssid=37y1ca7utc0000001655719992903&amp;qH=4dccee1006e5158e" TargetMode="External"/><Relationship Id="rId515" Type="http://schemas.openxmlformats.org/officeDocument/2006/relationships/hyperlink" Target="https://www.flipkart.com/catch-jeera-powder/p/itmewgrqy26rwbyr?pid=SCMEUE5Z54HKJG5Z&amp;lid=LSTSCMEUE5Z54HKJG5Z9NARM8&amp;marketplace=GROCERY&amp;q=catch+masala&amp;store=eat%2Fxgg&amp;spotlightTagId=BestsellerId_eat%2Fxgg&amp;srno=s_1_14&amp;otracker=AS_QueryStore_OrganicAutoSuggest_1_5_na_na_na&amp;otracker1=AS_QueryStore_OrganicAutoSuggest_1_5_na_na_na&amp;fm=search-autosuggest&amp;iid=70538882-1a4e-469e-9e5c-dbdd40691a08.SCMEUE5Z54HKJG5Z.SEARCH&amp;ppt=sp&amp;ppn=sp&amp;ssid=37y1ca7utc0000001655719992903&amp;qH=4dccee1006e5158e" TargetMode="External"/><Relationship Id="rId636" Type="http://schemas.openxmlformats.org/officeDocument/2006/relationships/hyperlink" Target="https://www.jiomart.com/p/groceries/red-bull-red-edition-watermelon-flavour-energy-drink-250-ml/590996447" TargetMode="External"/><Relationship Id="rId15" Type="http://schemas.openxmlformats.org/officeDocument/2006/relationships/hyperlink" Target="https://www.amazon.in/gp/slredirect/picassoRedirect.html/ref=pa_sp_atf_aps_sr_pg1_1?ie=UTF8&amp;adId=A04431663B4D4X07K39R0&amp;url=%2FScotch-Brite-Sponge-Wipe-Pack-10%2Fdp%2FB07S4T87MK%2Fref%3Dsr_1_2_sspa%3Fcrid%3D5TAH5DB32LXQ%26keywords%3Dscotch%2Bbrite%26qid%3D1657364810%26smid%3DAH017Z3M1ZJ3T%26sprefix%3Dscoth%2Bbrite%252Caps%252C242%26sr%3D8-2-spons%26psc%3D1&amp;qualifier=1657364810&amp;id=629530742380106&amp;widgetName=sp_atf" TargetMode="External"/><Relationship Id="rId14" Type="http://schemas.openxmlformats.org/officeDocument/2006/relationships/hyperlink" Target="https://www.flipkart.com/tata-tea-premium-teaveda-black-tea-box-cardamom-tulsi-box/p/itm55177336e96ac?pid=TEAETM5TCX2WXST8&amp;lid=LSTTEAETM5TCX2WXST8CQXMQ5&amp;marketplace=GROCERY&amp;iid=en_PNwVjQlhbuuCBu4nxEKpVebBZW1VV0lhcgTFcjA59tWUkeDwMctJ3gtFao8Iaw8yYgZ3horDidhiMZettBwJpw%3D%3D" TargetMode="External"/><Relationship Id="rId17" Type="http://schemas.openxmlformats.org/officeDocument/2006/relationships/hyperlink" Target="https://www.jiomart.com/p/groceries/fortune-sulphurless-sugar-1-kg/590048961" TargetMode="External"/><Relationship Id="rId16" Type="http://schemas.openxmlformats.org/officeDocument/2006/relationships/hyperlink" Target="https://www.amazon.in/gp/slredirect/picassoRedirect.html/ref=pa_sp_atf_aps_sr_pg1_1?ie=UTF8&amp;adId=A06960871LMD9N84XL1YG&amp;url=%2FOrigami-So-Soft-Kitchen-Towel%2Fdp%2FB01JZEDLM0%2Fref%3Dsr_1_1_sspa%3Fcrid%3DDS2HV30S5JSA%26keywords%3Dorigami%26qid%3D1657368301%26sprefix%3DORIGAMI%252Caps%252C281%26sr%3D8-1-spons%26psc%3D1&amp;qualifier=1657368301&amp;id=993588122281788&amp;widgetName=sp_atf" TargetMode="External"/><Relationship Id="rId19" Type="http://schemas.openxmlformats.org/officeDocument/2006/relationships/hyperlink" Target="https://www.flipkart.com/durex-intense-condoms-her-extra-pleasure-10-count-condom/p/itm6443a92f0e5c1?pid=CDMGA9XQ333WC3TZ&amp;lid=LSTCDMGA9XQ333WC3TZVYBVTB&amp;marketplace=FLIPKART&amp;store=g9b%2Falu%2Ftdd&amp;srno=b_1_1&amp;otracker=browse&amp;fm=organic&amp;iid=en_dq2C10AjUZR2tkpTJK%2BerfsY6E0jS1wboojIcUmG8RW8CmUMKOtGjYncJfGHPbgfxRXkn5WlFi%2BR%2B3An48iw8g%3D%3D&amp;ppt=browse&amp;ppn=browse&amp;ssid=qr4be555e80000001659694831878" TargetMode="External"/><Relationship Id="rId510" Type="http://schemas.openxmlformats.org/officeDocument/2006/relationships/hyperlink" Target="https://www.flipkart.com/margo-neem-soap/p/itmf88vzvzfzkaeg?pid=SOPEUJWMZ25ECRCW&amp;lid=LSTSOPEUJWMZ25ECRCWAKC5CU&amp;marketplace=GROCERY&amp;q=soap+all+categories&amp;store=g9b%2F5nz%2Fb1b%2Fyug&amp;srno=s_2_64&amp;otracker=search&amp;otracker1=search&amp;fm=Search&amp;iid=c9faa275-798e-4b62-8355-2bed82c5c097.SOPEUJWMZ25ECRCW.SEARCH&amp;ppt=sp&amp;ppn=sp&amp;ssid=cs3vwapwkg0000001656308610524&amp;qH=de099dce79a407da" TargetMode="External"/><Relationship Id="rId631" Type="http://schemas.openxmlformats.org/officeDocument/2006/relationships/hyperlink" Target="https://www.flipkart.com/envy-rush-deodorant-spray-men/p/itmf3v9rsprkqhjz?pid=DEOEGZBDHRZHJHWY&amp;lid=LSTDEOEGZBDHRZHJHWYFWSYRR&amp;marketplace=FLIPKART&amp;q=deodorant&amp;store=g9b%2F0yh%2Fvp1&amp;srno=s_4_147&amp;otracker=AS_Query_OrganicAutoSuggest_3_5_na_na_na&amp;otracker1=AS_Query_OrganicAutoSuggest_3_5_na_na_na&amp;fm=search-autosuggest&amp;iid=9f5ad487-7cbc-4073-af04-771db30c5c04.DEOEGZBDHRZHJHWY.SEARCH&amp;ppt=sp&amp;ppn=sp&amp;qH=8289b549e3cb5290" TargetMode="External"/><Relationship Id="rId18" Type="http://schemas.openxmlformats.org/officeDocument/2006/relationships/hyperlink" Target="https://www.bigbasket.com/pd/70001169/english-oven-bread-brown-400-g-pouch/?nc=cl-prod-list&amp;t_pg=&amp;t_p=&amp;t_s=cl-prod-list&amp;t_pos=1&amp;t_ch=desktop" TargetMode="External"/><Relationship Id="rId630" Type="http://schemas.openxmlformats.org/officeDocument/2006/relationships/hyperlink" Target="https://www.flipkart.com/gynocup-intimate-wash-men-enriched-tea-tree-oil-aloe-vera-extract-ph-balanced-prevents-odour-infections/p/itmb0ad91f0b6399?pid=BWSFZHFHWKQTH8E7&amp;lid=LSTBWSFZHFHWKQTH8E7ZWCCB1&amp;marketplace=FLIPKART&amp;q=body+wash&amp;store=g9b%2F5nz%2Fb1b%2Fbwa&amp;srno=s_3_84&amp;otracker=AS_QueryStore_OrganicAutoSuggest_2_4_na_na_na&amp;otracker1=AS_QueryStore_OrganicAutoSuggest_2_4_na_na_na&amp;fm=search-autosuggest&amp;iid=en_mErx4aHoKh5Z9vmYeYkzOg76PgFFVSjo7AdX3eJlbKtCUN6EdP0mzlJKmAhoia%2BOHu43XAUYga9imkQFnIWJaA%3D%3D&amp;ppt=sp&amp;ppn=sp&amp;qH=3159723a134748bd" TargetMode="External"/><Relationship Id="rId84" Type="http://schemas.openxmlformats.org/officeDocument/2006/relationships/hyperlink" Target="https://www.amazon.in/Origami-So-Soft-Crepe-Tissues/dp/B00E3QVZ60/ref=sr_1_16?crid=2IBVQZ11I201W&amp;keywords=origami+tissue&amp;qid=1657368418&amp;sprefix=ORI%2Caps%2C233&amp;sr=8-16" TargetMode="External"/><Relationship Id="rId83" Type="http://schemas.openxmlformats.org/officeDocument/2006/relationships/hyperlink" Target="https://www.amazon.in/Scotch-Brite-Non-Woven-Scrub-Pad-Green/dp/B07H4YJLP4/ref=sr_1_5?crid=5TAH5DB32LXQ&amp;keywords=scotch+brite&amp;qid=1657364810&amp;sprefix=scoth+brite%2Caps%2C242&amp;sr=8-5" TargetMode="External"/><Relationship Id="rId86" Type="http://schemas.openxmlformats.org/officeDocument/2006/relationships/hyperlink" Target="https://www.flipkart.com/durex-extra-thin-wild-strawberry-flavored-condom/p/itm38b40b1626d2f?pid=CDMG3U2JJPVHENYZ&amp;lid=LSTCDMG3U2JJPVHENYZ4PTO1R&amp;marketplace=GROCERY&amp;store=g9b%2Falu%2Ftdd&amp;srno=b_1_4&amp;otracker=browse&amp;fm=organic&amp;iid=08b67412-b338-4558-82f8-68b948f5db4b.CDMG3U2JJPVHENYZ.SEARCH&amp;ppt=browse&amp;ppn=browse&amp;ssid=qr4be555e80000001659694831878" TargetMode="External"/><Relationship Id="rId85" Type="http://schemas.openxmlformats.org/officeDocument/2006/relationships/hyperlink" Target="https://www.bigbasket.com/pd/70001651/english-oven-bread-multigrain-400-g-pouch/?nc=cl-prod-list&amp;t_pg=&amp;t_p=&amp;t_s=cl-prod-list&amp;t_pos=1&amp;t_ch=desktop" TargetMode="External"/><Relationship Id="rId88" Type="http://schemas.openxmlformats.org/officeDocument/2006/relationships/hyperlink" Target="https://www.jiomart.com/p/groceries/gowardhan-pure-cow-ghee-500-ml-pouch/490010245" TargetMode="External"/><Relationship Id="rId87" Type="http://schemas.openxmlformats.org/officeDocument/2006/relationships/hyperlink" Target="https://www.flipkart.com/moov-pain-relief-specialist-spray/p/itmca1a4fa648f07?pid=BPREUCVEPY3JDHVQ&amp;lid=LSTBPREUCVEPY3JDHVQGZHHL4&amp;marketplace=GROCERY&amp;q=pain+relief+spray&amp;store=hlc%2Fah4%2Fxos&amp;srno=s_1_13&amp;otracker=AS_QueryStore_OrganicAutoSuggest_1_6_na_na_na&amp;otracker1=AS_QueryStore_OrganicAutoSuggest_1_6_na_na_na&amp;fm=search-autosuggest&amp;iid=a41b50ce-ffa3-4f9d-b4c9-f48afb363d76.BPREUCVEPY3JDHVQ.SEARCH&amp;ppt=sp&amp;ppn=sp&amp;ssid=go3mvuef340000001659695856923&amp;qH=dd3544986be0393d" TargetMode="External"/><Relationship Id="rId89" Type="http://schemas.openxmlformats.org/officeDocument/2006/relationships/hyperlink" Target="https://www.jiomart.com/p/groceries/saffola-active-ricebran-based-blended-oil-1-l-pouch/490437774" TargetMode="External"/><Relationship Id="rId709" Type="http://schemas.openxmlformats.org/officeDocument/2006/relationships/hyperlink" Target="https://www.flipkart.com/everest-chicken-masala-50g-pack-1/p/itmdbf99aef3f436?pid=SCMG3Z69PUEHZ5NC&amp;lid=LSTSCMG3Z69PUEHZ5NCRDDBWF&amp;marketplace=FLIPKART&amp;q=everest+masala&amp;store=eat%2Fxgg&amp;srno=s_2_54&amp;otracker=AS_QueryStore_OrganicAutoSuggest_1_14_na_na_na&amp;otracker1=AS_QueryStore_OrganicAutoSuggest_1_14_na_na_na&amp;fm=search-autosuggest&amp;iid=f70f5a93-5aee-4a00-ab46-e66293c1378c.SCMG3Z69PUEHZ5NC.SEARCH&amp;ppt=sp&amp;ppn=sp&amp;qH=6e108cbc0e3af53a" TargetMode="External"/><Relationship Id="rId708" Type="http://schemas.openxmlformats.org/officeDocument/2006/relationships/hyperlink" Target="https://www.flipkart.com/everest-turmeric-powder-500gm-pack-1/p/itmca24a9675c4ae?pid=SCMG72A6Y7S3CHXX&amp;lid=LSTSCMG72A6Y7S3CHXX7T90WZ&amp;marketplace=FLIPKART&amp;q=everest+masala&amp;store=eat%2Fxgg&amp;srno=s_2_50&amp;otracker=AS_QueryStore_OrganicAutoSuggest_1_14_na_na_na&amp;otracker1=AS_QueryStore_OrganicAutoSuggest_1_14_na_na_na&amp;fm=search-autosuggest&amp;iid=f70f5a93-5aee-4a00-ab46-e66293c1378c.SCMG72A6Y7S3CHXX.SEARCH&amp;ppt=sp&amp;ppn=sp&amp;qH=6e108cbc0e3af53a" TargetMode="External"/><Relationship Id="rId707" Type="http://schemas.openxmlformats.org/officeDocument/2006/relationships/hyperlink" Target="https://www.flipkart.com/everest-kashmirilal-50gm-pack-1/p/itm22c7c52d91f48?pid=SCMG738KWZKEFNSQ&amp;lid=LSTSCMG738KWZKEFNSQU1BDPE&amp;marketplace=FLIPKART&amp;q=everest+masala&amp;store=eat%2Fxgg&amp;srno=s_2_49&amp;otracker=AS_QueryStore_OrganicAutoSuggest_1_14_na_na_na&amp;otracker1=AS_QueryStore_OrganicAutoSuggest_1_14_na_na_na&amp;fm=search-autosuggest&amp;iid=f70f5a93-5aee-4a00-ab46-e66293c1378c.SCMG738KWZKEFNSQ.SEARCH&amp;ppt=sp&amp;ppn=sp&amp;qH=6e108cbc0e3af53a" TargetMode="External"/><Relationship Id="rId706" Type="http://schemas.openxmlformats.org/officeDocument/2006/relationships/hyperlink" Target="https://www.flipkart.com/everest-hing-raj-100g-1-pack/p/itm1cad8042c9bbb?pid=SCMG4PYG7ZWYZWZF&amp;lid=LSTSCMG4PYG7ZWYZWZFZ6P5KU&amp;marketplace=FLIPKART&amp;q=everest+masala&amp;store=eat%2Fxgg&amp;srno=s_2_48&amp;otracker=AS_QueryStore_OrganicAutoSuggest_1_14_na_na_na&amp;otracker1=AS_QueryStore_OrganicAutoSuggest_1_14_na_na_na&amp;fm=search-autosuggest&amp;iid=f70f5a93-5aee-4a00-ab46-e66293c1378c.SCMG4PYG7ZWYZWZF.SEARCH&amp;ppt=sp&amp;ppn=sp&amp;qH=6e108cbc0e3af53a" TargetMode="External"/><Relationship Id="rId80" Type="http://schemas.openxmlformats.org/officeDocument/2006/relationships/hyperlink" Target="https://www.jiomart.com/p/groceries/maggi-masala-penne-instant-pazzta-family-saver-pack-130-g/491439724" TargetMode="External"/><Relationship Id="rId82" Type="http://schemas.openxmlformats.org/officeDocument/2006/relationships/hyperlink" Target="https://www.flipkart.com/tata-gold-black-tea-pouch/p/itme218a1c0a9c79?pid=TEAETM5TBNGJXNMG&amp;lid=LSTTEAETM5TBNGJXNMG0QIJDW&amp;marketplace=GROCERY&amp;iid=9bc9a65d-a269-422f-8180-f7ccabaab680.TEAETM5TBNGJXNMG.SEARCH" TargetMode="External"/><Relationship Id="rId81" Type="http://schemas.openxmlformats.org/officeDocument/2006/relationships/hyperlink" Target="https://www.flipkart.com/pedigree-adult-meat-rice-3-kg-dry-dog-food/p/itm804727a8eb374?pid=PFDEG58ZGZCKFZBQ&amp;lid=LSTPFDEG58ZGZCKFZBQRSRN5S&amp;marketplace=GROCERY&amp;iid=7ba6da89-2f98-468e-b9df-6f18b3f3d028.PFDEG58ZGZCKFZBQ.SEARCH" TargetMode="External"/><Relationship Id="rId701" Type="http://schemas.openxmlformats.org/officeDocument/2006/relationships/hyperlink" Target="https://www.flipkart.com/everest-hingraj-powder-100-gm-pack-1/p/itm121a0b8aaec04?pid=SCMG3UTFFUVKXGFP&amp;lid=LSTSCMG3UTFFUVKXGFPMDAWNE&amp;marketplace=FLIPKART&amp;q=everest+masala&amp;store=eat%2Fxgg&amp;srno=s_2_43&amp;otracker=AS_QueryStore_OrganicAutoSuggest_1_14_na_na_na&amp;otracker1=AS_QueryStore_OrganicAutoSuggest_1_14_na_na_na&amp;fm=search-autosuggest&amp;iid=f70f5a93-5aee-4a00-ab46-e66293c1378c.SCMG3UTFFUVKXGFP.SEARCH&amp;ppt=sp&amp;ppn=sp&amp;qH=6e108cbc0e3af53a" TargetMode="External"/><Relationship Id="rId700" Type="http://schemas.openxmlformats.org/officeDocument/2006/relationships/hyperlink" Target="https://www.flipkart.com/everest-pani-puri-masala-100-gm-100-g/p/itmc80350ed76787?pid=SCMG6WZYVW7KHTZU&amp;lid=LSTSCMG6WZYVW7KHTZUUWLMHL&amp;marketplace=FLIPKART&amp;q=everest+masala&amp;store=eat%2Fxgg&amp;srno=s_2_42&amp;otracker=AS_QueryStore_OrganicAutoSuggest_1_14_na_na_na&amp;otracker1=AS_QueryStore_OrganicAutoSuggest_1_14_na_na_na&amp;fm=search-autosuggest&amp;iid=f70f5a93-5aee-4a00-ab46-e66293c1378c.SCMG6WZYVW7KHTZU.SEARCH&amp;ppt=sp&amp;ppn=sp&amp;qH=6e108cbc0e3af53a" TargetMode="External"/><Relationship Id="rId705" Type="http://schemas.openxmlformats.org/officeDocument/2006/relationships/hyperlink" Target="https://www.flipkart.com/everest-tikhalal-chilli-powder-500-gm-pack-1/p/itm57c187d354005?pid=SCMG4J6NCSZMTP7T&amp;lid=LSTSCMG4J6NCSZMTP7TU10TAV&amp;marketplace=FLIPKART&amp;q=everest+masala&amp;store=eat%2Fxgg&amp;srno=s_2_47&amp;otracker=AS_QueryStore_OrganicAutoSuggest_1_14_na_na_na&amp;otracker1=AS_QueryStore_OrganicAutoSuggest_1_14_na_na_na&amp;fm=search-autosuggest&amp;iid=f70f5a93-5aee-4a00-ab46-e66293c1378c.SCMG4J6NCSZMTP7T.SEARCH&amp;ppt=sp&amp;ppn=sp&amp;qH=6e108cbc0e3af53a" TargetMode="External"/><Relationship Id="rId704" Type="http://schemas.openxmlformats.org/officeDocument/2006/relationships/hyperlink" Target="https://www.flipkart.com/everest-spices-tikhalal-chilli-powder-500g-pack-1/p/itm151724fdadeb1?pid=SCMG3V7CJCMEU3PU&amp;lid=LSTSCMG3V7CJCMEU3PUHLJLRX&amp;marketplace=FLIPKART&amp;q=everest+masala&amp;store=eat%2Fxgg&amp;srno=s_2_46&amp;otracker=AS_QueryStore_OrganicAutoSuggest_1_14_na_na_na&amp;otracker1=AS_QueryStore_OrganicAutoSuggest_1_14_na_na_na&amp;fm=search-autosuggest&amp;iid=f70f5a93-5aee-4a00-ab46-e66293c1378c.SCMG3V7CJCMEU3PU.SEARCH&amp;ppt=sp&amp;ppn=sp&amp;qH=6e108cbc0e3af53a" TargetMode="External"/><Relationship Id="rId703" Type="http://schemas.openxmlformats.org/officeDocument/2006/relationships/hyperlink" Target="https://www.flipkart.com/everest-hingraj/p/itmd499ca9e8c839?pid=SCMFJKVYEJKNNUFA&amp;lid=LSTSCMFJKVYEJKNNUFAO4FMR4&amp;marketplace=GROCERY&amp;q=everest+masala&amp;store=eat%2Fxgg&amp;srno=s_2_45&amp;otracker=AS_QueryStore_OrganicAutoSuggest_1_14_na_na_na&amp;otracker1=AS_QueryStore_OrganicAutoSuggest_1_14_na_na_na&amp;fm=search-autosuggest&amp;iid=f70f5a93-5aee-4a00-ab46-e66293c1378c.SCMFJKVYEJKNNUFA.SEARCH&amp;ppt=sp&amp;ppn=sp&amp;qH=6e108cbc0e3af53a" TargetMode="External"/><Relationship Id="rId702" Type="http://schemas.openxmlformats.org/officeDocument/2006/relationships/hyperlink" Target="https://www.flipkart.com/everest-turmeric-powder-500-gm-pack-1/p/itm54f8a14eb457a?pid=SCMG5DFUPJSZHKYZ&amp;lid=LSTSCMG5DFUPJSZHKYZQPI5IC&amp;marketplace=FLIPKART&amp;q=everest+masala&amp;store=eat%2Fxgg&amp;srno=s_2_44&amp;otracker=AS_QueryStore_OrganicAutoSuggest_1_14_na_na_na&amp;otracker1=AS_QueryStore_OrganicAutoSuggest_1_14_na_na_na&amp;fm=search-autosuggest&amp;iid=f70f5a93-5aee-4a00-ab46-e66293c1378c.SCMG5DFUPJSZHKYZ.SEARCH&amp;ppt=sp&amp;ppn=sp&amp;qH=6e108cbc0e3af53a" TargetMode="External"/><Relationship Id="rId73" Type="http://schemas.openxmlformats.org/officeDocument/2006/relationships/hyperlink" Target="https://www.flipkart.com/naturali-shampoo-pollution-defence/p/itme57b862e0807e?pid=SMPG62YNVYHQSYGZ&amp;lid=LSTSMPG62YNVYHQSYGZCDH4ZW&amp;marketplace=GROCERY&amp;iid=en_n%2B94PM6CBL3fDxOXerIwE22kNOKRufjQxTDl7KHCnhqqVK4VGlN3aJDgyuQZGvQ%2Bf%2FFo2yOU%2B%2BXhJqXdtUkqBg%3D%3D" TargetMode="External"/><Relationship Id="rId72" Type="http://schemas.openxmlformats.org/officeDocument/2006/relationships/hyperlink" Target="https://www.jiomart.com/p/groceries/lotte-choco-pie-creamfilled-biscuit-336-g/490009614" TargetMode="External"/><Relationship Id="rId75" Type="http://schemas.openxmlformats.org/officeDocument/2006/relationships/hyperlink" Target="https://www.flipkart.com/fiama-gel-bar-celebration-pack/p/itmf3cqqxnvnpeyx?pid=SOPFZC38HP5UZDBD&amp;lid=LSTSOPFZC38HP5UZDBDBF0I2K&amp;marketplace=FLIPKART&amp;q=soap+all+categories&amp;store=g9b%2F5nz%2Fb1b%2Fyug&amp;spotlightTagId=BestvalueId_g9b%2F5nz%2Fb1b%2Fyug&amp;srno=s_1_4&amp;otracker=search&amp;otracker1=search&amp;fm=Search&amp;iid=e28a4cea-954e-4675-aefe-644bb539b827.SOPFZC38HP5UZDBD.SEARCH&amp;ppt=sp&amp;ppn=sp&amp;ssid=cs3vwapwkg0000001656308610524&amp;qH=de099dce79a407da" TargetMode="External"/><Relationship Id="rId74" Type="http://schemas.openxmlformats.org/officeDocument/2006/relationships/hyperlink" Target="https://www.flipkart.com/nivea-frangipani-shower-gel/p/itmf3upgzzhkzrff?pid=BWSFKYJ3S5UJRWZK&amp;lid=LSTBWSFKYJ3S5UJRWZKG2J7WM&amp;marketplace=FLIPKART&amp;q=body+wash&amp;store=g9b%2F5nz%2Fb1b%2Fbwa&amp;spotlightTagId=BestvalueId_g9b%2F5nz%2Fb1b%2Fbwa&amp;srno=s_1_5&amp;otracker=AS_QueryStore_OrganicAutoSuggest_2_4_na_na_na&amp;otracker1=AS_QueryStore_OrganicAutoSuggest_2_4_na_na_na&amp;fm=search-autosuggest&amp;iid=a7f4c246-2fad-4707-a8a0-8d4eabdb3715.BWSFKYJ3S5UJRWZK.SEARCH&amp;ppt=sp&amp;ppn=sp&amp;ssid=qpusm72ets0000001656305924141&amp;qH=3159723a134748bd" TargetMode="External"/><Relationship Id="rId77" Type="http://schemas.openxmlformats.org/officeDocument/2006/relationships/hyperlink" Target="https://www.flipkart.com/good-knight-gold-flash-liquid-mosquito-vaporiser/p/itmd59c870e3a206?pid=MOVFNVDHDSYQNVPG&amp;lid=LSTMOVFNVDHDSYQNVPGMIU9GH&amp;marketplace=GROCERY&amp;iid=99b2826f-cc92-4675-989c-48eb01f44db6.MOVFNVDHDSYQNVPG.SEARCH" TargetMode="External"/><Relationship Id="rId76" Type="http://schemas.openxmlformats.org/officeDocument/2006/relationships/hyperlink" Target="https://www.flipkart.com/nestle-ceregrow-growing-up-multigrain-cereal-milk-fruits/p/itm23b127629a5f0?pid=BBYEW8RGSQGG8AHW&amp;lid=LSTBBYEW8RGSQGG8AHWTODVLL&amp;marketplace=GROCERY&amp;iid=471e2673-c1f5-4fab-a49c-c43f46b14db7.BBYEW8RGSQGG8AHW.SEARCH" TargetMode="External"/><Relationship Id="rId79" Type="http://schemas.openxmlformats.org/officeDocument/2006/relationships/hyperlink" Target="https://www.jiomart.com/p/groceries/mother-s-recipe-mixed-pickle-500-g/490009130" TargetMode="External"/><Relationship Id="rId78" Type="http://schemas.openxmlformats.org/officeDocument/2006/relationships/hyperlink" Target="https://www.jiomart.com/p/groceries/coca-cola-300-ml-can/490809341" TargetMode="External"/><Relationship Id="rId71" Type="http://schemas.openxmlformats.org/officeDocument/2006/relationships/hyperlink" Target="https://www.flipkart.com/colgate-zigzag-charcoal-medium-toothbrush/p/itm1f1eae4076342?pid=THBFPEUEC4YJFBQR&amp;lid=LSTTHBFPEUEC4YJFBQRWGNPU9&amp;marketplace=GROCERY&amp;iid=3984f875-3e45-45c7-a2ae-df28872c984a.THBFPEUEC4YJFBQR.SEARCH" TargetMode="External"/><Relationship Id="rId70" Type="http://schemas.openxmlformats.org/officeDocument/2006/relationships/hyperlink" Target="https://www.flipkart.com/haldiram-s-bhujia/p/itmfd0c31fa17935?pid=SNSF6KYENHKSE2NR&amp;lid=LSTSNSF6KYENHKSE2NRHHPQTZ&amp;marketplace=GROCERY&amp;q=haldiram+namkeen&amp;store=eat%2F0we&amp;srno=s_1_4&amp;otracker=AS_QueryStore_OrganicAutoSuggest_1_16_na_na_ps&amp;otracker1=AS_QueryStore_OrganicAutoSuggest_1_16_na_na_ps&amp;fm=search-autosuggest&amp;iid=7d4078dc-655a-4999-8a6f-c13ef75874c0.SNSF6KYENHKSE2NR.SEARCH&amp;ppt=sp&amp;ppn=sp&amp;ssid=z8996owkeo0000001655802032260&amp;qH=f177cbad1f2253c4" TargetMode="External"/><Relationship Id="rId62" Type="http://schemas.openxmlformats.org/officeDocument/2006/relationships/hyperlink" Target="https://www.bigbasket.com/pd/70001650/english-oven-atta-bread-400-g-pouch/?nc=cl-prod-list&amp;t_pg=&amp;t_p=&amp;t_s=cl-prod-list&amp;t_pos=1&amp;t_ch=desktop" TargetMode="External"/><Relationship Id="rId61" Type="http://schemas.openxmlformats.org/officeDocument/2006/relationships/hyperlink" Target="https://www.flipkart.com/dhampure-bura-sugar/p/itm14fde702d1817?pid=SUGFVEPGTDCHUBQY&amp;lid=LSTSUGFVEPGTDCHUBQYOIFJDA&amp;marketplace=GROCERY&amp;iid=32838366-3cc8-40dd-8875-aca702da8c11.SUGFVEPGTDCHUBQY.SEARCH" TargetMode="External"/><Relationship Id="rId64" Type="http://schemas.openxmlformats.org/officeDocument/2006/relationships/hyperlink" Target="https://www.flipkart.com/relispray-instant-pain-relief-spray/p/itmbd8923734bf3a?pid=BPRFUZ2AYH5YDJNB&amp;lid=LSTBPRFUZ2AYH5YDJNBTYM8QB&amp;marketplace=GROCERY&amp;q=pain+relief+spray&amp;store=hlc%2Fah4%2Fxos&amp;srno=s_1_7&amp;otracker=AS_QueryStore_OrganicAutoSuggest_1_6_na_na_na&amp;otracker1=AS_QueryStore_OrganicAutoSuggest_1_6_na_na_na&amp;fm=search-autosuggest&amp;iid=a41b50ce-ffa3-4f9d-b4c9-f48afb363d76.BPRFUZ2AYH5YDJNB.SEARCH&amp;ppt=sp&amp;ppn=sp&amp;ssid=go3mvuef340000001659695856923&amp;qH=dd3544986be0393d" TargetMode="External"/><Relationship Id="rId63" Type="http://schemas.openxmlformats.org/officeDocument/2006/relationships/hyperlink" Target="https://www.flipkart.com/durex-extra-time-condom/p/itm3fbced07f2c7e?pid=CDMF4PFQUN3FEBSB&amp;lid=LSTCDMF4PFQUN3FEBSB7XVH7K&amp;marketplace=GROCERY&amp;store=g9b%2Falu%2Ftdd&amp;srno=b_1_3&amp;otracker=browse&amp;fm=organic&amp;iid=08b67412-b338-4558-82f8-68b948f5db4b.CDMF4PFQUN3FEBSB.SEARCH&amp;ppt=browse&amp;ppn=browse&amp;ssid=qr4be555e80000001659694831878" TargetMode="External"/><Relationship Id="rId66" Type="http://schemas.openxmlformats.org/officeDocument/2006/relationships/hyperlink" Target="https://www.jiomart.com/p/groceries/fortune-rice-bran-oil-1-l/491019561" TargetMode="External"/><Relationship Id="rId65" Type="http://schemas.openxmlformats.org/officeDocument/2006/relationships/hyperlink" Target="https://www.jiomart.com/p/groceries/gowardhan-pure-cow-ghee-1-l-pouch/490010244" TargetMode="External"/><Relationship Id="rId68" Type="http://schemas.openxmlformats.org/officeDocument/2006/relationships/hyperlink" Target="https://www.flipkart.com/mdh-chicken-masala/p/itmezvrbvgc5w8ap?pid=SCMEUYZ25TANT7TE&amp;lid=LSTSCMEUYZ25TANT7TEU4CCRT&amp;marketplace=GROCERY&amp;store=eat%2Fxgg&amp;srno=b_1_4&amp;otracker=browse&amp;fm=organic&amp;iid=02cdadf6-6c5d-4b31-be65-c3a4ca3d2a53.SCMEUYZ25TANT7TE.SEARCH&amp;ppt=browse&amp;ppn=browse&amp;ssid=z10pvww71s0000001655716751600" TargetMode="External"/><Relationship Id="rId67" Type="http://schemas.openxmlformats.org/officeDocument/2006/relationships/hyperlink" Target="https://www.flipkart.com/lay-s-spanish-tomato-tango-chips/p/itmfy9cghxuzcphu?pid=CHPEU6ZHEVPW3M8H&amp;lid=LSTCHPEU6ZHEVPW3M8HOKI1EF&amp;marketplace=GROCERY&amp;q=lays+chips&amp;store=eat%2Flng&amp;srno=s_1_6&amp;otracker=AS_QueryStore_OrganicAutoSuggest_1_5_na_na_na&amp;otracker1=AS_QueryStore_OrganicAutoSuggest_1_5_na_na_na&amp;fm=search-autosuggest&amp;iid=d28787eb-6f3b-45d2-80fc-41c58446b148.CHPEU6ZHEVPW3M8H.SEARCH&amp;ppt=sp&amp;ppn=sp&amp;ssid=57wgm93uu80000001655806320704&amp;qH=deaf5f03ad75e38e" TargetMode="External"/><Relationship Id="rId609" Type="http://schemas.openxmlformats.org/officeDocument/2006/relationships/hyperlink" Target="https://www.flipkart.com/man-company-non-gas-body-perfume-men-blanc-120-ml-no-gas-deodorant-long-lasting-fragrance-spray/p/itm7fcd5504033a5?pid=DEOF3J7Q3J2ZD8CV&amp;lid=LSTDEOF3J7Q3J2ZD8CVLVYQUP&amp;marketplace=FLIPKART&amp;q=deodorant&amp;store=g9b%2F0yh%2Fvp1&amp;srno=s_3_88&amp;otracker=AS_Query_OrganicAutoSuggest_3_5_na_na_na&amp;otracker1=AS_Query_OrganicAutoSuggest_3_5_na_na_na&amp;fm=search-autosuggest&amp;iid=046c22da-35ab-4d30-87eb-f7039ae479ed.DEOF3J7Q3J2ZD8CV.SEARCH&amp;ppt=sp&amp;ppn=sp&amp;qH=8289b549e3cb5290" TargetMode="External"/><Relationship Id="rId608" Type="http://schemas.openxmlformats.org/officeDocument/2006/relationships/hyperlink" Target="https://www.flipkart.com/plum-bodylovin-orchid-you-not-shower-gel/p/itmb148bb6cb6b9c?pid=BWSGFGRMAEKJ8JEH&amp;lid=LSTBWSGFGRMAEKJ8JEHKP4MMS&amp;marketplace=FLIPKART&amp;q=body+wash&amp;store=g9b%2F5nz%2Fb1b%2Fbwa&amp;srno=s_2_44&amp;otracker=AS_QueryStore_OrganicAutoSuggest_2_4_na_na_na&amp;otracker1=AS_QueryStore_OrganicAutoSuggest_2_4_na_na_na&amp;fm=search-autosuggest&amp;iid=en_Sat7Zvv5%2FsgXvRQD3W5zPH7HYnjv102%2FXGcJOt6ipo6yZPxSnKtDYodgTDu2AEZcnnHHe9vD2ZriAC1aq59mQw%3D%3D&amp;ppt=sp&amp;ppn=sp&amp;ssid=qpusm72ets0000001656305924141&amp;qH=3159723a134748bd" TargetMode="External"/><Relationship Id="rId729" Type="http://schemas.openxmlformats.org/officeDocument/2006/relationships/hyperlink" Target="https://www.flipkart.com/everest-garam-masala-100-gram-pack-1/p/itmf88f6a19cda7c?pid=SCMG72KKMQQZYTBZ&amp;lid=LSTSCMG72KKMQQZYTBZY4OQNP&amp;marketplace=FLIPKART&amp;q=everest+masala&amp;store=eat%2Fxgg&amp;srno=s_3_96&amp;otracker=AS_QueryStore_OrganicAutoSuggest_1_14_na_na_na&amp;otracker1=AS_QueryStore_OrganicAutoSuggest_1_14_na_na_na&amp;fm=search-autosuggest&amp;iid=3fcd5d19-803c-4849-9cbb-a70173b1394a.SCMG72KKMQQZYTBZ.SEARCH&amp;ppt=sp&amp;ppn=sp&amp;qH=6e108cbc0e3af53a" TargetMode="External"/><Relationship Id="rId607" Type="http://schemas.openxmlformats.org/officeDocument/2006/relationships/hyperlink" Target="https://www.flipkart.com/biotique-bio-kelp-protein-shampoo-falling-hair/p/itmf3xfxxzzh7yn7?pid=SMPEEHPAHTYHJCWE&amp;lid=LSTSMPEEHPAHTYHJCWEHEX6Z5&amp;marketplace=GROCERY&amp;iid=1d0b6f7d-6d48-424d-a068-7ce4838bb809.SMPEEHPAHTYHJCWE.SEARCH" TargetMode="External"/><Relationship Id="rId728" Type="http://schemas.openxmlformats.org/officeDocument/2006/relationships/hyperlink" Target="https://www.flipkart.com/everest-kitchen-king-masala-100g/p/itmf3ceb81b07819?pid=SCMGEJERY47TZRVH&amp;lid=LSTSCMGEJERY47TZRVHU3AW6H&amp;marketplace=FLIPKART&amp;q=everest+masala&amp;store=eat%2Fxgg&amp;srno=s_3_95&amp;otracker=AS_QueryStore_OrganicAutoSuggest_1_14_na_na_na&amp;otracker1=AS_QueryStore_OrganicAutoSuggest_1_14_na_na_na&amp;fm=search-autosuggest&amp;iid=3fcd5d19-803c-4849-9cbb-a70173b1394a.SCMGEJERY47TZRVH.SEARCH&amp;ppt=sp&amp;ppn=sp&amp;qH=6e108cbc0e3af53a" TargetMode="External"/><Relationship Id="rId60" Type="http://schemas.openxmlformats.org/officeDocument/2006/relationships/hyperlink" Target="https://www.amazon.in/Origami-So-Soft-Toilet-Tissue/dp/B00W1G5KQU/ref=sr_1_3?crid=DS2HV30S5JSA&amp;keywords=origami&amp;qid=1657368301&amp;sprefix=ORIGAMI%2Caps%2C281&amp;sr=8-3" TargetMode="External"/><Relationship Id="rId602" Type="http://schemas.openxmlformats.org/officeDocument/2006/relationships/hyperlink" Target="https://www.flipkart.com/mcaffeine-exfoliating-espresso-body-wash-gel-coffee-scrub-refreshing-aroma/p/itme3590351cdee4?pid=BWSG7999WHC2EKBH&amp;lid=LSTBWSG7999WHC2EKBH1H1PET&amp;marketplace=FLIPKART&amp;q=body+wash&amp;store=g9b%2F5nz%2Fb1b%2Fbwa&amp;srno=s_2_42&amp;otracker=AS_QueryStore_OrganicAutoSuggest_2_4_na_na_na&amp;otracker1=AS_QueryStore_OrganicAutoSuggest_2_4_na_na_na&amp;fm=search-autosuggest&amp;iid=60bef018-8f20-415c-9f49-cfac93058976.BWSG7999WHC2EKBH.SEARCH&amp;ppt=sp&amp;ppn=sp&amp;ssid=qpusm72ets0000001656305924141&amp;qH=3159723a134748bd" TargetMode="External"/><Relationship Id="rId723" Type="http://schemas.openxmlformats.org/officeDocument/2006/relationships/hyperlink" Target="https://www.flipkart.com/everest-kashmirilal-chilli-powder-100-gram/p/itm2258614954d6a?pid=SCMG3HFEDWVG8ZHB&amp;lid=LSTSCMG3HFEDWVG8ZHBV59LLM&amp;marketplace=FLIPKART&amp;q=everest+masala&amp;store=eat%2Fxgg&amp;srno=s_3_85&amp;otracker=AS_QueryStore_OrganicAutoSuggest_1_14_na_na_na&amp;otracker1=AS_QueryStore_OrganicAutoSuggest_1_14_na_na_na&amp;fm=search-autosuggest&amp;iid=3fcd5d19-803c-4849-9cbb-a70173b1394a.SCMG3HFEDWVG8ZHB.SEARCH&amp;ppt=sp&amp;ppn=sp&amp;qH=6e108cbc0e3af53a" TargetMode="External"/><Relationship Id="rId601" Type="http://schemas.openxmlformats.org/officeDocument/2006/relationships/hyperlink" Target="https://www.flipkart.com/himalaya-anti-dandruff-shampoo/p/itmf3xfx27tue4ge?pid=SMPEUHHFGFDWAQXR&amp;lid=LSTSMPEUHHFGFDWAQXRHBEYPY&amp;marketplace=GROCERY&amp;iid=1d0b6f7d-6d48-424d-a068-7ce4838bb809.SMPEUHHFGFDWAQXR.SEARCH" TargetMode="External"/><Relationship Id="rId722" Type="http://schemas.openxmlformats.org/officeDocument/2006/relationships/hyperlink" Target="https://www.flipkart.com/everest-chicken-masala-powder-200g-pack-1/p/itme0e7e7baf6260?pid=SCMG3X6GH6ZBBVZR&amp;lid=LSTSCMG3X6GH6ZBBVZRHVRSMO&amp;marketplace=FLIPKART&amp;q=everest+masala&amp;store=eat%2Fxgg&amp;srno=s_3_83&amp;otracker=AS_QueryStore_OrganicAutoSuggest_1_14_na_na_na&amp;otracker1=AS_QueryStore_OrganicAutoSuggest_1_14_na_na_na&amp;fm=search-autosuggest&amp;iid=3fcd5d19-803c-4849-9cbb-a70173b1394a.SCMG3X6GH6ZBBVZR.SEARCH&amp;ppt=sp&amp;ppn=sp&amp;qH=6e108cbc0e3af53a" TargetMode="External"/><Relationship Id="rId600" Type="http://schemas.openxmlformats.org/officeDocument/2006/relationships/hyperlink" Target="https://www.flipkart.com/bikano-cornflakes-mix/p/itmf80a9ff84dcd6?pid=SNSG4AMAUZQ4CMDH&amp;lid=LSTSNSG4AMAUZQ4CMDHXTOT7G&amp;marketplace=GROCERY&amp;q=bikano+namkeen&amp;store=eat%2F0we&amp;srno=s_1_7&amp;otracker=AS_QueryStore_OrganicAutoSuggest_1_14_na_na_na&amp;otracker1=AS_QueryStore_OrganicAutoSuggest_1_14_na_na_na&amp;fm=search-autosuggest&amp;iid=9703a334-6bae-4f3b-a46a-57a1a8df8892.SNSG4AMAUZQ4CMDH.SEARCH&amp;ppt=sp&amp;ppn=sp&amp;ssid=lbhfeiy01s0000001655803904902&amp;qH=9ae59f8a526c7aa9" TargetMode="External"/><Relationship Id="rId721" Type="http://schemas.openxmlformats.org/officeDocument/2006/relationships/hyperlink" Target="https://www.flipkart.com/everest-yellow-hing-powder-100-gm-pack-1/p/itm70dac98327a1c?pid=SCMG6WZZ5KGNPMDD&amp;lid=LSTSCMG6WZZ5KGNPMDD5UIMT9&amp;marketplace=FLIPKART&amp;q=everest+masala&amp;store=eat%2Fxgg&amp;srno=s_2_80&amp;otracker=AS_QueryStore_OrganicAutoSuggest_1_14_na_na_na&amp;otracker1=AS_QueryStore_OrganicAutoSuggest_1_14_na_na_na&amp;fm=search-autosuggest&amp;iid=f70f5a93-5aee-4a00-ab46-e66293c1378c.SCMG6WZZ5KGNPMDD.SEARCH&amp;ppt=sp&amp;ppn=sp&amp;qH=6e108cbc0e3af53a" TargetMode="External"/><Relationship Id="rId720" Type="http://schemas.openxmlformats.org/officeDocument/2006/relationships/hyperlink" Target="https://www.flipkart.com/everest-coriander-spice-powder-0-5-kg-pack-1/p/itm98c62f2a1bfd4?pid=SCMG4J76S6UXWNGH&amp;lid=LSTSCMG4J76S6UXWNGHKFBQYQ&amp;marketplace=FLIPKART&amp;q=everest+masala&amp;store=eat%2Fxgg&amp;srno=s_2_76&amp;otracker=AS_QueryStore_OrganicAutoSuggest_1_14_na_na_na&amp;otracker1=AS_QueryStore_OrganicAutoSuggest_1_14_na_na_na&amp;fm=search-autosuggest&amp;iid=f70f5a93-5aee-4a00-ab46-e66293c1378c.SCMG4J76S6UXWNGH.SEARCH&amp;ppt=sp&amp;ppn=sp&amp;qH=6e108cbc0e3af53a" TargetMode="External"/><Relationship Id="rId606" Type="http://schemas.openxmlformats.org/officeDocument/2006/relationships/hyperlink" Target="https://www.flipkart.com/bikano-aloo-bhujia/p/itm5acd3e1443029?pid=SNSEUCYS4S5FKUHQ&amp;lid=LSTSNSEUCYS4S5FKUHQ6TNRJA&amp;marketplace=GROCERY&amp;q=bikano+namkeen&amp;store=eat%2F0we&amp;srno=s_1_6&amp;otracker=AS_QueryStore_OrganicAutoSuggest_1_14_na_na_na&amp;otracker1=AS_QueryStore_OrganicAutoSuggest_1_14_na_na_na&amp;fm=search-autosuggest&amp;iid=9703a334-6bae-4f3b-a46a-57a1a8df8892.SNSEUCYS4S5FKUHQ.SEARCH&amp;ppt=sp&amp;ppn=sp&amp;ssid=lbhfeiy01s0000001655803904902&amp;qH=9ae59f8a526c7aa9" TargetMode="External"/><Relationship Id="rId727" Type="http://schemas.openxmlformats.org/officeDocument/2006/relationships/hyperlink" Target="https://www.flipkart.com/everest-tandoori-chicken-masala-50gm-pack-1/p/itm6a948b093a7ae?pid=SCMG6R9PBJGVYCXA&amp;lid=LSTSCMG6R9PBJGVYCXAY4VF7N&amp;marketplace=FLIPKART&amp;q=everest+masala&amp;store=eat%2Fxgg&amp;srno=s_3_94&amp;otracker=AS_QueryStore_OrganicAutoSuggest_1_14_na_na_na&amp;otracker1=AS_QueryStore_OrganicAutoSuggest_1_14_na_na_na&amp;fm=search-autosuggest&amp;iid=3fcd5d19-803c-4849-9cbb-a70173b1394a.SCMG6R9PBJGVYCXA.SEARCH&amp;ppt=sp&amp;ppn=sp&amp;qH=6e108cbc0e3af53a" TargetMode="External"/><Relationship Id="rId605" Type="http://schemas.openxmlformats.org/officeDocument/2006/relationships/hyperlink" Target="https://www.flipkart.com/catch-dry-ginger-powder/p/itmex34h9dgxpye5?pid=SCMEUJMUZPNZQGZY&amp;lid=LSTSCMEUJMUZPNZQGZYL8F43O&amp;marketplace=GROCERY&amp;q=catch+masala&amp;store=eat%2Fxgg&amp;srno=s_1_28&amp;otracker=AS_QueryStore_OrganicAutoSuggest_1_5_na_na_na&amp;otracker1=AS_QueryStore_OrganicAutoSuggest_1_5_na_na_na&amp;fm=search-autosuggest&amp;iid=70538882-1a4e-469e-9e5c-dbdd40691a08.SCMEUJMUZPNZQGZY.SEARCH&amp;ppt=sp&amp;ppn=sp&amp;ssid=37y1ca7utc0000001655719992903&amp;qH=4dccee1006e5158e" TargetMode="External"/><Relationship Id="rId726" Type="http://schemas.openxmlformats.org/officeDocument/2006/relationships/hyperlink" Target="https://www.flipkart.com/everest-cumin-masala-powder/p/itm39c771568f758?pid=SCMG2ZPFKCJGEZRE&amp;lid=LSTSCMG2ZPFKCJGEZRENNEAN8&amp;marketplace=FLIPKART&amp;q=everest+masala&amp;store=eat%2Fxgg&amp;srno=s_3_92&amp;otracker=AS_QueryStore_OrganicAutoSuggest_1_14_na_na_na&amp;otracker1=AS_QueryStore_OrganicAutoSuggest_1_14_na_na_na&amp;fm=search-autosuggest&amp;iid=3fcd5d19-803c-4849-9cbb-a70173b1394a.SCMG2ZPFKCJGEZRE.SEARCH&amp;ppt=sp&amp;ppn=sp&amp;qH=6e108cbc0e3af53a" TargetMode="External"/><Relationship Id="rId604" Type="http://schemas.openxmlformats.org/officeDocument/2006/relationships/hyperlink" Target="https://www.jiomart.com/p/groceries/b-natural-litchi-juice-1-l/490001978" TargetMode="External"/><Relationship Id="rId725" Type="http://schemas.openxmlformats.org/officeDocument/2006/relationships/hyperlink" Target="https://www.flipkart.com/everest-chola-masala-50gm/p/itmf7fbcca174a64?pid=SCMG37FZGZVRKPRE&amp;lid=LSTSCMG37FZGZVRKPREMLPXUH&amp;marketplace=FLIPKART&amp;q=everest+masala&amp;store=eat%2Fxgg&amp;srno=s_3_88&amp;otracker=AS_QueryStore_OrganicAutoSuggest_1_14_na_na_na&amp;otracker1=AS_QueryStore_OrganicAutoSuggest_1_14_na_na_na&amp;fm=search-autosuggest&amp;iid=3fcd5d19-803c-4849-9cbb-a70173b1394a.SCMG37FZGZVRKPRE.SEARCH&amp;ppt=sp&amp;ppn=sp&amp;qH=6e108cbc0e3af53a" TargetMode="External"/><Relationship Id="rId603" Type="http://schemas.openxmlformats.org/officeDocument/2006/relationships/hyperlink" Target="https://www.flipkart.com/patanjali-multani-mitti-body-cleanser-75g-soap/p/itmf9dp3afdgwpfq?pid=SOPF9DGFMDESRJZR&amp;lid=LSTSOPF9DGFMDESRJZRAYG1TA&amp;marketplace=FLIPKART&amp;q=soap+all+categories&amp;store=g9b%2F5nz%2Fb1b%2Fyug&amp;srno=s_15_570&amp;otracker=AS_Query_HistoryAutoSuggest_2_0&amp;otracker1=AS_Query_HistoryAutoSuggest_2_0&amp;fm=Search&amp;iid=b4ffdf95-3ff8-45e2-aefc-72a88fe7a782.SOPF9DGFMDESRJZR.SEARCH&amp;ppt=sp&amp;ppn=sp&amp;ssid=4xvtmhabb40000001656311523576&amp;qH=de099dce79a407da" TargetMode="External"/><Relationship Id="rId724" Type="http://schemas.openxmlformats.org/officeDocument/2006/relationships/hyperlink" Target="https://www.flipkart.com/everest-chicken-biryani-masala-25g-pack-1/p/itm4278b6d5946ca?pid=SCMG4897ZMZ5QKJG&amp;lid=LSTSCMG4897ZMZ5QKJGXGKA1X&amp;marketplace=FLIPKART&amp;q=everest+masala&amp;store=eat%2Fxgg&amp;srno=s_3_87&amp;otracker=AS_QueryStore_OrganicAutoSuggest_1_14_na_na_na&amp;otracker1=AS_QueryStore_OrganicAutoSuggest_1_14_na_na_na&amp;fm=search-autosuggest&amp;iid=3fcd5d19-803c-4849-9cbb-a70173b1394a.SCMG4897ZMZ5QKJG.SEARCH&amp;ppt=sp&amp;ppn=sp&amp;qH=6e108cbc0e3af53a" TargetMode="External"/><Relationship Id="rId69" Type="http://schemas.openxmlformats.org/officeDocument/2006/relationships/hyperlink" Target="https://www.jiomart.com/p/groceries/maggi-2-minute-masala-instant-noodles-560-g/490003834" TargetMode="External"/><Relationship Id="rId51" Type="http://schemas.openxmlformats.org/officeDocument/2006/relationships/hyperlink" Target="https://www.flipkart.com/denver-hamilton-imperial-combo-deodorant-spray-men/p/itmfezh6fbjrv43c?pid=DEOFCFWNFDXHGJSN&amp;lid=LSTDEOFCFWNFDXHGJSNYHOV27&amp;marketplace=FLIPKART&amp;q=deodorant&amp;store=g9b%2F0yh%2Fvp1&amp;srno=s_1_6&amp;otracker=AS_Query_OrganicAutoSuggest_3_5_na_na_na&amp;otracker1=AS_Query_OrganicAutoSuggest_3_5_na_na_na&amp;fm=search-autosuggest&amp;iid=3fe2e816-6a59-4b03-895a-40fb12f9e95c.DEOFCFWNFDXHGJSN.SEARCH&amp;ppt=sp&amp;ppn=sp&amp;ssid=lfu99ij9y80000001656311823832&amp;qH=8289b549e3cb5290" TargetMode="External"/><Relationship Id="rId50" Type="http://schemas.openxmlformats.org/officeDocument/2006/relationships/hyperlink" Target="https://www.flipkart.com/himalaya-antihairfallshampoo/p/itmd9fbc3b5835b4?pid=SMPEUHHFRWZ35ZFD&amp;lid=LSTSMPEUHHFRWZ35ZFD5SOGP3&amp;marketplace=GROCERY&amp;iid=67f17e94-0d2f-47ce-bc2d-7c0e7c9444fc.SMPEUHHFRWZ35ZFD.SEARCH" TargetMode="External"/><Relationship Id="rId53" Type="http://schemas.openxmlformats.org/officeDocument/2006/relationships/hyperlink" Target="https://www.jiomart.com/p/groceries/7up-2-l/490005200" TargetMode="External"/><Relationship Id="rId52" Type="http://schemas.openxmlformats.org/officeDocument/2006/relationships/hyperlink" Target="https://www.flipkart.com/good-knight-gold-flash-liquid-mosquito-vaporiser/p/itm820277885e6cc?pid=MOVFNVDHD87WZCRG&amp;lid=LSTMOVFNVDHD87WZCRGGECPVE&amp;marketplace=GROCERY&amp;iid=99b2826f-cc92-4675-989c-48eb01f44db6.MOVFNVDHD87WZCRG.SEARCH" TargetMode="External"/><Relationship Id="rId55" Type="http://schemas.openxmlformats.org/officeDocument/2006/relationships/hyperlink" Target="https://www.jiomart.com/p/groceries/maggi-masala-penne-instant-pazzta-65-g-pouch/490642339" TargetMode="External"/><Relationship Id="rId54" Type="http://schemas.openxmlformats.org/officeDocument/2006/relationships/hyperlink" Target="https://www.jiomart.com/p/groceries/mother-s-recipe-mango-pickle-500-g/490088383" TargetMode="External"/><Relationship Id="rId57" Type="http://schemas.openxmlformats.org/officeDocument/2006/relationships/hyperlink" Target="https://www.flipkart.com/pedigree-adult-meat-rice-1-2-kg-dry-dog-food/p/itm78d834bd4217b?pid=PFDE77VQJHZ2RX49&amp;lid=LSTPFDE77VQJHZ2RX49HN394D&amp;marketplace=GROCERY&amp;iid=7ba6da89-2f98-468e-b9df-6f18b3f3d028.PFDE77VQJHZ2RX49.SEARCH" TargetMode="External"/><Relationship Id="rId56" Type="http://schemas.openxmlformats.org/officeDocument/2006/relationships/hyperlink" Target="https://www.vega.co.in/vega-large-nail-clipper-black.html" TargetMode="External"/><Relationship Id="rId719" Type="http://schemas.openxmlformats.org/officeDocument/2006/relationships/hyperlink" Target="https://www.flipkart.com/everest-kasuri-methi-100g/p/itm6dccb769ab952?pid=SCMG7DDAW4AAXTHT&amp;lid=LSTSCMG7DDAW4AAXTHTP2K56L&amp;marketplace=FLIPKART&amp;q=everest+masala&amp;store=eat%2Fxgg&amp;srno=s_2_75&amp;otracker=AS_QueryStore_OrganicAutoSuggest_1_14_na_na_na&amp;otracker1=AS_QueryStore_OrganicAutoSuggest_1_14_na_na_na&amp;fm=search-autosuggest&amp;iid=f70f5a93-5aee-4a00-ab46-e66293c1378c.SCMG7DDAW4AAXTHT.SEARCH&amp;ppt=sp&amp;ppn=sp&amp;qH=6e108cbc0e3af53a" TargetMode="External"/><Relationship Id="rId718" Type="http://schemas.openxmlformats.org/officeDocument/2006/relationships/hyperlink" Target="https://www.flipkart.com/everest-kitchen-king-masala-powder/p/itm0bf5a4c45e23a?pid=SCMG334ZPBCGC72H&amp;lid=LSTSCMG334ZPBCGC72HMOPOJI&amp;marketplace=FLIPKART&amp;q=everest+masala&amp;store=eat%2Fxgg&amp;srno=s_2_74&amp;otracker=AS_QueryStore_OrganicAutoSuggest_1_14_na_na_na&amp;otracker1=AS_QueryStore_OrganicAutoSuggest_1_14_na_na_na&amp;fm=search-autosuggest&amp;iid=f70f5a93-5aee-4a00-ab46-e66293c1378c.SCMG334ZPBCGC72H.SEARCH&amp;ppt=sp&amp;ppn=sp&amp;qH=6e108cbc0e3af53a" TargetMode="External"/><Relationship Id="rId717" Type="http://schemas.openxmlformats.org/officeDocument/2006/relationships/hyperlink" Target="https://www.flipkart.com/everest-meat-masala-powder/p/itm5822055e21c89?pid=SCMG2ZMGJ99JPGHY&amp;lid=LSTSCMG2ZMGJ99JPGHYCILSHQ&amp;marketplace=FLIPKART&amp;q=everest+masala&amp;store=eat%2Fxgg&amp;srno=s_2_73&amp;otracker=AS_QueryStore_OrganicAutoSuggest_1_14_na_na_na&amp;otracker1=AS_QueryStore_OrganicAutoSuggest_1_14_na_na_na&amp;fm=search-autosuggest&amp;iid=f70f5a93-5aee-4a00-ab46-e66293c1378c.SCMG2ZMGJ99JPGHY.SEARCH&amp;ppt=sp&amp;ppn=sp&amp;qH=6e108cbc0e3af53a" TargetMode="External"/><Relationship Id="rId712" Type="http://schemas.openxmlformats.org/officeDocument/2006/relationships/hyperlink" Target="https://www.flipkart.com/everest-sambar-masala-200-gm-pack-1/p/itm67842bef53594?pid=SCMG4REYBVA7VZQG&amp;lid=LSTSCMG4REYBVA7VZQG2WERG9&amp;marketplace=FLIPKART&amp;q=everest+masala&amp;store=eat%2Fxgg&amp;srno=s_2_61&amp;otracker=AS_QueryStore_OrganicAutoSuggest_1_14_na_na_na&amp;otracker1=AS_QueryStore_OrganicAutoSuggest_1_14_na_na_na&amp;fm=search-autosuggest&amp;iid=f70f5a93-5aee-4a00-ab46-e66293c1378c.SCMG4REYBVA7VZQG.SEARCH&amp;ppt=sp&amp;ppn=sp&amp;qH=6e108cbc0e3af53a" TargetMode="External"/><Relationship Id="rId711" Type="http://schemas.openxmlformats.org/officeDocument/2006/relationships/hyperlink" Target="https://www.flipkart.com/everest-turmeric-masala-powder-500-g/p/itm56e6b5618517f?pid=SCMG7DDHMWEGHCHS&amp;lid=LSTSCMG7DDHMWEGHCHS9NYQHP&amp;marketplace=FLIPKART&amp;q=everest+masala&amp;store=eat%2Fxgg&amp;srno=s_2_57&amp;otracker=AS_QueryStore_OrganicAutoSuggest_1_14_na_na_na&amp;otracker1=AS_QueryStore_OrganicAutoSuggest_1_14_na_na_na&amp;fm=search-autosuggest&amp;iid=f70f5a93-5aee-4a00-ab46-e66293c1378c.SCMG7DDHMWEGHCHS.SEARCH&amp;ppt=sp&amp;ppn=sp&amp;qH=6e108cbc0e3af53a" TargetMode="External"/><Relationship Id="rId710" Type="http://schemas.openxmlformats.org/officeDocument/2006/relationships/hyperlink" Target="https://www.flipkart.com/everest-white-pepper-100g-pack-1/p/itm02c113fc0f5a1?pid=SCMG3VVUQQBRPA5H&amp;lid=LSTSCMG3VVUQQBRPA5HFNOQ8Y&amp;marketplace=FLIPKART&amp;q=everest+masala&amp;store=eat%2Fxgg&amp;srno=s_2_56&amp;otracker=AS_QueryStore_OrganicAutoSuggest_1_14_na_na_na&amp;otracker1=AS_QueryStore_OrganicAutoSuggest_1_14_na_na_na&amp;fm=search-autosuggest&amp;iid=f70f5a93-5aee-4a00-ab46-e66293c1378c.SCMG3VVUQQBRPA5H.SEARCH&amp;ppt=sp&amp;ppn=sp&amp;qH=6e108cbc0e3af53a" TargetMode="External"/><Relationship Id="rId716" Type="http://schemas.openxmlformats.org/officeDocument/2006/relationships/hyperlink" Target="https://www.flipkart.com/everest-garam-masala-100-gm/p/itm4775966509429?pid=SCMFXWVHAQ6J3CP9&amp;lid=LSTSCMFXWVHAQ6J3CP9BWRK2V&amp;marketplace=FLIPKART&amp;q=everest+masala&amp;store=eat%2Fxgg&amp;srno=s_2_68&amp;otracker=AS_QueryStore_OrganicAutoSuggest_1_14_na_na_na&amp;otracker1=AS_QueryStore_OrganicAutoSuggest_1_14_na_na_na&amp;fm=search-autosuggest&amp;iid=f70f5a93-5aee-4a00-ab46-e66293c1378c.SCMFXWVHAQ6J3CP9.SEARCH&amp;ppt=sp&amp;ppn=sp&amp;qH=6e108cbc0e3af53a" TargetMode="External"/><Relationship Id="rId715" Type="http://schemas.openxmlformats.org/officeDocument/2006/relationships/hyperlink" Target="https://www.flipkart.com/everest-jeera-powder-100gm/p/itmf06d15abbf562?pid=SCMFJMYDQBZHGP7M&amp;lid=LSTSCMFJMYDQBZHGP7MC7VQWI&amp;marketplace=FLIPKART&amp;q=everest+masala&amp;store=eat%2Fxgg&amp;srno=s_2_66&amp;otracker=AS_QueryStore_OrganicAutoSuggest_1_14_na_na_na&amp;otracker1=AS_QueryStore_OrganicAutoSuggest_1_14_na_na_na&amp;fm=search-autosuggest&amp;iid=f70f5a93-5aee-4a00-ab46-e66293c1378c.SCMFJMYDQBZHGP7M.SEARCH&amp;ppt=sp&amp;ppn=sp&amp;qH=6e108cbc0e3af53a" TargetMode="External"/><Relationship Id="rId714" Type="http://schemas.openxmlformats.org/officeDocument/2006/relationships/hyperlink" Target="https://www.flipkart.com/everest-black-pepper-powder-100gm-pack-1/p/itm7c769daff5bc9?pid=SCMG6HHSP9CBY7QY&amp;lid=LSTSCMG6HHSP9CBY7QYYUWSVD&amp;marketplace=FLIPKART&amp;q=everest+masala&amp;store=eat%2Fxgg&amp;srno=s_2_65&amp;otracker=AS_QueryStore_OrganicAutoSuggest_1_14_na_na_na&amp;otracker1=AS_QueryStore_OrganicAutoSuggest_1_14_na_na_na&amp;fm=search-autosuggest&amp;iid=f70f5a93-5aee-4a00-ab46-e66293c1378c.SCMG6HHSP9CBY7QY.SEARCH&amp;ppt=sp&amp;ppn=sp&amp;qH=6e108cbc0e3af53a" TargetMode="External"/><Relationship Id="rId713" Type="http://schemas.openxmlformats.org/officeDocument/2006/relationships/hyperlink" Target="https://www.flipkart.com/everest-green-coriander-powder-100gm-pack-1/p/itm6af666e7018ad?pid=SCMG3UT2RAFEUEYT&amp;lid=LSTSCMG3UT2RAFEUEYTTU26FD&amp;marketplace=FLIPKART&amp;q=everest+masala&amp;store=eat%2Fxgg&amp;srno=s_2_64&amp;otracker=AS_QueryStore_OrganicAutoSuggest_1_14_na_na_na&amp;otracker1=AS_QueryStore_OrganicAutoSuggest_1_14_na_na_na&amp;fm=search-autosuggest&amp;iid=f70f5a93-5aee-4a00-ab46-e66293c1378c.SCMG3UT2RAFEUEYT.SEARCH&amp;ppt=sp&amp;ppn=sp&amp;qH=6e108cbc0e3af53a" TargetMode="External"/><Relationship Id="rId59" Type="http://schemas.openxmlformats.org/officeDocument/2006/relationships/hyperlink" Target="https://www.amazon.in/gp/slredirect/picassoRedirect.html/ref=pa_sp_atf_aps_sr_pg1_1?ie=UTF8&amp;adId=A07573343HCPF57257TR1&amp;url=%2FScotch-Brite-Broom-Fibre-Green%2Fdp%2FB07LC7LF9Y%2Fref%3Dsr_1_4_sspa%3Fcrid%3D5TAH5DB32LXQ%26keywords%3Dscotch%2Bbrite%26qid%3D1657364810%26sprefix%3Dscoth%2Bbrite%252Caps%252C242%26sr%3D8-4-spons%26psc%3D1&amp;qualifier=1657364810&amp;id=629530742380106&amp;widgetName=sp_atf" TargetMode="External"/><Relationship Id="rId58" Type="http://schemas.openxmlformats.org/officeDocument/2006/relationships/hyperlink" Target="https://www.flipkart.com/tata-tea-agni-strong-leaf-black-pouch/p/itmbcb9395c2d0d9?pid=TEAETM5TH9THCQ6J&amp;lid=LSTTEAETM5TH9THCQ6J6GLSXI&amp;marketplace=GROCERY&amp;iid=9bc9a65d-a269-422f-8180-f7ccabaab680.TEAETM5TH9THCQ6J.SEARCH" TargetMode="External"/><Relationship Id="rId590" Type="http://schemas.openxmlformats.org/officeDocument/2006/relationships/hyperlink" Target="https://www.flipkart.com/l-oral-paris-total-repair-5-shampoo/p/itmf3xfyc7q3zjfm?pid=SMPEJ9FFU86MGSNP&amp;lid=LSTSMPEJ9FFU86MGSNPQPJN2X&amp;marketplace=GROCERY&amp;iid=1d0b6f7d-6d48-424d-a068-7ce4838bb809.SMPEJ9FFU86MGSNP.SEARCH" TargetMode="External"/><Relationship Id="rId107" Type="http://schemas.openxmlformats.org/officeDocument/2006/relationships/hyperlink" Target="https://www.flipkart.com/relispray-nitron-pain-relief-cooling-spray/p/itmc8aa1ec551593?pid=BPRFUZ28KTS2AGZB&amp;lid=LSTBPRFUZ28KTS2AGZBUTCZ80&amp;marketplace=GROCERY&amp;q=pain+relief+spray&amp;store=hlc%2Fah4%2Fxos&amp;srno=s_1_15&amp;otracker=AS_QueryStore_OrganicAutoSuggest_1_6_na_na_na&amp;otracker1=AS_QueryStore_OrganicAutoSuggest_1_6_na_na_na&amp;fm=search-autosuggest&amp;iid=a41b50ce-ffa3-4f9d-b4c9-f48afb363d76.BPRFUZ28KTS2AGZB.SEARCH&amp;ppt=sp&amp;ppn=sp&amp;ssid=go3mvuef340000001659695856923&amp;qH=dd3544986be0393d" TargetMode="External"/><Relationship Id="rId228" Type="http://schemas.openxmlformats.org/officeDocument/2006/relationships/hyperlink" Target="https://www.jiomart.com/p/groceries/sprite-300-ml-can/490809343" TargetMode="External"/><Relationship Id="rId349" Type="http://schemas.openxmlformats.org/officeDocument/2006/relationships/hyperlink" Target="https://www.flipkart.com/bingo-yumitos-chilli-sprinkled-chips/p/itmeud7guzxg5c2j?pid=CHPEUD7GPNZUHCA2&amp;lid=LSTCHPEUD7GPNZUHCA2BCCXYP&amp;marketplace=GROCERY&amp;q=bingo&amp;store=search.flipkart.com&amp;srno=s_1_3&amp;otracker=search&amp;otracker1=search&amp;fm=Search&amp;iid=24e52fea-e0e3-4f13-9a94-4a3892eb2bcc.CHPEUD7GPNZUHCA2.SEARCH&amp;ppt=sp&amp;ppn=sp&amp;ssid=qzy4th0gvk0000001655812878993&amp;qH=3a3795bb61d53775" TargetMode="External"/><Relationship Id="rId106" Type="http://schemas.openxmlformats.org/officeDocument/2006/relationships/hyperlink" Target="https://www.flipkart.com/durex-mutual-climax-condom/p/itm8dd156803d28c?pid=CDMFFYUFABQGPFBW&amp;lid=LSTCDMFFYUFABQGPFBWYYLEKV&amp;marketplace=FLIPKART&amp;store=g9b%2Falu%2Ftdd&amp;srno=b_1_8&amp;otracker=browse&amp;fm=organic&amp;iid=en_dq2C10AjUZR2tkpTJK%2BerfsY6E0jS1wboojIcUmG8RVzMHhQkuqXYl0NdloIGYgf7GqsjlhYuxbgyN8ku%2FQClA%3D%3D&amp;ppt=browse&amp;ppn=browse" TargetMode="External"/><Relationship Id="rId227" Type="http://schemas.openxmlformats.org/officeDocument/2006/relationships/hyperlink" Target="https://www.flipkart.com/fogg-1-royal-napoleon-deodorant-combo-pack-2-spray-men/p/itmf3v9pysae5hcb?pid=DEOEZ9TP574GXHXZ&amp;lid=LSTDEOEZ9TP574GXHXZ7K6GFA&amp;marketplace=FLIPKART&amp;q=deodorant&amp;store=g9b%2F0yh%2Fvp1&amp;srno=s_1_18&amp;otracker=AS_Query_OrganicAutoSuggest_3_5_na_na_na&amp;otracker1=AS_Query_OrganicAutoSuggest_3_5_na_na_na&amp;fm=search-autosuggest&amp;iid=3fe2e816-6a59-4b03-895a-40fb12f9e95c.DEOEZ9TP574GXHXZ.SEARCH&amp;ppt=sp&amp;ppn=sp&amp;ssid=lfu99ij9y80000001656311823832&amp;qH=8289b549e3cb5290" TargetMode="External"/><Relationship Id="rId348" Type="http://schemas.openxmlformats.org/officeDocument/2006/relationships/hyperlink" Target="https://healthplus.flipkart.com/moov-instant-pain-relief-cream-15-g-reckitt-benckiser-india-pvt-ltd-uk/p/lhlaeq" TargetMode="External"/><Relationship Id="rId469" Type="http://schemas.openxmlformats.org/officeDocument/2006/relationships/hyperlink" Target="https://www.flipkart.com/fogg-fresh-oriental-240ml-body-spray-men/p/itm3414d910fe75d?pid=DEOGYSXGEUFNBFDY&amp;lid=LSTDEOGYSXGEUFNBFDYFBKM2Y&amp;marketplace=FLIPKART&amp;q=deodorant&amp;store=g9b%2F0yh%2Fvp1&amp;srno=s_2_48&amp;otracker=AS_Query_OrganicAutoSuggest_3_5_na_na_na&amp;otracker1=AS_Query_OrganicAutoSuggest_3_5_na_na_na&amp;fm=search-autosuggest&amp;iid=f728e6eb-62a9-4960-a926-02bf54f53c84.DEOGYSXGEUFNBFDY.SEARCH&amp;ppt=sp&amp;ppn=sp&amp;ssid=lfu99ij9y80000001656311823832&amp;qH=8289b549e3cb5290" TargetMode="External"/><Relationship Id="rId105" Type="http://schemas.openxmlformats.org/officeDocument/2006/relationships/hyperlink" Target="https://www.bigbasket.com/pd/70001176/english-oven-bread-pav-300-g-pouch/?nc=cl-prod-list&amp;t_pg=&amp;t_p=&amp;t_s=cl-prod-list&amp;t_pos=1&amp;t_ch=desktop" TargetMode="External"/><Relationship Id="rId226" Type="http://schemas.openxmlformats.org/officeDocument/2006/relationships/hyperlink" Target="https://www.flipkart.com/kesh-king-ayurvedic-onion-shampoo-600ml/p/itm55f7bc75572dc?pid=SMPG8SJ2GUJJVNFT&amp;lid=LSTSMPG8SJ2GUJJVNFTF4GYTA&amp;marketplace=GROCERY&amp;iid=en_n%2B94PM6CBL3fDxOXerIwE22kNOKRufjQxTDl7KHCnhqslnsOwfplc%2FuPLzRHnCoRLO1Nmc6rDarLg2XlN3m%2BgQ%3D%3D" TargetMode="External"/><Relationship Id="rId347" Type="http://schemas.openxmlformats.org/officeDocument/2006/relationships/hyperlink" Target="https://www.flipkart.com/durex-extra-thin-condom/p/itm0fdc0b4023160?pid=CDMFERE4GGVKWCTD&amp;lid=LSTCDMFERE4GGVKWCTDJUJNKN&amp;marketplace=GROCERY&amp;store=g9b%2Falu%2Ftdd&amp;srno=b_1_30&amp;otracker=browse&amp;fm=organic&amp;iid=08b67412-b338-4558-82f8-68b948f5db4b.CDMFERE4GGVKWCTD.SEARCH&amp;ppt=browse&amp;ppn=browse" TargetMode="External"/><Relationship Id="rId468" Type="http://schemas.openxmlformats.org/officeDocument/2006/relationships/hyperlink" Target="https://www.flipkart.com/chandrika-glycerine-soap/p/itmfdzg5wxhgheg3?pid=SOPFDZG5TUEHAHG3&amp;lid=LSTSOPFDZG5TUEHAHG3WWCCIA&amp;marketplace=FLIPKART&amp;q=soap+all+categories&amp;store=g9b%2F5nz%2Fb1b%2Fyug&amp;srno=s_2_58&amp;otracker=search&amp;otracker1=search&amp;fm=Search&amp;iid=c9faa275-798e-4b62-8355-2bed82c5c097.SOPFDZG5TUEHAHG3.SEARCH&amp;ppt=sp&amp;ppn=sp&amp;ssid=cs3vwapwkg0000001656308610524&amp;qH=de099dce79a407da" TargetMode="External"/><Relationship Id="rId589" Type="http://schemas.openxmlformats.org/officeDocument/2006/relationships/hyperlink" Target="https://www.flipkart.com/bikano-cornflakes-mixture/p/itm55ad8036a9dca?pid=SNSEUCYSAJDRMEKW&amp;lid=LSTSNSEUCYSAJDRMEKWDLTOUQ&amp;marketplace=GROCERY&amp;q=bikano+namkeen&amp;store=eat%2F0we&amp;srno=s_1_5&amp;otracker=AS_QueryStore_OrganicAutoSuggest_1_14_na_na_na&amp;otracker1=AS_QueryStore_OrganicAutoSuggest_1_14_na_na_na&amp;fm=search-autosuggest&amp;iid=9703a334-6bae-4f3b-a46a-57a1a8df8892.SNSEUCYSAJDRMEKW.SEARCH&amp;ppt=sp&amp;ppn=sp&amp;ssid=lbhfeiy01s0000001655803904902&amp;qH=9ae59f8a526c7aa9" TargetMode="External"/><Relationship Id="rId104" Type="http://schemas.openxmlformats.org/officeDocument/2006/relationships/hyperlink" Target="https://www.amazon.in/Origami-Klassic-Napkins-Serviettes-Plain/dp/B00E3QXCDO/ref=sr_1_17?crid=2IBVQZ11I201W&amp;keywords=origami+tissue&amp;qid=1657368418&amp;sprefix=ORI%2Caps%2C233&amp;sr=8-17" TargetMode="External"/><Relationship Id="rId225" Type="http://schemas.openxmlformats.org/officeDocument/2006/relationships/hyperlink" Target="https://www.jiomart.com/p/groceries/cadbury-five-star-chocolate-19-5-g/490001857" TargetMode="External"/><Relationship Id="rId346" Type="http://schemas.openxmlformats.org/officeDocument/2006/relationships/hyperlink" Target="https://www.amazon.in/Scotch-Brite-Bathroom-Scrubber-Brush-Pack/dp/B07BNFX1W6/ref=sr_1_51?crid=5TAH5DB32LXQ&amp;keywords=scotch+brite&amp;qid=1657364810&amp;smid=AH017Z3M1ZJ3T&amp;sprefix=scoth+brite%2Caps%2C242&amp;sr=8-51" TargetMode="External"/><Relationship Id="rId467" Type="http://schemas.openxmlformats.org/officeDocument/2006/relationships/hyperlink" Target="https://www.flipkart.com/dove-daily-shine-shampoo/p/itmf3xfyzqxgwskj?pid=SMPDFZTBEK63WFEP&amp;lid=LSTSMPDFZTBEK63WFEPWCBJ8A&amp;marketplace=GROCERY&amp;iid=67f17e94-0d2f-47ce-bc2d-7c0e7c9444fc.SMPDFZTBEK63WFEP.SEARCH" TargetMode="External"/><Relationship Id="rId588" Type="http://schemas.openxmlformats.org/officeDocument/2006/relationships/hyperlink" Target="https://www.flipkart.com/catch-chat-masala-sprinkler/p/itm14f6b18107953?pid=SCMFUKEHGH5PS8P5&amp;lid=LSTSCMFUKEHGH5PS8P5ZQR6NL&amp;marketplace=GROCERY&amp;q=catch+masala&amp;store=eat%2Fxgg&amp;srno=s_1_25&amp;otracker=AS_QueryStore_OrganicAutoSuggest_1_5_na_na_na&amp;otracker1=AS_QueryStore_OrganicAutoSuggest_1_5_na_na_na&amp;fm=search-autosuggest&amp;iid=70538882-1a4e-469e-9e5c-dbdd40691a08.SCMFUKEHGH5PS8P5.SEARCH&amp;ppt=sp&amp;ppn=sp&amp;ssid=37y1ca7utc0000001655719992903&amp;qH=4dccee1006e5158e" TargetMode="External"/><Relationship Id="rId109" Type="http://schemas.openxmlformats.org/officeDocument/2006/relationships/hyperlink" Target="https://www.jiomart.com/p/groceries/figaro-olive-oil-500-ml-tin/490192189" TargetMode="External"/><Relationship Id="rId108" Type="http://schemas.openxmlformats.org/officeDocument/2006/relationships/hyperlink" Target="https://www.jiomart.com/p/groceries/gowardhan-pure-cow-ghee-1-l-jar/490489040" TargetMode="External"/><Relationship Id="rId229" Type="http://schemas.openxmlformats.org/officeDocument/2006/relationships/hyperlink" Target="https://www.jiomart.com/p/groceries/mother-s-recipe-punjabi-mango-pickle-400-g/490009210" TargetMode="External"/><Relationship Id="rId220" Type="http://schemas.openxmlformats.org/officeDocument/2006/relationships/hyperlink" Target="https://healthplus.flipkart.com/volini-gel-15-g-sun-pharmaceutical-ind-ltd/p/d33e5s" TargetMode="External"/><Relationship Id="rId341" Type="http://schemas.openxmlformats.org/officeDocument/2006/relationships/hyperlink" Target="https://www.flipkart.com/wild-stone-ultra-sensual-red-legend-200-ml-each-deodorant-spray-men/p/itm9543ea2876ceb?pid=DEOFPYKMETZGGRNH&amp;lid=LSTDEOFPYKMETZGGRNHH3TIZW&amp;marketplace=FLIPKART&amp;q=deodorant&amp;store=g9b%2F0yh%2Fvp1&amp;srno=s_1_34&amp;otracker=AS_Query_OrganicAutoSuggest_3_5_na_na_na&amp;otracker1=AS_Query_OrganicAutoSuggest_3_5_na_na_na&amp;fm=search-autosuggest&amp;iid=3fe2e816-6a59-4b03-895a-40fb12f9e95c.DEOFPYKMETZGGRNH.SEARCH&amp;ppt=sp&amp;ppn=sp&amp;ssid=lfu99ij9y80000001656311823832&amp;qH=8289b549e3cb5290" TargetMode="External"/><Relationship Id="rId462" Type="http://schemas.openxmlformats.org/officeDocument/2006/relationships/hyperlink" Target="https://www.jiomart.com/p/groceries/paperboat-aampanna-200-ml/491085601" TargetMode="External"/><Relationship Id="rId583" Type="http://schemas.openxmlformats.org/officeDocument/2006/relationships/hyperlink" Target="https://www.flipkart.com/meera-anti-dandruff-shampoo-small-onion-fenugreek-paraben-free/p/itmccb08d64f772b?pid=SMPFBKZFHKHDNGVW&amp;lid=LSTSMPFBKZFHKHDNGVWCNBSXZ&amp;marketplace=GROCERY&amp;iid=1d0b6f7d-6d48-424d-a068-7ce4838bb809.SMPFBKZFHKHDNGVW.SEARCH" TargetMode="External"/><Relationship Id="rId340" Type="http://schemas.openxmlformats.org/officeDocument/2006/relationships/hyperlink" Target="https://www.flipkart.com/cinthol-health-soap/p/itm212e0c3bb0573?pid=SOPEU6NPGUQDFBPH&amp;lid=LSTSOPEU6NPGUQDFBPHDIERLF&amp;marketplace=FLIPKART&amp;q=soap+all+categories&amp;store=g9b%2F5nz%2Fb1b%2Fyug&amp;srno=s_1_33&amp;otracker=search&amp;otracker1=search&amp;fm=Search&amp;iid=e28a4cea-954e-4675-aefe-644bb539b827.SOPEU6NPGUQDFBPH.SEARCH&amp;ppt=sp&amp;ppn=sp&amp;ssid=cs3vwapwkg0000001656308610524&amp;qH=de099dce79a407da" TargetMode="External"/><Relationship Id="rId461" Type="http://schemas.openxmlformats.org/officeDocument/2006/relationships/hyperlink" Target="https://www.flipkart.com/clinic-plus-strong-long-health-shampoo/p/itmf3xfzuvbee6gc?pid=SMPEPGBTWVFVYYWU&amp;lid=LSTSMPEPGBTWVFVYYWUQL7LAI&amp;marketplace=GROCERY&amp;iid=67f17e94-0d2f-47ce-bc2d-7c0e7c9444fc.SMPEPGBTWVFVYYWU.SEARCH" TargetMode="External"/><Relationship Id="rId582" Type="http://schemas.openxmlformats.org/officeDocument/2006/relationships/hyperlink" Target="https://www.jiomart.com/p/groceries/cadbury-dairy-milk-lickables-chocolate-20-g/491322206" TargetMode="External"/><Relationship Id="rId460" Type="http://schemas.openxmlformats.org/officeDocument/2006/relationships/hyperlink" Target="https://www.jiomart.com/p/groceries/cadbury-bournville-raisin-nut-dark-chocolate-bar-80-g/490432631" TargetMode="External"/><Relationship Id="rId581" Type="http://schemas.openxmlformats.org/officeDocument/2006/relationships/hyperlink" Target="https://www.flipkart.com/bikano-all-time-mixture/p/itm7e6632f109099?pid=SNSG4AMAYY8HJHGC&amp;lid=LSTSNSG4AMAYY8HJHGCGYSPQH&amp;marketplace=GROCERY&amp;q=bikano+namkeen&amp;store=eat%2F0we&amp;srno=s_1_4&amp;otracker=AS_QueryStore_OrganicAutoSuggest_1_14_na_na_na&amp;otracker1=AS_QueryStore_OrganicAutoSuggest_1_14_na_na_na&amp;fm=search-autosuggest&amp;iid=9703a334-6bae-4f3b-a46a-57a1a8df8892.SNSG4AMAYY8HJHGC.SEARCH&amp;ppt=sp&amp;ppn=sp&amp;ssid=lbhfeiy01s0000001655803904902&amp;qH=9ae59f8a526c7aa9" TargetMode="External"/><Relationship Id="rId580" Type="http://schemas.openxmlformats.org/officeDocument/2006/relationships/hyperlink" Target="https://www.flipkart.com/catch-sprinklers-black-pepper-kali-mirch/p/itmc3a03a263127a?pid=SCMEUE5ZT4U4BWUV&amp;lid=LSTSCMEUE5ZT4U4BWUVSEH5LU&amp;marketplace=GROCERY&amp;q=catch+masala&amp;store=eat%2Fxgg&amp;srno=s_1_24&amp;otracker=AS_QueryStore_OrganicAutoSuggest_1_5_na_na_na&amp;otracker1=AS_QueryStore_OrganicAutoSuggest_1_5_na_na_na&amp;fm=search-autosuggest&amp;iid=70538882-1a4e-469e-9e5c-dbdd40691a08.SCMEUE5ZT4U4BWUV.SEARCH&amp;ppt=sp&amp;ppn=sp&amp;ssid=37y1ca7utc0000001655719992903&amp;qH=4dccee1006e5158e" TargetMode="External"/><Relationship Id="rId103" Type="http://schemas.openxmlformats.org/officeDocument/2006/relationships/hyperlink" Target="https://www.amazon.in/Scotch-Brite-Stainless-Steel-Scrub-Calendar/dp/B00WS7WDKS/ref=sr_1_7?crid=5TAH5DB32LXQ&amp;keywords=scotch+brite&amp;qid=1657364810&amp;sprefix=scoth+brite%2Caps%2C242&amp;sr=8-7" TargetMode="External"/><Relationship Id="rId224" Type="http://schemas.openxmlformats.org/officeDocument/2006/relationships/hyperlink" Target="https://www.flipkart.com/haldiram-s-methi-sev/p/itmf42d47a8869b9?pid=SNSF6KYDZC5JJMZ7&amp;lid=LSTSNSF6KYDZC5JJMZ7LIRDUO&amp;marketplace=GROCERY&amp;q=haldiram+namkeen&amp;store=eat%2F0we&amp;srno=s_1_12&amp;otracker=AS_QueryStore_OrganicAutoSuggest_1_16_na_na_ps&amp;otracker1=AS_QueryStore_OrganicAutoSuggest_1_16_na_na_ps&amp;fm=search-autosuggest&amp;iid=7d4078dc-655a-4999-8a6f-c13ef75874c0.SNSF6KYDZC5JJMZ7.SEARCH&amp;ppt=sp&amp;ppn=sp&amp;ssid=z8996owkeo0000001655802032260&amp;qH=f177cbad1f2253c4" TargetMode="External"/><Relationship Id="rId345" Type="http://schemas.openxmlformats.org/officeDocument/2006/relationships/hyperlink" Target="https://www.flipkart.com/nescafe-gold-blend-decaf-instant-coffee/p/itm4aae05e127425?pid=CFEFH8Q8GUSXGJE9&amp;lid=LSTCFEFH8Q8GUSXGJE9EF5JOD&amp;marketplace=GROCERY&amp;iid=en_1loQ5LWe%2B%2B3CrJtjNQmiBYoddM%2FTb1Jm0vEQjGiPIq7Thh8Ta7UvfgMfxdjN9Aoh1JvCx%2FbBG6fbQIHLtPAWzQ%3D%3D" TargetMode="External"/><Relationship Id="rId466" Type="http://schemas.openxmlformats.org/officeDocument/2006/relationships/hyperlink" Target="https://www.jiomart.com/p/groceries/snickers-chocolate-bar-28-g/590033975" TargetMode="External"/><Relationship Id="rId587" Type="http://schemas.openxmlformats.org/officeDocument/2006/relationships/hyperlink" Target="https://www.amazon.in/Kleeno-Cello-Premium-Bottle-KLNO_PRM_BTTLEBRSH_BLU/dp/B095NBVWX2/ref=sr_1_7?crid=24K1L3OFIZU9E&amp;keywords=kleeno&amp;qid=1657367563&amp;sprefix=KLEENO%2Caps%2C289&amp;sr=8-7" TargetMode="External"/><Relationship Id="rId102" Type="http://schemas.openxmlformats.org/officeDocument/2006/relationships/hyperlink" Target="https://www.flipkart.com/tata-premium-tea-pouch/p/itmf4n3wfsw7dafe?pid=TEAFVGGDNMYXFHGE&amp;lid=LSTTEAFVGGDNMYXFHGEGIO6BR&amp;marketplace=GROCERY&amp;iid=9bc9a65d-a269-422f-8180-f7ccabaab680.TEAFVGGDNMYXFHGE.SEARCH" TargetMode="External"/><Relationship Id="rId223" Type="http://schemas.openxmlformats.org/officeDocument/2006/relationships/hyperlink" Target="https://www.flipkart.com/sunfeast-yippee-new-mood-masala-four-one-pack-280-gm-instant-noodles-vegetarian/p/itm7f62b008ae373?pid=NDLG2T2ZPYBRMMUQ&amp;lid=LSTNDLG2T2ZPYBRMMUQOXBA6Y&amp;marketplace=FLIPKART&amp;q=yippee+noodles&amp;store=eat%2Fpqj&amp;srno=s_1_3&amp;otracker=AS_QueryStore_OrganicAutoSuggest_1_5_sc_na_na&amp;otracker1=AS_QueryStore_OrganicAutoSuggest_1_5_sc_na_na&amp;fm=search-autosuggest&amp;iid=419be19b-4b98-4579-a337-f42d86cc865c.NDLG2T2ZPYBRMMUQ.SEARCH&amp;ppt=sp&amp;ppn=sp&amp;ssid=ps4sjm5yio0000001655814535518&amp;qH=486850b617547650" TargetMode="External"/><Relationship Id="rId344" Type="http://schemas.openxmlformats.org/officeDocument/2006/relationships/hyperlink" Target="https://www.flipkart.com/whiskas-adult-1-year-tuna-1-2-kg-dry-cat-food/p/itm318cc6975f726?pid=PFDEGNF2TH339M2Z&amp;lid=LSTPFDEGNF2TH339M2ZUMOODN&amp;marketplace=GROCERY&amp;iid=58024c44-216d-4c94-b123-61fd9b498703.PFDEGNF2TH339M2Z.SEARCH" TargetMode="External"/><Relationship Id="rId465" Type="http://schemas.openxmlformats.org/officeDocument/2006/relationships/hyperlink" Target="https://www.flipkart.com/haldiram-s-haldiram-navratan-namkeen-1-kg-zipper-pack/p/itm6b21ae2b1200b?pid=SNSG39PHGGZ9GH4G&amp;lid=LSTSNSG39PHGGZ9GH4GYYHQ7W&amp;marketplace=FLIPKART&amp;q=haldiram+namkeen&amp;store=eat%2F0we&amp;srno=s_1_33&amp;otracker=AS_QueryStore_OrganicAutoSuggest_1_16_na_na_ps&amp;otracker1=AS_QueryStore_OrganicAutoSuggest_1_16_na_na_ps&amp;fm=search-autosuggest&amp;iid=7d4078dc-655a-4999-8a6f-c13ef75874c0.SNSG39PHGGZ9GH4G.SEARCH&amp;ppt=sp&amp;ppn=sp&amp;qH=f177cbad1f2253c4" TargetMode="External"/><Relationship Id="rId586" Type="http://schemas.openxmlformats.org/officeDocument/2006/relationships/hyperlink" Target="https://www.jiomart.com/p/groceries/b-natural-guava-gush-juice-1-l/490249967" TargetMode="External"/><Relationship Id="rId101" Type="http://schemas.openxmlformats.org/officeDocument/2006/relationships/hyperlink" Target="https://www.flipkart.com/pedigree-puppy-milk-chicken-3-kg-dry-new-born-dog-food/p/itmd944d8f56a322?pid=PFDE6SD5EJGMGFGH&amp;lid=LSTPFDE6SD5EJGMGFGHVC9JH0&amp;marketplace=GROCERY&amp;iid=7ba6da89-2f98-468e-b9df-6f18b3f3d028.PFDE6SD5EJGMGFGH.SEARCH" TargetMode="External"/><Relationship Id="rId222" Type="http://schemas.openxmlformats.org/officeDocument/2006/relationships/hyperlink" Target="https://www.flipkart.com/mdh-chicken-masala-500-g/p/itm2755bb925d1ca?pid=SCMGFBPTSVDBVE4G&amp;lid=LSTSCMGFBPTSVDBVE4GORUBBW&amp;marketplace=FLIPKART&amp;store=eat%2Fxgg&amp;srno=b_1_15&amp;otracker=browse&amp;fm=organic&amp;iid=02cdadf6-6c5d-4b31-be65-c3a4ca3d2a53.SCMGFBPTSVDBVE4G.SEARCH&amp;ppt=browse&amp;ppn=browse" TargetMode="External"/><Relationship Id="rId343" Type="http://schemas.openxmlformats.org/officeDocument/2006/relationships/hyperlink" Target="https://www.jiomart.com/p/groceries/mother-s-recipe-lime-pickle-400-g/490009573" TargetMode="External"/><Relationship Id="rId464" Type="http://schemas.openxmlformats.org/officeDocument/2006/relationships/hyperlink" Target="https://www.flipkart.com/catch-super-garam-masala/p/itmezmzwrh7fp6sq?pid=SCMEUE5ZFAWFRVPK&amp;lid=LSTSCMEUE5ZFAWFRVPK5PTXDQ&amp;marketplace=GROCERY&amp;q=catch+masala&amp;store=eat%2Fxgg&amp;srno=s_1_9&amp;otracker=AS_QueryStore_OrganicAutoSuggest_1_5_na_na_na&amp;otracker1=AS_QueryStore_OrganicAutoSuggest_1_5_na_na_na&amp;fm=search-autosuggest&amp;iid=70538882-1a4e-469e-9e5c-dbdd40691a08.SCMEUE5ZFAWFRVPK.SEARCH&amp;ppt=sp&amp;ppn=sp&amp;ssid=37y1ca7utc0000001655719992903&amp;qH=4dccee1006e5158e" TargetMode="External"/><Relationship Id="rId585" Type="http://schemas.openxmlformats.org/officeDocument/2006/relationships/hyperlink" Target="https://www.flipkart.com/khadi-natural-neem-tulsi-soap/p/itmfyfhazr6ywkta?pid=SOPEW8SZPGJNW24U&amp;lid=LSTSOPEW8SZPGJNW24UM0FY44&amp;marketplace=FLIPKART&amp;q=soap+all+categories&amp;store=g9b%2F5nz%2Fb1b%2Fyug&amp;srno=s_7_256&amp;otracker=AS_Query_HistoryAutoSuggest_2_0&amp;otracker1=AS_Query_HistoryAutoSuggest_2_0&amp;fm=Search&amp;iid=en_yPePhIqZilvcE%2B7SxKEKkH07tgUW%2BfL9IrRSebTE1geRxwf6sjCobBR4VL4th%2FVQCWv6g6AGlNIkNI6l%2FGuVBw%3D%3D&amp;ppt=sp&amp;ppn=sp&amp;qH=de099dce79a407da" TargetMode="External"/><Relationship Id="rId100" Type="http://schemas.openxmlformats.org/officeDocument/2006/relationships/hyperlink" Target="https://www.jiomart.com/p/groceries/mother-s-recipe-stuffed-red-chilli-pickle-200-g/490005255" TargetMode="External"/><Relationship Id="rId221" Type="http://schemas.openxmlformats.org/officeDocument/2006/relationships/hyperlink" Target="https://www.jiomart.com/p/groceries/doritos-cheese-nachos-110-g/590122127" TargetMode="External"/><Relationship Id="rId342" Type="http://schemas.openxmlformats.org/officeDocument/2006/relationships/hyperlink" Target="https://www.jiomart.com/p/groceries/pepsi-2-l/490004176" TargetMode="External"/><Relationship Id="rId463" Type="http://schemas.openxmlformats.org/officeDocument/2006/relationships/hyperlink" Target="https://www.jiomart.com/p/groceries/nilon-s-lime-pickle-400-g/590052579" TargetMode="External"/><Relationship Id="rId584" Type="http://schemas.openxmlformats.org/officeDocument/2006/relationships/hyperlink" Target="https://www.flipkart.com/liril-lemon-tea-tree-oil-body-wash/p/itmfdv68r9g5dkgu?pid=BWSFDV68QVFBVUSK&amp;lid=LSTBWSFDV68QVFBVUSKNDGDHA&amp;marketplace=FLIPKART&amp;q=body+wash&amp;store=g9b%2F5nz%2Fb1b%2Fbwa&amp;srno=s_1_26&amp;otracker=AS_QueryStore_OrganicAutoSuggest_2_4_na_na_na&amp;otracker1=AS_QueryStore_OrganicAutoSuggest_2_4_na_na_na&amp;fm=search-autosuggest&amp;iid=a7f4c246-2fad-4707-a8a0-8d4eabdb3715.BWSFDV68QVFBVUSK.SEARCH&amp;ppt=sp&amp;ppn=sp&amp;ssid=qpusm72ets0000001656305924141&amp;qH=3159723a134748bd" TargetMode="External"/><Relationship Id="rId217" Type="http://schemas.openxmlformats.org/officeDocument/2006/relationships/hyperlink" Target="https://www.amazon.in/Scotch-Brite-Plastic-Kitchen-Sink-Brush/dp/B07DWHBCNQ/ref=sr_1_14?crid=5TAH5DB32LXQ&amp;keywords=scotch+brite&amp;qid=1657364810&amp;sprefix=scoth+brite%2Caps%2C242&amp;sr=8-14" TargetMode="External"/><Relationship Id="rId338" Type="http://schemas.openxmlformats.org/officeDocument/2006/relationships/hyperlink" Target="https://www.flipkart.com/tresemme-keratin-smooth-shampoo/p/itmf3xfwbmnxrrjk?pid=SMPFC62BFAN9MYGJ&amp;lid=LSTSMPFC62BFAN9MYGJS6SJZK&amp;marketplace=GROCERY&amp;iid=67f17e94-0d2f-47ce-bc2d-7c0e7c9444fc.SMPFC62BFAN9MYGJ.SEARCH" TargetMode="External"/><Relationship Id="rId459" Type="http://schemas.openxmlformats.org/officeDocument/2006/relationships/hyperlink" Target="https://www.flipkart.com/haldiram-s-boondi/p/itm3c20fb4eb8e2c?pid=SNSF6KYDCVCXJNWZ&amp;lid=LSTSNSF6KYDCVCXJNWZZHMGPD&amp;marketplace=GROCERY&amp;q=haldiram+namkeen&amp;store=eat%2F0we&amp;srno=s_1_29&amp;otracker=AS_QueryStore_OrganicAutoSuggest_1_16_na_na_ps&amp;otracker1=AS_QueryStore_OrganicAutoSuggest_1_16_na_na_ps&amp;fm=search-autosuggest&amp;iid=7d4078dc-655a-4999-8a6f-c13ef75874c0.SNSF6KYDCVCXJNWZ.SEARCH&amp;ppt=sp&amp;ppn=sp&amp;qH=f177cbad1f2253c4" TargetMode="External"/><Relationship Id="rId216" Type="http://schemas.openxmlformats.org/officeDocument/2006/relationships/hyperlink" Target="https://www.flipkart.com/lipton-darjeeling-tea-box/p/itmewyzftpyunbna?pid=TEAETY5NFZFYZYRE&amp;lid=LSTTEAETY5NFZFYZYRE20PJNP&amp;marketplace=GROCERY&amp;iid=9bc9a65d-a269-422f-8180-f7ccabaab680.TEAETY5NFZFYZYRE.SEARCH" TargetMode="External"/><Relationship Id="rId337" Type="http://schemas.openxmlformats.org/officeDocument/2006/relationships/hyperlink" Target="https://www.jiomart.com/p/groceries/cadbury-dairy-milk-chocolate-bar-145-g-family-pack/491432549" TargetMode="External"/><Relationship Id="rId458" Type="http://schemas.openxmlformats.org/officeDocument/2006/relationships/hyperlink" Target="https://www.flipkart.com/catch-turmeric-powder/p/itmex34hwrwzvk8v?pid=SCMEUE5ZRZGWY6PH&amp;lid=LSTSCMEUE5ZRZGWY6PHFXGMEZ&amp;marketplace=GROCERY&amp;q=catch+masala&amp;store=eat%2Fxgg&amp;srno=s_1_8&amp;otracker=AS_QueryStore_OrganicAutoSuggest_1_5_na_na_na&amp;otracker1=AS_QueryStore_OrganicAutoSuggest_1_5_na_na_na&amp;fm=search-autosuggest&amp;iid=70538882-1a4e-469e-9e5c-dbdd40691a08.SCMEUE5ZRZGWY6PH.SEARCH&amp;ppt=sp&amp;ppn=sp&amp;ssid=37y1ca7utc0000001655719992903&amp;qH=4dccee1006e5158e" TargetMode="External"/><Relationship Id="rId579" Type="http://schemas.openxmlformats.org/officeDocument/2006/relationships/hyperlink" Target="https://www.amazon.in/Kleeno-Cello-Handy-Scourer-Large/dp/B095NCG3T5/ref=sr_1_5?crid=24K1L3OFIZU9E&amp;keywords=kleeno&amp;qid=1657367563&amp;sprefix=KLEENO%2Caps%2C289&amp;sr=8-5" TargetMode="External"/><Relationship Id="rId215" Type="http://schemas.openxmlformats.org/officeDocument/2006/relationships/hyperlink" Target="https://www.flipkart.com/pedigree-meat-jerky-stix-barbecue-chicken-dog-treat/p/itmf3j7qj5gyqzwe?pid=PFDENR86JHSUUXV2&amp;lid=LSTPFDENR86JHSUUXV2UHEHRL&amp;marketplace=GROCERY&amp;iid=7ba6da89-2f98-468e-b9df-6f18b3f3d028.PFDENR86JHSUUXV2.SEARCH" TargetMode="External"/><Relationship Id="rId336" Type="http://schemas.openxmlformats.org/officeDocument/2006/relationships/hyperlink" Target="https://www.flipkart.com/dabur-activated-charcoal-toothpaste/p/itmedc8327b5ac50?pid=TPSG73TDMM3GDBK4&amp;lid=LSTTPSG73TDMM3GDBK4YKIRF7&amp;marketplace=GROCERY&amp;iid=en_1Dr1zOy74MOsT8glWzP3UrjEXYzWxzTKOjYyVxLrTzwxKmtV44YOC3Sjy4awpfnYqdeUoFBMYLBt%2F6dt9YFFqg%3D%3D" TargetMode="External"/><Relationship Id="rId457" Type="http://schemas.openxmlformats.org/officeDocument/2006/relationships/hyperlink" Target="https://www.amazon.in/Gala-Plastic-Floor-Wiper-Multicolor/dp/B00J4YDAOQ/ref=sr_1_20?crid=ZJXBS8X8FCCZ&amp;keywords=GALA&amp;qid=1657366983&amp;sprefix=gala%2Caps%2C368&amp;sr=8-20" TargetMode="External"/><Relationship Id="rId578" Type="http://schemas.openxmlformats.org/officeDocument/2006/relationships/hyperlink" Target="https://www.jiomart.com/p/groceries/real-fruit-power-litchi-nectar-1-l/490001805" TargetMode="External"/><Relationship Id="rId699" Type="http://schemas.openxmlformats.org/officeDocument/2006/relationships/hyperlink" Target="https://www.flipkart.com/everest-chat-masala-50g-pack2/p/itm9b4c89604b339?pid=SCMG23HEZJCRXNYT&amp;lid=LSTSCMG23HEZJCRXNYTRDPGFE&amp;marketplace=FLIPKART&amp;q=everest+masala&amp;store=eat%2Fxgg&amp;srno=s_2_41&amp;otracker=AS_QueryStore_OrganicAutoSuggest_1_14_na_na_na&amp;otracker1=AS_QueryStore_OrganicAutoSuggest_1_14_na_na_na&amp;fm=search-autosuggest&amp;iid=f70f5a93-5aee-4a00-ab46-e66293c1378c.SCMG23HEZJCRXNYT.SEARCH&amp;ppt=sp&amp;ppn=sp&amp;qH=6e108cbc0e3af53a" TargetMode="External"/><Relationship Id="rId214" Type="http://schemas.openxmlformats.org/officeDocument/2006/relationships/hyperlink" Target="https://www.jiomart.com/p/groceries/mother-s-recipe-punjabi-pachranga-pickle-400-g/490057175" TargetMode="External"/><Relationship Id="rId335" Type="http://schemas.openxmlformats.org/officeDocument/2006/relationships/hyperlink" Target="https://www.flipkart.com/haldiram-s-plain-bhujia/p/itm73dfa8b7901e0?pid=SNSF6KYDTNZC4BDK&amp;lid=LSTSNSF6KYDTNZC4BDKHTHJIK&amp;marketplace=GROCERY&amp;q=haldiram+namkeen&amp;store=eat%2F0we&amp;srno=s_1_19&amp;otracker=AS_QueryStore_OrganicAutoSuggest_1_16_na_na_ps&amp;otracker1=AS_QueryStore_OrganicAutoSuggest_1_16_na_na_ps&amp;fm=search-autosuggest&amp;iid=7d4078dc-655a-4999-8a6f-c13ef75874c0.SNSF6KYDTNZC4BDK.SEARCH&amp;ppt=sp&amp;ppn=sp&amp;ssid=z8996owkeo0000001655802032260&amp;qH=f177cbad1f2253c4" TargetMode="External"/><Relationship Id="rId456" Type="http://schemas.openxmlformats.org/officeDocument/2006/relationships/hyperlink" Target="https://www.jiomart.com/p/groceries/nilon-s-khana-khazana-mango-pickle-350-g-buy-1-get-1-free/590789712" TargetMode="External"/><Relationship Id="rId577" Type="http://schemas.openxmlformats.org/officeDocument/2006/relationships/hyperlink" Target="https://www.flipkart.com/fiama-men-refreshing-pulse-gel-bar/p/itmeud6b775zjrkm?pid=BWSEUD6BHP2BPR2R&amp;lid=LSTBWSEUD6BHP2BPR2RGDFAK4&amp;marketplace=FLIPKART&amp;q=soap+all+categories&amp;store=g9b%2F5nz%2Fb1b%2Fyug&amp;srno=s_7_243&amp;otracker=AS_Query_HistoryAutoSuggest_2_0&amp;otracker1=AS_Query_HistoryAutoSuggest_2_0&amp;fm=Search&amp;iid=2553d004-0caf-4d4a-a3ca-4ae38a5314b7.BWSEUD6BHP2BPR2R.SEARCH&amp;ppt=sp&amp;ppn=sp&amp;ssid=sa7ljml5uo0000001656310735293&amp;qH=de099dce79a407da" TargetMode="External"/><Relationship Id="rId698" Type="http://schemas.openxmlformats.org/officeDocument/2006/relationships/hyperlink" Target="https://www.flipkart.com/everest-shahi-biryani-masala-100-gram/p/itm765520bc95748?pid=SCMG3ZFPZKAMESUJ&amp;lid=LSTSCMG3ZFPZKAMESUJL9LE62&amp;marketplace=FLIPKART&amp;q=everest+masala&amp;store=eat%2Fxgg&amp;srno=s_1_40&amp;otracker=AS_QueryStore_OrganicAutoSuggest_1_14_na_na_na&amp;otracker1=AS_QueryStore_OrganicAutoSuggest_1_14_na_na_na&amp;fm=search-autosuggest&amp;iid=b0eb2dc8-aae2-430f-8e33-fa483bd13129.SCMG3ZFPZKAMESUJ.SEARCH&amp;ppt=sp&amp;ppn=sp&amp;ssid=ytxo3f5oxc0000001655727295821&amp;qH=6e108cbc0e3af53a" TargetMode="External"/><Relationship Id="rId219" Type="http://schemas.openxmlformats.org/officeDocument/2006/relationships/hyperlink" Target="https://www.flipkart.com/skore-chocolate-condom/p/itma41c335336b94?pid=CDMFZZ3DGGS4DJWG&amp;lid=LSTCDMFZZ3DGGS4DJWGIOVR4A&amp;marketplace=GROCERY&amp;store=g9b%2Falu%2Ftdd&amp;srno=b_1_11&amp;otracker=browse&amp;fm=organic&amp;iid=08b67412-b338-4558-82f8-68b948f5db4b.CDMFZZ3DGGS4DJWG.SEARCH&amp;ppt=browse&amp;ppn=browse" TargetMode="External"/><Relationship Id="rId218" Type="http://schemas.openxmlformats.org/officeDocument/2006/relationships/hyperlink" Target="https://www.bigbasket.com/pd/40111561/english-oven-bun-burger-100-g/?nc=cl-prod-list&amp;t_pg=&amp;t_p=&amp;t_s=cl-prod-list&amp;t_pos=1&amp;t_ch=desktop" TargetMode="External"/><Relationship Id="rId339" Type="http://schemas.openxmlformats.org/officeDocument/2006/relationships/hyperlink" Target="https://www.flipkart.com/pears-oil-clear-glow-body-wash/p/itmf7z27hgzsrnjp?pid=BWSF7Z272VDFDWSJ&amp;lid=LSTBWSF7Z272VDFDWSJTAP70V&amp;marketplace=FLIPKART&amp;q=body+wash&amp;store=g9b%2F5nz%2Fb1b%2Fbwa&amp;srno=s_3_95&amp;otracker=AS_QueryStore_OrganicAutoSuggest_2_4_na_na_na&amp;otracker1=AS_QueryStore_OrganicAutoSuggest_2_4_na_na_na&amp;fm=search-autosuggest&amp;iid=0e8c8917-0e74-47ad-b23b-138fc35bb136.BWSF7Z272VDFDWSJ.SEARCH&amp;ppt=sp&amp;ppn=sp&amp;qH=3159723a134748bd" TargetMode="External"/><Relationship Id="rId330" Type="http://schemas.openxmlformats.org/officeDocument/2006/relationships/hyperlink" Target="https://www.flipkart.com/manforce-wild-3-1-chocolate-flavoured-condom/p/itme452f6fa66ba9?pid=CDME8GB5PYGYHK26&amp;lid=LSTCDME8GB5PYGYHK26ITQE94&amp;marketplace=FLIPKART&amp;store=g9b%2Falu%2Ftdd&amp;srno=b_1_29&amp;otracker=browse&amp;fm=organic&amp;iid=08b67412-b338-4558-82f8-68b948f5db4b.CDME8GB5PYGYHK26.SEARCH&amp;ppt=browse&amp;ppn=browse" TargetMode="External"/><Relationship Id="rId451" Type="http://schemas.openxmlformats.org/officeDocument/2006/relationships/hyperlink" Target="https://www.flipkart.com/santoor-blushing-skin-body-wash-enriched-indian-wild-rose-himalayan-honey-soap-free-paraben-free-ph-balanced-shower-gel/p/itm515eeb1634f16?pid=BWSG6PZ7Y7ZM9JXV&amp;lid=LSTBWSG6PZ7Y7ZM9JXVOQA57O&amp;marketplace=FLIPKART&amp;q=body+wash&amp;store=g9b%2F5nz%2Fb1b%2Fbwa&amp;srno=s_1_16&amp;otracker=AS_QueryStore_OrganicAutoSuggest_2_4_na_na_na&amp;otracker1=AS_QueryStore_OrganicAutoSuggest_2_4_na_na_na&amp;fm=search-autosuggest&amp;iid=en_LmoV5Iz%2FRKyyVWTOOsDg5LK8DokEEu5kGzVx8Y64lBCrRlgP50bGUutD9Lm3p3s4q%2FvmHsiRLhphjSQ88pExWg%3D%3D&amp;ppt=sp&amp;ppn=sp&amp;ssid=qpusm72ets0000001656305924141&amp;qH=3159723a134748bd" TargetMode="External"/><Relationship Id="rId572" Type="http://schemas.openxmlformats.org/officeDocument/2006/relationships/hyperlink" Target="https://www.amazon.in/Kleeno-Cello-Scrubber-Tile-Brush/dp/B08WLW8BJV/ref=sr_1_4?crid=24K1L3OFIZU9E&amp;keywords=kleeno&amp;qid=1657367563&amp;sprefix=KLEENO%2Caps%2C289&amp;sr=8-4" TargetMode="External"/><Relationship Id="rId693" Type="http://schemas.openxmlformats.org/officeDocument/2006/relationships/hyperlink" Target="https://www.flipkart.com/everest-kesar-saffron-1grm-pack-6-pure-natural-kashmiri-6x-1/p/itm32a9b95e70af7?pid=SCMFVEZMVNNVBAM5&amp;lid=LSTSCMFVEZMVNNVBAM5VWMRG3&amp;marketplace=FLIPKART&amp;q=everest+masala&amp;store=eat%2Fxgg&amp;srno=s_1_30&amp;otracker=AS_QueryStore_OrganicAutoSuggest_1_14_na_na_na&amp;otracker1=AS_QueryStore_OrganicAutoSuggest_1_14_na_na_na&amp;fm=search-autosuggest&amp;iid=b0eb2dc8-aae2-430f-8e33-fa483bd13129.SCMFVEZMVNNVBAM5.SEARCH&amp;ppt=sp&amp;ppn=sp&amp;ssid=ytxo3f5oxc0000001655727295821&amp;qH=6e108cbc0e3af53a" TargetMode="External"/><Relationship Id="rId450" Type="http://schemas.openxmlformats.org/officeDocument/2006/relationships/hyperlink" Target="https://www.flipkart.com/cara-mia-anti-dandruff-shampoo/p/itme39e150fd1dd7?pid=SMPFZS5ENHG7D2NM&amp;lid=LSTSMPFZS5ENHG7D2NMCO5FP5&amp;marketplace=GROCERY&amp;iid=en_n%2B94PM6CBL3fDxOXerIwE22kNOKRufjQxTDl7KHCnhrQsngZvQfxqr3ghZ6KuTDyajGrAWRJK23uVvUhr9WJCw%3D%3D" TargetMode="External"/><Relationship Id="rId571" Type="http://schemas.openxmlformats.org/officeDocument/2006/relationships/hyperlink" Target="https://www.jiomart.com/p/groceries/real-fruit-power-mixed-fruit-juice-1-l/490001987" TargetMode="External"/><Relationship Id="rId692" Type="http://schemas.openxmlformats.org/officeDocument/2006/relationships/hyperlink" Target="https://www.flipkart.com/everest-tikhalal-hot-red-chilli-powder/p/itma8e3bea5db63e?pid=SCMGFQHTYUR6XW72&amp;lid=LSTSCMGFQHTYUR6XW72GJ5MB9&amp;marketplace=FLIPKART&amp;q=everest+masala&amp;store=eat%2Fxgg&amp;srno=s_1_29&amp;otracker=AS_QueryStore_OrganicAutoSuggest_1_14_na_na_na&amp;otracker1=AS_QueryStore_OrganicAutoSuggest_1_14_na_na_na&amp;fm=search-autosuggest&amp;iid=b0eb2dc8-aae2-430f-8e33-fa483bd13129.SCMGFQHTYUR6XW72.SEARCH&amp;ppt=sp&amp;ppn=sp&amp;ssid=ytxo3f5oxc0000001655727295821&amp;qH=6e108cbc0e3af53a" TargetMode="External"/><Relationship Id="rId570" Type="http://schemas.openxmlformats.org/officeDocument/2006/relationships/hyperlink" Target="https://www.flipkart.com/patanjali-aquafresh-body-cleanser/p/itmevujjgyxd73mb?pid=SOPEVUJJHBB2RVFF&amp;lid=LSTSOPEVUJJHBB2RVFFWMPSO4&amp;marketplace=GROCERY&amp;q=soap+all+categories&amp;store=g9b%2F5nz%2Fb1b%2Fyug&amp;srno=s_6_213&amp;otracker=AS_Query_HistoryAutoSuggest_2_0&amp;otracker1=AS_Query_HistoryAutoSuggest_2_0&amp;fm=Search&amp;iid=d1753d38-fefd-4d59-91ee-8bb91bf26ec7.SOPEVUJJHBB2RVFF.SEARCH&amp;ppt=sp&amp;ppn=sp&amp;ssid=sa7ljml5uo0000001656310735293&amp;qH=de099dce79a407da" TargetMode="External"/><Relationship Id="rId691" Type="http://schemas.openxmlformats.org/officeDocument/2006/relationships/hyperlink" Target="https://www.flipkart.com/everest-pav-bhaji-masala-100gm-pack-of-1/p/itm7e3dfdce19f6d?pid=SCMG6WWWZB9QGHJ6&amp;lid=LSTSCMG6WWWZB9QGHJ6UTFDRN&amp;marketplace=FLIPKART&amp;q=everest+masala&amp;store=eat%2Fxgg&amp;srno=s_1_28&amp;otracker=AS_QueryStore_OrganicAutoSuggest_1_14_na_na_na&amp;otracker1=AS_QueryStore_OrganicAutoSuggest_1_14_na_na_na&amp;fm=search-autosuggest&amp;iid=b0eb2dc8-aae2-430f-8e33-fa483bd13129.SCMG6WWWZB9QGHJ6.SEARCH&amp;ppt=sp&amp;ppn=sp&amp;ssid=ytxo3f5oxc0000001655727295821&amp;qH=6e108cbc0e3af53a" TargetMode="External"/><Relationship Id="rId690" Type="http://schemas.openxmlformats.org/officeDocument/2006/relationships/hyperlink" Target="https://www.flipkart.com/everest-saffron-1g-pack-1/p/itm3aded7eef8b13?pid=SCMG3XB739UXQFGF&amp;lid=LSTSCMG3XB739UXQFGF5QIBKY&amp;marketplace=FLIPKART&amp;q=everest+masala&amp;store=eat%2Fxgg&amp;srno=s_1_25&amp;otracker=AS_QueryStore_OrganicAutoSuggest_1_14_na_na_na&amp;otracker1=AS_QueryStore_OrganicAutoSuggest_1_14_na_na_na&amp;fm=search-autosuggest&amp;iid=b0eb2dc8-aae2-430f-8e33-fa483bd13129.SCMG3XB739UXQFGF.SEARCH&amp;ppt=sp&amp;ppn=sp&amp;ssid=ytxo3f5oxc0000001655727295821&amp;qH=6e108cbc0e3af53a" TargetMode="External"/><Relationship Id="rId213" Type="http://schemas.openxmlformats.org/officeDocument/2006/relationships/hyperlink" Target="https://www.jiomart.com/p/groceries/kinley-soda-750-ml/491071103" TargetMode="External"/><Relationship Id="rId334" Type="http://schemas.openxmlformats.org/officeDocument/2006/relationships/hyperlink" Target="https://www.jiomart.com/p/groceries/inchi-veg-hakka-noodles-150-g/491552977" TargetMode="External"/><Relationship Id="rId455" Type="http://schemas.openxmlformats.org/officeDocument/2006/relationships/hyperlink" Target="https://www.jiomart.com/p/groceries/paper-boat-jaljeera-drink-250-ml-pouch/491055582" TargetMode="External"/><Relationship Id="rId576" Type="http://schemas.openxmlformats.org/officeDocument/2006/relationships/hyperlink" Target="https://www.flipkart.com/sunsilk-nourishing-soft-smooth-shampoo/p/itmf3xfytrghsppv?pid=SMPE3GFWMGJC7ZRW&amp;lid=LSTSMPE3GFWMGJC7ZRWVJL4YI&amp;marketplace=GROCERY&amp;iid=1d0b6f7d-6d48-424d-a068-7ce4838bb809.SMPE3GFWMGJC7ZRW.SEARCH" TargetMode="External"/><Relationship Id="rId697" Type="http://schemas.openxmlformats.org/officeDocument/2006/relationships/hyperlink" Target="https://www.flipkart.com/everest-tea-masala-50g-pack-1/p/itma41e411133225?pid=SCMG6GG3TFFS6AWN&amp;lid=LSTSCMG6GG3TFFS6AWN2652LS&amp;marketplace=FLIPKART&amp;q=everest+masala&amp;store=eat%2Fxgg&amp;srno=s_1_39&amp;otracker=AS_QueryStore_OrganicAutoSuggest_1_14_na_na_na&amp;otracker1=AS_QueryStore_OrganicAutoSuggest_1_14_na_na_na&amp;fm=search-autosuggest&amp;iid=b0eb2dc8-aae2-430f-8e33-fa483bd13129.SCMG6GG3TFFS6AWN.SEARCH&amp;ppt=sp&amp;ppn=sp&amp;ssid=ytxo3f5oxc0000001655727295821&amp;qH=6e108cbc0e3af53a" TargetMode="External"/><Relationship Id="rId212" Type="http://schemas.openxmlformats.org/officeDocument/2006/relationships/hyperlink" Target="https://www.flipkart.com/odonil-sandal-bouquet-spray/p/itmew9tzjxfj7edv?pid=AIREUHAZ6YHT9SA5&amp;lid=LSTAIREUHAZ6YHT9SA5P2ACYT&amp;marketplace=GROCERY&amp;iid=en_%2BcYk0OtP61lKh6bAX7cNJE0CsrWO0EKPIe0bxQInjx7ieYKGyjstj8or%2F3CDImp40XKwvRKd4QCWpPYv9%2F6h3g%3D%3D" TargetMode="External"/><Relationship Id="rId333" Type="http://schemas.openxmlformats.org/officeDocument/2006/relationships/hyperlink" Target="https://www.flipkart.com/mdh-garam-masala-100g/p/itm326c481ae1e19?pid=SCMFGHCMZEGDTRDS&amp;lid=LSTSCMFGHCMZEGDTRDSECIQ1E&amp;marketplace=FLIPKART&amp;store=eat%2Fxgg&amp;srno=b_1_36&amp;otracker=browse&amp;fm=organic&amp;iid=02cdadf6-6c5d-4b31-be65-c3a4ca3d2a53.SCMFGHCMZEGDTRDS.SEARCH&amp;ppt=browse&amp;ppn=browse" TargetMode="External"/><Relationship Id="rId454" Type="http://schemas.openxmlformats.org/officeDocument/2006/relationships/hyperlink" Target="https://www.flipkart.com/himalaya-gentle-baby-wipes/p/itmezhg7vkb5zgvy?pid=WIPDAZURSBXFZBGD&amp;lid=LSTWIPDAZURSBXFZBGDPW23AT&amp;marketplace=GROCERY&amp;iid=74ca0b31-8f0d-43ba-8b37-d55c215d78b8.WIPDAZURSBXFZBGD.SEARCH" TargetMode="External"/><Relationship Id="rId575" Type="http://schemas.openxmlformats.org/officeDocument/2006/relationships/hyperlink" Target="https://www.jiomart.com/p/groceries/cadbury-fuse-chocolate-bar-50-g/491297817" TargetMode="External"/><Relationship Id="rId696" Type="http://schemas.openxmlformats.org/officeDocument/2006/relationships/hyperlink" Target="https://www.flipkart.com/everest-everestt-shahi-paneer-masala-100-gm/p/itm0cff681ae5801?pid=SCMFTYSGHPUKDZ2Q&amp;lid=LSTSCMFTYSGHPUKDZ2Q7LRUFA&amp;marketplace=FLIPKART&amp;q=everest+masala&amp;store=eat%2Fxgg&amp;srno=s_1_38&amp;otracker=AS_QueryStore_OrganicAutoSuggest_1_14_na_na_na&amp;otracker1=AS_QueryStore_OrganicAutoSuggest_1_14_na_na_na&amp;fm=search-autosuggest&amp;iid=b0eb2dc8-aae2-430f-8e33-fa483bd13129.SCMFTYSGHPUKDZ2Q.SEARCH&amp;ppt=sp&amp;ppn=sp&amp;ssid=ytxo3f5oxc0000001655727295821&amp;qH=6e108cbc0e3af53a" TargetMode="External"/><Relationship Id="rId211" Type="http://schemas.openxmlformats.org/officeDocument/2006/relationships/hyperlink" Target="https://www.flipkart.com/himalaya-baby-cream/p/itmdar4udcnnjcrg?pid=MSCE8W9KXHHRVHGD&amp;lid=LSTMSCE8W9KXHHRVHGDM9YLNA&amp;marketplace=GROCERY&amp;iid=70485811-ecb9-446b-8197-f7799981b44a.MSCE8W9KXHHRVHGD.SEARCH" TargetMode="External"/><Relationship Id="rId332" Type="http://schemas.openxmlformats.org/officeDocument/2006/relationships/hyperlink" Target="https://www.flipkart.com/bingo-mad-angles-achaari-masti-chips/p/itmf836756d95ba4?pid=SNSEUCYSXTFVST6D&amp;lid=LSTSNSEUCYSXTFVST6DCAUCCO&amp;marketplace=GROCERY&amp;q=bingo&amp;store=search.flipkart.com&amp;srno=s_1_2&amp;otracker=search&amp;otracker1=search&amp;fm=Search&amp;iid=24e52fea-e0e3-4f13-9a94-4a3892eb2bcc.SNSEUCYSXTFVST6D.SEARCH&amp;ppt=sp&amp;ppn=sp&amp;ssid=qzy4th0gvk0000001655812878993&amp;qH=3a3795bb61d53775" TargetMode="External"/><Relationship Id="rId453" Type="http://schemas.openxmlformats.org/officeDocument/2006/relationships/hyperlink" Target="https://www.flipkart.com/denver-imperial-deodorant-spray-men/p/itmf3v9rqg53hhhg?pid=DEOFCFYDSNP8GKT3&amp;lid=LSTDEOFCFYDSNP8GKT37XDBVE&amp;marketplace=GROCERY&amp;q=deodorant&amp;store=g9b%2F0yh%2Fvp1&amp;srno=s_2_45&amp;otracker=AS_Query_OrganicAutoSuggest_3_5_na_na_na&amp;otracker1=AS_Query_OrganicAutoSuggest_3_5_na_na_na&amp;fm=search-autosuggest&amp;iid=f728e6eb-62a9-4960-a926-02bf54f53c84.DEOFCFYDSNP8GKT3.SEARCH&amp;ppt=sp&amp;ppn=sp&amp;qH=8289b549e3cb5290" TargetMode="External"/><Relationship Id="rId574" Type="http://schemas.openxmlformats.org/officeDocument/2006/relationships/hyperlink" Target="https://www.flipkart.com/bikano-navratan-mixture/p/itma443bfbd88b7e?pid=SNSG4CNGAFHVFEEC&amp;lid=LSTSNSG4CNGAFHVFEECJZ3GRC&amp;marketplace=GROCERY&amp;q=bikano+namkeen&amp;store=eat%2F0we&amp;srno=s_1_3&amp;otracker=AS_QueryStore_OrganicAutoSuggest_1_14_na_na_na&amp;otracker1=AS_QueryStore_OrganicAutoSuggest_1_14_na_na_na&amp;fm=search-autosuggest&amp;iid=9703a334-6bae-4f3b-a46a-57a1a8df8892.SNSG4CNGAFHVFEEC.SEARCH&amp;ppt=sp&amp;ppn=sp&amp;ssid=lbhfeiy01s0000001655803904902&amp;qH=9ae59f8a526c7aa9" TargetMode="External"/><Relationship Id="rId695" Type="http://schemas.openxmlformats.org/officeDocument/2006/relationships/hyperlink" Target="https://www.flipkart.com/everest-garam-masala-100-gram/p/itm650e5147b988c?pid=SCMFGJ7YQDKFTFBP&amp;lid=LSTSCMFGJ7YQDKFTFBP1CPTF3&amp;marketplace=FLIPKART&amp;q=everest+masala&amp;store=eat%2Fxgg&amp;srno=s_1_32&amp;otracker=AS_QueryStore_OrganicAutoSuggest_1_14_na_na_na&amp;otracker1=AS_QueryStore_OrganicAutoSuggest_1_14_na_na_na&amp;fm=search-autosuggest&amp;iid=b0eb2dc8-aae2-430f-8e33-fa483bd13129.SCMFGJ7YQDKFTFBP.SEARCH&amp;ppt=sp&amp;ppn=sp&amp;ssid=ytxo3f5oxc0000001655727295821&amp;qH=6e108cbc0e3af53a" TargetMode="External"/><Relationship Id="rId210" Type="http://schemas.openxmlformats.org/officeDocument/2006/relationships/hyperlink" Target="https://www.flipkart.com/fogg-marco-pack-2-deodorant-spray-men/p/itmf3v9phqj5ge2f?pid=DEOETRVV4STFXXN7&amp;lid=LSTDEOETRVV4STFXXN7NY7RSW&amp;marketplace=FLIPKART&amp;q=deodorant&amp;store=g9b%2F0yh%2Fvp1&amp;srno=s_1_17&amp;otracker=AS_Query_OrganicAutoSuggest_3_5_na_na_na&amp;otracker1=AS_Query_OrganicAutoSuggest_3_5_na_na_na&amp;fm=search-autosuggest&amp;iid=3fe2e816-6a59-4b03-895a-40fb12f9e95c.DEOETRVV4STFXXN7.SEARCH&amp;ppt=sp&amp;ppn=sp&amp;ssid=lfu99ij9y80000001656311823832&amp;qH=8289b549e3cb5290" TargetMode="External"/><Relationship Id="rId331" Type="http://schemas.openxmlformats.org/officeDocument/2006/relationships/hyperlink" Target="https://healthplus.flipkart.com/volini-joint-xpert-gel-20-g-sun-pharmaceutical-ind-ltd/p/9f85tg" TargetMode="External"/><Relationship Id="rId452" Type="http://schemas.openxmlformats.org/officeDocument/2006/relationships/hyperlink" Target="https://www.flipkart.com/pears-soft-fresh-bathing-bar/p/itmexaskyzjnz2kb?pid=SOPEU6NPW2CZF6HN&amp;lid=LSTSOPEU6NPW2CZF6HNX2G6WF&amp;marketplace=GROCERY&amp;q=soap+all+categories&amp;store=g9b%2F5nz%2Fb1b%2Fyug&amp;srno=s_2_53&amp;otracker=search&amp;otracker1=search&amp;fm=Search&amp;iid=c9faa275-798e-4b62-8355-2bed82c5c097.SOPEU6NPW2CZF6HN.SEARCH&amp;ppt=sp&amp;ppn=sp&amp;ssid=cs3vwapwkg0000001656308610524&amp;qH=de099dce79a407da" TargetMode="External"/><Relationship Id="rId573" Type="http://schemas.openxmlformats.org/officeDocument/2006/relationships/hyperlink" Target="https://www.flipkart.com/catch-premium-hing/p/itm69ae94a0a6300?pid=SCMG3TZPZJ54YH9G&amp;lid=LSTSCMG3TZPZJ54YH9GPMDFAA&amp;marketplace=GROCERY&amp;q=catch+masala&amp;store=eat%2Fxgg&amp;srno=s_1_23&amp;otracker=AS_QueryStore_OrganicAutoSuggest_1_5_na_na_na&amp;otracker1=AS_QueryStore_OrganicAutoSuggest_1_5_na_na_na&amp;fm=search-autosuggest&amp;iid=70538882-1a4e-469e-9e5c-dbdd40691a08.SCMG3TZPZJ54YH9G.SEARCH&amp;ppt=sp&amp;ppn=sp&amp;ssid=37y1ca7utc0000001655719992903&amp;qH=4dccee1006e5158e" TargetMode="External"/><Relationship Id="rId694" Type="http://schemas.openxmlformats.org/officeDocument/2006/relationships/hyperlink" Target="https://www.flipkart.com/everest-e-coriander-500-gm-pouch/p/itm680deaffce6c7?pid=SCMGYPF96ZJFZGJK&amp;lid=LSTSCMGYPF96ZJFZGJKS3HMFT&amp;marketplace=FLIPKART&amp;q=everest+masala&amp;store=eat%2Fxgg&amp;srno=s_1_31&amp;otracker=AS_QueryStore_OrganicAutoSuggest_1_14_na_na_na&amp;otracker1=AS_QueryStore_OrganicAutoSuggest_1_14_na_na_na&amp;fm=search-autosuggest&amp;iid=b0eb2dc8-aae2-430f-8e33-fa483bd13129.SCMGYPF96ZJFZGJK.SEARCH&amp;ppt=sp&amp;ppn=sp&amp;ssid=ytxo3f5oxc0000001655727295821&amp;qH=6e108cbc0e3af53a" TargetMode="External"/><Relationship Id="rId370" Type="http://schemas.openxmlformats.org/officeDocument/2006/relationships/hyperlink" Target="https://www.jiomart.com/p/groceries/nilon-s-premium-mango-pickle-200-g/490004914" TargetMode="External"/><Relationship Id="rId491" Type="http://schemas.openxmlformats.org/officeDocument/2006/relationships/hyperlink" Target="https://www.flipkart.com/lovin-lemon-spray/p/itm3d2c4ad9d2abd?pid=AIRG73PHFAEWXHNG&amp;lid=LSTAIRG73PHFAEWXHNGKGC82K&amp;marketplace=GROCERY&amp;iid=cbbca099-2e64-44a8-90f2-e3468b5e9589.AIRG73PHFAEWXHNG.SEARCH" TargetMode="External"/><Relationship Id="rId490" Type="http://schemas.openxmlformats.org/officeDocument/2006/relationships/hyperlink" Target="https://www.flipkart.com/johnson-s-cottontouch-newborn-cream-100g/p/itme45d199d53f12?pid=BBCFUKQMCPNMFWUR&amp;lid=LSTBBCFUKQMCPNMFWUR4M4SFI&amp;marketplace=GROCERY&amp;iid=d62721fe-9b4f-40d5-9240-09782dd998e8.BBCFUKQMCPNMFWUR.SEARCH" TargetMode="External"/><Relationship Id="rId129" Type="http://schemas.openxmlformats.org/officeDocument/2006/relationships/hyperlink" Target="https://www.jiomart.com/p/groceries/figaro-olive-oil-1-l-tin/490192190" TargetMode="External"/><Relationship Id="rId128" Type="http://schemas.openxmlformats.org/officeDocument/2006/relationships/hyperlink" Target="https://www.flipkart.com/omnigel-cipla-75gms-pack-1-spray/p/itm9a9fa69ac7544?pid=BPRGEHCMYBTC45DJ&amp;lid=LSTBPRGEHCMYBTC45DJMTLDZ7&amp;marketplace=FLIPKART&amp;q=pain+relief+spray&amp;store=hlc%2Fah4%2Fxos&amp;srno=s_1_21&amp;otracker=AS_QueryStore_OrganicAutoSuggest_1_6_na_na_na&amp;otracker1=AS_QueryStore_OrganicAutoSuggest_1_6_na_na_na&amp;fm=search-autosuggest&amp;iid=a41b50ce-ffa3-4f9d-b4c9-f48afb363d76.BPRGEHCMYBTC45DJ.SEARCH&amp;ppt=sp&amp;ppn=sp&amp;ssid=go3mvuef340000001659695856923&amp;qH=dd3544986be0393d" TargetMode="External"/><Relationship Id="rId249" Type="http://schemas.openxmlformats.org/officeDocument/2006/relationships/hyperlink" Target="https://www.bigbasket.com/pd/70001172/english-oven-bread-sandwich-400-g-pouch/?nc=cl-prod-list&amp;t_pg=&amp;t_p=&amp;t_s=cl-prod-list&amp;t_pos=1&amp;t_ch=desktop" TargetMode="External"/><Relationship Id="rId127" Type="http://schemas.openxmlformats.org/officeDocument/2006/relationships/hyperlink" Target="https://www.flipkart.com/manforce-litchi-flavoured-1500-dots-combo-3-concealed-confidential-packaging-condom/p/itm51cf27a25aa07?pid=CDMETZEG9FA755SD&amp;lid=LSTCDMETZEG9FA755SD2T5CSG&amp;marketplace=FLIPKART&amp;store=g9b%2Falu%2Ftdd&amp;srno=b_1_7&amp;otracker=browse&amp;fm=organic&amp;iid=08b67412-b338-4558-82f8-68b948f5db4b.CDMETZEG9FA755SD.SEARCH&amp;ppt=browse&amp;ppn=browse&amp;ssid=qr4be555e80000001659694831878" TargetMode="External"/><Relationship Id="rId248" Type="http://schemas.openxmlformats.org/officeDocument/2006/relationships/hyperlink" Target="https://www.amazon.in/gp/slredirect/picassoRedirect.html/ref=pa_sp_mtf_aps_sr_pg1_1?ie=UTF8&amp;adId=A04913621UQVJGK594CVT&amp;url=%2FScotch-Brite-Bathroom-Squeegee-Plastic%2Fdp%2FB07WVZY442%2Fref%3Dsr_1_22_sspa%3Fcrid%3D5TAH5DB32LXQ%26keywords%3Dscotch%2Bbrite%26qid%3D1657364810%26sprefix%3Dscoth%2Bbrite%252Caps%252C242%26sr%3D8-22-spons%26psc%3D1&amp;qualifier=1657364810&amp;id=629530742380106&amp;widgetName=sp_mtf" TargetMode="External"/><Relationship Id="rId369" Type="http://schemas.openxmlformats.org/officeDocument/2006/relationships/hyperlink" Target="https://www.jiomart.com/p/groceries/paper-boat-swing-fizz-guava-drink-600-ml/590052508" TargetMode="External"/><Relationship Id="rId126" Type="http://schemas.openxmlformats.org/officeDocument/2006/relationships/hyperlink" Target="https://www.bigbasket.com/pd/40200915/english-oven-garlic-bread-200-g/?nc=cl-prod-list&amp;t_pg=&amp;t_p=&amp;t_s=cl-prod-list&amp;t_pos=1&amp;t_ch=desktop" TargetMode="External"/><Relationship Id="rId247" Type="http://schemas.openxmlformats.org/officeDocument/2006/relationships/hyperlink" Target="https://www.flipkart.com/organic-india-masala-tulsi-tea-tin/p/itmewzg4kzwvhzzs?pid=TEAEWZG4ZHGYEVXH&amp;lid=LSTTEAEWZG4ZHGYEVXHPWTJ61&amp;marketplace=GROCERY&amp;iid=9bc9a65d-a269-422f-8180-f7ccabaab680.TEAEWZG4ZHGYEVXH.SEARCH" TargetMode="External"/><Relationship Id="rId368" Type="http://schemas.openxmlformats.org/officeDocument/2006/relationships/hyperlink" Target="https://www.flipkart.com/hit-crawling-insect-killer-spray/p/itmcf2a637e7fe1e?pid=IRPEU9J7YZY359VE&amp;lid=LSTIRPEU9J7YZY359VE1IDRY2&amp;marketplace=GROCERY&amp;iid=en_mARGY3WEFnqGWUcDJBnPZw2MeOjYoEczT2Aqni2knGoSLySTgk6CLDPGWszflHFq5oj8REMDWVBv8jG5bxFQgg%3D%3D" TargetMode="External"/><Relationship Id="rId489" Type="http://schemas.openxmlformats.org/officeDocument/2006/relationships/hyperlink" Target="https://www.flipkart.com/biotique-bio-almond-soap/p/itm673ff29f4fbae?pid=SOPFGEGZQYWFGP3X&amp;lid=LSTSOPFGEGZQYWFGP3XRNMXPS&amp;marketplace=FLIPKART&amp;q=soap+all+categories&amp;store=g9b%2F5nz%2Fb1b%2Fyug&amp;srno=s_2_60&amp;otracker=search&amp;otracker1=search&amp;fm=Search&amp;iid=c9faa275-798e-4b62-8355-2bed82c5c097.SOPFGEGZQYWFGP3X.SEARCH&amp;ppt=sp&amp;ppn=sp&amp;ssid=cs3vwapwkg0000001656308610524&amp;qH=de099dce79a407da" TargetMode="External"/><Relationship Id="rId121" Type="http://schemas.openxmlformats.org/officeDocument/2006/relationships/hyperlink" Target="https://www.jiomart.com/p/groceries/mother-s-recipe-stuffed-red-chilli-pickle-400-g/490094049" TargetMode="External"/><Relationship Id="rId242" Type="http://schemas.openxmlformats.org/officeDocument/2006/relationships/hyperlink" Target="https://www.flipkart.com/tresemme-botanique-nourish-replenish-shampoo/p/itmf3xfym23nmfyx?pid=SMPER3KZZXUGXT5C&amp;lid=LSTSMPER3KZZXUGXT5C89Z1VB&amp;marketplace=GROCERY&amp;iid=67f17e94-0d2f-47ce-bc2d-7c0e7c9444fc.SMPER3KZZXUGXT5C.SEARCH" TargetMode="External"/><Relationship Id="rId363" Type="http://schemas.openxmlformats.org/officeDocument/2006/relationships/hyperlink" Target="https://www.flipkart.com/bingo-mad-angles-achaari-masti-chips/p/itmb513efa5b3351?pid=SNSEUCYSGSJGJH92&amp;lid=LSTSNSEUCYSGSJGJH92HZNCYU&amp;marketplace=GROCERY&amp;q=bingo&amp;store=search.flipkart.com&amp;srno=s_1_4&amp;otracker=search&amp;otracker1=search&amp;fm=Search&amp;iid=24e52fea-e0e3-4f13-9a94-4a3892eb2bcc.SNSEUCYSGSJGJH92.SEARCH&amp;ppt=sp&amp;ppn=sp&amp;ssid=qzy4th0gvk0000001655812878993&amp;qH=3a3795bb61d53775" TargetMode="External"/><Relationship Id="rId484" Type="http://schemas.openxmlformats.org/officeDocument/2006/relationships/hyperlink" Target="https://www.amazon.in/Gala-132790-Pva-Floor-Mop/dp/B00INQMR4U/ref=sr_1_22?crid=ZJXBS8X8FCCZ&amp;keywords=GALA&amp;qid=1657367257&amp;sprefix=gala%2Caps%2C368&amp;sr=8-22" TargetMode="External"/><Relationship Id="rId120" Type="http://schemas.openxmlformats.org/officeDocument/2006/relationships/hyperlink" Target="https://www.jiomart.com/p/groceries/maaza-mango-drink-600-ml/490001797" TargetMode="External"/><Relationship Id="rId241" Type="http://schemas.openxmlformats.org/officeDocument/2006/relationships/hyperlink" Target="https://www.jiomart.com/p/groceries/cadbury-dairy-milk-chocolate-bar-25-3-g/490000242" TargetMode="External"/><Relationship Id="rId362" Type="http://schemas.openxmlformats.org/officeDocument/2006/relationships/hyperlink" Target="https://healthplus.flipkart.com/moov-instant-pain-relief-spray-35-g-reckitt-benckiser-healthcare-india-pvt-ltd/p/qerhna" TargetMode="External"/><Relationship Id="rId483" Type="http://schemas.openxmlformats.org/officeDocument/2006/relationships/hyperlink" Target="https://www.flipkart.com/top-s-green-chilli-pickle/p/itmfhyguqwpxffsj?pid=PCKFHYGUVQAWSF8F&amp;lid=LSTPCKFHYGUVQAWSF8FC6GBWJ&amp;marketplace=GROCERY&amp;iid=en_re8BPoXYjdK%2BkSqPCR2XTjf1kMsv7V7VH6DncBOHqs7a7IJ%2BhU9XhbTwOPpa%2BBfgRCv2pzlBX73cuM6Ch0637w%3D%3D" TargetMode="External"/><Relationship Id="rId240" Type="http://schemas.openxmlformats.org/officeDocument/2006/relationships/hyperlink" Target="https://www.flipkart.com/dabur-red-gel-toothpaste/p/itmf635yhrrdcagb?pid=TPSF77BS5VAGHKCD&amp;lid=LSTTPSF77BS5VAGHKCDDLW0CQ&amp;marketplace=GROCERY&amp;iid=3fd08ff9-1571-4512-8733-567cba228a12.TPSF77BS5VAGHKCD.SEARCH" TargetMode="External"/><Relationship Id="rId361" Type="http://schemas.openxmlformats.org/officeDocument/2006/relationships/hyperlink" Target="https://www.flipkart.com/kamasutra-dotted-condom/p/itm40c235aaa967f?pid=CDMEUD9MPXFSHWRX&amp;lid=LSTCDMEUD9MPXFSHWRXQDAJW0&amp;marketplace=GROCERY&amp;store=g9b%2Falu%2Ftdd&amp;srno=b_1_38&amp;otracker=browse&amp;fm=organic&amp;iid=08b67412-b338-4558-82f8-68b948f5db4b.CDMEUD9MPXFSHWRX.SEARCH&amp;ppt=browse&amp;ppn=browse" TargetMode="External"/><Relationship Id="rId482" Type="http://schemas.openxmlformats.org/officeDocument/2006/relationships/hyperlink" Target="https://www.jiomart.com/p/groceries/paper-boat-anar-200-ml/491376435" TargetMode="External"/><Relationship Id="rId360" Type="http://schemas.openxmlformats.org/officeDocument/2006/relationships/hyperlink" Target="https://www.amazon.in/gp/slredirect/picassoRedirect.html/ref=pa_sp_atf_aps_sr_pg1_1?ie=UTF8&amp;adId=A0723628ZT7ERVWGMDZ8&amp;url=%2FGala-removes-bacteria-wheels-Triangular%2Fdp%2FB08GZVGKNX%2Fref%3Dsr_1_1_sspa%3Fcrid%3DZJXBS8X8FCCZ%26keywords%3DGALA%26qid%3D1657366983%26sprefix%3Dgala%252Caps%252C368%26sr%3D8-1-spons%26psc%3D1&amp;qualifier=1657366983&amp;id=6308771682489690&amp;widgetName=sp_atf" TargetMode="External"/><Relationship Id="rId481" Type="http://schemas.openxmlformats.org/officeDocument/2006/relationships/hyperlink" Target="https://www.flipkart.com/ambipur-lavender-spray/p/itmbb116ec1dd244?pid=AIRFVPDPUPPZ8GH6&amp;lid=LSTAIRFVPDPUPPZ8GH6WSQYR7&amp;marketplace=GROCERY&amp;iid=cbbca099-2e64-44a8-90f2-e3468b5e9589.AIRFVPDPUPPZ8GH6.SEARCH" TargetMode="External"/><Relationship Id="rId125" Type="http://schemas.openxmlformats.org/officeDocument/2006/relationships/hyperlink" Target="https://www.amazon.in/Velvet-Paper-Napkin-Tissue-Beeta/dp/B0795211YT/ref=sr_1_1?crid=1G1Y621QEYWI6&amp;keywords=BEETA&amp;qid=1657368501&amp;sprefix=beeta%2Caps%2C677&amp;sr=8-1" TargetMode="External"/><Relationship Id="rId246" Type="http://schemas.openxmlformats.org/officeDocument/2006/relationships/hyperlink" Target="https://www.flipkart.com/pedigree-dentastix-oral-care-adult-large-breed-25kg-weekly-pack-7-sticks-dog-treat/p/itmf3j7qpykhdtyv?pid=PFDENR86SGZZBP8K&amp;lid=LSTPFDENR86SGZZBP8KNI12FS&amp;marketplace=GROCERY&amp;iid=7ba6da89-2f98-468e-b9df-6f18b3f3d028.PFDENR86SGZZBP8K.SEARCH" TargetMode="External"/><Relationship Id="rId367" Type="http://schemas.openxmlformats.org/officeDocument/2006/relationships/hyperlink" Target="https://www.flipkart.com/park-avenue-voyage-deodorant-spray-men/p/itmf3v9q6pvpvqqe?pid=DEOF4X52HNG7XHSN&amp;lid=LSTDEOF4X52HNG7XHSN3F9Z3A&amp;marketplace=FLIPKART&amp;q=deodorant&amp;store=g9b%2F0yh%2Fvp1&amp;srno=s_1_37&amp;otracker=AS_Query_OrganicAutoSuggest_3_5_na_na_na&amp;otracker1=AS_Query_OrganicAutoSuggest_3_5_na_na_na&amp;fm=search-autosuggest&amp;iid=3fe2e816-6a59-4b03-895a-40fb12f9e95c.DEOF4X52HNG7XHSN.SEARCH&amp;ppt=sp&amp;ppn=sp&amp;ssid=lfu99ij9y80000001656311823832&amp;qH=8289b549e3cb5290" TargetMode="External"/><Relationship Id="rId488" Type="http://schemas.openxmlformats.org/officeDocument/2006/relationships/hyperlink" Target="https://www.flipkart.com/joy-hair-fruits-long-silky-conditioning-shampoo-enriched-apricot-peach/p/itm4b010336ef199?pid=SMPFZ6WZGWEDPDFW&amp;lid=LSTSMPFZ6WZGWEDPDFWIEHUA8&amp;marketplace=GROCERY&amp;iid=en_n%2B94PM6CBL3fDxOXerIwE22kNOKRufjQxTDl7KHCnhq6jGZFBXXrUGwGaYaXBbMKD5i%2BFzgef2rqwJjC3weF1Q%3D%3D" TargetMode="External"/><Relationship Id="rId124" Type="http://schemas.openxmlformats.org/officeDocument/2006/relationships/hyperlink" Target="https://www.amazon.in/Scotch-Brite-Silver-Sparks-Pad-Pack/dp/B081V49N8Z/ref=sr_1_8?crid=5TAH5DB32LXQ&amp;keywords=scotch+brite&amp;qid=1657364810&amp;sprefix=scoth+brite%2Caps%2C242&amp;sr=8-8" TargetMode="External"/><Relationship Id="rId245" Type="http://schemas.openxmlformats.org/officeDocument/2006/relationships/hyperlink" Target="https://www.jiomart.com/p/groceries/mother-s-recipe-shredded-sweet-mango-pickle-choondo-500-g/490024103" TargetMode="External"/><Relationship Id="rId366" Type="http://schemas.openxmlformats.org/officeDocument/2006/relationships/hyperlink" Target="https://www.flipkart.com/dabur-vatika-henna-amla-health-shampoo/p/itmff9g3ms5fjwm3?pid=SMPFF9GY3PQZU6KV&amp;lid=LSTSMPFF9GY3PQZU6KVEVASRW&amp;marketplace=GROCERY&amp;iid=67f17e94-0d2f-47ce-bc2d-7c0e7c9444fc.SMPFF9GY3PQZU6KV.SEARCH" TargetMode="External"/><Relationship Id="rId487" Type="http://schemas.openxmlformats.org/officeDocument/2006/relationships/hyperlink" Target="https://www.jiomart.com/p/groceries/cadbury-dairy-milk-silk-fruit-nut-chocolate-bar-55-g/490659555" TargetMode="External"/><Relationship Id="rId123" Type="http://schemas.openxmlformats.org/officeDocument/2006/relationships/hyperlink" Target="https://www.flipkart.com/waghbakri-premium-leaf-tea-pouch/p/itmf5y3meu69jtdn?pid=TEAEZGK9GTFRG9DM&amp;lid=LSTTEAEZGK9GTFRG9DMVZNIRN&amp;marketplace=GROCERY&amp;iid=9bc9a65d-a269-422f-8180-f7ccabaab680.TEAEZGK9GTFRG9DM.SEARCH" TargetMode="External"/><Relationship Id="rId244" Type="http://schemas.openxmlformats.org/officeDocument/2006/relationships/hyperlink" Target="https://www.jiomart.com/p/groceries/fanta-orange-300-ml/490809344" TargetMode="External"/><Relationship Id="rId365" Type="http://schemas.openxmlformats.org/officeDocument/2006/relationships/hyperlink" Target="https://www.jiomart.com/p/groceries/kit-kat-wafer-chocolate-18-5-g/490000403" TargetMode="External"/><Relationship Id="rId486" Type="http://schemas.openxmlformats.org/officeDocument/2006/relationships/hyperlink" Target="https://www.flipkart.com/haldiram-s-golden-mixture/p/itmf4110cdaa629c?pid=SNSFG2BFYZUHYF5Z&amp;lid=LSTSNSFG2BFYZUHYF5ZMZWWE8&amp;marketplace=GROCERY&amp;q=haldiram+namkeen&amp;store=eat%2F0we&amp;srno=s_1_36&amp;otracker=AS_QueryStore_OrganicAutoSuggest_1_16_na_na_ps&amp;otracker1=AS_QueryStore_OrganicAutoSuggest_1_16_na_na_ps&amp;fm=search-autosuggest&amp;iid=7d4078dc-655a-4999-8a6f-c13ef75874c0.SNSFG2BFYZUHYF5Z.SEARCH&amp;ppt=sp&amp;ppn=sp&amp;qH=f177cbad1f2253c4" TargetMode="External"/><Relationship Id="rId122" Type="http://schemas.openxmlformats.org/officeDocument/2006/relationships/hyperlink" Target="https://www.flipkart.com/pedigree-gravy-chicken-chunks-puppy-1-05-kg-15x0-07-kg-wet-young-dog-food/p/itm7c59cf11662c8?pid=PFDEHZR6BQJXVEYA&amp;lid=LSTPFDEHZR6BQJXVEYAZWOKLK&amp;marketplace=GROCERY&amp;iid=7ba6da89-2f98-468e-b9df-6f18b3f3d028.PFDEHZR6BQJXVEYA.SEARCH" TargetMode="External"/><Relationship Id="rId243" Type="http://schemas.openxmlformats.org/officeDocument/2006/relationships/hyperlink" Target="https://www.flipkart.com/dabur-lal-tail-ayurvedic-baby-oil-clinically-tested-2-x-faster-physical-growth/p/itmbc21f3530acab?pid=BEOEU6M2DZUHAPBS&amp;lid=LSTBEOEU6M2DZUHAPBSACOPXD&amp;marketplace=GROCERY&amp;iid=70485811-ecb9-446b-8197-f7799981b44a.BEOEU6M2DZUHAPBS.SEARCH" TargetMode="External"/><Relationship Id="rId364" Type="http://schemas.openxmlformats.org/officeDocument/2006/relationships/hyperlink" Target="https://www.flipkart.com/haldiram-s-roasted-chana-cracker/p/itmc6f82388dd61d?pid=SNSF6KYDYDUAUH8Z&amp;lid=LSTSNSF6KYDYDUAUH8ZZM8GWO&amp;marketplace=GROCERY&amp;q=haldiram+namkeen&amp;store=eat%2F0we&amp;srno=s_1_21&amp;otracker=AS_QueryStore_OrganicAutoSuggest_1_16_na_na_ps&amp;otracker1=AS_QueryStore_OrganicAutoSuggest_1_16_na_na_ps&amp;fm=search-autosuggest&amp;iid=7d4078dc-655a-4999-8a6f-c13ef75874c0.SNSF6KYDYDUAUH8Z.SEARCH&amp;ppt=sp&amp;ppn=sp&amp;ssid=z8996owkeo0000001655802032260&amp;qH=f177cbad1f2253c4" TargetMode="External"/><Relationship Id="rId485" Type="http://schemas.openxmlformats.org/officeDocument/2006/relationships/hyperlink" Target="https://www.flipkart.com/catch-coriander-dhaniya-powder/p/itm28bb53418128f?pid=SCMEUE5ZKTAHZZT3&amp;lid=LSTSCMEUE5ZKTAHZZT3QFCTGK&amp;marketplace=GROCERY&amp;q=catch+masala&amp;store=eat%2Fxgg&amp;srno=s_1_12&amp;otracker=AS_QueryStore_OrganicAutoSuggest_1_5_na_na_na&amp;otracker1=AS_QueryStore_OrganicAutoSuggest_1_5_na_na_na&amp;fm=search-autosuggest&amp;iid=70538882-1a4e-469e-9e5c-dbdd40691a08.SCMEUE5ZKTAHZZT3.SEARCH&amp;ppt=sp&amp;ppn=sp&amp;ssid=37y1ca7utc0000001655719992903&amp;qH=4dccee1006e5158e" TargetMode="External"/><Relationship Id="rId95" Type="http://schemas.openxmlformats.org/officeDocument/2006/relationships/hyperlink" Target="https://www.jiomart.com/p/groceries/cadbury-gold-choclairs-142-5-g/491230062" TargetMode="External"/><Relationship Id="rId94" Type="http://schemas.openxmlformats.org/officeDocument/2006/relationships/hyperlink" Target="https://www.flipkart.com/colgate-slimsoft-charcoal-soft-black-bristles-toothbrush-4-pcs-gentle-deep-cleaning-toothbrush/p/itma3925ffe68b05?pid=THBFHX9NFHZ36BZG&amp;lid=LSTTHBFHX9NFHZ36BZGVQGKUO&amp;marketplace=GROCERY&amp;iid=3984f875-3e45-45c7-a2ae-df28872c984a.THBFHX9NFHZ36BZG.SEARCH" TargetMode="External"/><Relationship Id="rId97" Type="http://schemas.openxmlformats.org/officeDocument/2006/relationships/hyperlink" Target="https://www.flipkart.com/pears-soft-fresh/p/itmeyqw3uq2j94zv?pid=SOPGDJMFCPHCWYPF&amp;lid=LSTSOPGDJMFCPHCWYPFHO0SVO&amp;marketplace=FLIPKART&amp;q=soap+all+categories&amp;store=g9b%2F5nz%2Fb1b%2Fyug&amp;srno=s_1_5&amp;otracker=search&amp;otracker1=search&amp;fm=Search&amp;iid=e28a4cea-954e-4675-aefe-644bb539b827.SOPGDJMFCPHCWYPF.SEARCH&amp;ppt=sp&amp;ppn=sp&amp;ssid=cs3vwapwkg0000001656308610524&amp;qH=de099dce79a407da" TargetMode="External"/><Relationship Id="rId96" Type="http://schemas.openxmlformats.org/officeDocument/2006/relationships/hyperlink" Target="https://www.flipkart.com/dove-healthy-ritual-growing-hair-shampoo/p/itmfeqjtcfemtkju?pid=SMPFEQJT5PZDXUAF&amp;lid=LSTSMPFEQJT5PZDXUAFWBOVCO&amp;marketplace=GROCERY&amp;iid=67f17e94-0d2f-47ce-bc2d-7c0e7c9444fc.SMPFEQJT5PZDXUAF.SEARCH" TargetMode="External"/><Relationship Id="rId99" Type="http://schemas.openxmlformats.org/officeDocument/2006/relationships/hyperlink" Target="https://www.jiomart.com/p/groceries/mirinda-orange-2-25-l/490004177" TargetMode="External"/><Relationship Id="rId480" Type="http://schemas.openxmlformats.org/officeDocument/2006/relationships/hyperlink" Target="https://www.flipkart.com/johnson-s-baby-milk-plus-rice-cream/p/itmffffusq5xbg9c?pid=MSCEZWXNK8YZPUT5&amp;lid=LSTMSCEZWXNK8YZPUT58RMGGT&amp;marketplace=GROCERY&amp;iid=en_20v7iskoMKJUNS3LfatnUl4Dj5%2BRKC0CZqgq99ealxGdfmvH%2FYSowR47ZUoopmt%2FQjpuRPF14QxdXVziAemlFQ%3D%3D" TargetMode="External"/><Relationship Id="rId98" Type="http://schemas.openxmlformats.org/officeDocument/2006/relationships/hyperlink" Target="https://www.flipkart.com/nestle-ceregrow-growing-up-multigrain-cereal-milk-fruits/p/itm23b127629a5f0?pid=BBYEW8RGSQGG8AHW&amp;lid=LSTBBYEW8RGSQGG8AHWTODVLL&amp;marketplace=GROCERY&amp;iid=471e2673-c1f5-4fab-a49c-c43f46b14db7.BBYEW8RGSQGG8AHW.SEARCH" TargetMode="External"/><Relationship Id="rId91" Type="http://schemas.openxmlformats.org/officeDocument/2006/relationships/hyperlink" Target="https://www.flipkart.com/mdh-shahi-paneer-masala/p/itmeusqtvznwnkec?pid=SCMEUYZ2AFGYD6QT&amp;lid=LSTSCMEUYZ2AFGYD6QTWMVU0K&amp;marketplace=GROCERY&amp;store=eat%2Fxgg&amp;srno=b_1_5&amp;otracker=browse&amp;fm=organic&amp;iid=02cdadf6-6c5d-4b31-be65-c3a4ca3d2a53.SCMEUYZ2AFGYD6QT.SEARCH&amp;ppt=browse&amp;ppn=browse&amp;ssid=z10pvww71s0000001655716751600" TargetMode="External"/><Relationship Id="rId90" Type="http://schemas.openxmlformats.org/officeDocument/2006/relationships/hyperlink" Target="https://www.flipkart.com/lay-s-tomato-tango-chips/p/itm05c81d00b6a46?pid=CHPFVTF7CNFCG8AZ&amp;lid=LSTCHPFVTF7CNFCG8AZPGTGOZ&amp;marketplace=GROCERY&amp;q=lays+chips&amp;store=eat%2Flng&amp;srno=s_1_7&amp;otracker=AS_QueryStore_OrganicAutoSuggest_1_5_na_na_na&amp;otracker1=AS_QueryStore_OrganicAutoSuggest_1_5_na_na_na&amp;fm=search-autosuggest&amp;iid=d28787eb-6f3b-45d2-80fc-41c58446b148.CHPFVTF7CNFCG8AZ.SEARCH&amp;ppt=sp&amp;ppn=sp&amp;ssid=57wgm93uu80000001655806320704&amp;qH=deaf5f03ad75e38e" TargetMode="External"/><Relationship Id="rId93" Type="http://schemas.openxmlformats.org/officeDocument/2006/relationships/hyperlink" Target="https://www.flipkart.com/haldiram-s-bombay-mix/p/itm760007ecda7f7?pid=SNSF6KYDBUCGNW4W&amp;lid=LSTSNSF6KYDBUCGNW4WNAKHJD&amp;marketplace=GROCERY&amp;q=haldiram+namkeen&amp;store=eat%2F0we&amp;srno=s_1_5&amp;otracker=AS_QueryStore_OrganicAutoSuggest_1_16_na_na_ps&amp;otracker1=AS_QueryStore_OrganicAutoSuggest_1_16_na_na_ps&amp;fm=search-autosuggest&amp;iid=7d4078dc-655a-4999-8a6f-c13ef75874c0.SNSF6KYDBUCGNW4W.SEARCH&amp;ppt=sp&amp;ppn=sp&amp;ssid=z8996owkeo0000001655802032260&amp;qH=f177cbad1f2253c4" TargetMode="External"/><Relationship Id="rId92" Type="http://schemas.openxmlformats.org/officeDocument/2006/relationships/hyperlink" Target="https://www.jiomart.com/p/groceries/maggi-nutri-licious-masala-instant-atta-noodles-290-g-pouch/490007871" TargetMode="External"/><Relationship Id="rId118" Type="http://schemas.openxmlformats.org/officeDocument/2006/relationships/hyperlink" Target="https://www.flipkart.com/nivea-fresh-power-body-spray-men/p/itm914186e7816cd?pid=DEOFZX5BFZMZHF5E&amp;lid=LSTDEOFZX5BFZMZHF5EWQRSTP&amp;marketplace=FLIPKART&amp;q=deodorant&amp;store=g9b%2F0yh%2Fvp1&amp;srno=s_1_10&amp;otracker=AS_Query_OrganicAutoSuggest_3_5_na_na_na&amp;otracker1=AS_Query_OrganicAutoSuggest_3_5_na_na_na&amp;fm=search-autosuggest&amp;iid=3fe2e816-6a59-4b03-895a-40fb12f9e95c.DEOFZX5BFZMZHF5E.SEARCH&amp;ppt=sp&amp;ppn=sp&amp;ssid=lfu99ij9y80000001656311823832&amp;qH=8289b549e3cb5290" TargetMode="External"/><Relationship Id="rId239" Type="http://schemas.openxmlformats.org/officeDocument/2006/relationships/hyperlink" Target="https://www.flipkart.com/haldiram-s-dal-biji/p/itm6b881043c6509?pid=SNSF6KYDMHVGNYSB&amp;lid=LSTSNSF6KYDMHVGNYSB91ZELG&amp;marketplace=GROCERY&amp;q=haldiram+namkeen&amp;store=eat%2F0we&amp;srno=s_1_13&amp;otracker=AS_QueryStore_OrganicAutoSuggest_1_16_na_na_ps&amp;otracker1=AS_QueryStore_OrganicAutoSuggest_1_16_na_na_ps&amp;fm=search-autosuggest&amp;iid=7d4078dc-655a-4999-8a6f-c13ef75874c0.SNSF6KYDMHVGNYSB.SEARCH&amp;ppt=sp&amp;ppn=sp&amp;ssid=z8996owkeo0000001655802032260&amp;qH=f177cbad1f2253c4" TargetMode="External"/><Relationship Id="rId117" Type="http://schemas.openxmlformats.org/officeDocument/2006/relationships/hyperlink" Target="https://www.flipkart.com/nivea-naturally-good-shower-gel-plum-blossom-oil-no-parabens-vegan-formula-98-ingredients-natural-origin-300-ml/p/itm5d8009503f190?pid=BWSG2ACZP48HDUZ3&amp;lid=LSTBWSG2ACZP48HDUZ3JT1JVF&amp;marketplace=FLIPKART&amp;q=body+wash&amp;store=g9b%2F5nz%2Fb1b%2Fbwa&amp;srno=s_2_50&amp;otracker=AS_QueryStore_OrganicAutoSuggest_2_4_na_na_na&amp;otracker1=AS_QueryStore_OrganicAutoSuggest_2_4_na_na_na&amp;fm=search-autosuggest&amp;iid=60bef018-8f20-415c-9f49-cfac93058976.BWSG2ACZP48HDUZ3.SEARCH&amp;ppt=sp&amp;ppn=sp&amp;ssid=qpusm72ets0000001656305924141&amp;qH=3159723a134748bd" TargetMode="External"/><Relationship Id="rId238" Type="http://schemas.openxmlformats.org/officeDocument/2006/relationships/hyperlink" Target="https://www.flipkart.com/sunfeast-yippee-saucy-masala-noodles-four-one-pack-280-gm-instant-vegetarian/p/itm064ad7d09b9a2?pid=NDLG5N63RYBMZHXG&amp;lid=LSTNDLG5N63RYBMZHXGIQDWLJ&amp;marketplace=FLIPKART&amp;q=yippee+noodles&amp;store=eat%2Fpqj&amp;srno=s_1_4&amp;otracker=AS_QueryStore_OrganicAutoSuggest_1_5_sc_na_na&amp;otracker1=AS_QueryStore_OrganicAutoSuggest_1_5_sc_na_na&amp;fm=search-autosuggest&amp;iid=419be19b-4b98-4579-a337-f42d86cc865c.NDLG5N63RYBMZHXG.SEARCH&amp;ppt=sp&amp;ppn=sp&amp;ssid=ps4sjm5yio0000001655814535518&amp;qH=486850b617547650" TargetMode="External"/><Relationship Id="rId359" Type="http://schemas.openxmlformats.org/officeDocument/2006/relationships/hyperlink" Target="https://www.jiomart.com/p/groceries/nescafe-classic-instant-coffee-powder-25-g/490004154" TargetMode="External"/><Relationship Id="rId116" Type="http://schemas.openxmlformats.org/officeDocument/2006/relationships/hyperlink" Target="https://www.flipkart.com/dove-hair-fall-rescue-shampoo/p/itmf3xfzmyvwn5ft?pid=SMPF9HSZYAGDZMVR&amp;lid=LSTSMPF9HSZYAGDZMVRZV1CS4&amp;marketplace=GROCERY&amp;iid=67f17e94-0d2f-47ce-bc2d-7c0e7c9444fc.SMPF9HSZYAGDZMVR.SEARCH" TargetMode="External"/><Relationship Id="rId237" Type="http://schemas.openxmlformats.org/officeDocument/2006/relationships/hyperlink" Target="https://www.flipkart.com/mdh-saffron-kesar-1gm-3/p/itm8bce4939143ca?pid=SCMFYGVUTKFGZSDF&amp;lid=LSTSCMFYGVUTKFGZSDFBEVNIH&amp;marketplace=FLIPKART&amp;store=eat%2Fxgg&amp;srno=b_1_17&amp;otracker=browse&amp;fm=organic&amp;iid=02cdadf6-6c5d-4b31-be65-c3a4ca3d2a53.SCMFYGVUTKFGZSDF.SEARCH&amp;ppt=browse&amp;ppn=browse" TargetMode="External"/><Relationship Id="rId358" Type="http://schemas.openxmlformats.org/officeDocument/2006/relationships/hyperlink" Target="https://www.flipkart.com/whiskas-adult-1-year-ocean-fish-0-48-kg-dry-cat-food/p/itmc3f4bd916bdf1?pid=PFDE6QF9YVWDBE4D&amp;lid=LSTPFDE6QF9YVWDBE4D3KCPYU&amp;marketplace=GROCERY&amp;iid=58024c44-216d-4c94-b123-61fd9b498703.PFDE6QF9YVWDBE4D.SEARCH" TargetMode="External"/><Relationship Id="rId479" Type="http://schemas.openxmlformats.org/officeDocument/2006/relationships/hyperlink" Target="https://www.flipkart.com/lux-fresh-splash-soap/p/itmexaskjkkns95u?pid=SOPEUBZRYR223TDT&amp;lid=LSTSOPEUBZRYR223TDTQUFP48&amp;marketplace=FLIPKART&amp;q=soap+all+categories&amp;store=g9b%2F5nz%2Fb1b%2Fyug&amp;srno=s_2_59&amp;otracker=search&amp;otracker1=search&amp;fm=Search&amp;iid=c9faa275-798e-4b62-8355-2bed82c5c097.SOPEUBZRYR223TDT.SEARCH&amp;ppt=sp&amp;ppn=sp&amp;ssid=cs3vwapwkg0000001656308610524&amp;qH=de099dce79a407da" TargetMode="External"/><Relationship Id="rId115" Type="http://schemas.openxmlformats.org/officeDocument/2006/relationships/hyperlink" Target="https://www.jiomart.com/p/groceries/hersheys-kisses-milk-chocolate-36-g/590033934" TargetMode="External"/><Relationship Id="rId236" Type="http://schemas.openxmlformats.org/officeDocument/2006/relationships/hyperlink" Target="https://www.jiomart.com/p/groceries/doritos-sweet-chilli-nachos-110-g/590122128" TargetMode="External"/><Relationship Id="rId357" Type="http://schemas.openxmlformats.org/officeDocument/2006/relationships/hyperlink" Target="https://www.jiomart.com/p/groceries/mother-s-recipe-garlic-pickle-300-g/490001915" TargetMode="External"/><Relationship Id="rId478" Type="http://schemas.openxmlformats.org/officeDocument/2006/relationships/hyperlink" Target="https://www.flipkart.com/dove-healthy-ritual-strengthening-hair-shampoo/p/itmfeqjtkv5v6y2g?pid=SMPFEQJTSMDZBG3H&amp;lid=LSTSMPFEQJTSMDZBG3HBFWT8W&amp;marketplace=GROCERY&amp;iid=67f17e94-0d2f-47ce-bc2d-7c0e7c9444fc.SMPFEQJTSMDZBG3H.SEARCH" TargetMode="External"/><Relationship Id="rId599" Type="http://schemas.openxmlformats.org/officeDocument/2006/relationships/hyperlink" Target="https://www.flipkart.com/catch-methi-dana/p/itmec81abdd28e47?pid=SCMFUKEHHJZBQCXU&amp;lid=LSTSCMFUKEHHJZBQCXUG75XHO&amp;marketplace=GROCERY&amp;q=catch+masala&amp;store=eat%2Fxgg&amp;srno=s_1_27&amp;otracker=AS_QueryStore_OrganicAutoSuggest_1_5_na_na_na&amp;otracker1=AS_QueryStore_OrganicAutoSuggest_1_5_na_na_na&amp;fm=search-autosuggest&amp;iid=70538882-1a4e-469e-9e5c-dbdd40691a08.SCMFUKEHHJZBQCXU.SEARCH&amp;ppt=sp&amp;ppn=sp&amp;ssid=37y1ca7utc0000001655719992903&amp;qH=4dccee1006e5158e" TargetMode="External"/><Relationship Id="rId119" Type="http://schemas.openxmlformats.org/officeDocument/2006/relationships/hyperlink" Target="https://www.flipkart.com/hit-crawling-insect-killer/p/itmdf517f86186b9?pid=IRPEU9J7YSRZYSEV&amp;lid=LSTIRPEU9J7YSRZYSEVM63RYM&amp;marketplace=GROCERY&amp;iid=99b2826f-cc92-4675-989c-48eb01f44db6.IRPEU9J7YSRZYSEV.SEARCH" TargetMode="External"/><Relationship Id="rId110" Type="http://schemas.openxmlformats.org/officeDocument/2006/relationships/hyperlink" Target="https://www.flipkart.com/lay-s-wafer-style-salt-pepper-flavour-chips/p/itma0d3fe8fba40f?pid=CHPGB5DDYQ5HVAGX&amp;lid=LSTCHPGB5DDYQ5HVAGXXIUATS&amp;marketplace=GROCERY&amp;q=lays+chips&amp;store=eat%2Flng&amp;srno=s_1_8&amp;otracker=AS_QueryStore_OrganicAutoSuggest_1_5_na_na_na&amp;otracker1=AS_QueryStore_OrganicAutoSuggest_1_5_na_na_na&amp;fm=search-autosuggest&amp;iid=d28787eb-6f3b-45d2-80fc-41c58446b148.CHPGB5DDYQ5HVAGX.SEARCH&amp;ppt=sp&amp;ppn=sp&amp;ssid=57wgm93uu80000001655806320704&amp;qH=deaf5f03ad75e38e" TargetMode="External"/><Relationship Id="rId231" Type="http://schemas.openxmlformats.org/officeDocument/2006/relationships/hyperlink" Target="https://www.flipkart.com/lipton-yellow-label-black-tea-box/p/itmewyzfd329t4vt?pid=TEAETY5NC3G7B73F&amp;lid=LSTTEAETY5NC3G7B73FZIWALL&amp;marketplace=GROCERY&amp;iid=9bc9a65d-a269-422f-8180-f7ccabaab680.TEAETY5NC3G7B73F.SEARCH" TargetMode="External"/><Relationship Id="rId352" Type="http://schemas.openxmlformats.org/officeDocument/2006/relationships/hyperlink" Target="https://www.jiomart.com/p/groceries/cadbury-dairy-milk-crackle-chocolate-bar-36-g/490000239" TargetMode="External"/><Relationship Id="rId473" Type="http://schemas.openxmlformats.org/officeDocument/2006/relationships/hyperlink" Target="https://www.flipkart.com/top-s-stuffed-red-chilli-pickle/p/itmfhygutzvwvprm?pid=PCKFHYGUFFCPRDE6&amp;lid=LSTPCKFHYGUFFCPRDE6WHT4OQ&amp;marketplace=GROCERY&amp;iid=en_re8BPoXYjdK%2BkSqPCR2XTjf1kMsv7V7VH6DncBOHqs5Mua02B%2B2J7A5ulVrECGEaGdaYAjBlOfhg13mLknonUw%3D%3D" TargetMode="External"/><Relationship Id="rId594" Type="http://schemas.openxmlformats.org/officeDocument/2006/relationships/hyperlink" Target="https://www.flipkart.com/bikano-aloo-bhujia/p/itm5acd3e1443029?pid=SNSEUCYS4S5FKUHQ&amp;lid=LSTSNSEUCYS4S5FKUHQ6TNRJA&amp;marketplace=GROCERY&amp;q=bikano+namkeen&amp;store=eat%2F0we&amp;srno=s_1_6&amp;otracker=AS_QueryStore_OrganicAutoSuggest_1_14_na_na_na&amp;otracker1=AS_QueryStore_OrganicAutoSuggest_1_14_na_na_na&amp;fm=search-autosuggest&amp;iid=9703a334-6bae-4f3b-a46a-57a1a8df8892.SNSEUCYS4S5FKUHQ.SEARCH&amp;ppt=sp&amp;ppn=sp&amp;ssid=lbhfeiy01s0000001655803904902&amp;qH=9ae59f8a526c7aa9" TargetMode="External"/><Relationship Id="rId230" Type="http://schemas.openxmlformats.org/officeDocument/2006/relationships/hyperlink" Target="https://www.flipkart.com/pedigree-meat-jerky-stix-lamb-dog-treat/p/itmf3j7qhugehzzh?pid=PFDENR84ZBVAHJRA&amp;lid=LSTPFDENR84ZBVAHJRAHF8H7O&amp;marketplace=GROCERY&amp;iid=7ba6da89-2f98-468e-b9df-6f18b3f3d028.PFDENR84ZBVAHJRA.SEARCH" TargetMode="External"/><Relationship Id="rId351" Type="http://schemas.openxmlformats.org/officeDocument/2006/relationships/hyperlink" Target="https://www.flipkart.com/himalaya-complete-care-toothpaste/p/itmez3ftedz6gqwz?pid=TPSEUHEQDRBRYFTD&amp;lid=LSTTPSEUHEQDRBRYFTDBG5EIG&amp;marketplace=GROCERY&amp;iid=3fd08ff9-1571-4512-8733-567cba228a12.TPSEUHEQDRBRYFTD.SEARCH" TargetMode="External"/><Relationship Id="rId472" Type="http://schemas.openxmlformats.org/officeDocument/2006/relationships/hyperlink" Target="https://www.jiomart.com/p/groceries/paper-boat-aamras-mango-drink-250-ml-pouch/491055555" TargetMode="External"/><Relationship Id="rId593" Type="http://schemas.openxmlformats.org/officeDocument/2006/relationships/hyperlink" Target="https://www.flipkart.com/catch-garam-masala/p/itmfypzq436hcgzx?pid=SCMEUE5ZCGGQZFZC&amp;lid=LSTSCMEUE5ZCGGQZFZCXXPV3F&amp;marketplace=GROCERY&amp;q=catch+masala&amp;store=eat%2Fxgg&amp;srno=s_1_26&amp;otracker=AS_QueryStore_OrganicAutoSuggest_1_5_na_na_na&amp;otracker1=AS_QueryStore_OrganicAutoSuggest_1_5_na_na_na&amp;fm=search-autosuggest&amp;iid=70538882-1a4e-469e-9e5c-dbdd40691a08.SCMEUE5ZCGGQZFZC.SEARCH&amp;ppt=sp&amp;ppn=sp&amp;ssid=37y1ca7utc0000001655719992903&amp;qH=4dccee1006e5158e" TargetMode="External"/><Relationship Id="rId350" Type="http://schemas.openxmlformats.org/officeDocument/2006/relationships/hyperlink" Target="https://www.flipkart.com/haldiram-s-chana-jor-garam/p/itm24f43cca71ec5?pid=SNSF6KYDCGZUPDGX&amp;lid=LSTSNSF6KYDCGZUPDGXFFGN7U&amp;marketplace=GROCERY&amp;q=haldiram+namkeen&amp;store=eat%2F0we&amp;srno=s_1_20&amp;otracker=AS_QueryStore_OrganicAutoSuggest_1_16_na_na_ps&amp;otracker1=AS_QueryStore_OrganicAutoSuggest_1_16_na_na_ps&amp;fm=search-autosuggest&amp;iid=7d4078dc-655a-4999-8a6f-c13ef75874c0.SNSF6KYDCGZUPDGX.SEARCH&amp;ppt=sp&amp;ppn=sp&amp;ssid=z8996owkeo0000001655802032260&amp;qH=f177cbad1f2253c4" TargetMode="External"/><Relationship Id="rId471" Type="http://schemas.openxmlformats.org/officeDocument/2006/relationships/hyperlink" Target="https://www.flipkart.com/ambipur-exotic-jasmine-spray/p/itmefff8188a81c7?pid=AIREUHAZYZMRPYQW&amp;lid=LSTAIREUHAZYZMRPYQWWDCVM1&amp;marketplace=GROCERY&amp;iid=cbbca099-2e64-44a8-90f2-e3468b5e9589.AIREUHAZYZMRPYQW.SEARCH" TargetMode="External"/><Relationship Id="rId592" Type="http://schemas.openxmlformats.org/officeDocument/2006/relationships/hyperlink" Target="https://www.amazon.in/Kleeno-Cello-Eco-Dust-Pan/dp/B095NF7TRV/ref=sr_1_16?crid=24K1L3OFIZU9E&amp;keywords=kleeno&amp;qid=1657367563&amp;sprefix=KLEENO%2Caps%2C289&amp;sr=8-16" TargetMode="External"/><Relationship Id="rId470" Type="http://schemas.openxmlformats.org/officeDocument/2006/relationships/hyperlink" Target="https://www.flipkart.com/sebamed-baby-wash-extra-soft/p/itmf3upgng6h9rbz?pid=BWSDAJXFP3JSCEZJ&amp;lid=LSTBWSDAJXFP3JSCEZJKYAJ0L&amp;marketplace=GROCERY&amp;iid=74ca0b31-8f0d-43ba-8b37-d55c215d78b8.BWSDAJXFP3JSCEZJ.SEARCH" TargetMode="External"/><Relationship Id="rId591" Type="http://schemas.openxmlformats.org/officeDocument/2006/relationships/hyperlink" Target="https://www.jiomart.com/p/groceries/b-natural-mixed-fruit-juice-1-l/490249971" TargetMode="External"/><Relationship Id="rId114" Type="http://schemas.openxmlformats.org/officeDocument/2006/relationships/hyperlink" Target="https://www.flipkart.com/colgate-zigzag-antibacterial-medium-toothbrush/p/itmef45a4b662042?pid=THBEYDPRNNWJHYXD&amp;lid=LSTTHBEYDPRNNWJHYXDM1Z7TQ&amp;marketplace=GROCERY&amp;iid=3984f875-3e45-45c7-a2ae-df28872c984a.THBEYDPRNNWJHYXD.SEARCH" TargetMode="External"/><Relationship Id="rId235" Type="http://schemas.openxmlformats.org/officeDocument/2006/relationships/hyperlink" Target="https://healthplus.flipkart.com/volini-gel-10-g-sun-pharmaceutical-ind-ltd/p/26h3e3" TargetMode="External"/><Relationship Id="rId356" Type="http://schemas.openxmlformats.org/officeDocument/2006/relationships/hyperlink" Target="https://www.jiomart.com/p/groceries/pepsi-250-ml-can/490916734" TargetMode="External"/><Relationship Id="rId477" Type="http://schemas.openxmlformats.org/officeDocument/2006/relationships/hyperlink" Target="https://www.jiomart.com/p/groceries/cadbury-dairy-milk-chocolate-bar-150-g-family-pack/490659554" TargetMode="External"/><Relationship Id="rId598" Type="http://schemas.openxmlformats.org/officeDocument/2006/relationships/hyperlink" Target="https://www.jiomart.com/p/groceries/b-natural-apple-juice-1-l/490249972" TargetMode="External"/><Relationship Id="rId113" Type="http://schemas.openxmlformats.org/officeDocument/2006/relationships/hyperlink" Target="https://www.flipkart.com/haldiram-s-gujarati-mix/p/itma67589b20739f?pid=SNSF6KYDGFWKD3R9&amp;lid=LSTSNSF6KYDGFWKD3R9TKNSWF&amp;marketplace=GROCERY&amp;q=haldiram+namkeen&amp;store=eat%2F0we&amp;srno=s_1_6&amp;otracker=AS_QueryStore_OrganicAutoSuggest_1_16_na_na_ps&amp;otracker1=AS_QueryStore_OrganicAutoSuggest_1_16_na_na_ps&amp;fm=search-autosuggest&amp;iid=7d4078dc-655a-4999-8a6f-c13ef75874c0.SNSF6KYDGFWKD3R9.SEARCH&amp;ppt=sp&amp;ppn=sp&amp;ssid=z8996owkeo0000001655802032260&amp;qH=f177cbad1f2253c4" TargetMode="External"/><Relationship Id="rId234" Type="http://schemas.openxmlformats.org/officeDocument/2006/relationships/hyperlink" Target="https://www.flipkart.com/durex-extra-dots-condom/p/itm0d1b410acc395?pid=CDMF4PFQRUMHDWYH&amp;lid=LSTCDMF4PFQRUMHDWYHUPXPQF&amp;marketplace=FLIPKART&amp;store=g9b%2Falu%2Ftdd&amp;srno=b_1_12&amp;otracker=browse&amp;fm=organic&amp;iid=en_dq2C10AjUZR2tkpTJK%2BerfsY6E0jS1wboojIcUmG8RVc2kuZdATPmNogE0Q8MpBaydLDdZbyQtea9jPhiFELIg%3D%3D&amp;ppt=browse&amp;ppn=browse" TargetMode="External"/><Relationship Id="rId355" Type="http://schemas.openxmlformats.org/officeDocument/2006/relationships/hyperlink" Target="https://www.flipkart.com/johnson-s-milk-plus-rice-lotion/p/itmfbpgqhjmscgkq?pid=MSCDAHFYNJ4ZVHHX&amp;lid=LSTMSCDAHFYNJ4ZVHHXBGXDBC&amp;marketplace=GROCERY&amp;iid=en_c3NX0nQIxPkjXIRVZ5pk01epo9gnWyeZ0VQNcePidqPNvcE5BNvN0QVECDlztQ4q7R35SWl35i%2F6vs84HDYrRw%3D%3D" TargetMode="External"/><Relationship Id="rId476" Type="http://schemas.openxmlformats.org/officeDocument/2006/relationships/hyperlink" Target="https://www.flipkart.com/haldiram-s-khatta-meetha-namkeen-1-200-kgs-x-1-pcs/p/itm64576ef5e67c7?pid=SNSFTFFCD8ZC6FBH&amp;lid=LSTSNSFTFFCD8ZC6FBHZYA697&amp;marketplace=FLIPKART&amp;q=haldiram+namkeen&amp;store=eat%2F0we&amp;srno=s_1_35&amp;otracker=AS_QueryStore_OrganicAutoSuggest_1_16_na_na_ps&amp;otracker1=AS_QueryStore_OrganicAutoSuggest_1_16_na_na_ps&amp;fm=search-autosuggest&amp;iid=7d4078dc-655a-4999-8a6f-c13ef75874c0.SNSFTFFCD8ZC6FBH.SEARCH&amp;ppt=sp&amp;ppn=sp&amp;qH=f177cbad1f2253c4" TargetMode="External"/><Relationship Id="rId597" Type="http://schemas.openxmlformats.org/officeDocument/2006/relationships/hyperlink" Target="https://www.flipkart.com/fogg-one-bodyspray-legend-champion-240ml-body-spray-men/p/itm81e371a4487e9?pid=DEOG9SZUGSPG5B72&amp;lid=LSTDEOG9SZUGSPG5B72GS5LW4&amp;marketplace=FLIPKART&amp;q=deodorant&amp;store=g9b%2F0yh%2Fvp1&amp;srno=s_3_85&amp;otracker=AS_Query_OrganicAutoSuggest_3_5_na_na_na&amp;otracker1=AS_Query_OrganicAutoSuggest_3_5_na_na_na&amp;fm=search-autosuggest&amp;iid=046c22da-35ab-4d30-87eb-f7039ae479ed.DEOG9SZUGSPG5B72.SEARCH&amp;ppt=sp&amp;ppn=sp&amp;qH=8289b549e3cb5290" TargetMode="External"/><Relationship Id="rId112" Type="http://schemas.openxmlformats.org/officeDocument/2006/relationships/hyperlink" Target="https://www.jiomart.com/p/groceries/maggi-2-minute-masala-instant-noodles-280-g/490000365" TargetMode="External"/><Relationship Id="rId233" Type="http://schemas.openxmlformats.org/officeDocument/2006/relationships/hyperlink" Target="https://www.bigbasket.com/pd/70001664/english-oven-pizza-base-200-g-pouch/?nc=cl-prod-list&amp;t_pg=&amp;t_p=&amp;t_s=cl-prod-list&amp;t_pos=1&amp;t_ch=desktop" TargetMode="External"/><Relationship Id="rId354" Type="http://schemas.openxmlformats.org/officeDocument/2006/relationships/hyperlink" Target="https://www.flipkart.com/himalaya-neem-turmeric-soap/p/itmfavmjufprfe3p?pid=SOPF896TBGEQT4HW&amp;lid=LSTSOPF896TBGEQT4HWTPFEPC&amp;marketplace=GROCERY&amp;q=soap+all+categories&amp;store=g9b%2F5nz%2Fb1b%2Fyug&amp;srno=s_1_35&amp;otracker=search&amp;otracker1=search&amp;fm=Search&amp;iid=e28a4cea-954e-4675-aefe-644bb539b827.SOPF896TBGEQT4HW.SEARCH&amp;ppt=sp&amp;ppn=sp&amp;ssid=cs3vwapwkg0000001656308610524&amp;qH=de099dce79a407da" TargetMode="External"/><Relationship Id="rId475" Type="http://schemas.openxmlformats.org/officeDocument/2006/relationships/hyperlink" Target="https://www.flipkart.com/catch-sabzi-masala-powder/p/itmezvsxcjzrxmh5?pid=SCMEUE5Z4YGWVK8P&amp;lid=LSTSCMEUE5Z4YGWVK8PX6QTYU&amp;marketplace=GROCERY&amp;q=catch+masala&amp;store=eat%2Fxgg&amp;srno=s_1_11&amp;otracker=AS_QueryStore_OrganicAutoSuggest_1_5_na_na_na&amp;otracker1=AS_QueryStore_OrganicAutoSuggest_1_5_na_na_na&amp;fm=search-autosuggest&amp;iid=70538882-1a4e-469e-9e5c-dbdd40691a08.SCMEUE5Z4YGWVK8P.SEARCH&amp;ppt=sp&amp;ppn=sp&amp;ssid=37y1ca7utc0000001655719992903&amp;qH=4dccee1006e5158e" TargetMode="External"/><Relationship Id="rId596" Type="http://schemas.openxmlformats.org/officeDocument/2006/relationships/hyperlink" Target="https://www.flipkart.com/body-cupid-cherrylicious-shower-gel-200-ml-no-sulphate-no-paraben/p/itm4cb57bd33a842?pid=BWSFUJQVBABAVZHS&amp;lid=LSTBWSFUJQVBABAVZHSMKKQZ5&amp;marketplace=FLIPKART&amp;q=body+wash&amp;store=g9b%2F5nz%2Fb1b%2Fbwa&amp;srno=s_1_32&amp;otracker=AS_QueryStore_OrganicAutoSuggest_2_4_na_na_na&amp;otracker1=AS_QueryStore_OrganicAutoSuggest_2_4_na_na_na&amp;fm=search-autosuggest&amp;iid=en_LmoV5Iz%2FRKyyVWTOOsDg5LK8DokEEu5kGzVx8Y64lBBkRCKIos2EgBoHOctoWE71I753j8huvgGfTx0bUKPi0Q%3D%3D&amp;ppt=sp&amp;ppn=sp&amp;ssid=qpusm72ets0000001656305924141&amp;qH=3159723a134748bd" TargetMode="External"/><Relationship Id="rId111" Type="http://schemas.openxmlformats.org/officeDocument/2006/relationships/hyperlink" Target="https://www.flipkart.com/mdh-hing/p/itmeuyz2ye7pajdw?pid=SCMEUYZ2JS5JM8MK&amp;lid=LSTSCMEUYZ2JS5JM8MKR2TUBU&amp;marketplace=GROCERY&amp;store=eat%2Fxgg&amp;srno=b_1_6&amp;otracker=browse&amp;fm=organic&amp;iid=02cdadf6-6c5d-4b31-be65-c3a4ca3d2a53.SCMEUYZ2JS5JM8MK.SEARCH&amp;ppt=browse&amp;ppn=browse&amp;ssid=z10pvww71s0000001655716751600" TargetMode="External"/><Relationship Id="rId232" Type="http://schemas.openxmlformats.org/officeDocument/2006/relationships/hyperlink" Target="https://www.amazon.in/Scotch-Brite-Premium-Toilet-Brush-container/dp/B00NBM1TYU/ref=sr_1_20?crid=5TAH5DB32LXQ&amp;keywords=scotch+brite&amp;qid=1657364810&amp;sprefix=scoth+brite%2Caps%2C242&amp;sr=8-20" TargetMode="External"/><Relationship Id="rId353" Type="http://schemas.openxmlformats.org/officeDocument/2006/relationships/hyperlink" Target="https://www.flipkart.com/joy-hair-fruits-shining-black-conditioning-shampoo-enriched-amla-grapes/p/itm2eaccbfe72efe?pid=SMPFZ6WED3PCGS5P&amp;lid=LSTSMPFZ6WED3PCGS5PEJZIEX&amp;marketplace=GROCERY&amp;iid=en_n%2B94PM6CBL3fDxOXerIwE22kNOKRufjQxTDl7KHCnhoXetaXSRdejYBf0Kd2voh4lwgvciFQTFmsoEG4aV%2FZfg%3D%3D" TargetMode="External"/><Relationship Id="rId474" Type="http://schemas.openxmlformats.org/officeDocument/2006/relationships/hyperlink" Target="https://www.amazon.in/Gala-Dust-Broom-Extendable-Handle/dp/B081QHNGSV/ref=sr_1_21?crid=ZJXBS8X8FCCZ&amp;keywords=GALA&amp;qid=1657367257&amp;sprefix=gala%2Caps%2C368&amp;sr=8-21" TargetMode="External"/><Relationship Id="rId595" Type="http://schemas.openxmlformats.org/officeDocument/2006/relationships/hyperlink" Target="https://www.flipkart.com/pantene-advanced-hairfall-solution-anti-hairfall-shampoo/p/itmb7c4dc6a84821?pid=SMPFYG2TKKHSKSUW&amp;lid=LSTSMPFYG2TKKHSKSUWKSJIZI&amp;marketplace=GROCERY&amp;iid=1d0b6f7d-6d48-424d-a068-7ce4838bb809.SMPFYG2TKKHSKSUW.SEARCH" TargetMode="External"/><Relationship Id="rId305" Type="http://schemas.openxmlformats.org/officeDocument/2006/relationships/hyperlink" Target="https://www.flipkart.com/pears-soft-fresh-body-wash/p/itmf7z27rwjgpfyb?pid=BWSF7Z27CZ9SQJYF&amp;lid=LSTBWSF7Z27CZ9SQJYFRZMFAN&amp;marketplace=FLIPKART&amp;q=body+wash&amp;store=g9b%2F5nz%2Fb1b%2Fbwa&amp;srno=s_1_9&amp;otracker=AS_QueryStore_OrganicAutoSuggest_2_4_na_na_na&amp;otracker1=AS_QueryStore_OrganicAutoSuggest_2_4_na_na_na&amp;fm=search-autosuggest&amp;iid=a7f4c246-2fad-4707-a8a0-8d4eabdb3715.BWSF7Z27CZ9SQJYF.SEARCH&amp;ppt=sp&amp;ppn=sp&amp;ssid=qpusm72ets0000001656305924141&amp;qH=3159723a134748bd" TargetMode="External"/><Relationship Id="rId426" Type="http://schemas.openxmlformats.org/officeDocument/2006/relationships/hyperlink" Target="https://www.flipkart.com/haldiram-s-bhujia-sev/p/itmcf7427b395677?pid=SNSETFPYMGJKSHYC&amp;lid=LSTSNSETFPYMGJKSHYCOQRIEF&amp;marketplace=FLIPKART&amp;q=haldiram+namkeen&amp;store=eat%2F0we&amp;srno=s_1_26&amp;otracker=AS_QueryStore_OrganicAutoSuggest_1_16_na_na_ps&amp;otracker1=AS_QueryStore_OrganicAutoSuggest_1_16_na_na_ps&amp;fm=search-autosuggest&amp;iid=7d4078dc-655a-4999-8a6f-c13ef75874c0.SNSETFPYMGJKSHYC.SEARCH&amp;ppt=sp&amp;ppn=sp&amp;qH=f177cbad1f2253c4" TargetMode="External"/><Relationship Id="rId547" Type="http://schemas.openxmlformats.org/officeDocument/2006/relationships/hyperlink" Target="https://www.flipkart.com/catch-small-cardamom/p/itm5c9a1d1749654?pid=SCMFUKEHFZUB2YU9&amp;lid=LSTSCMFUKEHFZUB2YU94B1BZ0&amp;marketplace=GROCERY&amp;q=catch+masala&amp;store=eat%2Fxgg&amp;srno=s_1_19&amp;otracker=AS_QueryStore_OrganicAutoSuggest_1_5_na_na_na&amp;otracker1=AS_QueryStore_OrganicAutoSuggest_1_5_na_na_na&amp;fm=search-autosuggest&amp;iid=70538882-1a4e-469e-9e5c-dbdd40691a08.SCMFUKEHFZUB2YU9.SEARCH&amp;ppt=sp&amp;ppn=sp&amp;ssid=37y1ca7utc0000001655719992903&amp;qH=4dccee1006e5158e" TargetMode="External"/><Relationship Id="rId668" Type="http://schemas.openxmlformats.org/officeDocument/2006/relationships/hyperlink" Target="https://www.flipkart.com/himalaya-gentle-daily-care-protein-shampoo/p/itmf3xfxcmgmhz2c?pid=SMPEUHHF4JXJG7CU&amp;lid=LSTSMPEUHHF4JXJG7CUENOGNC&amp;marketplace=GROCERY&amp;iid=1d0b6f7d-6d48-424d-a068-7ce4838bb809.SMPEUHHF4JXJG7CU.SEARCH" TargetMode="External"/><Relationship Id="rId304" Type="http://schemas.openxmlformats.org/officeDocument/2006/relationships/hyperlink" Target="https://www.flipkart.com/wow-skin-science-onion-oil-shampoo-200-ml/p/itm937b58495fbd8?pid=SMPG5N6JZRFYTWNU&amp;lid=LSTSMPG5N6JZRFYTWNUMRPQT4&amp;marketplace=GROCERY&amp;iid=en_n%2B94PM6CBL3fDxOXerIwE22kNOKRufjQxTDl7KHCnhosIMss2iVUd%2Fsozxb%2FmEouzKkgOUmvfkG7tVQOz19iyQ%3D%3D" TargetMode="External"/><Relationship Id="rId425" Type="http://schemas.openxmlformats.org/officeDocument/2006/relationships/hyperlink" Target="https://www.flipkart.com/catch-amchur-powder/p/itmewgs6stx7gsct?pid=SCMEUE5ZBSHBTFZZ&amp;lid=LSTSCMEUE5ZBSHBTFZZZFBPUU&amp;marketplace=GROCERY&amp;q=catch+masala&amp;store=eat%2Fxgg&amp;srno=s_1_5&amp;otracker=AS_QueryStore_OrganicAutoSuggest_1_5_na_na_na&amp;otracker1=AS_QueryStore_OrganicAutoSuggest_1_5_na_na_na&amp;fm=search-autosuggest&amp;iid=70538882-1a4e-469e-9e5c-dbdd40691a08.SCMEUE5ZBSHBTFZZ.SEARCH&amp;ppt=sp&amp;ppn=sp&amp;ssid=37y1ca7utc0000001655719992903&amp;qH=4dccee1006e5158e" TargetMode="External"/><Relationship Id="rId546" Type="http://schemas.openxmlformats.org/officeDocument/2006/relationships/hyperlink" Target="https://www.amazon.in/Gala-132760-Floor-Brooming-Dustpan/dp/B00J4YCNCG/ref=sr_1_36?crid=ZJXBS8X8FCCZ&amp;keywords=GALA&amp;qid=1657367437&amp;sprefix=gala%2Caps%2C368&amp;sr=8-36" TargetMode="External"/><Relationship Id="rId667" Type="http://schemas.openxmlformats.org/officeDocument/2006/relationships/hyperlink" Target="https://www.flipkart.com/bikano-aloo-bhujia-1-kg/p/itme2edba242818e?pid=SNSGAHW6YDWZYZDR&amp;lid=LSTSNSGAHW6YDWZYZDRDUGETG&amp;marketplace=FLIPKART&amp;q=bikano+namkeen&amp;store=eat%2F0we&amp;srno=s_1_21&amp;otracker=AS_QueryStore_OrganicAutoSuggest_1_14_na_na_na&amp;otracker1=AS_QueryStore_OrganicAutoSuggest_1_14_na_na_na&amp;fm=search-autosuggest&amp;iid=9703a334-6bae-4f3b-a46a-57a1a8df8892.SNSGAHW6YDWZYZDR.SEARCH&amp;ppt=sp&amp;ppn=sp&amp;ssid=lbhfeiy01s0000001655803904902&amp;qH=9ae59f8a526c7aa9" TargetMode="External"/><Relationship Id="rId303" Type="http://schemas.openxmlformats.org/officeDocument/2006/relationships/hyperlink" Target="https://www.jiomart.com/p/groceries/snickers-chocolate-bar-50-g-pack-of-3/590033976" TargetMode="External"/><Relationship Id="rId424" Type="http://schemas.openxmlformats.org/officeDocument/2006/relationships/hyperlink" Target="https://www.flipkart.com/durex-air-ultra-thin-condom/p/itm02fd4314acb90?pid=CDMF4WYV8WC2CDFK&amp;lid=LSTCDMF4WYV8WC2CDFKMDSKIK&amp;marketplace=GROCERY&amp;store=g9b%2Falu%2Ftdd&amp;srno=b_2_55&amp;otracker=browse&amp;fm=organic&amp;iid=7f8fb370-9f80-4213-bbc9-54b3cf4eaf3a.CDMF4WYV8WC2CDFK.SEARCH&amp;ppt=browse&amp;ppn=browse" TargetMode="External"/><Relationship Id="rId545" Type="http://schemas.openxmlformats.org/officeDocument/2006/relationships/hyperlink" Target="https://www.jiomart.com/p/groceries/real-fruit-power-apple-juice-1-l/490553037" TargetMode="External"/><Relationship Id="rId666" Type="http://schemas.openxmlformats.org/officeDocument/2006/relationships/hyperlink" Target="https://www.flipkart.com/catch-turmeric-power-haldi-1-kg/p/itm009d8f6d29917?pid=SCMG2EZ9XFQ9ZMDV&amp;lid=LSTSCMG2EZ9XFQ9ZMDVBFLP3R&amp;marketplace=FLIPKART&amp;q=catch+masala&amp;store=eat%2Fxgg&amp;srno=s_2_51&amp;otracker=AS_QueryStore_OrganicAutoSuggest_1_5_na_na_na&amp;otracker1=AS_QueryStore_OrganicAutoSuggest_1_5_na_na_na&amp;fm=search-autosuggest&amp;iid=2dd28167-377b-4f57-8ccb-14fdde58c422.SCMG2EZ9XFQ9ZMDV.SEARCH&amp;ppt=sp&amp;ppn=sp&amp;ssid=37y1ca7utc0000001655719992903&amp;qH=4dccee1006e5158e" TargetMode="External"/><Relationship Id="rId302" Type="http://schemas.openxmlformats.org/officeDocument/2006/relationships/hyperlink" Target="https://www.flipkart.com/haldiram-s-punjabi-tadka/p/itmc12d82746baab?pid=SNSF6KYDDK9GWNTF&amp;lid=LSTSNSF6KYDDK9GWNTFCKNX01&amp;marketplace=GROCERY&amp;q=haldiram+namkeen&amp;store=eat%2F0we&amp;srno=s_1_17&amp;otracker=AS_QueryStore_OrganicAutoSuggest_1_16_na_na_ps&amp;otracker1=AS_QueryStore_OrganicAutoSuggest_1_16_na_na_ps&amp;fm=search-autosuggest&amp;iid=7d4078dc-655a-4999-8a6f-c13ef75874c0.SNSF6KYDDK9GWNTF.SEARCH&amp;ppt=sp&amp;ppn=sp&amp;ssid=z8996owkeo0000001655802032260&amp;qH=f177cbad1f2253c4" TargetMode="External"/><Relationship Id="rId423" Type="http://schemas.openxmlformats.org/officeDocument/2006/relationships/hyperlink" Target="https://www.amazon.in/Gala-153070-Microfiber-Duster-Blue/dp/B06XBXF8FB/ref=sr_1_17?crid=ZJXBS8X8FCCZ&amp;keywords=GALA&amp;qid=1657366983&amp;sprefix=gala%2Caps%2C368&amp;sr=8-17" TargetMode="External"/><Relationship Id="rId544" Type="http://schemas.openxmlformats.org/officeDocument/2006/relationships/hyperlink" Target="https://www.flipkart.com/lifebuoy-care-germ-protection/p/itmf2462e83ff830?pid=SOPG44YZ3GSUG6GY&amp;lid=LSTSOPG44YZ3GSUG6GYFL40IK&amp;marketplace=FLIPKART&amp;q=lifebuoy+soap&amp;store=g9b%2F5nz%2Fb1b%2Fyug&amp;srno=s_1_11&amp;otracker=AS_QueryStore_OrganicAutoSuggest_1_5_na_na_na&amp;otracker1=AS_QueryStore_OrganicAutoSuggest_1_5_na_na_na&amp;fm=search-autosuggest&amp;iid=d74898e3-a241-4e89-abbc-d49be2f64d63.SOPG44YZ3GSUG6GY.SEARCH&amp;ppt=sp&amp;ppn=sp&amp;ssid=apy5dey6q80000001656310460736&amp;qH=42a3984905bcbe7e" TargetMode="External"/><Relationship Id="rId665" Type="http://schemas.openxmlformats.org/officeDocument/2006/relationships/hyperlink" Target="https://www.flipkart.com/sunsilk-stunning-black-shine/p/itmf3xftpdmwdkcv?pid=SMPFRZXZZSGBFCHR&amp;lid=LSTSMPFRZXZZSGBFCHRTLJUVS&amp;marketplace=GROCERY&amp;iid=1d0b6f7d-6d48-424d-a068-7ce4838bb809.SMPFRZXZZSGBFCHR.SEARCH" TargetMode="External"/><Relationship Id="rId309" Type="http://schemas.openxmlformats.org/officeDocument/2006/relationships/hyperlink" Target="https://www.jiomart.com/p/groceries/mother-s-recipe-lime-pickle-200-g/490009152" TargetMode="External"/><Relationship Id="rId308" Type="http://schemas.openxmlformats.org/officeDocument/2006/relationships/hyperlink" Target="https://www.jiomart.com/p/groceries/limca-2-25-l/490004167" TargetMode="External"/><Relationship Id="rId429" Type="http://schemas.openxmlformats.org/officeDocument/2006/relationships/hyperlink" Target="https://www.flipkart.com/pantene-advanced-hairfall-solution-anti-hairfall-silky-smooth-shampoo/p/itm42b580eee466a?pid=SMPFYG2T68KGDKKD&amp;lid=LSTSMPFYG2T68KGDKKDDE9JPJ&amp;marketplace=GROCERY&amp;iid=67f17e94-0d2f-47ce-bc2d-7c0e7c9444fc.SMPFYG2T68KGDKKD.SEARCH" TargetMode="External"/><Relationship Id="rId307" Type="http://schemas.openxmlformats.org/officeDocument/2006/relationships/hyperlink" Target="https://www.flipkart.com/godrej-aer-matic-violet-valley-bloom-automatic-spray/p/itmbcb951c048d1b?pid=AIRFN2JDR9YN6GHW&amp;lid=LSTAIRFN2JDR9YN6GHWD15LSE&amp;marketplace=GROCERY&amp;iid=en_mARGY3WEFnqGWUcDJBnPZw2MeOjYoEczT2Aqni2knGrpmPI4gVZyqGWK%2BS6PmDuwqGRD0mCiqJO2%2Bltbp1KwFQ%3D%3D" TargetMode="External"/><Relationship Id="rId428" Type="http://schemas.openxmlformats.org/officeDocument/2006/relationships/hyperlink" Target="https://www.jiomart.com/p/groceries/kinder-joy-for-boy-chocolate-egg-20-g/490309134" TargetMode="External"/><Relationship Id="rId549" Type="http://schemas.openxmlformats.org/officeDocument/2006/relationships/hyperlink" Target="https://www.jiomart.com/p/groceries/cadbury-perk-twin-wafer-chocolate-bar-28-g/491074314" TargetMode="External"/><Relationship Id="rId306" Type="http://schemas.openxmlformats.org/officeDocument/2006/relationships/hyperlink" Target="https://www.flipkart.com/chandrika-ayurvedic-soap/p/itmf9ff5uvppd63e?pid=SOPF6MC2WPHAZTXY&amp;lid=LSTSOPF6MC2WPHAZTXYTU0BPQ&amp;marketplace=FLIPKART&amp;q=soap+all+categories&amp;store=g9b%2F5nz%2Fb1b%2Fyug&amp;srno=s_1_31&amp;otracker=search&amp;otracker1=search&amp;fm=Search&amp;iid=e28a4cea-954e-4675-aefe-644bb539b827.SOPF6MC2WPHAZTXY.SEARCH&amp;ppt=sp&amp;ppn=sp&amp;ssid=cs3vwapwkg0000001656308610524&amp;qH=de099dce79a407da" TargetMode="External"/><Relationship Id="rId427" Type="http://schemas.openxmlformats.org/officeDocument/2006/relationships/hyperlink" Target="https://www.flipkart.com/colgate-active-salt-neem-toothpaste/p/itmeut78cc6hqngr?pid=TPSETYD5NEG8QF8E&amp;lid=LSTTPSETYD5NEG8QF8ETFP7MX&amp;marketplace=GROCERY&amp;iid=f3bb0766-713b-442d-9eef-537bbea1fa4c.TPSETYD5NEG8QF8E.SEARCH" TargetMode="External"/><Relationship Id="rId548" Type="http://schemas.openxmlformats.org/officeDocument/2006/relationships/hyperlink" Target="https://www.flipkart.com/haldiram-s-kachori-gujrati/p/itmf06265e321bf7?pid=SNSGBFTTMJFYQPHH&amp;lid=LSTSNSGBFTTMJFYQPHHYT6YOZ&amp;marketplace=FLIPKART&amp;q=haldiram+namkeen&amp;store=eat%2F0we&amp;srno=s_3_111&amp;otracker=AS_QueryStore_OrganicAutoSuggest_1_16_na_na_ps&amp;otracker1=AS_QueryStore_OrganicAutoSuggest_1_16_na_na_ps&amp;fm=search-autosuggest&amp;iid=7f7972ec-a38f-4e82-8d0a-3dbf58068bc6.SNSGBFTTMJFYQPHH.SEARCH&amp;ppt=sp&amp;ppn=sp&amp;qH=f177cbad1f2253c4" TargetMode="External"/><Relationship Id="rId669" Type="http://schemas.openxmlformats.org/officeDocument/2006/relationships/hyperlink" Target="https://www.flipkart.com/head-shoulders-silky-black-shampoo/p/itmf3xfxpuzxajmy?pid=SMPFGUN2ZC8JRYAF&amp;lid=LSTSMPFGUN2ZC8JRYAFDAQ2U4&amp;marketplace=GROCERY&amp;iid=1d0b6f7d-6d48-424d-a068-7ce4838bb809.SMPFGUN2ZC8JRYAF.SEARCH" TargetMode="External"/><Relationship Id="rId660" Type="http://schemas.openxmlformats.org/officeDocument/2006/relationships/hyperlink" Target="https://www.flipkart.com/catch-chhole-masala-100-gm-pack-1/p/itm49af4b6895bf0?pid=SCMG3SKSXRZNZZVC&amp;lid=LSTSCMG3SKSXRZNZZVCV01NWX&amp;marketplace=FLIPKART&amp;q=catch+masala&amp;store=eat%2Fxgg&amp;srno=s_2_48&amp;otracker=AS_QueryStore_OrganicAutoSuggest_1_5_na_na_na&amp;otracker1=AS_QueryStore_OrganicAutoSuggest_1_5_na_na_na&amp;fm=search-autosuggest&amp;iid=2dd28167-377b-4f57-8ccb-14fdde58c422.SCMG3SKSXRZNZZVC.SEARCH&amp;ppt=sp&amp;ppn=sp&amp;ssid=37y1ca7utc0000001655719992903&amp;qH=4dccee1006e5158e" TargetMode="External"/><Relationship Id="rId301" Type="http://schemas.openxmlformats.org/officeDocument/2006/relationships/hyperlink" Target="https://www.jiomart.com/p/groceries/ching-s-secret-hot-garlic-instant-noodles-240-g/490544388" TargetMode="External"/><Relationship Id="rId422" Type="http://schemas.openxmlformats.org/officeDocument/2006/relationships/hyperlink" Target="https://www.jiomart.com/p/groceries/nilon-s-parampara-chilli-pickle-1-kg/590657275" TargetMode="External"/><Relationship Id="rId543" Type="http://schemas.openxmlformats.org/officeDocument/2006/relationships/hyperlink" Target="https://www.flipkart.com/indulekha-bringha-hair-cleanser/p/itm4b91bad5d4652?pid=SMPEYJY8ATUBC6AG&amp;lid=LSTSMPEYJY8ATUBC6AGRLEKAB&amp;marketplace=GROCERY&amp;iid=67f17e94-0d2f-47ce-bc2d-7c0e7c9444fc.SMPEYJY8ATUBC6AG.SEARCH" TargetMode="External"/><Relationship Id="rId664" Type="http://schemas.openxmlformats.org/officeDocument/2006/relationships/hyperlink" Target="https://www.flipkart.com/catch-hing-50-gm-pack-1/p/itme732f96736bde?pid=SCMG3E3636YZKH88&amp;lid=LSTSCMG3E3636YZKH88XEX1NC&amp;marketplace=FLIPKART&amp;q=catch+masala&amp;store=eat%2Fxgg&amp;srno=s_2_49&amp;otracker=AS_QueryStore_OrganicAutoSuggest_1_5_na_na_na&amp;otracker1=AS_QueryStore_OrganicAutoSuggest_1_5_na_na_na&amp;fm=search-autosuggest&amp;iid=2dd28167-377b-4f57-8ccb-14fdde58c422.SCMG3E3636YZKH88.SEARCH&amp;ppt=sp&amp;ppn=sp&amp;ssid=37y1ca7utc0000001655719992903&amp;qH=4dccee1006e5158e" TargetMode="External"/><Relationship Id="rId300" Type="http://schemas.openxmlformats.org/officeDocument/2006/relationships/hyperlink" Target="https://www.flipkart.com/mdh-garam-500g-pack-2/p/itm903bbc7fe44a8?pid=SCMG5B89NHZDCKUZ&amp;lid=LSTSCMG5B89NHZDCKUZBW3AQR&amp;marketplace=FLIPKART&amp;store=eat%2Fxgg&amp;srno=b_1_32&amp;otracker=browse&amp;fm=organic&amp;iid=02cdadf6-6c5d-4b31-be65-c3a4ca3d2a53.SCMG5B89NHZDCKUZ.SEARCH&amp;ppt=browse&amp;ppn=browse" TargetMode="External"/><Relationship Id="rId421" Type="http://schemas.openxmlformats.org/officeDocument/2006/relationships/hyperlink" Target="https://www.jiomart.com/p/groceries/paper-boat-swing-slurpy-mango-drink-600-ml/590052505" TargetMode="External"/><Relationship Id="rId542" Type="http://schemas.openxmlformats.org/officeDocument/2006/relationships/hyperlink" Target="https://www.jiomart.com/p/groceries/cadbury-5-star-chocolate-bar-40-g/491212740" TargetMode="External"/><Relationship Id="rId663" Type="http://schemas.openxmlformats.org/officeDocument/2006/relationships/hyperlink" Target="https://www.flipkart.com/roadster-sea-into-woods-green-trails-perfume-body-spray-men/p/itm51fe112a2708c?pid=DEOGYM8VPDVZFVYU&amp;lid=LSTDEOGYM8VPDVZFVYUO6PBLY&amp;marketplace=FLIPKART&amp;q=deodorant&amp;store=g9b%2F0yh%2Fvp1&amp;srno=s_6_230&amp;otracker=AS_Query_OrganicAutoSuggest_3_5_na_na_na&amp;otracker1=AS_Query_OrganicAutoSuggest_3_5_na_na_na&amp;fm=search-autosuggest&amp;iid=817e4427-b3de-4a44-8275-36ab8619f2c9.DEOGYM8VPDVZFVYU.SEARCH&amp;ppt=sp&amp;ppn=sp&amp;qH=8289b549e3cb5290" TargetMode="External"/><Relationship Id="rId420" Type="http://schemas.openxmlformats.org/officeDocument/2006/relationships/hyperlink" Target="https://www.flipkart.com/nestle-ceregrow-growing-up-multigrain-cereal-milk-fruits/p/itm23b127629a5f0?pid=BBYEW8RGSQGG8AHW&amp;lid=LSTBBYEW8RGSQGG8AHWTODVLL&amp;marketplace=GROCERY&amp;iid=en_c3NX0nQIxPkjXIRVZ5pk01epo9gnWyeZ0VQNcePidqOSKSByhJ%2BiTw%2BeLWs%2FH07WJnYWSZ%2B1AswNDcdSCEr4sw%3D%3D" TargetMode="External"/><Relationship Id="rId541" Type="http://schemas.openxmlformats.org/officeDocument/2006/relationships/hyperlink" Target="https://www.flipkart.com/haldiram-s-kaju-mixture/p/itmab26723468a73?pid=SNSF6KYDH3G5H2CK&amp;lid=LSTSNSF6KYDH3G5H2CKXUZ6SW&amp;marketplace=GROCERY&amp;q=haldiram+namkeen&amp;store=eat%2F0we&amp;srno=s_2_76&amp;otracker=AS_QueryStore_OrganicAutoSuggest_1_16_na_na_ps&amp;otracker1=AS_QueryStore_OrganicAutoSuggest_1_16_na_na_ps&amp;fm=search-autosuggest&amp;iid=45c7ed4f-15f2-4701-9367-2ea456118892.SNSF6KYDH3G5H2CK.SEARCH&amp;ppt=sp&amp;ppn=sp&amp;qH=f177cbad1f2253c4" TargetMode="External"/><Relationship Id="rId662" Type="http://schemas.openxmlformats.org/officeDocument/2006/relationships/hyperlink" Target="https://www.flipkart.com/pantene-advanced-hairfall-solution-bamboo-shampoo/p/itm02b1cc05d29e8?pid=SMPGA5DDEPHFUXZQ&amp;lid=LSTSMPGA5DDEPHFUXZQC2JN4I&amp;marketplace=GROCERY&amp;iid=1d0b6f7d-6d48-424d-a068-7ce4838bb809.SMPGA5DDEPHFUXZQ.SEARCH" TargetMode="External"/><Relationship Id="rId540" Type="http://schemas.openxmlformats.org/officeDocument/2006/relationships/hyperlink" Target="https://www.flipkart.com/catch-clove/p/itm1d3bd7e561850?pid=SCMFUKEH9VVHMQEG&amp;lid=LSTSCMFUKEH9VVHMQEGGR2ZQ1&amp;marketplace=GROCERY&amp;q=catch+masala&amp;store=eat%2Fxgg&amp;srno=s_1_18&amp;otracker=AS_QueryStore_OrganicAutoSuggest_1_5_na_na_na&amp;otracker1=AS_QueryStore_OrganicAutoSuggest_1_5_na_na_na&amp;fm=search-autosuggest&amp;iid=70538882-1a4e-469e-9e5c-dbdd40691a08.SCMFUKEH9VVHMQEG.SEARCH&amp;ppt=sp&amp;ppn=sp&amp;ssid=37y1ca7utc0000001655719992903&amp;qH=4dccee1006e5158e" TargetMode="External"/><Relationship Id="rId661" Type="http://schemas.openxmlformats.org/officeDocument/2006/relationships/hyperlink" Target="https://www.flipkart.com/bikano-bikaneri-bhujia-crunchy-spicy1-kg/p/itm373c74c3c44a2?pid=SNSGAHXGQYSG4CNM&amp;lid=LSTSNSGAHXGQYSG4CNMUC67FZ&amp;marketplace=FLIPKART&amp;q=bikano+namkeen&amp;store=eat%2F0we&amp;srno=s_1_19&amp;otracker=AS_QueryStore_OrganicAutoSuggest_1_14_na_na_na&amp;otracker1=AS_QueryStore_OrganicAutoSuggest_1_14_na_na_na&amp;fm=search-autosuggest&amp;iid=9703a334-6bae-4f3b-a46a-57a1a8df8892.SNSGAHXGQYSG4CNM.SEARCH&amp;ppt=sp&amp;ppn=sp&amp;ssid=lbhfeiy01s0000001655803904902&amp;qH=9ae59f8a526c7aa9" TargetMode="External"/><Relationship Id="rId415" Type="http://schemas.openxmlformats.org/officeDocument/2006/relationships/hyperlink" Target="https://www.flipkart.com/dabur-meswak-complete-oral-care-toothpaste/p/itmf88vzrvjfrwfk?pid=TPSEGPB6FXT7XCQF&amp;lid=LSTTPSEGPB6FXT7XCQFL62VRD&amp;marketplace=GROCERY&amp;iid=f3bb0766-713b-442d-9eef-537bbea1fa4c.TPSEGPB6FXT7XCQF.SEARCH" TargetMode="External"/><Relationship Id="rId536" Type="http://schemas.openxmlformats.org/officeDocument/2006/relationships/hyperlink" Target="https://www.flipkart.com/lifebuoy-turmaric-soap-pack-5/p/itm8259d04bfa359?pid=SOPG7667BNYYX2WN&amp;lid=LSTSOPG7667BNYYX2WNDUT0CU&amp;marketplace=FLIPKART&amp;q=lifebuoy+soap&amp;store=g9b%2F5nz%2Fb1b%2Fyug&amp;srno=s_1_10&amp;otracker=AS_QueryStore_OrganicAutoSuggest_1_5_na_na_na&amp;otracker1=AS_QueryStore_OrganicAutoSuggest_1_5_na_na_na&amp;fm=search-autosuggest&amp;iid=d74898e3-a241-4e89-abbc-d49be2f64d63.SOPG7667BNYYX2WN.SEARCH&amp;ppt=sp&amp;ppn=sp&amp;ssid=apy5dey6q80000001656310460736&amp;qH=42a3984905bcbe7e" TargetMode="External"/><Relationship Id="rId657" Type="http://schemas.openxmlformats.org/officeDocument/2006/relationships/hyperlink" Target="https://www.flipkart.com/catch-amchur-powder-100-g-pack-1/p/itm9e4af06ca08ea?pid=SCMG3TUYNTSWMHW7&amp;lid=LSTSCMG3TUYNTSWMHW78LLRL5&amp;marketplace=FLIPKART&amp;q=catch+masala&amp;store=eat%2Fxgg&amp;srno=s_2_46&amp;otracker=AS_QueryStore_OrganicAutoSuggest_1_5_na_na_na&amp;otracker1=AS_QueryStore_OrganicAutoSuggest_1_5_na_na_na&amp;fm=search-autosuggest&amp;iid=2dd28167-377b-4f57-8ccb-14fdde58c422.SCMG3TUYNTSWMHW7.SEARCH&amp;ppt=sp&amp;ppn=sp&amp;ssid=37y1ca7utc0000001655719992903&amp;qH=4dccee1006e5158e" TargetMode="External"/><Relationship Id="rId414" Type="http://schemas.openxmlformats.org/officeDocument/2006/relationships/hyperlink" Target="https://www.flipkart.com/haldiram-s-chai-puri/p/itmbd2a520c8eecd?pid=SNSF6KYDZ4EBWRTZ&amp;lid=LSTSNSF6KYDZ4EBWRTZSCYXZB&amp;marketplace=GROCERY&amp;q=haldiram+namkeen&amp;store=eat%2F0we&amp;srno=s_1_25&amp;otracker=AS_QueryStore_OrganicAutoSuggest_1_16_na_na_ps&amp;otracker1=AS_QueryStore_OrganicAutoSuggest_1_16_na_na_ps&amp;fm=search-autosuggest&amp;iid=7d4078dc-655a-4999-8a6f-c13ef75874c0.SNSF6KYDZ4EBWRTZ.SEARCH&amp;ppt=sp&amp;ppn=sp&amp;qH=f177cbad1f2253c4" TargetMode="External"/><Relationship Id="rId535" Type="http://schemas.openxmlformats.org/officeDocument/2006/relationships/hyperlink" Target="https://www.flipkart.com/dettol-cool-body-wash-shower-gel/p/itmc8071ba53d8cb?pid=BWSFKGWERJZNCB6V&amp;lid=LSTBWSFKGWERJZNCB6VS9WKAQ&amp;marketplace=GROCERY&amp;q=body+wash&amp;store=g9b%2F5nz%2Fb1b%2Fbwa&amp;srno=s_3_98&amp;otracker=AS_QueryStore_OrganicAutoSuggest_2_4_na_na_na&amp;otracker1=AS_QueryStore_OrganicAutoSuggest_2_4_na_na_na&amp;fm=search-autosuggest&amp;iid=0e8c8917-0e74-47ad-b23b-138fc35bb136.BWSFKGWERJZNCB6V.SEARCH&amp;ppt=sp&amp;ppn=sp&amp;qH=3159723a134748bd" TargetMode="External"/><Relationship Id="rId656" Type="http://schemas.openxmlformats.org/officeDocument/2006/relationships/hyperlink" Target="https://www.flipkart.com/himalaya-anti-hair-fall-shampoo/p/itmf3xfxdmywkwhs?pid=SMPFF5UMUYJ2NJAA&amp;lid=LSTSMPFF5UMUYJ2NJAAM2SDTH&amp;marketplace=GROCERY&amp;iid=1d0b6f7d-6d48-424d-a068-7ce4838bb809.SMPFF5UMUYJ2NJAA.SEARCH" TargetMode="External"/><Relationship Id="rId413" Type="http://schemas.openxmlformats.org/officeDocument/2006/relationships/hyperlink" Target="https://www.flipkart.com/catch-chicken-masala/p/itmewgsyhps8zvak?pid=SCMEUE5ZHHG2HYND&amp;lid=LSTSCMEUE5ZHHG2HYNDBFRETY&amp;marketplace=GROCERY&amp;q=catch+masala&amp;store=eat%2Fxgg&amp;srno=s_1_4&amp;otracker=AS_QueryStore_OrganicAutoSuggest_1_5_na_na_na&amp;otracker1=AS_QueryStore_OrganicAutoSuggest_1_5_na_na_na&amp;fm=search-autosuggest&amp;iid=70538882-1a4e-469e-9e5c-dbdd40691a08.SCMEUE5ZHHG2HYND.SEARCH&amp;ppt=sp&amp;ppn=sp&amp;ssid=37y1ca7utc0000001655719992903&amp;qH=4dccee1006e5158e" TargetMode="External"/><Relationship Id="rId534" Type="http://schemas.openxmlformats.org/officeDocument/2006/relationships/hyperlink" Target="https://www.flipkart.com/tresemme-pro-protect-sulphate-free-shampoo/p/itmf66aa42243626?pid=SMPFRGHP978V5TZ2&amp;lid=LSTSMPFRGHP978V5TZ2WYY7WL&amp;marketplace=GROCERY&amp;iid=67f17e94-0d2f-47ce-bc2d-7c0e7c9444fc.SMPFRGHP978V5TZ2.SEARCH" TargetMode="External"/><Relationship Id="rId655" Type="http://schemas.openxmlformats.org/officeDocument/2006/relationships/hyperlink" Target="https://www.flipkart.com/bikano-chana-pataka/p/itm7616269dd49f0?pid=SNSG4AMA4FCHDPXK&amp;lid=LSTSNSG4AMA4FCHDPXKEJ6AER&amp;marketplace=GROCERY&amp;q=bikano+namkeen&amp;store=eat%2F0we&amp;srno=s_1_17&amp;otracker=AS_QueryStore_OrganicAutoSuggest_1_14_na_na_na&amp;otracker1=AS_QueryStore_OrganicAutoSuggest_1_14_na_na_na&amp;fm=search-autosuggest&amp;iid=9703a334-6bae-4f3b-a46a-57a1a8df8892.SNSG4AMA4FCHDPXK.SEARCH&amp;ppt=sp&amp;ppn=sp&amp;ssid=lbhfeiy01s0000001655803904902&amp;qH=9ae59f8a526c7aa9" TargetMode="External"/><Relationship Id="rId412" Type="http://schemas.openxmlformats.org/officeDocument/2006/relationships/hyperlink" Target="https://www.flipkart.com/kurkure-puffcorn-yummy-cheese/p/itm48dd6c5dfaa36?pid=SNSEU9WP6TPZHZCN&amp;lid=LSTSNSEU9WP6TPZHZCNRTKJPT&amp;marketplace=GROCERY&amp;q=kurkure&amp;store=eat%2F0we&amp;spotlightTagId=BestsellerId_eat%2F0we&amp;srno=s_1_2&amp;otracker=AS_QueryStore_OrganicAutoSuggest_1_7_na_na_na&amp;otracker1=AS_QueryStore_OrganicAutoSuggest_1_7_na_na_na&amp;fm=search-autosuggest&amp;iid=8b57ee67-bee5-4378-982d-b6a7b33c6ba8.SNSEU9WP6TPZHZCN.SEARCH&amp;ppt=sp&amp;ppn=sp&amp;ssid=dz1c0xe9mo0000001655813352241&amp;qH=5408ab9b8de15bef" TargetMode="External"/><Relationship Id="rId533" Type="http://schemas.openxmlformats.org/officeDocument/2006/relationships/hyperlink" Target="https://www.jiomart.com/p/groceries/amul-fruit-nut-chocolate-bar-150-g/490882860" TargetMode="External"/><Relationship Id="rId654" Type="http://schemas.openxmlformats.org/officeDocument/2006/relationships/hyperlink" Target="https://www.flipkart.com/catch-sambhar-masala/p/itmeue5zgb65grbc?pid=SCMEUE5ZHFRHKMBK&amp;lid=LSTSCMEUE5ZHFRHKMBKYT81HX&amp;marketplace=GROCERY&amp;q=catch+masala&amp;store=eat%2Fxgg&amp;srno=s_2_44&amp;otracker=AS_QueryStore_OrganicAutoSuggest_1_5_na_na_na&amp;otracker1=AS_QueryStore_OrganicAutoSuggest_1_5_na_na_na&amp;fm=search-autosuggest&amp;iid=2dd28167-377b-4f57-8ccb-14fdde58c422.SCMEUE5ZHFRHKMBK.SEARCH&amp;ppt=sp&amp;ppn=sp&amp;ssid=37y1ca7utc0000001655719992903&amp;qH=4dccee1006e5158e" TargetMode="External"/><Relationship Id="rId419" Type="http://schemas.openxmlformats.org/officeDocument/2006/relationships/hyperlink" Target="https://www.flipkart.com/fogg-master-intense-napoleon-voyager-240ml-body-spray-men/p/itm969a952f87813?pid=DEOG2AZQCNV4P3TD&amp;lid=LSTDEOG2AZQCNV4P3TDIGBKIX&amp;marketplace=FLIPKART&amp;q=deodorant&amp;store=g9b%2F0yh%2Fvp1&amp;srno=s_2_42&amp;otracker=AS_Query_OrganicAutoSuggest_3_5_na_na_na&amp;otracker1=AS_Query_OrganicAutoSuggest_3_5_na_na_na&amp;fm=search-autosuggest&amp;iid=f728e6eb-62a9-4960-a926-02bf54f53c84.DEOG2AZQCNV4P3TD.SEARCH&amp;ppt=sp&amp;ppn=sp&amp;ssid=lfu99ij9y80000001656311823832&amp;qH=8289b549e3cb5290" TargetMode="External"/><Relationship Id="rId418" Type="http://schemas.openxmlformats.org/officeDocument/2006/relationships/hyperlink" Target="https://www.flipkart.com/medimix-ayurvedic-sandal-soap/p/itmffzbudcxfxhmc?pid=SOPFVGGBVRYECWHF&amp;lid=LSTSOPFVGGBVRYECWHFUKZMYK&amp;marketplace=GROCERY&amp;q=soap+all+categories&amp;store=g9b%2F5nz%2Fb1b%2Fyug&amp;srno=s_2_48&amp;otracker=search&amp;otracker1=search&amp;fm=Search&amp;iid=c9faa275-798e-4b62-8355-2bed82c5c097.SOPFVGGBVRYECWHF.SEARCH&amp;ppt=sp&amp;ppn=sp&amp;ssid=cs3vwapwkg0000001656308610524&amp;qH=de099dce79a407da" TargetMode="External"/><Relationship Id="rId539" Type="http://schemas.openxmlformats.org/officeDocument/2006/relationships/hyperlink" Target="https://www.amazon.in/Gala-Advance-Polyester-Floor-Cloth/dp/B07BHS9B7W/ref=sr_1_35?crid=ZJXBS8X8FCCZ&amp;keywords=GALA&amp;qid=1657367257&amp;sprefix=gala%2Caps%2C368&amp;sr=8-35" TargetMode="External"/><Relationship Id="rId417" Type="http://schemas.openxmlformats.org/officeDocument/2006/relationships/hyperlink" Target="https://www.flipkart.com/garnier-fructis-long-strong-shampoo/p/itmf3xfymzetpgar?pid=SMPF3BCZMGPB9TMV&amp;lid=LSTSMPF3BCZMGPB9TMVTSUOEG&amp;marketplace=GROCERY&amp;iid=67f17e94-0d2f-47ce-bc2d-7c0e7c9444fc.SMPF3BCZMGPB9TMV.SEARCH" TargetMode="External"/><Relationship Id="rId538" Type="http://schemas.openxmlformats.org/officeDocument/2006/relationships/hyperlink" Target="https://www.jiomart.com/p/groceries/real-fruit-power-orange-juice-1-l/490001259" TargetMode="External"/><Relationship Id="rId659" Type="http://schemas.openxmlformats.org/officeDocument/2006/relationships/hyperlink" Target="https://www.flipkart.com/joy-hair-fruits-hairfall-defense-conditioning-shampoo-enriched-pomegranate-strawberry/p/itmb928c00df45e7?pid=SMPFZ6W9HSHU4NDE&amp;lid=LSTSMPFZ6W9HSHU4NDE2WW7SD&amp;marketplace=GROCERY&amp;iid=1d0b6f7d-6d48-424d-a068-7ce4838bb809.SMPFZ6W9HSHU4NDE.SEARCH" TargetMode="External"/><Relationship Id="rId416" Type="http://schemas.openxmlformats.org/officeDocument/2006/relationships/hyperlink" Target="https://www.jiomart.com/p/groceries/milkybar-mould-chocolate-bar-17-g/490160515" TargetMode="External"/><Relationship Id="rId537" Type="http://schemas.openxmlformats.org/officeDocument/2006/relationships/hyperlink" Target="https://www.flipkart.com/fogg-master-royal-intense-pack-2-240ml-body-spray-men/p/itm92df4612d6bed?pid=DEOG2AZQATF5XEHR&amp;lid=LSTDEOG2AZQATF5XEHREUJLV2&amp;marketplace=FLIPKART&amp;q=deodorant&amp;store=g9b%2F0yh%2Fvp1&amp;srno=s_2_57&amp;otracker=AS_Query_OrganicAutoSuggest_3_5_na_na_na&amp;otracker1=AS_Query_OrganicAutoSuggest_3_5_na_na_na&amp;fm=search-autosuggest&amp;iid=f728e6eb-62a9-4960-a926-02bf54f53c84.DEOG2AZQATF5XEHR.SEARCH&amp;ppt=sp&amp;ppn=sp&amp;qH=8289b549e3cb5290" TargetMode="External"/><Relationship Id="rId658" Type="http://schemas.openxmlformats.org/officeDocument/2006/relationships/hyperlink" Target="https://www.flipkart.com/bikano-kaju-mixture/p/itm137d1111c9be0?pid=SNSEUCYSFDYSEZZD&amp;lid=LSTSNSEUCYSFDYSEZZDQT3LWT&amp;marketplace=GROCERY&amp;q=bikano+namkeen&amp;store=eat%2F0we&amp;srno=s_1_18&amp;otracker=AS_QueryStore_OrganicAutoSuggest_1_14_na_na_na&amp;otracker1=AS_QueryStore_OrganicAutoSuggest_1_14_na_na_na&amp;fm=search-autosuggest&amp;iid=9703a334-6bae-4f3b-a46a-57a1a8df8892.SNSEUCYSFDYSEZZD.SEARCH&amp;ppt=sp&amp;ppn=sp&amp;ssid=lbhfeiy01s0000001655803904902&amp;qH=9ae59f8a526c7aa9" TargetMode="External"/><Relationship Id="rId411" Type="http://schemas.openxmlformats.org/officeDocument/2006/relationships/hyperlink" Target="https://www.flipkart.com/kamasutra-mango-condom/p/itm4148615a4c5d9?pid=CDMFXT3BZJQPZCAB&amp;lid=LSTCDMFXT3BZJQPZCABKXRPEJ&amp;marketplace=GROCERY&amp;store=g9b%2Falu%2Ftdd&amp;srno=b_2_51&amp;otracker=browse&amp;fm=organic&amp;iid=7f8fb370-9f80-4213-bbc9-54b3cf4eaf3a.CDMFXT3BZJQPZCAB.SEARCH&amp;ppt=browse&amp;ppn=browse" TargetMode="External"/><Relationship Id="rId532" Type="http://schemas.openxmlformats.org/officeDocument/2006/relationships/hyperlink" Target="https://www.flipkart.com/haldiram-s-murukku-crunchy-rice-flour-sticks/p/itme9877af4c1bce?pid=SNSF6KYDMHWUSCHF&amp;lid=LSTSNSF6KYDMHWUSCHF1ZM6Y9&amp;marketplace=GROCERY&amp;q=haldiram+namkeen&amp;store=eat%2F0we&amp;srno=s_2_70&amp;otracker=AS_QueryStore_OrganicAutoSuggest_1_16_na_na_ps&amp;otracker1=AS_QueryStore_OrganicAutoSuggest_1_16_na_na_ps&amp;fm=search-autosuggest&amp;iid=45c7ed4f-15f2-4701-9367-2ea456118892.SNSF6KYDMHWUSCHF.SEARCH&amp;ppt=sp&amp;ppn=sp&amp;qH=f177cbad1f2253c4" TargetMode="External"/><Relationship Id="rId653" Type="http://schemas.openxmlformats.org/officeDocument/2006/relationships/hyperlink" Target="https://www.flipkart.com/wild-stone-hydra-energy-pack-2-deodorant-spray-men/p/itme3433737aa29b?pid=DEOFE7GGJK2XJQKR&amp;lid=LSTDEOFE7GGJK2XJQKRX84UWQ&amp;marketplace=FLIPKART&amp;q=deodorant&amp;store=g9b%2F0yh%2Fvp1&amp;srno=s_5_198&amp;otracker=AS_Query_OrganicAutoSuggest_3_5_na_na_na&amp;otracker1=AS_Query_OrganicAutoSuggest_3_5_na_na_na&amp;fm=search-autosuggest&amp;iid=20b477df-09a2-4525-853f-3c3fc94a8b4c.DEOFE7GGJK2XJQKR.SEARCH&amp;ppt=sp&amp;ppn=sp&amp;qH=8289b549e3cb5290" TargetMode="External"/><Relationship Id="rId410" Type="http://schemas.openxmlformats.org/officeDocument/2006/relationships/hyperlink" Target="https://www.amazon.in/Gala-Modular-Cleaning-Saving-Multipurpose/dp/B081QG2SL1/ref=sr_1_14?crid=ZJXBS8X8FCCZ&amp;keywords=GALA&amp;qid=1657366983&amp;sprefix=gala%2Caps%2C368&amp;sr=8-14" TargetMode="External"/><Relationship Id="rId531" Type="http://schemas.openxmlformats.org/officeDocument/2006/relationships/hyperlink" Target="https://www.flipkart.com/catch-pavbhaji-masala/p/itmfyr7a4sjwnmvq?pid=SCMESRFKYKZSRBYH&amp;lid=LSTSCMESRFKYKZSRBYHESYEHK&amp;marketplace=GROCERY&amp;q=catch+masala&amp;store=eat%2Fxgg&amp;srno=s_1_17&amp;otracker=AS_QueryStore_OrganicAutoSuggest_1_5_na_na_na&amp;otracker1=AS_QueryStore_OrganicAutoSuggest_1_5_na_na_na&amp;fm=search-autosuggest&amp;iid=70538882-1a4e-469e-9e5c-dbdd40691a08.SCMESRFKYKZSRBYH.SEARCH&amp;ppt=sp&amp;ppn=sp&amp;ssid=37y1ca7utc0000001655719992903&amp;qH=4dccee1006e5158e" TargetMode="External"/><Relationship Id="rId652" Type="http://schemas.openxmlformats.org/officeDocument/2006/relationships/hyperlink" Target="https://www.flipkart.com/naturali-hair-fall-arrest-shampoo/p/itmd807d585d5a99?pid=SMPG62YNAGXZUQAK&amp;lid=LSTSMPG62YNAGXZUQAKJ3VX8R&amp;marketplace=GROCERY&amp;iid=en_yjc2MvVX8%2BJkXOMcvOjwQc6turGtBNLkUOqZ%2F%2F64aVMV54YZEp12QGppib1oY15Yrd5AQGrANQ7b72brckLJHQ%3D%3D" TargetMode="External"/><Relationship Id="rId530" Type="http://schemas.openxmlformats.org/officeDocument/2006/relationships/hyperlink" Target="https://www.amazon.in/Gala-Dustgo-Floor-Dustpan-Multicolor/dp/B00J4YEV76/ref=sr_1_36?crid=ZJXBS8X8FCCZ&amp;keywords=GALA&amp;qid=1657367257&amp;sprefix=gala%2Caps%2C368&amp;sr=8-36" TargetMode="External"/><Relationship Id="rId651" Type="http://schemas.openxmlformats.org/officeDocument/2006/relationships/hyperlink" Target="https://www.flipkart.com/bikano-dal-moth/p/itmc4c3d31723b0c?pid=SNSG4AMAKUTYJMCG&amp;lid=LSTSNSG4AMAKUTYJMCGBGVRYU&amp;marketplace=GROCERY&amp;q=bikano+namkeen&amp;store=eat%2F0we&amp;srno=s_1_16&amp;otracker=AS_QueryStore_OrganicAutoSuggest_1_14_na_na_na&amp;otracker1=AS_QueryStore_OrganicAutoSuggest_1_14_na_na_na&amp;fm=search-autosuggest&amp;iid=9703a334-6bae-4f3b-a46a-57a1a8df8892.SNSG4AMAKUTYJMCG.SEARCH&amp;ppt=sp&amp;ppn=sp&amp;ssid=lbhfeiy01s0000001655803904902&amp;qH=9ae59f8a526c7aa9" TargetMode="External"/><Relationship Id="rId650" Type="http://schemas.openxmlformats.org/officeDocument/2006/relationships/hyperlink" Target="https://www.flipkart.com/catch-sprinklers-chat-masala/p/itmfykg8p8rwnhpz?pid=SCMEUE5ZQMHSYZZJ&amp;lid=LSTSCMEUE5ZQMHSYZZJW9L9UT&amp;marketplace=GROCERY&amp;q=catch+masala&amp;store=eat%2Fxgg&amp;srno=s_2_43&amp;otracker=AS_QueryStore_OrganicAutoSuggest_1_5_na_na_na&amp;otracker1=AS_QueryStore_OrganicAutoSuggest_1_5_na_na_na&amp;fm=search-autosuggest&amp;iid=2dd28167-377b-4f57-8ccb-14fdde58c422.SCMEUE5ZQMHSYZZJ.SEARCH&amp;ppt=sp&amp;ppn=sp&amp;ssid=37y1ca7utc0000001655719992903&amp;qH=4dccee1006e5158e" TargetMode="External"/><Relationship Id="rId206" Type="http://schemas.openxmlformats.org/officeDocument/2006/relationships/hyperlink" Target="https://www.jiomart.com/p/groceries/cadbury-dairy-milk-roast-almond-chocolate-38-g/490001860" TargetMode="External"/><Relationship Id="rId327" Type="http://schemas.openxmlformats.org/officeDocument/2006/relationships/hyperlink" Target="https://www.flipkart.com/whiskas-adult-1-year-tuna-0-48-kg-dry-cat-food/p/itmcb86b32a55f7e?pid=PFDEG58ZYHHJGE9G&amp;lid=LSTPFDEG58ZYHHJGE9GTEMQVD&amp;marketplace=GROCERY&amp;iid=58024c44-216d-4c94-b123-61fd9b498703.PFDEG58ZYHHJGE9G.SEARCH" TargetMode="External"/><Relationship Id="rId448" Type="http://schemas.openxmlformats.org/officeDocument/2006/relationships/hyperlink" Target="https://www.flipkart.com/haldiram-s-moongdal-1-kg-saver-pack/p/itm6ba28c14d5549?pid=SNSFVN5DKRUMZH4M&amp;lid=LSTSNSFVN5DKRUMZH4MXZ3HW1&amp;marketplace=FLIPKART&amp;q=haldiram+namkeen&amp;store=eat%2F0we&amp;srno=s_1_28&amp;otracker=AS_QueryStore_OrganicAutoSuggest_1_16_na_na_ps&amp;otracker1=AS_QueryStore_OrganicAutoSuggest_1_16_na_na_ps&amp;fm=search-autosuggest&amp;iid=7d4078dc-655a-4999-8a6f-c13ef75874c0.SNSFVN5DKRUMZH4M.SEARCH&amp;ppt=sp&amp;ppn=sp&amp;qH=f177cbad1f2253c4" TargetMode="External"/><Relationship Id="rId569" Type="http://schemas.openxmlformats.org/officeDocument/2006/relationships/hyperlink" Target="https://www.flipkart.com/patanjali-kesh-kanti-shikakai-hair-cleanser/p/itmf3xfyagmyptbv?pid=SMPEKGGRC7PRDB4N&amp;lid=LSTSMPEKGGRC7PRDB4NPALPU4&amp;marketplace=GROCERY&amp;iid=1d0b6f7d-6d48-424d-a068-7ce4838bb809.SMPEKGGRC7PRDB4N.SEARCH" TargetMode="External"/><Relationship Id="rId205" Type="http://schemas.openxmlformats.org/officeDocument/2006/relationships/hyperlink" Target="https://www.flipkart.com/pepsodent-gum-expert-soft-toothbrush/p/itm95f839b4f6edf?pid=THBEUE4AGHWRCMBW&amp;lid=LSTTHBEUE4AGHWRCMBWQZAMXB&amp;marketplace=GROCERY&amp;iid=2620d1dc-e2e9-4e31-8660-6bd30c02adcd.THBEUE4AGHWRCMBW.SEARCH" TargetMode="External"/><Relationship Id="rId326" Type="http://schemas.openxmlformats.org/officeDocument/2006/relationships/hyperlink" Target="https://www.jiomart.com/p/groceries/nilon-s-premium-mango-pickle-400-g/490004907" TargetMode="External"/><Relationship Id="rId447" Type="http://schemas.openxmlformats.org/officeDocument/2006/relationships/hyperlink" Target="https://www.flipkart.com/catch-kitchen-king-masala-powder/p/itmewgrqhnczpbvh?pid=SCMEUE5ZUKTZUH8Z&amp;lid=LSTSCMEUE5ZUKTZUH8ZJBLXZE&amp;marketplace=GROCERY&amp;q=catch+masala&amp;store=eat%2Fxgg&amp;srno=s_1_7&amp;otracker=AS_QueryStore_OrganicAutoSuggest_1_5_na_na_na&amp;otracker1=AS_QueryStore_OrganicAutoSuggest_1_5_na_na_na&amp;fm=search-autosuggest&amp;iid=70538882-1a4e-469e-9e5c-dbdd40691a08.SCMEUE5ZUKTZUH8Z.SEARCH&amp;ppt=sp&amp;ppn=sp&amp;ssid=37y1ca7utc0000001655719992903&amp;qH=4dccee1006e5158e" TargetMode="External"/><Relationship Id="rId568" Type="http://schemas.openxmlformats.org/officeDocument/2006/relationships/hyperlink" Target="https://www.jiomart.com/p/groceries/cadbury-fuse-chocolate-bar-25-g-2-5-g/491297816" TargetMode="External"/><Relationship Id="rId689" Type="http://schemas.openxmlformats.org/officeDocument/2006/relationships/hyperlink" Target="https://www.flipkart.com/everest-meat-masala-0-5-kg-pack-1/p/itmd76c0bd0f41a7?pid=SCMG4J8RP74PYEVQ&amp;lid=LSTSCMG4J8RP74PYEVQZN6HEQ&amp;marketplace=FLIPKART&amp;q=everest+masala&amp;store=eat%2Fxgg&amp;srno=s_1_24&amp;otracker=AS_QueryStore_OrganicAutoSuggest_1_14_na_na_na&amp;otracker1=AS_QueryStore_OrganicAutoSuggest_1_14_na_na_na&amp;fm=search-autosuggest&amp;iid=b0eb2dc8-aae2-430f-8e33-fa483bd13129.SCMG4J8RP74PYEVQ.SEARCH&amp;ppt=sp&amp;ppn=sp&amp;ssid=ytxo3f5oxc0000001655727295821&amp;qH=6e108cbc0e3af53a" TargetMode="External"/><Relationship Id="rId204" Type="http://schemas.openxmlformats.org/officeDocument/2006/relationships/hyperlink" Target="https://www.flipkart.com/haldiram-s-bhelpuri/p/itm81a0ddd17f0ad?pid=SNSF6KYDT93KDQUY&amp;lid=LSTSNSF6KYDT93KDQUYMK5CB0&amp;marketplace=GROCERY&amp;q=haldiram+namkeen&amp;store=eat%2F0we&amp;srno=s_1_11&amp;otracker=AS_QueryStore_OrganicAutoSuggest_1_16_na_na_ps&amp;otracker1=AS_QueryStore_OrganicAutoSuggest_1_16_na_na_ps&amp;fm=search-autosuggest&amp;iid=7d4078dc-655a-4999-8a6f-c13ef75874c0.SNSF6KYDT93KDQUY.SEARCH&amp;ppt=sp&amp;ppn=sp&amp;ssid=z8996owkeo0000001655802032260&amp;qH=f177cbad1f2253c4" TargetMode="External"/><Relationship Id="rId325" Type="http://schemas.openxmlformats.org/officeDocument/2006/relationships/hyperlink" Target="https://www.jiomart.com/p/groceries/mirinda-orange-750-ml/491208776" TargetMode="External"/><Relationship Id="rId446" Type="http://schemas.openxmlformats.org/officeDocument/2006/relationships/hyperlink" Target="https://www.amazon.in/Gala-Chandra-Deck-Mop-Blue/dp/B0753JTZ5B/ref=sr_1_19?crid=ZJXBS8X8FCCZ&amp;keywords=GALA&amp;qid=1657366983&amp;sprefix=gala%2Caps%2C368&amp;sr=8-19" TargetMode="External"/><Relationship Id="rId567" Type="http://schemas.openxmlformats.org/officeDocument/2006/relationships/hyperlink" Target="https://www.flipkart.com/bikano-peanuts-salted/p/itme20a44efd3e1c?pid=SNSEUCYSNEGEXHDV&amp;lid=LSTSNSEUCYSNEGEXHDVKPJKVH&amp;marketplace=GROCERY&amp;q=bikano+namkeen&amp;store=eat%2F0we&amp;srno=s_1_1&amp;otracker=AS_QueryStore_OrganicAutoSuggest_1_14_na_na_na&amp;otracker1=AS_QueryStore_OrganicAutoSuggest_1_14_na_na_na&amp;fm=search-autosuggest&amp;iid=9703a334-6bae-4f3b-a46a-57a1a8df8892.SNSEUCYSNEGEXHDV.SEARCH&amp;ppt=sp&amp;ppn=sp&amp;ssid=lbhfeiy01s0000001655803904902&amp;qH=9ae59f8a526c7aa9" TargetMode="External"/><Relationship Id="rId688" Type="http://schemas.openxmlformats.org/officeDocument/2006/relationships/hyperlink" Target="https://www.flipkart.com/everest-turmeric-powder-masala/p/itm7d7b480d07f0a?pid=SCMG2YR3GRGUKJDB&amp;lid=LSTSCMG2YR3GRGUKJDBF03BXS&amp;marketplace=FLIPKART&amp;q=everest+masala&amp;store=eat%2Fxgg&amp;srno=s_1_19&amp;otracker=AS_QueryStore_OrganicAutoSuggest_1_14_na_na_na&amp;otracker1=AS_QueryStore_OrganicAutoSuggest_1_14_na_na_na&amp;fm=search-autosuggest&amp;iid=b0eb2dc8-aae2-430f-8e33-fa483bd13129.SCMG2YR3GRGUKJDB.SEARCH&amp;ppt=sp&amp;ppn=sp&amp;ssid=ytxo3f5oxc0000001655727295821&amp;qH=6e108cbc0e3af53a" TargetMode="External"/><Relationship Id="rId203" Type="http://schemas.openxmlformats.org/officeDocument/2006/relationships/hyperlink" Target="https://www.flipkart.com/sunfeast-yippee-magic-masala-instant-noodles-vegetarian/p/itm410283b9c9cb2?pid=NDLET5MFHYZDAWTZ&amp;lid=LSTNDLET5MFHYZDAWTZBOITSG&amp;marketplace=GROCERY&amp;q=yippee+noodles&amp;store=eat%2Fpqj&amp;srno=s_1_2&amp;otracker=AS_QueryStore_OrganicAutoSuggest_1_5_sc_na_na&amp;otracker1=AS_QueryStore_OrganicAutoSuggest_1_5_sc_na_na&amp;fm=search-autosuggest&amp;iid=419be19b-4b98-4579-a337-f42d86cc865c.NDLET5MFHYZDAWTZ.SEARCH&amp;ppt=sp&amp;ppn=sp&amp;ssid=ps4sjm5yio0000001655814535518&amp;qH=486850b617547650" TargetMode="External"/><Relationship Id="rId324" Type="http://schemas.openxmlformats.org/officeDocument/2006/relationships/hyperlink" Target="https://www.flipkart.com/odomos-naturals-non-sticky-mosquito-repellent-cream/p/itmezgjgmfxwx4kv?pid=IRPEZGJG9GCNYYCG&amp;lid=LSTIRPEZGJG9GCNYYCGHVFYJF&amp;marketplace=GROCERY&amp;iid=f3b74069-3b47-4d62-b10f-8dceb958fdaf.IRPEZGJG9GCNYYCG.SEARCH" TargetMode="External"/><Relationship Id="rId445" Type="http://schemas.openxmlformats.org/officeDocument/2006/relationships/hyperlink" Target="https://www.jiomart.com/p/groceries/nilon-s-khana-khazana-mixed-pickle-500-g/590789710" TargetMode="External"/><Relationship Id="rId566" Type="http://schemas.openxmlformats.org/officeDocument/2006/relationships/hyperlink" Target="https://www.flipkart.com/catch-chana-masala/p/itmeue5zd23zzgsm?pid=SCMEUE5ZZHYMXHJN&amp;lid=LSTSCMEUE5ZZHYMXHJNYFSTHF&amp;marketplace=GROCERY&amp;q=catch+masala&amp;store=eat%2Fxgg&amp;srno=s_1_22&amp;otracker=AS_QueryStore_OrganicAutoSuggest_1_5_na_na_na&amp;otracker1=AS_QueryStore_OrganicAutoSuggest_1_5_na_na_na&amp;fm=search-autosuggest&amp;iid=70538882-1a4e-469e-9e5c-dbdd40691a08.SCMEUE5ZZHYMXHJN.SEARCH&amp;ppt=sp&amp;ppn=sp&amp;ssid=37y1ca7utc0000001655719992903&amp;qH=4dccee1006e5158e" TargetMode="External"/><Relationship Id="rId687" Type="http://schemas.openxmlformats.org/officeDocument/2006/relationships/hyperlink" Target="https://www.flipkart.com/everest-dry-mango-powder-100g-pack-1/p/itm3a8cac4fe6531?pid=SCMG3URPDHGKSJGS&amp;lid=LSTSCMG3URPDHGKSJGSRHT2S5&amp;marketplace=FLIPKART&amp;q=everest+masala&amp;store=eat%2Fxgg&amp;srno=s_1_18&amp;otracker=AS_QueryStore_OrganicAutoSuggest_1_14_na_na_na&amp;otracker1=AS_QueryStore_OrganicAutoSuggest_1_14_na_na_na&amp;fm=search-autosuggest&amp;iid=b0eb2dc8-aae2-430f-8e33-fa483bd13129.SCMG3URPDHGKSJGS.SEARCH&amp;ppt=sp&amp;ppn=sp&amp;ssid=ytxo3f5oxc0000001655727295821&amp;qH=6e108cbc0e3af53a" TargetMode="External"/><Relationship Id="rId209" Type="http://schemas.openxmlformats.org/officeDocument/2006/relationships/hyperlink" Target="https://www.flipkart.com/dettol-bathing-soap-bar-original/p/itm616b75466d625?pid=SOPFQPDVE94YEYZV&amp;lid=LSTSOPFQPDVE94YEYZVQL3VIH&amp;marketplace=FLIPKART&amp;q=soap+all+categories&amp;store=g9b%2F5nz%2Fb1b%2Fyug&amp;srno=s_1_18&amp;otracker=search&amp;otracker1=search&amp;fm=Search&amp;iid=e28a4cea-954e-4675-aefe-644bb539b827.SOPFQPDVE94YEYZV.SEARCH&amp;ppt=sp&amp;ppn=sp&amp;ssid=cs3vwapwkg0000001656308610524&amp;qH=de099dce79a407da" TargetMode="External"/><Relationship Id="rId208" Type="http://schemas.openxmlformats.org/officeDocument/2006/relationships/hyperlink" Target="https://www.flipkart.com/palmolive-aroma-absolute-relax-shower-gel/p/itmf3upgxzbzcqbr?pid=BWSET95QNPG6JGM7&amp;lid=LSTBWSET95QNPG6JGM7CZUW5A&amp;marketplace=FLIPKART&amp;q=body+wash&amp;store=g9b%2F5nz%2Fb1b%2Fbwa&amp;srno=s_1_30&amp;otracker=AS_QueryStore_OrganicAutoSuggest_2_4_na_na_na&amp;otracker1=AS_QueryStore_OrganicAutoSuggest_2_4_na_na_na&amp;fm=search-autosuggest&amp;iid=a7f4c246-2fad-4707-a8a0-8d4eabdb3715.BWSET95QNPG6JGM7.SEARCH&amp;ppt=sp&amp;ppn=sp&amp;ssid=qpusm72ets0000001656305924141&amp;qH=3159723a134748bd" TargetMode="External"/><Relationship Id="rId329" Type="http://schemas.openxmlformats.org/officeDocument/2006/relationships/hyperlink" Target="https://www.amazon.in/Scotch-Brite-Kitchen-Scrub-Cloth-Color/dp/B00NBM1AJ4/ref=sr_1_32?crid=5TAH5DB32LXQ&amp;keywords=scotch+brite&amp;qid=1657364810&amp;sprefix=scoth+brite%2Caps%2C242&amp;sr=8-32" TargetMode="External"/><Relationship Id="rId207" Type="http://schemas.openxmlformats.org/officeDocument/2006/relationships/hyperlink" Target="https://www.flipkart.com/dabur-vatika-health-shampoo-henna-amla-problem-free-hair/p/itm517d9136842bf?pid=SMPG2ZANXMSFV47C&amp;lid=LSTSMPG2ZANXMSFV47CIPNH9B&amp;marketplace=GROCERY&amp;iid=67f17e94-0d2f-47ce-bc2d-7c0e7c9444fc.SMPG2ZANXMSFV47C.SEARCH" TargetMode="External"/><Relationship Id="rId328" Type="http://schemas.openxmlformats.org/officeDocument/2006/relationships/hyperlink" Target="https://www.flipkart.com/bru-instant-coffee/p/itmfghzjtbvsb9ka?pid=CFEEU6ZFU92FXRYY&amp;lid=LSTCFEEU6ZFU92FXRYY0CC288&amp;marketplace=GROCERY&amp;iid=abe7018a-359a-4127-8e4a-2ed23e7f489f.CFEEU6ZFU92FXRYY.SEARCH" TargetMode="External"/><Relationship Id="rId449" Type="http://schemas.openxmlformats.org/officeDocument/2006/relationships/hyperlink" Target="https://www.jiomart.com/p/groceries/cadbury-bournville-rich-cocoa-dark-chocolate-bar-80-g/490432632" TargetMode="External"/><Relationship Id="rId440" Type="http://schemas.openxmlformats.org/officeDocument/2006/relationships/hyperlink" Target="https://www.jiomart.com/p/groceries/cadbury-dairy-milk-silk-chocolate-bar-60-g/490659553" TargetMode="External"/><Relationship Id="rId561" Type="http://schemas.openxmlformats.org/officeDocument/2006/relationships/hyperlink" Target="https://www.flipkart.com/catch-black-pepper-kali-mirch/p/itm2d5696e44bf08?pid=SCMFUKEHN6YYBQHK&amp;lid=LSTSCMFUKEHN6YYBQHKXSD0LW&amp;marketplace=GROCERY&amp;q=catch+masala&amp;store=eat%2Fxgg&amp;srno=s_1_21&amp;otracker=AS_QueryStore_OrganicAutoSuggest_1_5_na_na_na&amp;otracker1=AS_QueryStore_OrganicAutoSuggest_1_5_na_na_na&amp;fm=search-autosuggest&amp;iid=70538882-1a4e-469e-9e5c-dbdd40691a08.SCMFUKEHN6YYBQHK.SEARCH&amp;ppt=sp&amp;ppn=sp&amp;ssid=37y1ca7utc0000001655719992903&amp;qH=4dccee1006e5158e" TargetMode="External"/><Relationship Id="rId682" Type="http://schemas.openxmlformats.org/officeDocument/2006/relationships/hyperlink" Target="https://www.flipkart.com/everest-black-pepper-powder-100g/p/itm7b63d244ec466?pid=SCMG3XB7ZYYSG7CE&amp;lid=LSTSCMG3XB7ZYYSG7CEMK3NDK&amp;marketplace=FLIPKART&amp;q=everest+masala&amp;store=eat%2Fxgg&amp;srno=s_1_12&amp;otracker=AS_QueryStore_OrganicAutoSuggest_1_14_na_na_na&amp;otracker1=AS_QueryStore_OrganicAutoSuggest_1_14_na_na_na&amp;fm=search-autosuggest&amp;iid=b0eb2dc8-aae2-430f-8e33-fa483bd13129.SCMG3XB7ZYYSG7CE.SEARCH&amp;ppt=sp&amp;ppn=sp&amp;ssid=ytxo3f5oxc0000001655727295821&amp;qH=6e108cbc0e3af53a" TargetMode="External"/><Relationship Id="rId560" Type="http://schemas.openxmlformats.org/officeDocument/2006/relationships/hyperlink" Target="https://www.amazon.in/Kleeno-Clean-Degree-Bucket-Refill/dp/B0716ZGJ2Z/ref=sr_1_1?crid=24K1L3OFIZU9E&amp;keywords=kleeno&amp;qid=1657367563&amp;sprefix=KLEENO%2Caps%2C289&amp;sr=8-1" TargetMode="External"/><Relationship Id="rId681" Type="http://schemas.openxmlformats.org/officeDocument/2006/relationships/hyperlink" Target="https://www.flipkart.com/sunsilk-green-tea-white-lily-freshness-shampoo/p/itm82d295361f386?pid=SMPFGCBTFPCPNNAX&amp;lid=LSTSMPFGCBTFPCPNNAXC9YVQY&amp;marketplace=GROCERY&amp;iid=a0fa69c9-0296-412b-b808-806c1890d3ba.SMPFGCBTFPCPNNAX.SEARCH" TargetMode="External"/><Relationship Id="rId680" Type="http://schemas.openxmlformats.org/officeDocument/2006/relationships/hyperlink" Target="https://www.flipkart.com/everest-kitchen-king-masala/p/itmeuhhyrm7q7wzd?pid=SCMEUHHYBFVY6EJ3&amp;lid=LSTSCMEUHHYBFVY6EJ3FXYNUZ&amp;marketplace=GROCERY&amp;q=everest+masala&amp;store=eat%2Fxgg&amp;srno=s_1_10&amp;otracker=AS_QueryStore_OrganicAutoSuggest_1_14_na_na_na&amp;otracker1=AS_QueryStore_OrganicAutoSuggest_1_14_na_na_na&amp;fm=search-autosuggest&amp;iid=b0eb2dc8-aae2-430f-8e33-fa483bd13129.SCMEUHHYBFVY6EJ3.SEARCH&amp;ppt=sp&amp;ppn=sp&amp;ssid=ytxo3f5oxc0000001655727295821&amp;qH=6e108cbc0e3af53a" TargetMode="External"/><Relationship Id="rId202" Type="http://schemas.openxmlformats.org/officeDocument/2006/relationships/hyperlink" Target="https://www.flipkart.com/mdh-garam-masala/p/itmeusqtugbj7jgr?pid=SCMEUYZ2RCY9CZKW&amp;lid=LSTSCMEUYZ2RCY9CZKWI0WE4W&amp;marketplace=FLIPKART&amp;store=eat%2Fxgg&amp;srno=b_1_14&amp;otracker=browse&amp;fm=organic&amp;iid=02cdadf6-6c5d-4b31-be65-c3a4ca3d2a53.SCMEUYZ2RCY9CZKW.SEARCH&amp;ppt=browse&amp;ppn=browse" TargetMode="External"/><Relationship Id="rId323" Type="http://schemas.openxmlformats.org/officeDocument/2006/relationships/hyperlink" Target="https://www.flipkart.com/cinthol-cool-soap/p/itmexasmngsw8tdm?pid=SOPFN2EQGFRCN9CY&amp;lid=LSTSOPFN2EQGFRCN9CYEXYAWE&amp;marketplace=FLIPKART&amp;q=soap+all+categories&amp;store=g9b%2F5nz%2Fb1b%2Fyug&amp;srno=s_1_32&amp;otracker=search&amp;otracker1=search&amp;fm=Search&amp;iid=e28a4cea-954e-4675-aefe-644bb539b827.SOPFN2EQGFRCN9CY.SEARCH&amp;ppt=sp&amp;ppn=sp&amp;ssid=cs3vwapwkg0000001656308610524&amp;qH=de099dce79a407da" TargetMode="External"/><Relationship Id="rId444" Type="http://schemas.openxmlformats.org/officeDocument/2006/relationships/hyperlink" Target="https://www.jiomart.com/p/groceries/paper-boat-chilli-guava-200-ml/491276548" TargetMode="External"/><Relationship Id="rId565" Type="http://schemas.openxmlformats.org/officeDocument/2006/relationships/hyperlink" Target="https://www.amazon.in/Kleeno-Clean-Degree-Bucket-Refill/dp/B0716ZGJ2Z/ref=sr_1_1?crid=24K1L3OFIZU9E&amp;keywords=kleeno&amp;qid=1657367563&amp;sprefix=KLEENO%2Caps%2C289&amp;sr=8-1" TargetMode="External"/><Relationship Id="rId686" Type="http://schemas.openxmlformats.org/officeDocument/2006/relationships/hyperlink" Target="https://www.flipkart.com/everest-garam-masala-100-g-pack-1/p/itmeea7b4e23874e?pid=SCMG3QA5ZTXWVGBR&amp;lid=LSTSCMG3QA5ZTXWVGBRIBLEIT&amp;marketplace=FLIPKART&amp;q=everest+masala&amp;store=eat%2Fxgg&amp;srno=s_1_17&amp;otracker=AS_QueryStore_OrganicAutoSuggest_1_14_na_na_na&amp;otracker1=AS_QueryStore_OrganicAutoSuggest_1_14_na_na_na&amp;fm=search-autosuggest&amp;iid=b0eb2dc8-aae2-430f-8e33-fa483bd13129.SCMG3QA5ZTXWVGBR.SEARCH&amp;ppt=sp&amp;ppn=sp&amp;ssid=ytxo3f5oxc0000001655727295821&amp;qH=6e108cbc0e3af53a" TargetMode="External"/><Relationship Id="rId201" Type="http://schemas.openxmlformats.org/officeDocument/2006/relationships/hyperlink" Target="https://www.flipkart.com/too-yumm-sour-cream-onion-veggie-stix/p/itm551de72a50512?pid=SNSEYMMGVZCWZ9XJ&amp;lid=LSTSNSEYMMGVZCWZ9XJIKNP3V&amp;marketplace=GROCERY&amp;q=+too+yamm+snack&amp;store=search.flipkart.com&amp;srno=s_1_1&amp;otracker=search&amp;otracker1=search&amp;fm=Search&amp;iid=dedb7ee1-f43d-44d0-9213-a96cd8c22e9e.SNSEYMMGVZCWZ9XJ.SEARCH&amp;ppt=sp&amp;ppn=sp&amp;ssid=1zayjh149s0000001655810474203&amp;qH=2842e2b706366c73" TargetMode="External"/><Relationship Id="rId322" Type="http://schemas.openxmlformats.org/officeDocument/2006/relationships/hyperlink" Target="https://www.flipkart.com/pears-pure-gentle-shower-gel-super-saverxlpump-bottle-paraben-free/p/itmf29400977f3e6?pid=BWSG7JYZZQDF5CRS&amp;lid=LSTBWSG7JYZZQDF5CRSRJDMTE&amp;marketplace=FLIPKART&amp;q=body+wash&amp;store=g9b%2F5nz%2Fb1b%2Fbwa&amp;srno=s_2_53&amp;otracker=AS_QueryStore_OrganicAutoSuggest_2_4_na_na_na&amp;otracker1=AS_QueryStore_OrganicAutoSuggest_2_4_na_na_na&amp;fm=search-autosuggest&amp;iid=60bef018-8f20-415c-9f49-cfac93058976.BWSG7JYZZQDF5CRS.SEARCH&amp;ppt=sp&amp;ppn=sp&amp;ssid=qpusm72ets0000001656305924141&amp;qH=3159723a134748bd" TargetMode="External"/><Relationship Id="rId443" Type="http://schemas.openxmlformats.org/officeDocument/2006/relationships/hyperlink" Target="https://www.flipkart.com/maxo-grade-instant-action-machine-mosquito-vaporiser-refill/p/itm7a6fafc27f0ad?pid=IRPF84RZ3R9JMTXW&amp;lid=LSTIRPF84RZ3R9JMTXWSDYGPT&amp;marketplace=GROCERY&amp;iid=7cb20742-9e2e-4e47-893e-24cd7c522b0e.IRPF84RZ3R9JMTXW.SEARCH" TargetMode="External"/><Relationship Id="rId564" Type="http://schemas.openxmlformats.org/officeDocument/2006/relationships/hyperlink" Target="https://www.jiomart.com/p/groceries/frooti-mango-drink-1-2-l/490537395" TargetMode="External"/><Relationship Id="rId685" Type="http://schemas.openxmlformats.org/officeDocument/2006/relationships/hyperlink" Target="https://www.flipkart.com/everest-cumin-powder-100-gm-pack-1/p/itmbf85fee9874f5?pid=SCMG4QFNMCUXWCGF&amp;lid=LSTSCMG4QFNMCUXWCGFTLYWGY&amp;marketplace=FLIPKART&amp;q=everest+masala&amp;store=eat%2Fxgg&amp;srno=s_1_16&amp;otracker=AS_QueryStore_OrganicAutoSuggest_1_14_na_na_na&amp;otracker1=AS_QueryStore_OrganicAutoSuggest_1_14_na_na_na&amp;fm=search-autosuggest&amp;iid=b0eb2dc8-aae2-430f-8e33-fa483bd13129.SCMG4QFNMCUXWCGF.SEARCH&amp;ppt=sp&amp;ppn=sp&amp;ssid=ytxo3f5oxc0000001655727295821&amp;qH=6e108cbc0e3af53a" TargetMode="External"/><Relationship Id="rId200" Type="http://schemas.openxmlformats.org/officeDocument/2006/relationships/hyperlink" Target="https://healthplus.flipkart.com/volini-gel-50-g-sun-pharmaceutical-ind-ltd/p/72xdcp" TargetMode="External"/><Relationship Id="rId321" Type="http://schemas.openxmlformats.org/officeDocument/2006/relationships/hyperlink" Target="https://www.flipkart.com/clinic-plus-strength-shine-egg-protein/p/itm1ac264c580113?pid=SMPG4VE9J35DZJU9&amp;lid=LSTSMPG4VE9J35DZJU90ZJEVB&amp;marketplace=GROCERY&amp;iid=67f17e94-0d2f-47ce-bc2d-7c0e7c9444fc.SMPG4VE9J35DZJU9.SEARCH" TargetMode="External"/><Relationship Id="rId442" Type="http://schemas.openxmlformats.org/officeDocument/2006/relationships/hyperlink" Target="https://www.flipkart.com/biotique-bio-basil-parsley-revitalizing-body-soap/p/itmf49mhysgfk9jr?pid=SOPF49MHAGHP67WW&amp;lid=LSTSOPF49MHAGHP67WW9BLAKS&amp;marketplace=GROCERY&amp;q=soap+all+categories&amp;store=g9b%2F5nz%2Fb1b%2Fyug&amp;srno=s_2_51&amp;otracker=search&amp;otracker1=search&amp;fm=Search&amp;iid=c9faa275-798e-4b62-8355-2bed82c5c097.SOPF49MHAGHP67WW.SEARCH&amp;ppt=sp&amp;ppn=sp&amp;ssid=cs3vwapwkg0000001656308610524&amp;qH=de099dce79a407da" TargetMode="External"/><Relationship Id="rId563" Type="http://schemas.openxmlformats.org/officeDocument/2006/relationships/hyperlink" Target="https://www.flipkart.com/karthika-shampoo-hair-fall-shield-goodness-shikakai-hibiscus/p/itm25ad45dda0aca?pid=SMPG3V6UZKRJZ2AT&amp;lid=LSTSMPG3V6UZKRJZ2ATEB7VKX&amp;marketplace=GROCERY&amp;iid=1d0b6f7d-6d48-424d-a068-7ce4838bb809.SMPG3V6UZKRJZ2AT.SEARCH" TargetMode="External"/><Relationship Id="rId684" Type="http://schemas.openxmlformats.org/officeDocument/2006/relationships/hyperlink" Target="https://www.flipkart.com/everest-sabji-masala-100-g/p/itm9722ff7fb8df3?pid=SCMG7G39DZAZEKCF&amp;lid=LSTSCMG7G39DZAZEKCFVNFAOR&amp;marketplace=FLIPKART&amp;q=everest+masala&amp;store=eat%2Fxgg&amp;srno=s_1_15&amp;otracker=AS_QueryStore_OrganicAutoSuggest_1_14_na_na_na&amp;otracker1=AS_QueryStore_OrganicAutoSuggest_1_14_na_na_na&amp;fm=search-autosuggest&amp;iid=b0eb2dc8-aae2-430f-8e33-fa483bd13129.SCMG7G39DZAZEKCF.SEARCH&amp;ppt=sp&amp;ppn=sp&amp;ssid=ytxo3f5oxc0000001655727295821&amp;qH=6e108cbc0e3af53a" TargetMode="External"/><Relationship Id="rId320" Type="http://schemas.openxmlformats.org/officeDocument/2006/relationships/hyperlink" Target="https://www.jiomart.com/p/groceries/orion-real-strawberry-centre-filled-choco-pie-336-g-pack-of-12/591057865" TargetMode="External"/><Relationship Id="rId441" Type="http://schemas.openxmlformats.org/officeDocument/2006/relationships/hyperlink" Target="https://www.flipkart.com/pantene-advanced-hairfall-solution-anti-hairfall-silky-smooth-shampoo/p/itm42b580eee466a?pid=SMPFYG2T68KGDKKD&amp;lid=LSTSMPFYG2T68KGDKKDDE9JPJ&amp;marketplace=GROCERY&amp;iid=67f17e94-0d2f-47ce-bc2d-7c0e7c9444fc.SMPFYG2T68KGDKKD.SEARCH" TargetMode="External"/><Relationship Id="rId562" Type="http://schemas.openxmlformats.org/officeDocument/2006/relationships/hyperlink" Target="https://www.jiomart.com/p/groceries/cadbury-dairy-milk-silk-bubbly-chocolate-bar-50-g/491213888" TargetMode="External"/><Relationship Id="rId683" Type="http://schemas.openxmlformats.org/officeDocument/2006/relationships/hyperlink" Target="https://www.flipkart.com/everest-tandoori-chicken-masala/p/itmeuhhydzrvbbaf?pid=SCMEUHHYDVR6NAJX&amp;lid=LSTSCMEUHHYDVR6NAJX0OOYPZ&amp;marketplace=FLIPKART&amp;q=everest+masala&amp;store=eat%2Fxgg&amp;srno=s_1_13&amp;otracker=AS_QueryStore_OrganicAutoSuggest_1_14_na_na_na&amp;otracker1=AS_QueryStore_OrganicAutoSuggest_1_14_na_na_na&amp;fm=search-autosuggest&amp;iid=b0eb2dc8-aae2-430f-8e33-fa483bd13129.SCMEUHHYDVR6NAJX.SEARCH&amp;ppt=sp&amp;ppn=sp&amp;ssid=ytxo3f5oxc0000001655727295821&amp;qH=6e108cbc0e3af53a" TargetMode="External"/><Relationship Id="rId316" Type="http://schemas.openxmlformats.org/officeDocument/2006/relationships/hyperlink" Target="https://www.flipkart.com/mdh-chana-masala-chhole-ka-masala/p/itm7a9374b4e3bbd?pid=SCMGFBNHJ5XH6QHJ&amp;lid=LSTSCMGFBNHJ5XH6QHJFJD9AO&amp;marketplace=FLIPKART&amp;store=eat%2Fxgg&amp;srno=b_1_34&amp;otracker=browse&amp;fm=organic&amp;iid=02cdadf6-6c5d-4b31-be65-c3a4ca3d2a53.SCMGFBNHJ5XH6QHJ.SEARCH&amp;ppt=browse&amp;ppn=browse" TargetMode="External"/><Relationship Id="rId437" Type="http://schemas.openxmlformats.org/officeDocument/2006/relationships/hyperlink" Target="https://www.flipkart.com/catch-red-chilli-powder/p/itmezvsxhhncxfyj?pid=SCMEUE5ZPYJMYSGH&amp;lid=LSTSCMEUE5ZPYJMYSGH25BKNV&amp;marketplace=GROCERY&amp;q=catch+masala&amp;store=eat%2Fxgg&amp;srno=s_1_6&amp;otracker=AS_QueryStore_OrganicAutoSuggest_1_5_na_na_na&amp;otracker1=AS_QueryStore_OrganicAutoSuggest_1_5_na_na_na&amp;fm=search-autosuggest&amp;iid=70538882-1a4e-469e-9e5c-dbdd40691a08.SCMEUE5ZPYJMYSGH.SEARCH&amp;ppt=sp&amp;ppn=sp&amp;ssid=37y1ca7utc0000001655719992903&amp;qH=4dccee1006e5158e" TargetMode="External"/><Relationship Id="rId558" Type="http://schemas.openxmlformats.org/officeDocument/2006/relationships/hyperlink" Target="https://www.flipkart.com/wild-stone-hydra-energy-body-spray-men/p/itmf3v9rrxkhgrq8?pid=DEOD9GN7RXQHAYZZ&amp;lid=LSTDEOD9GN7RXQHAYZZAYP8UY&amp;marketplace=FLIPKART&amp;q=deodorant&amp;store=g9b%2F0yh%2Fvp1&amp;srno=s_2_65&amp;otracker=AS_Query_OrganicAutoSuggest_3_5_na_na_na&amp;otracker1=AS_Query_OrganicAutoSuggest_3_5_na_na_na&amp;fm=search-autosuggest&amp;iid=f728e6eb-62a9-4960-a926-02bf54f53c84.DEOD9GN7RXQHAYZZ.SEARCH&amp;ppt=sp&amp;ppn=sp&amp;qH=8289b549e3cb5290" TargetMode="External"/><Relationship Id="rId679" Type="http://schemas.openxmlformats.org/officeDocument/2006/relationships/hyperlink" Target="https://www.flipkart.com/nyle-naturals-strong-healthy-2-in1-anti-hairfall-shampoo-conditioner/p/itmd8b4483c59941?pid=SMPG9H9DUWYDNRUA&amp;lid=LSTSMPG9H9DUWYDNRUAT4TIRN&amp;marketplace=GROCERY&amp;iid=a0fa69c9-0296-412b-b808-806c1890d3ba.SMPG9H9DUWYDNRUA.SEARCH" TargetMode="External"/><Relationship Id="rId315" Type="http://schemas.openxmlformats.org/officeDocument/2006/relationships/hyperlink" Target="https://www.flipkart.com/bingo-tedhe-medhe-masala-tadka/p/itm59f120cfe988c?pid=SNSFTPAPKZWXYZAS&amp;lid=LSTSNSFTPAPKZWXYZASFHM7US&amp;marketplace=GROCERY&amp;q=bingo&amp;store=search.flipkart.com&amp;srno=s_1_1&amp;otracker=search&amp;otracker1=search&amp;fm=Search&amp;iid=24e52fea-e0e3-4f13-9a94-4a3892eb2bcc.SNSFTPAPKZWXYZAS.SEARCH&amp;ppt=sp&amp;ppn=sp&amp;ssid=qzy4th0gvk0000001655812878993&amp;qH=3a3795bb61d53775" TargetMode="External"/><Relationship Id="rId436" Type="http://schemas.openxmlformats.org/officeDocument/2006/relationships/hyperlink" Target="https://www.flipkart.com/kamasutra-orgasmax-condom/p/itm8e6eceecfba99?pid=CDMF9HHH5ZF2HRB8&amp;lid=LSTCDMF9HHH5ZF2HRB8QSYH5A&amp;marketplace=GROCERY&amp;store=g9b%2Falu%2Ftdd&amp;srno=b_2_67&amp;otracker=browse&amp;fm=organic&amp;iid=7f8fb370-9f80-4213-bbc9-54b3cf4eaf3a.CDMF9HHH5ZF2HRB8.SEARCH&amp;ppt=browse&amp;ppn=browse" TargetMode="External"/><Relationship Id="rId557" Type="http://schemas.openxmlformats.org/officeDocument/2006/relationships/hyperlink" Target="https://www.flipkart.com/vivel-body-wash-mint-cucumber-shower-creme-pump-women-men/p/itmd1db3e7240ee4?pid=BWSF8ZV2VPBGVRTT&amp;lid=LSTBWSF8ZV2VPBGVRTTXJHLVN&amp;marketplace=GROCERY&amp;q=body+wash&amp;store=g9b%2F5nz%2Fb1b%2Fbwa&amp;srno=s_1_23&amp;otracker=AS_QueryStore_OrganicAutoSuggest_2_4_na_na_na&amp;otracker1=AS_QueryStore_OrganicAutoSuggest_2_4_na_na_na&amp;fm=search-autosuggest&amp;iid=a7f4c246-2fad-4707-a8a0-8d4eabdb3715.BWSF8ZV2VPBGVRTT.SEARCH&amp;ppt=sp&amp;ppn=sp&amp;ssid=qpusm72ets0000001656305924141&amp;qH=3159723a134748bd" TargetMode="External"/><Relationship Id="rId678" Type="http://schemas.openxmlformats.org/officeDocument/2006/relationships/hyperlink" Target="https://www.flipkart.com/everest-meat-masala/p/itmeuhhy8cqguhbs?pid=SCMEUHHYZHNKPQH6&amp;lid=LSTSCMEUHHYZHNKPQH6FMNHFO&amp;marketplace=GROCERY&amp;q=everest+masala&amp;store=eat%2Fxgg&amp;srno=s_1_9&amp;otracker=AS_QueryStore_OrganicAutoSuggest_1_14_na_na_na&amp;otracker1=AS_QueryStore_OrganicAutoSuggest_1_14_na_na_na&amp;fm=search-autosuggest&amp;iid=b0eb2dc8-aae2-430f-8e33-fa483bd13129.SCMEUHHYZHNKPQH6.SEARCH&amp;ppt=sp&amp;ppn=sp&amp;ssid=ytxo3f5oxc0000001655727295821&amp;qH=6e108cbc0e3af53a" TargetMode="External"/><Relationship Id="rId314" Type="http://schemas.openxmlformats.org/officeDocument/2006/relationships/hyperlink" Target="https://healthplus.flipkart.com/volini-maxx-spray-25-g358-ml-sun-pharmaceutical-indltdm/p/t4ca5l" TargetMode="External"/><Relationship Id="rId435" Type="http://schemas.openxmlformats.org/officeDocument/2006/relationships/hyperlink" Target="https://www.amazon.in/Gala-132764-Iron-Floor-Scrub/dp/B00J4YDJMO/ref=sr_1_18?crid=ZJXBS8X8FCCZ&amp;keywords=GALA&amp;qid=1657366983&amp;sprefix=gala%2Caps%2C368&amp;sr=8-18" TargetMode="External"/><Relationship Id="rId556" Type="http://schemas.openxmlformats.org/officeDocument/2006/relationships/hyperlink" Target="https://www.flipkart.com/joy-hair-fruits-hairfall-defense-conditioning-shampoo-enriched-pomegranate-strawberry/p/itmb928c00df45e7?pid=SMPFZ6W9HSHU4NDE&amp;lid=LSTSMPFZ6W9HSHU4NDE2WW7SD&amp;marketplace=GROCERY&amp;iid=en_n%2B94PM6CBL3fDxOXerIwE22kNOKRufjQxTDl7KHCnhq%2Bm2YpjIKGr84XZIdjXrH%2By8VX%2FUR3WwMFAGKRs0LXgw%3D%3D" TargetMode="External"/><Relationship Id="rId677" Type="http://schemas.openxmlformats.org/officeDocument/2006/relationships/hyperlink" Target="https://www.flipkart.com/head-shoulders-neem-shampoo-antidandruff/p/itmb73d9ecebb0a7?pid=SMPFVD3ZF2AAE34Z&amp;lid=LSTSMPFVD3ZF2AAE34ZKRDWON&amp;marketplace=GROCERY&amp;iid=a0fa69c9-0296-412b-b808-806c1890d3ba.SMPFVD3ZF2AAE34Z.SEARCH" TargetMode="External"/><Relationship Id="rId313" Type="http://schemas.openxmlformats.org/officeDocument/2006/relationships/hyperlink" Target="https://www.flipkart.com/durex-extra-ribbed-condom/p/itm23776b0335f3c?pid=CDMF4PFQH3SQU9K9&amp;lid=LSTCDMF4PFQH3SQU9K9AT5PWV&amp;marketplace=GROCERY&amp;store=g9b%2Falu%2Ftdd&amp;srno=b_1_25&amp;otracker=browse&amp;fm=organic&amp;iid=08b67412-b338-4558-82f8-68b948f5db4b.CDMF4PFQH3SQU9K9.SEARCH&amp;ppt=browse&amp;ppn=browse" TargetMode="External"/><Relationship Id="rId434" Type="http://schemas.openxmlformats.org/officeDocument/2006/relationships/hyperlink" Target="https://www.jiomart.com/p/groceries/nilon-s-garlic-pickle-200-g/590052578" TargetMode="External"/><Relationship Id="rId555" Type="http://schemas.openxmlformats.org/officeDocument/2006/relationships/hyperlink" Target="https://www.flipkart.com/haldiram-s-bhakarwadi-500-g/p/itm72088c33d9b15?pid=SNSFS2ZE3ABAPENA&amp;lid=LSTSNSFS2ZE3ABAPENABNUW88&amp;marketplace=FLIPKART&amp;q=haldiram+namkeen&amp;store=eat%2F0we&amp;srno=s_3_112&amp;otracker=AS_QueryStore_OrganicAutoSuggest_1_16_na_na_ps&amp;otracker1=AS_QueryStore_OrganicAutoSuggest_1_16_na_na_ps&amp;fm=search-autosuggest&amp;iid=7f7972ec-a38f-4e82-8d0a-3dbf58068bc6.SNSFS2ZE3ABAPENA.SEARCH&amp;ppt=sp&amp;ppn=sp&amp;qH=f177cbad1f2253c4" TargetMode="External"/><Relationship Id="rId676" Type="http://schemas.openxmlformats.org/officeDocument/2006/relationships/hyperlink" Target="https://www.flipkart.com/everest-chaat-masala/p/itmeuhhyzfggefpg?pid=SCMEUHHYBUHRYCE7&amp;lid=LSTSCMEUHHYBUHRYCE7LJYWTA&amp;marketplace=GROCERY&amp;q=everest+masala&amp;store=eat%2Fxgg&amp;srno=s_1_8&amp;otracker=AS_QueryStore_OrganicAutoSuggest_1_14_na_na_na&amp;otracker1=AS_QueryStore_OrganicAutoSuggest_1_14_na_na_na&amp;fm=search-autosuggest&amp;iid=b0eb2dc8-aae2-430f-8e33-fa483bd13129.SCMEUHHYBUHRYCE7.SEARCH&amp;ppt=sp&amp;ppn=sp&amp;ssid=ytxo3f5oxc0000001655727295821&amp;qH=6e108cbc0e3af53a" TargetMode="External"/><Relationship Id="rId319" Type="http://schemas.openxmlformats.org/officeDocument/2006/relationships/hyperlink" Target="https://www.flipkart.com/closeup-everfresh-anti-germ-gel-toothpaste-red-hot/p/itm80b9802cd59ba?pid=TPSFSFZ4GYGYRNHQ&amp;lid=LSTTPSFSFZ4GYGYRNHQDYULOX&amp;marketplace=GROCERY&amp;iid=3fd08ff9-1571-4512-8733-567cba228a12.TPSFSFZ4GYGYRNHQ.SEARCH" TargetMode="External"/><Relationship Id="rId318" Type="http://schemas.openxmlformats.org/officeDocument/2006/relationships/hyperlink" Target="https://www.flipkart.com/haldiram-s-shahi-mixture/p/itmb15dfe12ce82c?pid=SNSF6KYDG3JGSNWY&amp;lid=LSTSNSF6KYDG3JGSNWYE4RFW3&amp;marketplace=GROCERY&amp;q=haldiram+namkeen&amp;store=eat%2F0we&amp;srno=s_1_18&amp;otracker=AS_QueryStore_OrganicAutoSuggest_1_16_na_na_ps&amp;otracker1=AS_QueryStore_OrganicAutoSuggest_1_16_na_na_ps&amp;fm=search-autosuggest&amp;iid=7d4078dc-655a-4999-8a6f-c13ef75874c0.SNSF6KYDG3JGSNWY.SEARCH&amp;ppt=sp&amp;ppn=sp&amp;ssid=z8996owkeo0000001655802032260&amp;qH=f177cbad1f2253c4" TargetMode="External"/><Relationship Id="rId439" Type="http://schemas.openxmlformats.org/officeDocument/2006/relationships/hyperlink" Target="https://www.flipkart.com/oral-b-kids-soft-toothbrush/p/itma670183e71441?pid=THBEUE4ASFUSHSPX&amp;lid=LSTTHBEUE4ASFUSHSPXHWOKB3&amp;marketplace=GROCERY&amp;iid=25f97575-2130-42f9-bd1b-ef53d2216621.THBEUE4ASFUSHSPX.SEARCH" TargetMode="External"/><Relationship Id="rId317" Type="http://schemas.openxmlformats.org/officeDocument/2006/relationships/hyperlink" Target="https://www.jiomart.com/p/groceries/ching-s-secret-singapore-curry-instant-noodles-240-g/491113003" TargetMode="External"/><Relationship Id="rId438" Type="http://schemas.openxmlformats.org/officeDocument/2006/relationships/hyperlink" Target="https://www.flipkart.com/haldiram-s-bhujia-sev/p/itmcf7427b395677?pid=SNSETFPYMGJKSHYC&amp;lid=LSTSNSETFPYMGJKSHYCOQRIEF&amp;marketplace=FLIPKART&amp;q=haldiram+namkeen&amp;store=eat%2F0we&amp;srno=s_1_26&amp;otracker=AS_QueryStore_OrganicAutoSuggest_1_16_na_na_ps&amp;otracker1=AS_QueryStore_OrganicAutoSuggest_1_16_na_na_ps&amp;fm=search-autosuggest&amp;iid=7d4078dc-655a-4999-8a6f-c13ef75874c0.SNSETFPYMGJKSHYC.SEARCH&amp;ppt=sp&amp;ppn=sp&amp;qH=f177cbad1f2253c4" TargetMode="External"/><Relationship Id="rId559" Type="http://schemas.openxmlformats.org/officeDocument/2006/relationships/hyperlink" Target="https://www.jiomart.com/p/groceries/frooti-600-ml/490537394" TargetMode="External"/><Relationship Id="rId550" Type="http://schemas.openxmlformats.org/officeDocument/2006/relationships/hyperlink" Target="https://www.flipkart.com/kesh-king-scalp-hair-medicine-anti-hairfall-shampoo/p/itmf8qn58bnyazsk?pid=SMPF8QN5NBZZ2PHJ&amp;lid=LSTSMPF8QN5NBZZ2PHJRDQ3KN&amp;marketplace=GROCERY&amp;iid=67f17e94-0d2f-47ce-bc2d-7c0e7c9444fc.SMPF8QN5NBZZ2PHJ.SEARCH" TargetMode="External"/><Relationship Id="rId671" Type="http://schemas.openxmlformats.org/officeDocument/2006/relationships/hyperlink" Target="https://www.flipkart.com/head-shoulders-smooth-silky-2-in-1-anti-dandruff-shampoo-conditioner/p/itmba9a1ccc97653?pid=SMPFGUN2DQXFF8G3&amp;lid=LSTSMPFGUN2DQXFF8G3YTLFQB&amp;marketplace=GROCERY&amp;iid=a0fa69c9-0296-412b-b808-806c1890d3ba.SMPFGUN2DQXFF8G3.SEARCH" TargetMode="External"/><Relationship Id="rId670" Type="http://schemas.openxmlformats.org/officeDocument/2006/relationships/hyperlink" Target="https://www.flipkart.com/head-shoulders-smooth-silky-2-in-1-shampoo-conditioner/p/itmab06fb9fb57ad?pid=SMPFYG2TZBXARJAG&amp;lid=LSTSMPFYG2TZBXARJAGZUF9TZ&amp;marketplace=GROCERY&amp;iid=a0fa69c9-0296-412b-b808-806c1890d3ba.SMPFYG2TZBXARJAG.SEARCH" TargetMode="External"/><Relationship Id="rId312" Type="http://schemas.openxmlformats.org/officeDocument/2006/relationships/hyperlink" Target="https://www.amazon.in/Scotch-Brite-Plastic-Bottle-Cleaner-Brush/dp/B07D2H9BHT/ref=sr_1_28?crid=5TAH5DB32LXQ&amp;keywords=scotch+brite&amp;qid=1657364810&amp;smid=AH017Z3M1ZJ3T&amp;sprefix=scoth+brite%2Caps%2C242&amp;sr=8-28" TargetMode="External"/><Relationship Id="rId433" Type="http://schemas.openxmlformats.org/officeDocument/2006/relationships/hyperlink" Target="https://www.jiomart.com/p/groceries/paper-boat-swing-medley-mixed-fruit-drink-600-ml/590052506" TargetMode="External"/><Relationship Id="rId554" Type="http://schemas.openxmlformats.org/officeDocument/2006/relationships/hyperlink" Target="https://www.flipkart.com/catch-dahi-masala-sprinklers/p/itmabebc971538e2?pid=SCMFUKEHNVKNRZTV&amp;lid=LSTSCMFUKEHNVKNRZTVH1ZT48&amp;marketplace=GROCERY&amp;q=catch+masala&amp;store=eat%2Fxgg&amp;srno=s_1_20&amp;otracker=AS_QueryStore_OrganicAutoSuggest_1_5_na_na_na&amp;otracker1=AS_QueryStore_OrganicAutoSuggest_1_5_na_na_na&amp;fm=search-autosuggest&amp;iid=70538882-1a4e-469e-9e5c-dbdd40691a08.SCMFUKEHNVKNRZTV.SEARCH&amp;ppt=sp&amp;ppn=sp&amp;ssid=37y1ca7utc0000001655719992903&amp;qH=4dccee1006e5158e" TargetMode="External"/><Relationship Id="rId675" Type="http://schemas.openxmlformats.org/officeDocument/2006/relationships/hyperlink" Target="https://www.flipkart.com/dove-dandruff-care-shampoo/p/itmf3xfy7sturrzh?pid=SMPDTZ7U86XVUFGM&amp;lid=LSTSMPDTZ7U86XVUFGMMLN9HC&amp;marketplace=GROCERY&amp;iid=a0fa69c9-0296-412b-b808-806c1890d3ba.SMPDTZ7U86XVUFGM.SEARCH" TargetMode="External"/><Relationship Id="rId311" Type="http://schemas.openxmlformats.org/officeDocument/2006/relationships/hyperlink" Target="https://www.flipkart.com/nescafe-classic-instant-coffee/p/itmfft2jgzgyhafe?pid=CFEEU6ZF82KXT48Y&amp;lid=LSTCFEEU6ZF82KXT48YJIQ9S9&amp;marketplace=GROCERY&amp;iid=abe7018a-359a-4127-8e4a-2ed23e7f489f.CFEEU6ZF82KXT48Y.SEARCH" TargetMode="External"/><Relationship Id="rId432" Type="http://schemas.openxmlformats.org/officeDocument/2006/relationships/hyperlink" Target="https://www.flipkart.com/maxo-grade-instant-action-machine-mosquito-vaporiser-refill/p/itm7a6fafc27f0ad?pid=IRPF84RZ3R9JMTXW&amp;lid=LSTIRPF84RZ3R9JMTXWSDYGPT&amp;marketplace=GROCERY&amp;iid=7cb20742-9e2e-4e47-893e-24cd7c522b0e.IRPF84RZ3R9JMTXW.SEARCH" TargetMode="External"/><Relationship Id="rId553" Type="http://schemas.openxmlformats.org/officeDocument/2006/relationships/hyperlink" Target="https://www.amazon.in/Gala-132742-Double-Hockey-Toilet/dp/B00J4YE4HS/ref=sr_1_40?crid=ZJXBS8X8FCCZ&amp;keywords=GALA&amp;qid=1657367437&amp;sprefix=gala%2Caps%2C368&amp;sr=8-40" TargetMode="External"/><Relationship Id="rId674" Type="http://schemas.openxmlformats.org/officeDocument/2006/relationships/hyperlink" Target="https://www.flipkart.com/everest-hing-powder/p/itm045a0ff856f22?pid=SCMFJKV2G8SKERU8&amp;lid=LSTSCMFJKV2G8SKERU89KG2P7&amp;marketplace=GROCERY&amp;q=everest+masala&amp;store=eat%2Fxgg&amp;srno=s_1_7&amp;otracker=AS_QueryStore_OrganicAutoSuggest_1_14_na_na_na&amp;otracker1=AS_QueryStore_OrganicAutoSuggest_1_14_na_na_na&amp;fm=search-autosuggest&amp;iid=b0eb2dc8-aae2-430f-8e33-fa483bd13129.SCMFJKV2G8SKERU8.SEARCH&amp;ppt=sp&amp;ppn=sp&amp;ssid=ytxo3f5oxc0000001655727295821&amp;qH=6e108cbc0e3af53a" TargetMode="External"/><Relationship Id="rId310" Type="http://schemas.openxmlformats.org/officeDocument/2006/relationships/hyperlink" Target="https://www.flipkart.com/whiskas-2-12-months-ocean-fish-flavour-milk-3-kg-dry-young-cat-food/p/itm8699331ab8f5b?pid=PFDFJQKPGGUFZUKX&amp;lid=LSTPFDFJQKPGGUFZUKXASLTL4&amp;marketplace=GROCERY&amp;iid=58024c44-216d-4c94-b123-61fd9b498703.PFDFJQKPGGUFZUKX.SEARCH" TargetMode="External"/><Relationship Id="rId431" Type="http://schemas.openxmlformats.org/officeDocument/2006/relationships/hyperlink" Target="https://www.flipkart.com/denver-hamilton-pride-combo-deodorant-spray-men/p/itmf3v9rz6khggdu?pid=DEOFCFYEY69WGSYD&amp;lid=LSTDEOFCFYEY69WGSYDPRYL0A&amp;marketplace=GROCERY&amp;q=deodorant&amp;store=g9b%2F0yh%2Fvp1&amp;srno=s_2_43&amp;otracker=AS_Query_OrganicAutoSuggest_3_5_na_na_na&amp;otracker1=AS_Query_OrganicAutoSuggest_3_5_na_na_na&amp;fm=search-autosuggest&amp;iid=f728e6eb-62a9-4960-a926-02bf54f53c84.DEOFCFYEY69WGSYD.SEARCH&amp;ppt=sp&amp;ppn=sp&amp;ssid=lfu99ij9y80000001656311823832&amp;qH=8289b549e3cb5290" TargetMode="External"/><Relationship Id="rId552" Type="http://schemas.openxmlformats.org/officeDocument/2006/relationships/hyperlink" Target="https://www.jiomart.com/p/groceries/frooti-mango-drink-2-l/490005105" TargetMode="External"/><Relationship Id="rId673" Type="http://schemas.openxmlformats.org/officeDocument/2006/relationships/hyperlink" Target="https://www.flipkart.com/tresemme-smooth-shine-shamppo/p/itm76433e7433943?pid=SMPFS856HRNGWKNU&amp;lid=LSTSMPFS856HRNGWKNUKCRM9V&amp;marketplace=GROCERY&amp;iid=a0fa69c9-0296-412b-b808-806c1890d3ba.SMPFS856HRNGWKNU.SEARCH" TargetMode="External"/><Relationship Id="rId430" Type="http://schemas.openxmlformats.org/officeDocument/2006/relationships/hyperlink" Target="https://www.flipkart.com/hamam-neem-tulsi-aloevera-soap/p/itmfe32wjcrgpdvk?pid=SOPEUHGRYKCMXTRY&amp;lid=LSTSOPEUHGRYKCMXTRYAQ2RPH&amp;marketplace=GROCERY&amp;q=soap+all+categories&amp;store=g9b%2F5nz%2Fb1b%2Fyug&amp;srno=s_2_50&amp;otracker=search&amp;otracker1=search&amp;fm=Search&amp;iid=c9faa275-798e-4b62-8355-2bed82c5c097.SOPEUHGRYKCMXTRY.SEARCH&amp;ppt=sp&amp;ppn=sp&amp;ssid=cs3vwapwkg0000001656308610524&amp;qH=de099dce79a407da" TargetMode="External"/><Relationship Id="rId551" Type="http://schemas.openxmlformats.org/officeDocument/2006/relationships/hyperlink" Target="https://www.flipkart.com/patanjali-neem-kanti-body-cleanser/p/itmf88zeqezhgygb?pid=SOPEVUJJTU6Y8GJU&amp;lid=LSTSOPEVUJJTU6Y8GJUBSU8G2&amp;marketplace=GROCERY&amp;q=soap+all+categories&amp;store=g9b%2F5nz%2Fb1b%2Fyug&amp;srno=s_5_167&amp;otracker=AS_Query_HistoryAutoSuggest_2_0&amp;otracker1=AS_Query_HistoryAutoSuggest_2_0&amp;fm=Search&amp;iid=69d2d4c9-4b16-49d8-ace9-4dae18f3b972.SOPEVUJJTU6Y8GJU.SEARCH&amp;ppt=sp&amp;ppn=sp&amp;ssid=sa7ljml5uo0000001656310735293&amp;qH=de099dce79a407da" TargetMode="External"/><Relationship Id="rId672" Type="http://schemas.openxmlformats.org/officeDocument/2006/relationships/hyperlink" Target="https://www.flipkart.com/everest-turmeric-powder/p/itmeuhfxf63zgbnk?pid=SCMEUHFX9K7TYZQP&amp;lid=LSTSCMEUHFX9K7TYZQPGEYHWH&amp;marketplace=GROCERY&amp;q=everest+masala&amp;store=eat%2Fxgg&amp;srno=s_1_6&amp;otracker=AS_QueryStore_OrganicAutoSuggest_1_14_na_na_na&amp;otracker1=AS_QueryStore_OrganicAutoSuggest_1_14_na_na_na&amp;fm=search-autosuggest&amp;iid=b0eb2dc8-aae2-430f-8e33-fa483bd13129.SCMEUHFX9K7TYZQP.SEARCH&amp;ppt=sp&amp;ppn=sp&amp;ssid=ytxo3f5oxc0000001655727295821&amp;qH=6e108cbc0e3af53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at-lifestyle.com/products/flash-smart-watch" TargetMode="External"/><Relationship Id="rId2" Type="http://schemas.openxmlformats.org/officeDocument/2006/relationships/hyperlink" Target="https://www.boat-lifestyle.com/products/trebel-watch-xtend" TargetMode="External"/><Relationship Id="rId3" Type="http://schemas.openxmlformats.org/officeDocument/2006/relationships/hyperlink" Target="https://www.boat-lifestyle.com/products/boat-storm-smartwatch" TargetMode="External"/><Relationship Id="rId4" Type="http://schemas.openxmlformats.org/officeDocument/2006/relationships/hyperlink" Target="https://www.amazon.in/Apple-Watch-GPS-40mm-Aluminium/dp/B09G9FKD21/ref=sr_1_17?crid=24NY2RU5MZZCA&amp;keywords=apple+watch+all+s+series&amp;qid=1658232941&amp;sprefix=apple+watch+all+se+serise%2Caps%2C206&amp;sr=8-17" TargetMode="External"/><Relationship Id="rId9" Type="http://schemas.openxmlformats.org/officeDocument/2006/relationships/hyperlink" Target="https://www.flipkart.com/apple-watch-series-7-gps-cellular-mkhq3hn-a-41-mm-aluminium-case/p/itm97a766308ebf4?pid=SMWG7BG2EBSF8Y3J&amp;lid=LSTSMWG7BG2EBSF8Y3JZTQJJE&amp;marketplace=FLIPKART&amp;q=apple+watch+series+7+41mm&amp;store=ajy%2Fbuh&amp;srno=s_1_11&amp;otracker=AS_QueryStore_OrganicAutoSuggest_2_19_na_na_na&amp;otracker1=AS_QueryStore_OrganicAutoSuggest_2_19_na_na_na&amp;fm=search-autosuggest&amp;iid=50f3a9d0-8040-4000-a802-178f70797867.SMWG7BG2EBSF8Y3J.SEARCH&amp;ppt=sp&amp;ppn=sp&amp;ssid=0cvllshhv40000001658328834987&amp;qH=a8a91ccb291f736d" TargetMode="External"/><Relationship Id="rId5" Type="http://schemas.openxmlformats.org/officeDocument/2006/relationships/hyperlink" Target="https://www.amazon.in/Apple-Watch-GPS-44mm-Aluminium/dp/B09G9RWJMK/ref=sr_1_18?crid=24NY2RU5MZZCA&amp;keywords=apple+watch+all+s+series&amp;qid=1658232941&amp;sprefix=apple+watch+all+se+serise%2Caps%2C206&amp;sr=8-18" TargetMode="External"/><Relationship Id="rId6" Type="http://schemas.openxmlformats.org/officeDocument/2006/relationships/hyperlink" Target="https://www.flipkart.com/apple-watch-se-gps-cellular-mkt53hn-a-44-mm-aluminium-case/p/itm468e5e1338699?pid=SMWG6VNRN8SZ5ANY&amp;lid=LSTSMWG6VNRN8SZ5ANYGY3IO9&amp;marketplace=FLIPKART&amp;q=APPLE+WATCH+SE+ALL+SERISE&amp;store=ajy%2Fbuh&amp;srno=s_1_5&amp;otracker=search&amp;otracker1=search&amp;fm=Search&amp;iid=65f2543f-aaad-4452-bcf2-7958bb8cc549.SMWG6VNRN8SZ5ANY.SEARCH&amp;ppt=sp&amp;ppn=sp&amp;ssid=as5z3h009c0000001658233360251&amp;qH=780a5b26385b2d09" TargetMode="External"/><Relationship Id="rId7" Type="http://schemas.openxmlformats.org/officeDocument/2006/relationships/hyperlink" Target="https://www.flipkart.com/apple-watch-se-gps-cellular-mkqy3hn-a-40-mm-aluminium-case/p/itm7c5868e4f5696?pid=SMWG6VNRB3CT5DZS&amp;lid=LSTSMWG6VNRB3CT5DZS3U4XS4&amp;marketplace=FLIPKART&amp;q=APPLE+WATCH+SE+ALL+SERISE&amp;store=ajy%2Fbuh&amp;srno=s_1_13&amp;otracker=search&amp;otracker1=search&amp;fm=Search&amp;iid=65f2543f-aaad-4452-bcf2-7958bb8cc549.SMWG6VNRB3CT5DZS.SEARCH&amp;ppt=sp&amp;ppn=sp&amp;ssid=as5z3h009c0000001658233360251&amp;qH=780a5b26385b2d09" TargetMode="External"/><Relationship Id="rId8" Type="http://schemas.openxmlformats.org/officeDocument/2006/relationships/hyperlink" Target="https://www.flipkart.com/apple-watch-series-7-gps-mkn03hn-a-41-mm-aluminium-case/p/itm85bef638a99cf?pid=SMWG7BG2ZGJ9DXM7&amp;lid=LSTSMWG7BG2ZGJ9DXM7BE4DIK&amp;marketplace=FLIPKART&amp;q=apple+watch+series+7+41mm&amp;store=ajy%2Fbuh&amp;srno=s_1_1&amp;otracker=AS_QueryStore_OrganicAutoSuggest_2_19_na_na_na&amp;otracker1=AS_QueryStore_OrganicAutoSuggest_2_19_na_na_na&amp;fm=search-autosuggest&amp;iid=50f3a9d0-8040-4000-a802-178f70797867.SMWG7BG2ZGJ9DXM7.SEARCH&amp;ppt=sp&amp;ppn=sp&amp;ssid=0cvllshhv40000001658328834987&amp;qH=a8a91ccb291f736d" TargetMode="External"/><Relationship Id="rId11" Type="http://schemas.openxmlformats.org/officeDocument/2006/relationships/hyperlink" Target="https://www.amazon.in/Apple-Watch-GPS-Cellular-45mm/dp/B09HHF5H2S/ref=sr_1_17?crid=22MFG4XTKBEC4&amp;keywords=apple+watch+s7+45mm+watch&amp;qid=1658329249&amp;sprefix=apple+watch+s7+45mm+watch%2Caps%2C788&amp;sr=8-17" TargetMode="External"/><Relationship Id="rId10" Type="http://schemas.openxmlformats.org/officeDocument/2006/relationships/hyperlink" Target="https://www.amazon.in/Apple-Watch-GPS-45mm-Aluminium/dp/B09HHFK286/ref=sr_1_7?crid=22MFG4XTKBEC4&amp;keywords=apple+watch+s7+45mm+watch&amp;qid=1658329249&amp;sprefix=apple+watch+s7+45mm+watch%2Caps%2C788&amp;sr=8-7" TargetMode="External"/><Relationship Id="rId13" Type="http://schemas.openxmlformats.org/officeDocument/2006/relationships/hyperlink" Target="https://www.flipkart.com/apple-watch-series-7-gps-cellular-mkj23hn-a-41-mm-stainless-steel-case/p/itm3bcd64824beb9?pid=SMWG7BG2YXK7XGDW&amp;lid=LSTSMWG7BG2YXK7XGDWH7DTKQ&amp;marketplace=FLIPKART&amp;q=apple+watch+series+7+41mm+ss+case++apple+watch&amp;store=ajy%2Fbuh&amp;srno=s_1_3&amp;otracker=search&amp;otracker1=search&amp;fm=Search&amp;iid=e3d27ef6-439b-4f47-be38-e54b4ff64d9d.SMWG7BG2YXK7XGDW.SEARCH&amp;ppt=sp&amp;ppn=sp&amp;ssid=qvn7mrddps0000001658329519792&amp;qH=a35a5f48625a0a68" TargetMode="External"/><Relationship Id="rId12" Type="http://schemas.openxmlformats.org/officeDocument/2006/relationships/hyperlink" Target="https://www.flipkart.com/apple-watch-series-7-gps-cellular-mkhy3hn-a-41-mm-stainless-steel-case/p/itm5344e3a7e2bc8?pid=SMWG7BG2XFVABZ2R&amp;lid=LSTSMWG7BG2XFVABZ2R7XPRMH&amp;marketplace=FLIPKART&amp;q=apple+watch+series+7+41mm+ss+case++apple+watch&amp;store=ajy%2Fbuh&amp;srno=s_1_2&amp;otracker=search&amp;otracker1=search&amp;fm=Search&amp;iid=e3d27ef6-439b-4f47-be38-e54b4ff64d9d.SMWG7BG2XFVABZ2R.SEARCH&amp;ppt=sp&amp;ppn=sp&amp;ssid=qvn7mrddps0000001658329519792&amp;qH=a35a5f48625a0a68" TargetMode="External"/><Relationship Id="rId15" Type="http://schemas.openxmlformats.org/officeDocument/2006/relationships/hyperlink" Target="https://www.amazon.in/Apple-Watch-GPS-Cellular-45mm/dp/B09HHF2LZR/ref=sr_1_15?crid=3S8MAA3IEBEQC&amp;keywords=apple+watch+s7+45mm&amp;qid=1658329922&amp;sprefix=apple+watch+s7+45mm+%2Caps%2C685&amp;sr=8-15" TargetMode="External"/><Relationship Id="rId14" Type="http://schemas.openxmlformats.org/officeDocument/2006/relationships/hyperlink" Target="https://www.amazon.in/Apple-Watch-GPS-Cellular-45mm/dp/B09HHHGM66/ref=sr_1_12?crid=3S8MAA3IEBEQC&amp;keywords=apple+watch+s7+45mm&amp;qid=1658329922&amp;sprefix=apple+watch+s7+45mm+%2Caps%2C685&amp;sr=8-12" TargetMode="External"/><Relationship Id="rId16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5.14"/>
    <col customWidth="1" min="3" max="3" width="21.71"/>
    <col customWidth="1" min="4" max="4" width="10.14"/>
    <col customWidth="1" min="5" max="5" width="28.43"/>
    <col customWidth="1" min="6" max="6" width="12.29"/>
    <col customWidth="1" min="7" max="7" width="23.14"/>
    <col customWidth="1" min="8" max="8" width="12.14"/>
    <col customWidth="1" min="9" max="9" width="20.57"/>
    <col customWidth="1" min="10" max="10" width="10.71"/>
    <col customWidth="1" min="11" max="11" width="25.71"/>
    <col customWidth="1" min="12" max="12" width="9.86"/>
    <col customWidth="1" min="13" max="13" width="33.86"/>
    <col customWidth="1" min="14" max="14" width="10.57"/>
    <col customWidth="1" min="15" max="15" width="19.86"/>
    <col customWidth="1" min="16" max="16" width="9.14"/>
    <col customWidth="1" min="17" max="26" width="8.71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4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2"/>
      <c r="C5" s="5" t="s">
        <v>1</v>
      </c>
      <c r="D5" s="2"/>
      <c r="E5" s="5" t="s">
        <v>2</v>
      </c>
      <c r="F5" s="2"/>
      <c r="G5" s="5" t="s">
        <v>3</v>
      </c>
      <c r="H5" s="2"/>
      <c r="I5" s="5" t="s">
        <v>4</v>
      </c>
      <c r="J5" s="2"/>
      <c r="K5" s="5" t="s">
        <v>5</v>
      </c>
      <c r="L5" s="2"/>
      <c r="M5" s="5" t="s">
        <v>6</v>
      </c>
      <c r="N5" s="4"/>
      <c r="O5" s="4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2"/>
      <c r="C11" s="5" t="s">
        <v>7</v>
      </c>
      <c r="D11" s="2"/>
      <c r="E11" s="5" t="s">
        <v>8</v>
      </c>
      <c r="F11" s="2"/>
      <c r="G11" s="5" t="s">
        <v>9</v>
      </c>
      <c r="H11" s="2"/>
      <c r="I11" s="5" t="s">
        <v>10</v>
      </c>
      <c r="J11" s="2"/>
      <c r="K11" s="5" t="s">
        <v>11</v>
      </c>
      <c r="L11" s="2"/>
      <c r="M11" s="5" t="s">
        <v>12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2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2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1"/>
      <c r="B14" s="2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"/>
      <c r="B15" s="2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0.25" customHeight="1">
      <c r="A17" s="1"/>
      <c r="B17" s="2"/>
      <c r="C17" s="7" t="s">
        <v>13</v>
      </c>
      <c r="D17" s="2"/>
      <c r="E17" s="5" t="s">
        <v>14</v>
      </c>
      <c r="F17" s="2"/>
      <c r="G17" s="5" t="s">
        <v>15</v>
      </c>
      <c r="H17" s="2"/>
      <c r="I17" s="5" t="s">
        <v>16</v>
      </c>
      <c r="J17" s="2"/>
      <c r="K17" s="5" t="s">
        <v>17</v>
      </c>
      <c r="L17" s="2"/>
      <c r="M17" s="5" t="s">
        <v>18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1"/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2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0.25" customHeight="1">
      <c r="A22" s="1"/>
      <c r="B22" s="2"/>
      <c r="C22" s="7" t="s">
        <v>19</v>
      </c>
      <c r="D22" s="2"/>
      <c r="E22" s="5" t="s">
        <v>20</v>
      </c>
      <c r="F22" s="2"/>
      <c r="G22" s="5" t="s">
        <v>21</v>
      </c>
      <c r="H22" s="2"/>
      <c r="I22" s="2"/>
      <c r="J22" s="2"/>
      <c r="K22" s="2"/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0.2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"/>
      <c r="B24" s="2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2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2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2"/>
      <c r="C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2"/>
      <c r="C30" s="6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2"/>
      <c r="C31" s="6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0.25" customHeight="1">
      <c r="A32" s="1"/>
      <c r="B32" s="2"/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0.25" customHeight="1">
      <c r="A33" s="1"/>
      <c r="B33" s="2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0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1"/>
      <c r="B35" s="2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2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2"/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75" customHeight="1">
      <c r="A39" s="1"/>
      <c r="B39" s="2"/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5.5" customHeight="1">
      <c r="A40" s="1"/>
      <c r="B40" s="2"/>
      <c r="C40" s="6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2"/>
      <c r="C41" s="6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"/>
      <c r="B42" s="2"/>
      <c r="C42" s="6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2"/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5.5" customHeight="1">
      <c r="A44" s="1"/>
      <c r="B44" s="2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2"/>
      <c r="C45" s="6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75" customHeight="1">
      <c r="A46" s="1"/>
      <c r="B46" s="2"/>
      <c r="C46" s="6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2"/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3.25" customHeight="1">
      <c r="A48" s="1"/>
      <c r="B48" s="2"/>
      <c r="C48" s="6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3.25" customHeight="1">
      <c r="A49" s="1"/>
      <c r="B49" s="2"/>
      <c r="C49" s="6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2"/>
      <c r="C53" s="6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2"/>
      <c r="C54" s="6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2"/>
      <c r="C56" s="6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2"/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2"/>
      <c r="C62" s="6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2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2"/>
      <c r="C64" s="6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75" customHeight="1">
      <c r="A65" s="1"/>
      <c r="B65" s="2"/>
      <c r="C65" s="6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2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2"/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2"/>
      <c r="C68" s="6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1"/>
      <c r="B69" s="2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2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2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2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2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2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2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2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0.25" customHeight="1">
      <c r="A79" s="1"/>
      <c r="B79" s="2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M2"/>
  </mergeCells>
  <hyperlinks>
    <hyperlink display="Fruits!A1" location="Fruits!A1" ref="C5"/>
    <hyperlink display="Grocery" location="'Groceries item'!A1" ref="E5"/>
    <hyperlink display="Vegetables" location="Vegetables!A1" ref="G5"/>
    <hyperlink display="Electronics" location="Electronics!A1" ref="I5"/>
    <hyperlink display="Watches!A1" location="Watches!A1" ref="K5"/>
    <hyperlink display="Realme Mobiles" location="'Realme Mobiles'!A1" ref="M5"/>
    <hyperlink display="oppo phone" location="'Oppo Phones'!A1" ref="C11"/>
    <hyperlink display="Flour Puls Rice Buiscuits" location="null!A1" ref="E11"/>
    <hyperlink display="'Pure it Ro'!A1" location="'Pure it Ro'!A1" ref="G11"/>
    <hyperlink display="Firebolt watch " location="'Firebolt Watch'!A1" ref="I11"/>
    <hyperlink display="'i phone'!A1" location="'i phone'!A1" ref="K11"/>
    <hyperlink display="'Boat Accessories'!A1" location="'Boat Accessories'!A1" ref="M11"/>
    <hyperlink display="'Vivo Phones'!A1" location="'Vivo Phones'!A1" ref="C17"/>
    <hyperlink display="'One Plus Phones'!A1" location="'One Plus Phones'!A1" ref="E17"/>
    <hyperlink display="'Samsung Phones'!A1" location="'Samsung Phones'!A1" ref="G17"/>
    <hyperlink display="'Samsung Tab'!A1" location="'Samsung Tab'!A1" ref="I17"/>
    <hyperlink display="'REAL ME ACC'!A1" location="'REAL ME ACC'!A1" ref="K17"/>
    <hyperlink display="Realme Acce" location="'REAL ME ACCE'!A1" ref="M17"/>
    <hyperlink display="'Motorola phone'!A1" location="'Motorola phone'!A1" ref="C22"/>
    <hyperlink display="'Lava keypad &amp; smart phone'!A1" location="'Lava keypad &amp; smart phone'!A1" ref="E22"/>
    <hyperlink display="'Samsung acc'!A1" location="'Samsung acc'!A1" ref="G22"/>
  </hyperlinks>
  <printOptions/>
  <pageMargins bottom="0.7480314960629921" footer="0.0" header="0.0" left="0.7086614173228347" right="0.7086614173228347" top="0.7480314960629921"/>
  <pageSetup paperSize="9" scale="85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23.86"/>
    <col customWidth="1" min="3" max="5" width="8.71"/>
    <col customWidth="1" min="6" max="6" width="13.29"/>
    <col customWidth="1" min="7" max="7" width="12.71"/>
    <col customWidth="1" min="8" max="8" width="8.71"/>
  </cols>
  <sheetData>
    <row r="1">
      <c r="A1" s="1" t="s">
        <v>2448</v>
      </c>
      <c r="B1" s="1" t="s">
        <v>2449</v>
      </c>
      <c r="C1" s="1" t="s">
        <v>2450</v>
      </c>
      <c r="D1" s="1" t="s">
        <v>201</v>
      </c>
      <c r="E1" s="1" t="s">
        <v>2451</v>
      </c>
      <c r="F1" s="1" t="s">
        <v>2452</v>
      </c>
      <c r="G1" s="1" t="s">
        <v>238</v>
      </c>
    </row>
    <row r="2">
      <c r="A2" s="1" t="s">
        <v>2453</v>
      </c>
      <c r="B2" s="1" t="s">
        <v>2454</v>
      </c>
      <c r="C2" s="1" t="s">
        <v>2455</v>
      </c>
      <c r="D2" s="463">
        <v>5999.0</v>
      </c>
      <c r="E2" s="1">
        <v>2999.0</v>
      </c>
      <c r="F2" s="1">
        <v>2250.0</v>
      </c>
      <c r="G2" s="463">
        <f t="shared" ref="G2:G15" si="1">F2+200</f>
        <v>2450</v>
      </c>
      <c r="H2" s="1" t="s">
        <v>35</v>
      </c>
    </row>
    <row r="3">
      <c r="A3" s="1" t="s">
        <v>2456</v>
      </c>
      <c r="B3" s="1" t="s">
        <v>2457</v>
      </c>
      <c r="C3" s="1" t="s">
        <v>2455</v>
      </c>
      <c r="D3" s="463">
        <v>7999.0</v>
      </c>
      <c r="E3" s="1">
        <v>3499.0</v>
      </c>
      <c r="F3" s="1">
        <v>2507.0</v>
      </c>
      <c r="G3" s="463">
        <f t="shared" si="1"/>
        <v>2707</v>
      </c>
      <c r="H3" s="1" t="s">
        <v>35</v>
      </c>
    </row>
    <row r="4">
      <c r="A4" s="1" t="s">
        <v>2458</v>
      </c>
      <c r="B4" s="1" t="s">
        <v>2459</v>
      </c>
      <c r="C4" s="1" t="s">
        <v>2455</v>
      </c>
      <c r="D4" s="463">
        <v>8999.0</v>
      </c>
      <c r="E4" s="1">
        <v>3499.0</v>
      </c>
      <c r="F4" s="1">
        <v>2920.0</v>
      </c>
      <c r="G4" s="463">
        <f t="shared" si="1"/>
        <v>3120</v>
      </c>
      <c r="H4" s="1" t="s">
        <v>35</v>
      </c>
    </row>
    <row r="5">
      <c r="A5" s="1" t="s">
        <v>2460</v>
      </c>
      <c r="B5" s="1" t="s">
        <v>2461</v>
      </c>
      <c r="C5" s="1" t="s">
        <v>2455</v>
      </c>
      <c r="D5" s="463">
        <v>9999.0</v>
      </c>
      <c r="E5" s="1">
        <v>4999.0</v>
      </c>
      <c r="F5" s="1">
        <v>4170.0</v>
      </c>
      <c r="G5" s="463">
        <f t="shared" si="1"/>
        <v>4370</v>
      </c>
      <c r="H5" s="1" t="s">
        <v>35</v>
      </c>
    </row>
    <row r="6">
      <c r="A6" s="1" t="s">
        <v>2462</v>
      </c>
      <c r="B6" s="1" t="s">
        <v>2463</v>
      </c>
      <c r="C6" s="1" t="s">
        <v>2455</v>
      </c>
      <c r="D6" s="463">
        <v>4999.0</v>
      </c>
      <c r="E6" s="1">
        <v>2499.0</v>
      </c>
      <c r="F6" s="1">
        <v>2149.0</v>
      </c>
      <c r="G6" s="463">
        <f t="shared" si="1"/>
        <v>2349</v>
      </c>
      <c r="H6" s="1" t="s">
        <v>35</v>
      </c>
    </row>
    <row r="7">
      <c r="A7" s="1" t="s">
        <v>2464</v>
      </c>
      <c r="B7" s="1" t="s">
        <v>2465</v>
      </c>
      <c r="C7" s="1" t="s">
        <v>2466</v>
      </c>
      <c r="D7" s="463">
        <v>4999.0</v>
      </c>
      <c r="E7" s="1">
        <v>2199.0</v>
      </c>
      <c r="F7" s="1">
        <v>1799.0</v>
      </c>
      <c r="G7" s="463">
        <f t="shared" si="1"/>
        <v>1999</v>
      </c>
      <c r="H7" s="1" t="s">
        <v>35</v>
      </c>
    </row>
    <row r="8">
      <c r="A8" s="1" t="s">
        <v>2467</v>
      </c>
      <c r="B8" s="1" t="s">
        <v>2468</v>
      </c>
      <c r="C8" s="1" t="s">
        <v>2455</v>
      </c>
      <c r="D8" s="463">
        <v>9999.0</v>
      </c>
      <c r="E8" s="1">
        <v>4999.0</v>
      </c>
      <c r="F8" s="1">
        <v>4170.0</v>
      </c>
      <c r="G8" s="463">
        <f t="shared" si="1"/>
        <v>4370</v>
      </c>
      <c r="H8" s="1" t="s">
        <v>35</v>
      </c>
    </row>
    <row r="9">
      <c r="A9" s="1" t="s">
        <v>2469</v>
      </c>
      <c r="B9" s="1" t="s">
        <v>2470</v>
      </c>
      <c r="C9" s="1" t="s">
        <v>2455</v>
      </c>
      <c r="D9" s="463">
        <v>9999.0</v>
      </c>
      <c r="E9" s="1">
        <v>4499.0</v>
      </c>
      <c r="F9" s="1">
        <v>3749.0</v>
      </c>
      <c r="G9" s="463">
        <f t="shared" si="1"/>
        <v>3949</v>
      </c>
      <c r="H9" s="1" t="s">
        <v>35</v>
      </c>
    </row>
    <row r="10">
      <c r="A10" s="1" t="s">
        <v>2471</v>
      </c>
      <c r="B10" s="1" t="s">
        <v>2472</v>
      </c>
      <c r="C10" s="1" t="s">
        <v>2455</v>
      </c>
      <c r="D10" s="463">
        <v>12999.0</v>
      </c>
      <c r="E10" s="1">
        <v>5999.0</v>
      </c>
      <c r="F10" s="1">
        <v>4999.0</v>
      </c>
      <c r="G10" s="463">
        <f t="shared" si="1"/>
        <v>5199</v>
      </c>
      <c r="H10" s="1" t="s">
        <v>35</v>
      </c>
    </row>
    <row r="11" ht="17.25" customHeight="1">
      <c r="A11" s="1" t="s">
        <v>2473</v>
      </c>
      <c r="B11" s="1" t="s">
        <v>2474</v>
      </c>
      <c r="C11" s="367" t="s">
        <v>2475</v>
      </c>
      <c r="D11" s="463">
        <v>15999.0</v>
      </c>
      <c r="E11" s="1">
        <v>7499.0</v>
      </c>
      <c r="F11" s="1">
        <v>6250.0</v>
      </c>
      <c r="G11" s="463">
        <f t="shared" si="1"/>
        <v>6450</v>
      </c>
      <c r="H11" s="1" t="s">
        <v>35</v>
      </c>
    </row>
    <row r="12">
      <c r="A12" s="1" t="s">
        <v>2476</v>
      </c>
      <c r="B12" s="1" t="s">
        <v>2477</v>
      </c>
      <c r="C12" s="1" t="s">
        <v>2455</v>
      </c>
      <c r="D12" s="463">
        <v>9999.0</v>
      </c>
      <c r="E12" s="1">
        <v>3999.0</v>
      </c>
      <c r="F12" s="1">
        <v>3335.0</v>
      </c>
      <c r="G12" s="463">
        <f t="shared" si="1"/>
        <v>3535</v>
      </c>
      <c r="H12" s="1" t="s">
        <v>35</v>
      </c>
    </row>
    <row r="13">
      <c r="A13" s="1" t="s">
        <v>2478</v>
      </c>
      <c r="B13" s="1" t="s">
        <v>2479</v>
      </c>
      <c r="C13" s="1" t="s">
        <v>2455</v>
      </c>
      <c r="D13" s="463">
        <v>9999.0</v>
      </c>
      <c r="E13" s="1">
        <v>4999.0</v>
      </c>
      <c r="F13" s="1">
        <v>4170.0</v>
      </c>
      <c r="G13" s="463">
        <f t="shared" si="1"/>
        <v>4370</v>
      </c>
      <c r="H13" s="1" t="s">
        <v>35</v>
      </c>
    </row>
    <row r="14">
      <c r="A14" s="1" t="s">
        <v>2480</v>
      </c>
      <c r="B14" s="1" t="s">
        <v>2481</v>
      </c>
      <c r="C14" s="1" t="s">
        <v>2455</v>
      </c>
      <c r="D14" s="463">
        <v>6999.0</v>
      </c>
      <c r="E14" s="1">
        <v>2999.0</v>
      </c>
      <c r="F14" s="1">
        <v>2510.0</v>
      </c>
      <c r="G14" s="463">
        <f t="shared" si="1"/>
        <v>2710</v>
      </c>
      <c r="H14" s="1" t="s">
        <v>35</v>
      </c>
    </row>
    <row r="15">
      <c r="A15" s="1" t="s">
        <v>2482</v>
      </c>
      <c r="B15" s="1" t="s">
        <v>2483</v>
      </c>
      <c r="C15" s="1" t="s">
        <v>2455</v>
      </c>
      <c r="D15" s="463">
        <v>5999.0</v>
      </c>
      <c r="E15" s="1">
        <v>2099.0</v>
      </c>
      <c r="F15" s="1">
        <v>1799.0</v>
      </c>
      <c r="G15" s="464">
        <f t="shared" si="1"/>
        <v>1999</v>
      </c>
      <c r="H15" s="1" t="s">
        <v>35</v>
      </c>
    </row>
    <row r="18">
      <c r="A18" s="465" t="s">
        <v>2484</v>
      </c>
      <c r="B18" s="466"/>
      <c r="C18" s="466"/>
      <c r="D18" s="466"/>
      <c r="E18" s="466"/>
      <c r="F18" s="466"/>
      <c r="G18" s="4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8:G18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71"/>
    <col customWidth="1" hidden="1" min="3" max="3" width="8.71"/>
    <col customWidth="1" min="4" max="4" width="38.86"/>
    <col customWidth="1" min="5" max="5" width="16.14"/>
    <col customWidth="1" min="6" max="6" width="18.29"/>
    <col customWidth="1" min="7" max="7" width="23.57"/>
    <col customWidth="1" min="8" max="8" width="31.29"/>
    <col customWidth="1" min="9" max="12" width="8.71"/>
  </cols>
  <sheetData>
    <row r="1" ht="2.25" customHeight="1">
      <c r="B1" s="142"/>
      <c r="C1" s="1"/>
      <c r="D1" s="1"/>
      <c r="E1" s="453"/>
      <c r="F1" s="142"/>
      <c r="G1" s="142"/>
      <c r="H1" s="142"/>
    </row>
    <row r="2" ht="20.25" customHeight="1">
      <c r="B2" s="468"/>
      <c r="C2" s="59"/>
      <c r="D2" s="59"/>
      <c r="E2" s="59"/>
      <c r="F2" s="59"/>
      <c r="G2" s="59"/>
      <c r="H2" s="60"/>
    </row>
    <row r="3" ht="25.5" customHeight="1">
      <c r="B3" s="469" t="s">
        <v>1698</v>
      </c>
      <c r="C3" s="1"/>
      <c r="D3" s="106" t="s">
        <v>2485</v>
      </c>
      <c r="E3" s="470" t="s">
        <v>2486</v>
      </c>
      <c r="F3" s="106" t="s">
        <v>2487</v>
      </c>
      <c r="G3" s="106" t="s">
        <v>2488</v>
      </c>
      <c r="H3" s="471" t="s">
        <v>238</v>
      </c>
      <c r="K3" s="132" t="s">
        <v>32</v>
      </c>
      <c r="L3" s="26"/>
    </row>
    <row r="4" ht="19.5" customHeight="1">
      <c r="B4" s="80" t="s">
        <v>2489</v>
      </c>
      <c r="C4" s="1"/>
      <c r="D4" s="462" t="s">
        <v>2490</v>
      </c>
      <c r="E4" s="194">
        <v>45970.0</v>
      </c>
      <c r="F4" s="136">
        <f t="shared" ref="F4:F14" si="1">E4*3/100</f>
        <v>1379.1</v>
      </c>
      <c r="G4" s="136">
        <f t="shared" ref="G4:G14" si="2">E4-F4</f>
        <v>44590.9</v>
      </c>
      <c r="H4" s="472">
        <f t="shared" ref="H4:H14" si="3">G4+1000</f>
        <v>45590.9</v>
      </c>
      <c r="K4" s="1" t="s">
        <v>35</v>
      </c>
    </row>
    <row r="5">
      <c r="B5" s="149">
        <v>2.0</v>
      </c>
      <c r="C5" s="1"/>
      <c r="D5" s="462" t="s">
        <v>2490</v>
      </c>
      <c r="E5" s="194">
        <v>45970.0</v>
      </c>
      <c r="F5" s="136">
        <f t="shared" si="1"/>
        <v>1379.1</v>
      </c>
      <c r="G5" s="136">
        <f t="shared" si="2"/>
        <v>44590.9</v>
      </c>
      <c r="H5" s="472">
        <f t="shared" si="3"/>
        <v>45590.9</v>
      </c>
      <c r="K5" s="1" t="s">
        <v>35</v>
      </c>
    </row>
    <row r="6">
      <c r="B6" s="149">
        <v>3.0</v>
      </c>
      <c r="C6" s="1"/>
      <c r="D6" s="462" t="s">
        <v>2491</v>
      </c>
      <c r="E6" s="194">
        <v>41270.0</v>
      </c>
      <c r="F6" s="136">
        <f t="shared" si="1"/>
        <v>1238.1</v>
      </c>
      <c r="G6" s="136">
        <f t="shared" si="2"/>
        <v>40031.9</v>
      </c>
      <c r="H6" s="472">
        <f t="shared" si="3"/>
        <v>41031.9</v>
      </c>
      <c r="K6" s="1" t="s">
        <v>35</v>
      </c>
    </row>
    <row r="7">
      <c r="B7" s="149">
        <v>4.0</v>
      </c>
      <c r="C7" s="1"/>
      <c r="D7" s="462" t="s">
        <v>2492</v>
      </c>
      <c r="E7" s="194">
        <v>41270.0</v>
      </c>
      <c r="F7" s="136">
        <f t="shared" si="1"/>
        <v>1238.1</v>
      </c>
      <c r="G7" s="136">
        <f t="shared" si="2"/>
        <v>40031.9</v>
      </c>
      <c r="H7" s="472">
        <f t="shared" si="3"/>
        <v>41031.9</v>
      </c>
      <c r="K7" s="1" t="s">
        <v>35</v>
      </c>
    </row>
    <row r="8">
      <c r="B8" s="149">
        <v>5.0</v>
      </c>
      <c r="C8" s="1"/>
      <c r="D8" s="462" t="s">
        <v>2493</v>
      </c>
      <c r="E8" s="194">
        <v>41270.0</v>
      </c>
      <c r="F8" s="136">
        <f t="shared" si="1"/>
        <v>1238.1</v>
      </c>
      <c r="G8" s="136">
        <f t="shared" si="2"/>
        <v>40031.9</v>
      </c>
      <c r="H8" s="472">
        <f t="shared" si="3"/>
        <v>41031.9</v>
      </c>
      <c r="K8" s="1" t="s">
        <v>35</v>
      </c>
    </row>
    <row r="9">
      <c r="B9" s="149">
        <v>6.0</v>
      </c>
      <c r="C9" s="1"/>
      <c r="D9" s="462" t="s">
        <v>2494</v>
      </c>
      <c r="E9" s="194">
        <v>41270.0</v>
      </c>
      <c r="F9" s="136">
        <f t="shared" si="1"/>
        <v>1238.1</v>
      </c>
      <c r="G9" s="136">
        <f t="shared" si="2"/>
        <v>40031.9</v>
      </c>
      <c r="H9" s="472">
        <f t="shared" si="3"/>
        <v>41031.9</v>
      </c>
      <c r="K9" s="1" t="s">
        <v>35</v>
      </c>
    </row>
    <row r="10">
      <c r="B10" s="149">
        <v>7.0</v>
      </c>
      <c r="C10" s="1"/>
      <c r="D10" s="462" t="s">
        <v>2495</v>
      </c>
      <c r="E10" s="194">
        <v>46999.0</v>
      </c>
      <c r="F10" s="136">
        <f t="shared" si="1"/>
        <v>1409.97</v>
      </c>
      <c r="G10" s="136">
        <f t="shared" si="2"/>
        <v>45589.03</v>
      </c>
      <c r="H10" s="472">
        <f t="shared" si="3"/>
        <v>46589.03</v>
      </c>
      <c r="K10" s="1" t="s">
        <v>35</v>
      </c>
    </row>
    <row r="11">
      <c r="B11" s="149">
        <v>8.0</v>
      </c>
      <c r="C11" s="1"/>
      <c r="D11" s="462" t="s">
        <v>2496</v>
      </c>
      <c r="E11" s="194">
        <v>46999.0</v>
      </c>
      <c r="F11" s="136">
        <f t="shared" si="1"/>
        <v>1409.97</v>
      </c>
      <c r="G11" s="136">
        <f t="shared" si="2"/>
        <v>45589.03</v>
      </c>
      <c r="H11" s="472">
        <f t="shared" si="3"/>
        <v>46589.03</v>
      </c>
      <c r="K11" s="1" t="s">
        <v>35</v>
      </c>
    </row>
    <row r="12">
      <c r="B12" s="149">
        <v>9.0</v>
      </c>
      <c r="C12" s="1"/>
      <c r="D12" s="462" t="s">
        <v>2497</v>
      </c>
      <c r="E12" s="194">
        <v>45970.0</v>
      </c>
      <c r="F12" s="136">
        <f t="shared" si="1"/>
        <v>1379.1</v>
      </c>
      <c r="G12" s="136">
        <f t="shared" si="2"/>
        <v>44590.9</v>
      </c>
      <c r="H12" s="472">
        <f t="shared" si="3"/>
        <v>45590.9</v>
      </c>
      <c r="K12" s="1" t="s">
        <v>35</v>
      </c>
    </row>
    <row r="13">
      <c r="B13" s="149">
        <v>10.0</v>
      </c>
      <c r="C13" s="1"/>
      <c r="D13" s="462" t="s">
        <v>2498</v>
      </c>
      <c r="E13" s="194">
        <v>41270.0</v>
      </c>
      <c r="F13" s="136">
        <f t="shared" si="1"/>
        <v>1238.1</v>
      </c>
      <c r="G13" s="136">
        <f t="shared" si="2"/>
        <v>40031.9</v>
      </c>
      <c r="H13" s="472">
        <f t="shared" si="3"/>
        <v>41031.9</v>
      </c>
      <c r="K13" s="1" t="s">
        <v>35</v>
      </c>
    </row>
    <row r="14">
      <c r="B14" s="149">
        <v>11.0</v>
      </c>
      <c r="C14" s="1"/>
      <c r="D14" s="462" t="s">
        <v>2499</v>
      </c>
      <c r="E14" s="194">
        <v>41270.0</v>
      </c>
      <c r="F14" s="136">
        <f t="shared" si="1"/>
        <v>1238.1</v>
      </c>
      <c r="G14" s="136">
        <f t="shared" si="2"/>
        <v>40031.9</v>
      </c>
      <c r="H14" s="472">
        <f t="shared" si="3"/>
        <v>41031.9</v>
      </c>
      <c r="K14" s="1" t="s">
        <v>35</v>
      </c>
    </row>
    <row r="15" ht="16.5" customHeight="1">
      <c r="B15" s="149"/>
      <c r="C15" s="1"/>
      <c r="D15" s="462"/>
      <c r="E15" s="194"/>
      <c r="F15" s="136"/>
      <c r="G15" s="136"/>
      <c r="H15" s="472"/>
    </row>
    <row r="16">
      <c r="B16" s="149"/>
      <c r="C16" s="1"/>
      <c r="D16" s="154"/>
      <c r="E16" s="194"/>
      <c r="F16" s="136"/>
      <c r="G16" s="136"/>
      <c r="H16" s="472"/>
    </row>
    <row r="17">
      <c r="B17" s="149">
        <v>12.0</v>
      </c>
      <c r="C17" s="1"/>
      <c r="D17" s="462" t="s">
        <v>2500</v>
      </c>
      <c r="E17" s="194">
        <v>70410.0</v>
      </c>
      <c r="F17" s="136">
        <f t="shared" ref="F17:F125" si="4">E17*5/100</f>
        <v>3520.5</v>
      </c>
      <c r="G17" s="136">
        <f t="shared" ref="G17:G125" si="5">E17-F17</f>
        <v>66889.5</v>
      </c>
      <c r="H17" s="472">
        <f t="shared" ref="H17:H125" si="6">G17+1000</f>
        <v>67889.5</v>
      </c>
      <c r="K17" s="1" t="s">
        <v>35</v>
      </c>
    </row>
    <row r="18">
      <c r="B18" s="149">
        <v>13.0</v>
      </c>
      <c r="C18" s="1"/>
      <c r="D18" s="462" t="s">
        <v>2501</v>
      </c>
      <c r="E18" s="194">
        <v>70410.0</v>
      </c>
      <c r="F18" s="136">
        <f t="shared" si="4"/>
        <v>3520.5</v>
      </c>
      <c r="G18" s="136">
        <f t="shared" si="5"/>
        <v>66889.5</v>
      </c>
      <c r="H18" s="472">
        <f t="shared" si="6"/>
        <v>67889.5</v>
      </c>
      <c r="K18" s="1" t="s">
        <v>35</v>
      </c>
    </row>
    <row r="19">
      <c r="B19" s="149">
        <v>14.0</v>
      </c>
      <c r="C19" s="1"/>
      <c r="D19" s="462" t="s">
        <v>2502</v>
      </c>
      <c r="E19" s="194">
        <v>70410.0</v>
      </c>
      <c r="F19" s="136">
        <f t="shared" si="4"/>
        <v>3520.5</v>
      </c>
      <c r="G19" s="136">
        <f t="shared" si="5"/>
        <v>66889.5</v>
      </c>
      <c r="H19" s="472">
        <f t="shared" si="6"/>
        <v>67889.5</v>
      </c>
      <c r="K19" s="1" t="s">
        <v>35</v>
      </c>
    </row>
    <row r="20">
      <c r="B20" s="149">
        <v>15.0</v>
      </c>
      <c r="C20" s="1"/>
      <c r="D20" s="462" t="s">
        <v>2503</v>
      </c>
      <c r="E20" s="194">
        <v>61010.0</v>
      </c>
      <c r="F20" s="136">
        <f t="shared" si="4"/>
        <v>3050.5</v>
      </c>
      <c r="G20" s="136">
        <f t="shared" si="5"/>
        <v>57959.5</v>
      </c>
      <c r="H20" s="472">
        <f t="shared" si="6"/>
        <v>58959.5</v>
      </c>
      <c r="K20" s="1" t="s">
        <v>35</v>
      </c>
    </row>
    <row r="21" ht="15.75" customHeight="1">
      <c r="B21" s="149">
        <v>16.0</v>
      </c>
      <c r="C21" s="1"/>
      <c r="D21" s="462" t="s">
        <v>2504</v>
      </c>
      <c r="E21" s="194">
        <v>61010.0</v>
      </c>
      <c r="F21" s="136">
        <f t="shared" si="4"/>
        <v>3050.5</v>
      </c>
      <c r="G21" s="136">
        <f t="shared" si="5"/>
        <v>57959.5</v>
      </c>
      <c r="H21" s="472">
        <f t="shared" si="6"/>
        <v>58959.5</v>
      </c>
      <c r="K21" s="1" t="s">
        <v>35</v>
      </c>
    </row>
    <row r="22" ht="15.75" customHeight="1">
      <c r="B22" s="149">
        <v>17.0</v>
      </c>
      <c r="C22" s="1"/>
      <c r="D22" s="462" t="s">
        <v>2505</v>
      </c>
      <c r="E22" s="194">
        <v>61010.0</v>
      </c>
      <c r="F22" s="136">
        <f t="shared" si="4"/>
        <v>3050.5</v>
      </c>
      <c r="G22" s="136">
        <f t="shared" si="5"/>
        <v>57959.5</v>
      </c>
      <c r="H22" s="472">
        <f t="shared" si="6"/>
        <v>58959.5</v>
      </c>
      <c r="K22" s="1" t="s">
        <v>35</v>
      </c>
    </row>
    <row r="23" ht="15.75" customHeight="1">
      <c r="B23" s="149">
        <v>18.0</v>
      </c>
      <c r="C23" s="1"/>
      <c r="D23" s="462" t="s">
        <v>2506</v>
      </c>
      <c r="E23" s="194">
        <v>61010.0</v>
      </c>
      <c r="F23" s="136">
        <f t="shared" si="4"/>
        <v>3050.5</v>
      </c>
      <c r="G23" s="136">
        <f t="shared" si="5"/>
        <v>57959.5</v>
      </c>
      <c r="H23" s="472">
        <f t="shared" si="6"/>
        <v>58959.5</v>
      </c>
      <c r="K23" s="1" t="s">
        <v>35</v>
      </c>
    </row>
    <row r="24" ht="15.75" customHeight="1">
      <c r="B24" s="149">
        <v>19.0</v>
      </c>
      <c r="C24" s="1"/>
      <c r="D24" s="462" t="s">
        <v>2507</v>
      </c>
      <c r="E24" s="194">
        <v>56310.0</v>
      </c>
      <c r="F24" s="136">
        <f t="shared" si="4"/>
        <v>2815.5</v>
      </c>
      <c r="G24" s="136">
        <f t="shared" si="5"/>
        <v>53494.5</v>
      </c>
      <c r="H24" s="472">
        <f t="shared" si="6"/>
        <v>54494.5</v>
      </c>
      <c r="K24" s="1" t="s">
        <v>35</v>
      </c>
    </row>
    <row r="25" ht="15.75" customHeight="1">
      <c r="B25" s="149">
        <v>20.0</v>
      </c>
      <c r="C25" s="1"/>
      <c r="D25" s="462" t="s">
        <v>2508</v>
      </c>
      <c r="E25" s="194">
        <v>56310.0</v>
      </c>
      <c r="F25" s="136">
        <f t="shared" si="4"/>
        <v>2815.5</v>
      </c>
      <c r="G25" s="136">
        <f t="shared" si="5"/>
        <v>53494.5</v>
      </c>
      <c r="H25" s="472">
        <f t="shared" si="6"/>
        <v>54494.5</v>
      </c>
      <c r="K25" s="1" t="s">
        <v>35</v>
      </c>
    </row>
    <row r="26" ht="15.75" customHeight="1">
      <c r="B26" s="149">
        <v>21.0</v>
      </c>
      <c r="C26" s="1"/>
      <c r="D26" s="462" t="s">
        <v>2509</v>
      </c>
      <c r="E26" s="194">
        <v>61010.0</v>
      </c>
      <c r="F26" s="136">
        <f t="shared" si="4"/>
        <v>3050.5</v>
      </c>
      <c r="G26" s="136">
        <f t="shared" si="5"/>
        <v>57959.5</v>
      </c>
      <c r="H26" s="472">
        <f t="shared" si="6"/>
        <v>58959.5</v>
      </c>
      <c r="K26" s="1" t="s">
        <v>35</v>
      </c>
    </row>
    <row r="27" ht="20.25" customHeight="1">
      <c r="B27" s="149">
        <v>22.0</v>
      </c>
      <c r="C27" s="1"/>
      <c r="D27" s="462" t="s">
        <v>2510</v>
      </c>
      <c r="E27" s="194">
        <v>56310.0</v>
      </c>
      <c r="F27" s="136">
        <f t="shared" si="4"/>
        <v>2815.5</v>
      </c>
      <c r="G27" s="136">
        <f t="shared" si="5"/>
        <v>53494.5</v>
      </c>
      <c r="H27" s="472">
        <f t="shared" si="6"/>
        <v>54494.5</v>
      </c>
      <c r="K27" s="1" t="s">
        <v>35</v>
      </c>
    </row>
    <row r="28" ht="15.75" customHeight="1">
      <c r="B28" s="149">
        <v>23.0</v>
      </c>
      <c r="C28" s="1"/>
      <c r="D28" s="462" t="s">
        <v>2511</v>
      </c>
      <c r="E28" s="194">
        <v>70410.0</v>
      </c>
      <c r="F28" s="136">
        <f t="shared" si="4"/>
        <v>3520.5</v>
      </c>
      <c r="G28" s="136">
        <f t="shared" si="5"/>
        <v>66889.5</v>
      </c>
      <c r="H28" s="472">
        <f t="shared" si="6"/>
        <v>67889.5</v>
      </c>
      <c r="K28" s="1" t="s">
        <v>35</v>
      </c>
    </row>
    <row r="29" ht="15.75" customHeight="1">
      <c r="B29" s="149">
        <v>24.0</v>
      </c>
      <c r="C29" s="1"/>
      <c r="D29" s="462" t="s">
        <v>2512</v>
      </c>
      <c r="E29" s="194">
        <v>56310.0</v>
      </c>
      <c r="F29" s="136">
        <f t="shared" si="4"/>
        <v>2815.5</v>
      </c>
      <c r="G29" s="136">
        <f t="shared" si="5"/>
        <v>53494.5</v>
      </c>
      <c r="H29" s="472">
        <f t="shared" si="6"/>
        <v>54494.5</v>
      </c>
      <c r="K29" s="1" t="s">
        <v>35</v>
      </c>
    </row>
    <row r="30" ht="15.75" customHeight="1">
      <c r="B30" s="149">
        <v>25.0</v>
      </c>
      <c r="C30" s="1"/>
      <c r="D30" s="462" t="s">
        <v>2513</v>
      </c>
      <c r="E30" s="194">
        <v>56310.0</v>
      </c>
      <c r="F30" s="136">
        <f t="shared" si="4"/>
        <v>2815.5</v>
      </c>
      <c r="G30" s="136">
        <f t="shared" si="5"/>
        <v>53494.5</v>
      </c>
      <c r="H30" s="472">
        <f t="shared" si="6"/>
        <v>54494.5</v>
      </c>
      <c r="K30" s="1" t="s">
        <v>35</v>
      </c>
    </row>
    <row r="31" ht="15.75" customHeight="1">
      <c r="B31" s="149">
        <v>26.0</v>
      </c>
      <c r="C31" s="1"/>
      <c r="D31" s="462" t="s">
        <v>2514</v>
      </c>
      <c r="E31" s="194">
        <v>56310.0</v>
      </c>
      <c r="F31" s="136">
        <f t="shared" si="4"/>
        <v>2815.5</v>
      </c>
      <c r="G31" s="136">
        <f t="shared" si="5"/>
        <v>53494.5</v>
      </c>
      <c r="H31" s="472">
        <f t="shared" si="6"/>
        <v>54494.5</v>
      </c>
      <c r="K31" s="1" t="s">
        <v>35</v>
      </c>
    </row>
    <row r="32" ht="15.75" customHeight="1">
      <c r="B32" s="149">
        <v>27.0</v>
      </c>
      <c r="C32" s="1"/>
      <c r="D32" s="462" t="s">
        <v>2515</v>
      </c>
      <c r="E32" s="194">
        <v>61010.0</v>
      </c>
      <c r="F32" s="136">
        <f t="shared" si="4"/>
        <v>3050.5</v>
      </c>
      <c r="G32" s="136">
        <f t="shared" si="5"/>
        <v>57959.5</v>
      </c>
      <c r="H32" s="472">
        <f t="shared" si="6"/>
        <v>58959.5</v>
      </c>
      <c r="K32" s="1" t="s">
        <v>35</v>
      </c>
    </row>
    <row r="33" ht="15.75" customHeight="1">
      <c r="B33" s="149">
        <v>28.0</v>
      </c>
      <c r="C33" s="1"/>
      <c r="D33" s="462" t="s">
        <v>2516</v>
      </c>
      <c r="E33" s="194">
        <v>70410.0</v>
      </c>
      <c r="F33" s="136">
        <f t="shared" si="4"/>
        <v>3520.5</v>
      </c>
      <c r="G33" s="136">
        <f t="shared" si="5"/>
        <v>66889.5</v>
      </c>
      <c r="H33" s="472">
        <f t="shared" si="6"/>
        <v>67889.5</v>
      </c>
      <c r="K33" s="1" t="s">
        <v>35</v>
      </c>
    </row>
    <row r="34" ht="15.75" customHeight="1">
      <c r="B34" s="149">
        <v>29.0</v>
      </c>
      <c r="C34" s="1"/>
      <c r="D34" s="462" t="s">
        <v>2517</v>
      </c>
      <c r="E34" s="194">
        <v>70410.0</v>
      </c>
      <c r="F34" s="136">
        <f t="shared" si="4"/>
        <v>3520.5</v>
      </c>
      <c r="G34" s="136">
        <f t="shared" si="5"/>
        <v>66889.5</v>
      </c>
      <c r="H34" s="472">
        <f t="shared" si="6"/>
        <v>67889.5</v>
      </c>
      <c r="K34" s="1" t="s">
        <v>35</v>
      </c>
    </row>
    <row r="35" ht="15.75" customHeight="1">
      <c r="B35" s="149">
        <v>30.0</v>
      </c>
      <c r="C35" s="1"/>
      <c r="D35" s="473" t="s">
        <v>2518</v>
      </c>
      <c r="E35" s="194">
        <v>67100.0</v>
      </c>
      <c r="F35" s="136">
        <f t="shared" si="4"/>
        <v>3355</v>
      </c>
      <c r="G35" s="136">
        <f t="shared" si="5"/>
        <v>63745</v>
      </c>
      <c r="H35" s="472">
        <f t="shared" si="6"/>
        <v>64745</v>
      </c>
      <c r="I35" s="463"/>
      <c r="K35" s="1" t="s">
        <v>35</v>
      </c>
    </row>
    <row r="36" ht="15.75" customHeight="1">
      <c r="B36" s="149">
        <v>31.0</v>
      </c>
      <c r="C36" s="1"/>
      <c r="D36" s="462" t="s">
        <v>2519</v>
      </c>
      <c r="E36" s="194">
        <v>65999.0</v>
      </c>
      <c r="F36" s="136">
        <f t="shared" si="4"/>
        <v>3299.95</v>
      </c>
      <c r="G36" s="136">
        <f t="shared" si="5"/>
        <v>62699.05</v>
      </c>
      <c r="H36" s="472">
        <f t="shared" si="6"/>
        <v>63699.05</v>
      </c>
      <c r="K36" s="1" t="s">
        <v>35</v>
      </c>
    </row>
    <row r="37" ht="15.75" customHeight="1">
      <c r="B37" s="149">
        <v>32.0</v>
      </c>
      <c r="C37" s="1"/>
      <c r="D37" s="462" t="s">
        <v>2520</v>
      </c>
      <c r="E37" s="194">
        <v>65999.0</v>
      </c>
      <c r="F37" s="136">
        <f t="shared" si="4"/>
        <v>3299.95</v>
      </c>
      <c r="G37" s="136">
        <f t="shared" si="5"/>
        <v>62699.05</v>
      </c>
      <c r="H37" s="472">
        <f t="shared" si="6"/>
        <v>63699.05</v>
      </c>
      <c r="K37" s="1" t="s">
        <v>35</v>
      </c>
    </row>
    <row r="38" ht="15.75" customHeight="1">
      <c r="B38" s="149">
        <v>33.0</v>
      </c>
      <c r="C38" s="1"/>
      <c r="D38" s="462" t="s">
        <v>2521</v>
      </c>
      <c r="E38" s="194">
        <v>65999.0</v>
      </c>
      <c r="F38" s="136">
        <f t="shared" si="4"/>
        <v>3299.95</v>
      </c>
      <c r="G38" s="136">
        <f t="shared" si="5"/>
        <v>62699.05</v>
      </c>
      <c r="H38" s="472">
        <f t="shared" si="6"/>
        <v>63699.05</v>
      </c>
      <c r="K38" s="1" t="s">
        <v>35</v>
      </c>
    </row>
    <row r="39" ht="15.75" customHeight="1">
      <c r="B39" s="149">
        <v>34.0</v>
      </c>
      <c r="C39" s="1"/>
      <c r="D39" s="462" t="s">
        <v>2522</v>
      </c>
      <c r="E39" s="194">
        <v>65999.0</v>
      </c>
      <c r="F39" s="136">
        <f t="shared" si="4"/>
        <v>3299.95</v>
      </c>
      <c r="G39" s="136">
        <f t="shared" si="5"/>
        <v>62699.05</v>
      </c>
      <c r="H39" s="472">
        <f t="shared" si="6"/>
        <v>63699.05</v>
      </c>
      <c r="K39" s="1" t="s">
        <v>35</v>
      </c>
    </row>
    <row r="40" ht="15.75" customHeight="1">
      <c r="B40" s="149">
        <v>35.0</v>
      </c>
      <c r="C40" s="1"/>
      <c r="D40" s="473" t="s">
        <v>2523</v>
      </c>
      <c r="E40" s="194">
        <v>76700.0</v>
      </c>
      <c r="F40" s="136">
        <f t="shared" si="4"/>
        <v>3835</v>
      </c>
      <c r="G40" s="136">
        <f t="shared" si="5"/>
        <v>72865</v>
      </c>
      <c r="H40" s="472">
        <f t="shared" si="6"/>
        <v>73865</v>
      </c>
      <c r="I40" s="463"/>
      <c r="K40" s="1" t="s">
        <v>35</v>
      </c>
    </row>
    <row r="41" ht="15.75" customHeight="1">
      <c r="B41" s="149">
        <v>36.0</v>
      </c>
      <c r="C41" s="1"/>
      <c r="D41" s="462" t="s">
        <v>2524</v>
      </c>
      <c r="E41" s="194">
        <v>75999.0</v>
      </c>
      <c r="F41" s="136">
        <f t="shared" si="4"/>
        <v>3799.95</v>
      </c>
      <c r="G41" s="136">
        <f t="shared" si="5"/>
        <v>72199.05</v>
      </c>
      <c r="H41" s="472">
        <f t="shared" si="6"/>
        <v>73199.05</v>
      </c>
      <c r="K41" s="1" t="s">
        <v>35</v>
      </c>
    </row>
    <row r="42" ht="15.75" customHeight="1">
      <c r="B42" s="149">
        <v>37.0</v>
      </c>
      <c r="C42" s="1"/>
      <c r="D42" s="462" t="s">
        <v>2525</v>
      </c>
      <c r="E42" s="194">
        <v>75999.0</v>
      </c>
      <c r="F42" s="136">
        <f t="shared" si="4"/>
        <v>3799.95</v>
      </c>
      <c r="G42" s="136">
        <f t="shared" si="5"/>
        <v>72199.05</v>
      </c>
      <c r="H42" s="472">
        <f t="shared" si="6"/>
        <v>73199.05</v>
      </c>
      <c r="K42" s="1" t="s">
        <v>35</v>
      </c>
    </row>
    <row r="43" ht="15.75" customHeight="1">
      <c r="B43" s="149">
        <v>38.0</v>
      </c>
      <c r="C43" s="1"/>
      <c r="D43" s="462" t="s">
        <v>2526</v>
      </c>
      <c r="E43" s="194">
        <v>75999.0</v>
      </c>
      <c r="F43" s="136">
        <f t="shared" si="4"/>
        <v>3799.95</v>
      </c>
      <c r="G43" s="136">
        <f t="shared" si="5"/>
        <v>72199.05</v>
      </c>
      <c r="H43" s="472">
        <f t="shared" si="6"/>
        <v>73199.05</v>
      </c>
      <c r="K43" s="1" t="s">
        <v>35</v>
      </c>
    </row>
    <row r="44" ht="15.75" customHeight="1">
      <c r="B44" s="149">
        <v>39.0</v>
      </c>
      <c r="C44" s="1"/>
      <c r="D44" s="473" t="s">
        <v>2527</v>
      </c>
      <c r="E44" s="194">
        <v>95900.0</v>
      </c>
      <c r="F44" s="136">
        <f t="shared" si="4"/>
        <v>4795</v>
      </c>
      <c r="G44" s="136">
        <f t="shared" si="5"/>
        <v>91105</v>
      </c>
      <c r="H44" s="472">
        <f t="shared" si="6"/>
        <v>92105</v>
      </c>
      <c r="I44" s="463"/>
      <c r="K44" s="1" t="s">
        <v>35</v>
      </c>
    </row>
    <row r="45" ht="15.75" customHeight="1">
      <c r="B45" s="149">
        <v>40.0</v>
      </c>
      <c r="C45" s="1"/>
      <c r="D45" s="462" t="s">
        <v>2528</v>
      </c>
      <c r="E45" s="194">
        <v>75999.0</v>
      </c>
      <c r="F45" s="136">
        <f t="shared" si="4"/>
        <v>3799.95</v>
      </c>
      <c r="G45" s="136">
        <f t="shared" si="5"/>
        <v>72199.05</v>
      </c>
      <c r="H45" s="472">
        <f t="shared" si="6"/>
        <v>73199.05</v>
      </c>
      <c r="K45" s="474" t="s">
        <v>35</v>
      </c>
    </row>
    <row r="46" ht="15.75" customHeight="1">
      <c r="B46" s="149">
        <v>41.0</v>
      </c>
      <c r="C46" s="1"/>
      <c r="D46" s="462" t="s">
        <v>2529</v>
      </c>
      <c r="E46" s="194">
        <v>95999.0</v>
      </c>
      <c r="F46" s="136">
        <f t="shared" si="4"/>
        <v>4799.95</v>
      </c>
      <c r="G46" s="136">
        <f t="shared" si="5"/>
        <v>91199.05</v>
      </c>
      <c r="H46" s="472">
        <f t="shared" si="6"/>
        <v>92199.05</v>
      </c>
      <c r="K46" s="1" t="s">
        <v>35</v>
      </c>
    </row>
    <row r="47" ht="15.75" customHeight="1">
      <c r="B47" s="149">
        <v>42.0</v>
      </c>
      <c r="C47" s="1"/>
      <c r="D47" s="462" t="s">
        <v>2530</v>
      </c>
      <c r="E47" s="194">
        <v>95999.0</v>
      </c>
      <c r="F47" s="136">
        <f t="shared" si="4"/>
        <v>4799.95</v>
      </c>
      <c r="G47" s="136">
        <f t="shared" si="5"/>
        <v>91199.05</v>
      </c>
      <c r="H47" s="472">
        <f t="shared" si="6"/>
        <v>92199.05</v>
      </c>
      <c r="K47" s="1" t="s">
        <v>35</v>
      </c>
    </row>
    <row r="48" ht="15.75" customHeight="1">
      <c r="B48" s="149">
        <v>43.0</v>
      </c>
      <c r="C48" s="1"/>
      <c r="D48" s="462" t="s">
        <v>2531</v>
      </c>
      <c r="E48" s="194">
        <v>95999.0</v>
      </c>
      <c r="F48" s="136">
        <f t="shared" si="4"/>
        <v>4799.95</v>
      </c>
      <c r="G48" s="136">
        <f t="shared" si="5"/>
        <v>91199.05</v>
      </c>
      <c r="H48" s="472">
        <f t="shared" si="6"/>
        <v>92199.05</v>
      </c>
      <c r="K48" s="1" t="s">
        <v>35</v>
      </c>
    </row>
    <row r="49" ht="15.75" customHeight="1">
      <c r="B49" s="149">
        <v>44.0</v>
      </c>
      <c r="C49" s="1"/>
      <c r="D49" s="462" t="s">
        <v>2532</v>
      </c>
      <c r="E49" s="194">
        <v>95999.0</v>
      </c>
      <c r="F49" s="136">
        <f t="shared" si="4"/>
        <v>4799.95</v>
      </c>
      <c r="G49" s="136">
        <f t="shared" si="5"/>
        <v>91199.05</v>
      </c>
      <c r="H49" s="472">
        <f t="shared" si="6"/>
        <v>92199.05</v>
      </c>
      <c r="K49" s="1" t="s">
        <v>35</v>
      </c>
    </row>
    <row r="50" ht="15.75" customHeight="1">
      <c r="B50" s="153"/>
      <c r="C50" s="1"/>
      <c r="D50" s="229"/>
      <c r="E50" s="475" t="s">
        <v>201</v>
      </c>
      <c r="F50" s="136" t="str">
        <f t="shared" si="4"/>
        <v>#VALUE!</v>
      </c>
      <c r="G50" s="136" t="str">
        <f t="shared" si="5"/>
        <v>#VALUE!</v>
      </c>
      <c r="H50" s="472" t="str">
        <f t="shared" si="6"/>
        <v>#VALUE!</v>
      </c>
    </row>
    <row r="51" ht="15.75" customHeight="1">
      <c r="B51" s="149">
        <v>45.0</v>
      </c>
      <c r="C51" s="154"/>
      <c r="D51" s="154" t="s">
        <v>2533</v>
      </c>
      <c r="E51" s="194">
        <v>79900.0</v>
      </c>
      <c r="F51" s="136">
        <f t="shared" si="4"/>
        <v>3995</v>
      </c>
      <c r="G51" s="136">
        <f t="shared" si="5"/>
        <v>75905</v>
      </c>
      <c r="H51" s="472">
        <f t="shared" si="6"/>
        <v>76905</v>
      </c>
      <c r="K51" s="1" t="s">
        <v>35</v>
      </c>
    </row>
    <row r="52" ht="15.75" customHeight="1">
      <c r="B52" s="149">
        <v>46.0</v>
      </c>
      <c r="C52" s="154"/>
      <c r="D52" s="154" t="s">
        <v>2534</v>
      </c>
      <c r="E52" s="194">
        <v>79900.0</v>
      </c>
      <c r="F52" s="136">
        <f t="shared" si="4"/>
        <v>3995</v>
      </c>
      <c r="G52" s="136">
        <f t="shared" si="5"/>
        <v>75905</v>
      </c>
      <c r="H52" s="472">
        <f t="shared" si="6"/>
        <v>76905</v>
      </c>
      <c r="K52" s="1" t="s">
        <v>35</v>
      </c>
    </row>
    <row r="53" ht="15.75" customHeight="1">
      <c r="B53" s="149">
        <v>47.0</v>
      </c>
      <c r="C53" s="154"/>
      <c r="D53" s="154" t="s">
        <v>2535</v>
      </c>
      <c r="E53" s="194">
        <v>79900.0</v>
      </c>
      <c r="F53" s="136">
        <f t="shared" si="4"/>
        <v>3995</v>
      </c>
      <c r="G53" s="136">
        <f t="shared" si="5"/>
        <v>75905</v>
      </c>
      <c r="H53" s="472">
        <f t="shared" si="6"/>
        <v>76905</v>
      </c>
      <c r="K53" s="1" t="s">
        <v>35</v>
      </c>
    </row>
    <row r="54" ht="15.75" customHeight="1">
      <c r="B54" s="149">
        <v>48.0</v>
      </c>
      <c r="C54" s="154"/>
      <c r="D54" s="154" t="s">
        <v>2536</v>
      </c>
      <c r="E54" s="194">
        <v>79900.0</v>
      </c>
      <c r="F54" s="136">
        <f t="shared" si="4"/>
        <v>3995</v>
      </c>
      <c r="G54" s="136">
        <f t="shared" si="5"/>
        <v>75905</v>
      </c>
      <c r="H54" s="472">
        <f t="shared" si="6"/>
        <v>76905</v>
      </c>
      <c r="K54" s="1" t="s">
        <v>35</v>
      </c>
    </row>
    <row r="55" ht="15.75" customHeight="1">
      <c r="B55" s="149">
        <v>49.0</v>
      </c>
      <c r="C55" s="154"/>
      <c r="D55" s="154" t="s">
        <v>2537</v>
      </c>
      <c r="E55" s="194">
        <v>79900.0</v>
      </c>
      <c r="F55" s="136">
        <f t="shared" si="4"/>
        <v>3995</v>
      </c>
      <c r="G55" s="136">
        <f t="shared" si="5"/>
        <v>75905</v>
      </c>
      <c r="H55" s="472">
        <f t="shared" si="6"/>
        <v>76905</v>
      </c>
      <c r="K55" s="1" t="s">
        <v>35</v>
      </c>
    </row>
    <row r="56" ht="15.75" customHeight="1">
      <c r="B56" s="149"/>
      <c r="C56" s="154"/>
      <c r="D56" s="1"/>
      <c r="E56" s="453"/>
      <c r="F56" s="136">
        <f t="shared" si="4"/>
        <v>0</v>
      </c>
      <c r="G56" s="136">
        <f t="shared" si="5"/>
        <v>0</v>
      </c>
      <c r="H56" s="472">
        <f t="shared" si="6"/>
        <v>1000</v>
      </c>
    </row>
    <row r="57" ht="15.75" customHeight="1">
      <c r="B57" s="149">
        <v>50.0</v>
      </c>
      <c r="C57" s="154"/>
      <c r="D57" s="154" t="s">
        <v>2538</v>
      </c>
      <c r="E57" s="476">
        <v>89900.0</v>
      </c>
      <c r="F57" s="136">
        <f t="shared" si="4"/>
        <v>4495</v>
      </c>
      <c r="G57" s="477">
        <f t="shared" si="5"/>
        <v>85405</v>
      </c>
      <c r="H57" s="478">
        <f t="shared" si="6"/>
        <v>86405</v>
      </c>
      <c r="K57" s="1" t="s">
        <v>35</v>
      </c>
    </row>
    <row r="58" ht="15.75" customHeight="1">
      <c r="B58" s="149">
        <v>51.0</v>
      </c>
      <c r="C58" s="154"/>
      <c r="D58" s="154" t="s">
        <v>2539</v>
      </c>
      <c r="E58" s="476">
        <v>89900.0</v>
      </c>
      <c r="F58" s="136">
        <f t="shared" si="4"/>
        <v>4495</v>
      </c>
      <c r="G58" s="477">
        <f t="shared" si="5"/>
        <v>85405</v>
      </c>
      <c r="H58" s="478">
        <f t="shared" si="6"/>
        <v>86405</v>
      </c>
      <c r="K58" s="1" t="s">
        <v>35</v>
      </c>
    </row>
    <row r="59" ht="15.75" customHeight="1">
      <c r="B59" s="149">
        <v>52.0</v>
      </c>
      <c r="C59" s="154"/>
      <c r="D59" s="154" t="s">
        <v>2540</v>
      </c>
      <c r="E59" s="476">
        <v>89900.0</v>
      </c>
      <c r="F59" s="136">
        <f t="shared" si="4"/>
        <v>4495</v>
      </c>
      <c r="G59" s="477">
        <f t="shared" si="5"/>
        <v>85405</v>
      </c>
      <c r="H59" s="478">
        <f t="shared" si="6"/>
        <v>86405</v>
      </c>
      <c r="K59" s="1" t="s">
        <v>35</v>
      </c>
    </row>
    <row r="60" ht="15.75" customHeight="1">
      <c r="B60" s="149">
        <v>53.0</v>
      </c>
      <c r="C60" s="154"/>
      <c r="D60" s="154" t="s">
        <v>2541</v>
      </c>
      <c r="E60" s="476">
        <v>89900.0</v>
      </c>
      <c r="F60" s="136">
        <f t="shared" si="4"/>
        <v>4495</v>
      </c>
      <c r="G60" s="477">
        <f t="shared" si="5"/>
        <v>85405</v>
      </c>
      <c r="H60" s="478">
        <f t="shared" si="6"/>
        <v>86405</v>
      </c>
      <c r="K60" s="1" t="s">
        <v>35</v>
      </c>
    </row>
    <row r="61" ht="15.75" customHeight="1">
      <c r="B61" s="149">
        <v>54.0</v>
      </c>
      <c r="C61" s="154"/>
      <c r="D61" s="154" t="s">
        <v>2542</v>
      </c>
      <c r="E61" s="476">
        <v>89900.0</v>
      </c>
      <c r="F61" s="136">
        <f t="shared" si="4"/>
        <v>4495</v>
      </c>
      <c r="G61" s="477">
        <f t="shared" si="5"/>
        <v>85405</v>
      </c>
      <c r="H61" s="478">
        <f t="shared" si="6"/>
        <v>86405</v>
      </c>
      <c r="K61" s="1" t="s">
        <v>35</v>
      </c>
    </row>
    <row r="62" ht="15.75" customHeight="1">
      <c r="B62" s="149"/>
      <c r="C62" s="154"/>
      <c r="D62" s="1"/>
      <c r="E62" s="453"/>
      <c r="F62" s="136">
        <f t="shared" si="4"/>
        <v>0</v>
      </c>
      <c r="G62" s="136">
        <f t="shared" si="5"/>
        <v>0</v>
      </c>
      <c r="H62" s="472">
        <f t="shared" si="6"/>
        <v>1000</v>
      </c>
    </row>
    <row r="63" ht="15.75" customHeight="1">
      <c r="B63" s="149">
        <v>55.0</v>
      </c>
      <c r="C63" s="154"/>
      <c r="D63" s="154" t="s">
        <v>2543</v>
      </c>
      <c r="E63" s="194">
        <v>109900.0</v>
      </c>
      <c r="F63" s="136">
        <f t="shared" si="4"/>
        <v>5495</v>
      </c>
      <c r="G63" s="136">
        <f t="shared" si="5"/>
        <v>104405</v>
      </c>
      <c r="H63" s="472">
        <f t="shared" si="6"/>
        <v>105405</v>
      </c>
      <c r="K63" s="1" t="s">
        <v>35</v>
      </c>
    </row>
    <row r="64" ht="15.75" customHeight="1">
      <c r="B64" s="149">
        <v>56.0</v>
      </c>
      <c r="C64" s="154"/>
      <c r="D64" s="154" t="s">
        <v>2544</v>
      </c>
      <c r="E64" s="194">
        <v>109900.0</v>
      </c>
      <c r="F64" s="136">
        <f t="shared" si="4"/>
        <v>5495</v>
      </c>
      <c r="G64" s="136">
        <f t="shared" si="5"/>
        <v>104405</v>
      </c>
      <c r="H64" s="472">
        <f t="shared" si="6"/>
        <v>105405</v>
      </c>
      <c r="K64" s="1" t="s">
        <v>35</v>
      </c>
    </row>
    <row r="65" ht="15.75" customHeight="1">
      <c r="B65" s="149">
        <v>57.0</v>
      </c>
      <c r="C65" s="154"/>
      <c r="D65" s="154" t="s">
        <v>2545</v>
      </c>
      <c r="E65" s="194">
        <v>109900.0</v>
      </c>
      <c r="F65" s="136">
        <f t="shared" si="4"/>
        <v>5495</v>
      </c>
      <c r="G65" s="136">
        <f t="shared" si="5"/>
        <v>104405</v>
      </c>
      <c r="H65" s="472">
        <f t="shared" si="6"/>
        <v>105405</v>
      </c>
      <c r="K65" s="1" t="s">
        <v>35</v>
      </c>
    </row>
    <row r="66" ht="15.75" customHeight="1">
      <c r="B66" s="149">
        <v>58.0</v>
      </c>
      <c r="C66" s="154"/>
      <c r="D66" s="154" t="s">
        <v>2546</v>
      </c>
      <c r="E66" s="194">
        <v>109900.0</v>
      </c>
      <c r="F66" s="136">
        <f t="shared" si="4"/>
        <v>5495</v>
      </c>
      <c r="G66" s="136">
        <f t="shared" si="5"/>
        <v>104405</v>
      </c>
      <c r="H66" s="472">
        <f t="shared" si="6"/>
        <v>105405</v>
      </c>
      <c r="K66" s="1" t="s">
        <v>35</v>
      </c>
    </row>
    <row r="67" ht="15.75" customHeight="1">
      <c r="B67" s="149"/>
      <c r="C67" s="154"/>
      <c r="D67" s="1"/>
      <c r="E67" s="453"/>
      <c r="F67" s="136">
        <f t="shared" si="4"/>
        <v>0</v>
      </c>
      <c r="G67" s="136">
        <f t="shared" si="5"/>
        <v>0</v>
      </c>
      <c r="H67" s="472">
        <f t="shared" si="6"/>
        <v>1000</v>
      </c>
    </row>
    <row r="68" ht="15.75" customHeight="1">
      <c r="B68" s="149">
        <v>59.0</v>
      </c>
      <c r="C68" s="154"/>
      <c r="D68" s="154" t="s">
        <v>2547</v>
      </c>
      <c r="E68" s="194">
        <v>89900.0</v>
      </c>
      <c r="F68" s="136">
        <f t="shared" si="4"/>
        <v>4495</v>
      </c>
      <c r="G68" s="136">
        <f t="shared" si="5"/>
        <v>85405</v>
      </c>
      <c r="H68" s="472">
        <f t="shared" si="6"/>
        <v>86405</v>
      </c>
      <c r="K68" s="1" t="s">
        <v>35</v>
      </c>
    </row>
    <row r="69" ht="15.75" customHeight="1">
      <c r="B69" s="149">
        <v>60.0</v>
      </c>
      <c r="C69" s="1"/>
      <c r="D69" s="154" t="s">
        <v>2548</v>
      </c>
      <c r="E69" s="194">
        <v>89900.0</v>
      </c>
      <c r="F69" s="136">
        <f t="shared" si="4"/>
        <v>4495</v>
      </c>
      <c r="G69" s="136">
        <f t="shared" si="5"/>
        <v>85405</v>
      </c>
      <c r="H69" s="472">
        <f t="shared" si="6"/>
        <v>86405</v>
      </c>
      <c r="K69" s="1" t="s">
        <v>35</v>
      </c>
    </row>
    <row r="70" ht="15.75" customHeight="1">
      <c r="B70" s="149">
        <v>61.0</v>
      </c>
      <c r="C70" s="1"/>
      <c r="D70" s="154" t="s">
        <v>2549</v>
      </c>
      <c r="E70" s="194">
        <v>89900.0</v>
      </c>
      <c r="F70" s="136">
        <f t="shared" si="4"/>
        <v>4495</v>
      </c>
      <c r="G70" s="136">
        <f t="shared" si="5"/>
        <v>85405</v>
      </c>
      <c r="H70" s="472">
        <f t="shared" si="6"/>
        <v>86405</v>
      </c>
      <c r="K70" s="1" t="s">
        <v>35</v>
      </c>
    </row>
    <row r="71" ht="15.75" customHeight="1">
      <c r="B71" s="149">
        <v>62.0</v>
      </c>
      <c r="C71" s="1"/>
      <c r="D71" s="154" t="s">
        <v>2550</v>
      </c>
      <c r="E71" s="194">
        <v>89900.0</v>
      </c>
      <c r="F71" s="136">
        <f t="shared" si="4"/>
        <v>4495</v>
      </c>
      <c r="G71" s="136">
        <f t="shared" si="5"/>
        <v>85405</v>
      </c>
      <c r="H71" s="472">
        <f t="shared" si="6"/>
        <v>86405</v>
      </c>
      <c r="K71" s="1" t="s">
        <v>35</v>
      </c>
    </row>
    <row r="72" ht="15.75" customHeight="1">
      <c r="B72" s="149">
        <v>63.0</v>
      </c>
      <c r="C72" s="1"/>
      <c r="D72" s="154" t="s">
        <v>2551</v>
      </c>
      <c r="E72" s="194">
        <v>89900.0</v>
      </c>
      <c r="F72" s="136">
        <f t="shared" si="4"/>
        <v>4495</v>
      </c>
      <c r="G72" s="136">
        <f t="shared" si="5"/>
        <v>85405</v>
      </c>
      <c r="H72" s="472">
        <f t="shared" si="6"/>
        <v>86405</v>
      </c>
      <c r="K72" s="1" t="s">
        <v>35</v>
      </c>
    </row>
    <row r="73" ht="15.75" customHeight="1">
      <c r="B73" s="149"/>
      <c r="C73" s="1"/>
      <c r="D73" s="1"/>
      <c r="E73" s="453"/>
      <c r="F73" s="136">
        <f t="shared" si="4"/>
        <v>0</v>
      </c>
      <c r="G73" s="136">
        <f t="shared" si="5"/>
        <v>0</v>
      </c>
      <c r="H73" s="472">
        <f t="shared" si="6"/>
        <v>1000</v>
      </c>
    </row>
    <row r="74" ht="15.75" customHeight="1">
      <c r="B74" s="149">
        <v>64.0</v>
      </c>
      <c r="C74" s="1"/>
      <c r="D74" s="154" t="s">
        <v>2552</v>
      </c>
      <c r="E74" s="194">
        <v>99900.0</v>
      </c>
      <c r="F74" s="136">
        <f t="shared" si="4"/>
        <v>4995</v>
      </c>
      <c r="G74" s="136">
        <f t="shared" si="5"/>
        <v>94905</v>
      </c>
      <c r="H74" s="472">
        <f t="shared" si="6"/>
        <v>95905</v>
      </c>
      <c r="K74" s="1" t="s">
        <v>35</v>
      </c>
    </row>
    <row r="75" ht="15.75" customHeight="1">
      <c r="B75" s="149">
        <v>65.0</v>
      </c>
      <c r="C75" s="1"/>
      <c r="D75" s="154" t="s">
        <v>2553</v>
      </c>
      <c r="E75" s="194">
        <v>99900.0</v>
      </c>
      <c r="F75" s="136">
        <f t="shared" si="4"/>
        <v>4995</v>
      </c>
      <c r="G75" s="136">
        <f t="shared" si="5"/>
        <v>94905</v>
      </c>
      <c r="H75" s="472">
        <f t="shared" si="6"/>
        <v>95905</v>
      </c>
      <c r="K75" s="1" t="s">
        <v>35</v>
      </c>
    </row>
    <row r="76" ht="15.75" customHeight="1">
      <c r="B76" s="149">
        <v>66.0</v>
      </c>
      <c r="C76" s="1"/>
      <c r="D76" s="154" t="s">
        <v>2554</v>
      </c>
      <c r="E76" s="194">
        <v>99900.0</v>
      </c>
      <c r="F76" s="136">
        <f t="shared" si="4"/>
        <v>4995</v>
      </c>
      <c r="G76" s="136">
        <f t="shared" si="5"/>
        <v>94905</v>
      </c>
      <c r="H76" s="472">
        <f t="shared" si="6"/>
        <v>95905</v>
      </c>
      <c r="K76" s="1" t="s">
        <v>35</v>
      </c>
    </row>
    <row r="77" ht="15.75" customHeight="1">
      <c r="B77" s="149">
        <v>67.0</v>
      </c>
      <c r="C77" s="1"/>
      <c r="D77" s="154" t="s">
        <v>2555</v>
      </c>
      <c r="E77" s="194">
        <v>99900.0</v>
      </c>
      <c r="F77" s="136">
        <f t="shared" si="4"/>
        <v>4995</v>
      </c>
      <c r="G77" s="136">
        <f t="shared" si="5"/>
        <v>94905</v>
      </c>
      <c r="H77" s="472">
        <f t="shared" si="6"/>
        <v>95905</v>
      </c>
      <c r="K77" s="1" t="s">
        <v>35</v>
      </c>
    </row>
    <row r="78" ht="15.75" customHeight="1">
      <c r="B78" s="149">
        <v>68.0</v>
      </c>
      <c r="C78" s="1"/>
      <c r="D78" s="154" t="s">
        <v>2556</v>
      </c>
      <c r="E78" s="194">
        <v>99900.0</v>
      </c>
      <c r="F78" s="136">
        <f t="shared" si="4"/>
        <v>4995</v>
      </c>
      <c r="G78" s="136">
        <f t="shared" si="5"/>
        <v>94905</v>
      </c>
      <c r="H78" s="472">
        <f t="shared" si="6"/>
        <v>95905</v>
      </c>
      <c r="K78" s="1" t="s">
        <v>35</v>
      </c>
    </row>
    <row r="79" ht="15.75" customHeight="1">
      <c r="B79" s="149"/>
      <c r="C79" s="1"/>
      <c r="D79" s="1"/>
      <c r="E79" s="453"/>
      <c r="F79" s="136">
        <f t="shared" si="4"/>
        <v>0</v>
      </c>
      <c r="G79" s="136">
        <f t="shared" si="5"/>
        <v>0</v>
      </c>
      <c r="H79" s="472">
        <f t="shared" si="6"/>
        <v>1000</v>
      </c>
    </row>
    <row r="80" ht="15.75" customHeight="1">
      <c r="B80" s="149">
        <v>69.0</v>
      </c>
      <c r="C80" s="1"/>
      <c r="D80" s="154" t="s">
        <v>2557</v>
      </c>
      <c r="E80" s="194">
        <v>119900.0</v>
      </c>
      <c r="F80" s="136">
        <f t="shared" si="4"/>
        <v>5995</v>
      </c>
      <c r="G80" s="136">
        <f t="shared" si="5"/>
        <v>113905</v>
      </c>
      <c r="H80" s="472">
        <f t="shared" si="6"/>
        <v>114905</v>
      </c>
      <c r="K80" s="1" t="s">
        <v>35</v>
      </c>
    </row>
    <row r="81" ht="15.75" customHeight="1">
      <c r="B81" s="149">
        <v>70.0</v>
      </c>
      <c r="C81" s="1"/>
      <c r="D81" s="154" t="s">
        <v>2558</v>
      </c>
      <c r="E81" s="194">
        <v>119900.0</v>
      </c>
      <c r="F81" s="136">
        <f t="shared" si="4"/>
        <v>5995</v>
      </c>
      <c r="G81" s="136">
        <f t="shared" si="5"/>
        <v>113905</v>
      </c>
      <c r="H81" s="472">
        <f t="shared" si="6"/>
        <v>114905</v>
      </c>
      <c r="K81" s="1" t="s">
        <v>35</v>
      </c>
    </row>
    <row r="82" ht="15.75" customHeight="1">
      <c r="B82" s="149">
        <v>71.0</v>
      </c>
      <c r="C82" s="1"/>
      <c r="D82" s="154" t="s">
        <v>2559</v>
      </c>
      <c r="E82" s="194">
        <v>119900.0</v>
      </c>
      <c r="F82" s="136">
        <f t="shared" si="4"/>
        <v>5995</v>
      </c>
      <c r="G82" s="136">
        <f t="shared" si="5"/>
        <v>113905</v>
      </c>
      <c r="H82" s="472">
        <f t="shared" si="6"/>
        <v>114905</v>
      </c>
      <c r="K82" s="1" t="s">
        <v>35</v>
      </c>
    </row>
    <row r="83" ht="15.75" customHeight="1">
      <c r="B83" s="149">
        <v>72.0</v>
      </c>
      <c r="C83" s="1"/>
      <c r="D83" s="154" t="s">
        <v>2560</v>
      </c>
      <c r="E83" s="194">
        <v>119900.0</v>
      </c>
      <c r="F83" s="136">
        <f t="shared" si="4"/>
        <v>5995</v>
      </c>
      <c r="G83" s="136">
        <f t="shared" si="5"/>
        <v>113905</v>
      </c>
      <c r="H83" s="472">
        <f t="shared" si="6"/>
        <v>114905</v>
      </c>
      <c r="K83" s="1" t="s">
        <v>35</v>
      </c>
    </row>
    <row r="84" ht="15.75" customHeight="1">
      <c r="B84" s="149">
        <v>73.0</v>
      </c>
      <c r="C84" s="1"/>
      <c r="D84" s="154" t="s">
        <v>2561</v>
      </c>
      <c r="E84" s="194">
        <v>119900.0</v>
      </c>
      <c r="F84" s="136">
        <f t="shared" si="4"/>
        <v>5995</v>
      </c>
      <c r="G84" s="136">
        <f t="shared" si="5"/>
        <v>113905</v>
      </c>
      <c r="H84" s="472">
        <f t="shared" si="6"/>
        <v>114905</v>
      </c>
      <c r="K84" s="1" t="s">
        <v>35</v>
      </c>
    </row>
    <row r="85" ht="15.75" customHeight="1">
      <c r="B85" s="149"/>
      <c r="C85" s="1"/>
      <c r="D85" s="154"/>
      <c r="E85" s="194"/>
      <c r="F85" s="136">
        <f t="shared" si="4"/>
        <v>0</v>
      </c>
      <c r="G85" s="136">
        <f t="shared" si="5"/>
        <v>0</v>
      </c>
      <c r="H85" s="472">
        <f t="shared" si="6"/>
        <v>1000</v>
      </c>
    </row>
    <row r="86" ht="15.75" customHeight="1">
      <c r="B86" s="149">
        <v>74.0</v>
      </c>
      <c r="C86" s="1"/>
      <c r="D86" s="154" t="s">
        <v>2562</v>
      </c>
      <c r="E86" s="194">
        <v>129900.0</v>
      </c>
      <c r="F86" s="136">
        <f t="shared" si="4"/>
        <v>6495</v>
      </c>
      <c r="G86" s="136">
        <f t="shared" si="5"/>
        <v>123405</v>
      </c>
      <c r="H86" s="472">
        <f t="shared" si="6"/>
        <v>124405</v>
      </c>
      <c r="K86" s="1" t="s">
        <v>35</v>
      </c>
    </row>
    <row r="87" ht="15.75" customHeight="1">
      <c r="B87" s="149">
        <v>75.0</v>
      </c>
      <c r="C87" s="1"/>
      <c r="D87" s="154" t="s">
        <v>2563</v>
      </c>
      <c r="E87" s="194">
        <v>129900.0</v>
      </c>
      <c r="F87" s="136">
        <f t="shared" si="4"/>
        <v>6495</v>
      </c>
      <c r="G87" s="136">
        <f t="shared" si="5"/>
        <v>123405</v>
      </c>
      <c r="H87" s="472">
        <f t="shared" si="6"/>
        <v>124405</v>
      </c>
      <c r="K87" s="1" t="s">
        <v>35</v>
      </c>
    </row>
    <row r="88" ht="15.75" customHeight="1">
      <c r="B88" s="149">
        <v>76.0</v>
      </c>
      <c r="C88" s="1"/>
      <c r="D88" s="154" t="s">
        <v>2564</v>
      </c>
      <c r="E88" s="194">
        <v>129900.0</v>
      </c>
      <c r="F88" s="136">
        <f t="shared" si="4"/>
        <v>6495</v>
      </c>
      <c r="G88" s="136">
        <f t="shared" si="5"/>
        <v>123405</v>
      </c>
      <c r="H88" s="472">
        <f t="shared" si="6"/>
        <v>124405</v>
      </c>
      <c r="K88" s="1" t="s">
        <v>35</v>
      </c>
    </row>
    <row r="89" ht="15.75" customHeight="1">
      <c r="B89" s="153">
        <v>77.0</v>
      </c>
      <c r="C89" s="1"/>
      <c r="D89" s="154" t="s">
        <v>2565</v>
      </c>
      <c r="E89" s="194">
        <v>129900.0</v>
      </c>
      <c r="F89" s="136">
        <f t="shared" si="4"/>
        <v>6495</v>
      </c>
      <c r="G89" s="136">
        <f t="shared" si="5"/>
        <v>123405</v>
      </c>
      <c r="H89" s="472">
        <f t="shared" si="6"/>
        <v>124405</v>
      </c>
      <c r="K89" s="1" t="s">
        <v>35</v>
      </c>
    </row>
    <row r="90" ht="15.75" customHeight="1">
      <c r="B90" s="149"/>
      <c r="C90" s="184"/>
      <c r="D90" s="154"/>
      <c r="E90" s="194"/>
      <c r="F90" s="136">
        <f t="shared" si="4"/>
        <v>0</v>
      </c>
      <c r="G90" s="136">
        <f t="shared" si="5"/>
        <v>0</v>
      </c>
      <c r="H90" s="472">
        <f t="shared" si="6"/>
        <v>1000</v>
      </c>
    </row>
    <row r="91" ht="15.75" customHeight="1">
      <c r="B91" s="149">
        <v>78.0</v>
      </c>
      <c r="C91" s="154"/>
      <c r="D91" s="154" t="s">
        <v>2566</v>
      </c>
      <c r="E91" s="194">
        <v>139900.0</v>
      </c>
      <c r="F91" s="136">
        <f t="shared" si="4"/>
        <v>6995</v>
      </c>
      <c r="G91" s="136">
        <f t="shared" si="5"/>
        <v>132905</v>
      </c>
      <c r="H91" s="472">
        <f t="shared" si="6"/>
        <v>133905</v>
      </c>
      <c r="K91" s="1" t="s">
        <v>35</v>
      </c>
    </row>
    <row r="92" ht="15.75" customHeight="1">
      <c r="B92" s="149">
        <v>79.0</v>
      </c>
      <c r="C92" s="154"/>
      <c r="D92" s="154" t="s">
        <v>2567</v>
      </c>
      <c r="E92" s="194">
        <v>139900.0</v>
      </c>
      <c r="F92" s="136">
        <f t="shared" si="4"/>
        <v>6995</v>
      </c>
      <c r="G92" s="136">
        <f t="shared" si="5"/>
        <v>132905</v>
      </c>
      <c r="H92" s="472">
        <f t="shared" si="6"/>
        <v>133905</v>
      </c>
      <c r="K92" s="1" t="s">
        <v>35</v>
      </c>
    </row>
    <row r="93" ht="15.75" customHeight="1">
      <c r="B93" s="149">
        <v>80.0</v>
      </c>
      <c r="C93" s="154"/>
      <c r="D93" s="154" t="s">
        <v>2568</v>
      </c>
      <c r="E93" s="194">
        <v>139900.0</v>
      </c>
      <c r="F93" s="136">
        <f t="shared" si="4"/>
        <v>6995</v>
      </c>
      <c r="G93" s="136">
        <f t="shared" si="5"/>
        <v>132905</v>
      </c>
      <c r="H93" s="472">
        <f t="shared" si="6"/>
        <v>133905</v>
      </c>
      <c r="K93" s="1" t="s">
        <v>35</v>
      </c>
    </row>
    <row r="94" ht="15.75" customHeight="1">
      <c r="B94" s="149">
        <v>81.0</v>
      </c>
      <c r="C94" s="154"/>
      <c r="D94" s="154" t="s">
        <v>2569</v>
      </c>
      <c r="E94" s="194">
        <v>139900.0</v>
      </c>
      <c r="F94" s="136">
        <f t="shared" si="4"/>
        <v>6995</v>
      </c>
      <c r="G94" s="136">
        <f t="shared" si="5"/>
        <v>132905</v>
      </c>
      <c r="H94" s="472">
        <f t="shared" si="6"/>
        <v>133905</v>
      </c>
      <c r="K94" s="1" t="s">
        <v>35</v>
      </c>
    </row>
    <row r="95" ht="15.75" customHeight="1">
      <c r="B95" s="149"/>
      <c r="C95" s="154"/>
      <c r="D95" s="154"/>
      <c r="E95" s="194"/>
      <c r="F95" s="136">
        <f t="shared" si="4"/>
        <v>0</v>
      </c>
      <c r="G95" s="136">
        <f t="shared" si="5"/>
        <v>0</v>
      </c>
      <c r="H95" s="472">
        <f t="shared" si="6"/>
        <v>1000</v>
      </c>
    </row>
    <row r="96" ht="15.75" customHeight="1">
      <c r="B96" s="149">
        <v>82.0</v>
      </c>
      <c r="C96" s="154"/>
      <c r="D96" s="154" t="s">
        <v>2570</v>
      </c>
      <c r="E96" s="194">
        <v>159900.0</v>
      </c>
      <c r="F96" s="136">
        <f t="shared" si="4"/>
        <v>7995</v>
      </c>
      <c r="G96" s="136">
        <f t="shared" si="5"/>
        <v>151905</v>
      </c>
      <c r="H96" s="472">
        <f t="shared" si="6"/>
        <v>152905</v>
      </c>
      <c r="K96" s="1" t="s">
        <v>35</v>
      </c>
    </row>
    <row r="97" ht="15.75" customHeight="1">
      <c r="B97" s="149">
        <v>83.0</v>
      </c>
      <c r="C97" s="154"/>
      <c r="D97" s="154" t="s">
        <v>2571</v>
      </c>
      <c r="E97" s="194">
        <v>159900.0</v>
      </c>
      <c r="F97" s="136">
        <f t="shared" si="4"/>
        <v>7995</v>
      </c>
      <c r="G97" s="136">
        <f t="shared" si="5"/>
        <v>151905</v>
      </c>
      <c r="H97" s="472">
        <f t="shared" si="6"/>
        <v>152905</v>
      </c>
      <c r="K97" s="1" t="s">
        <v>35</v>
      </c>
    </row>
    <row r="98" ht="15.75" customHeight="1">
      <c r="B98" s="149">
        <v>84.0</v>
      </c>
      <c r="C98" s="154"/>
      <c r="D98" s="154" t="s">
        <v>2572</v>
      </c>
      <c r="E98" s="194">
        <v>159900.0</v>
      </c>
      <c r="F98" s="136">
        <f t="shared" si="4"/>
        <v>7995</v>
      </c>
      <c r="G98" s="136">
        <f t="shared" si="5"/>
        <v>151905</v>
      </c>
      <c r="H98" s="472">
        <f t="shared" si="6"/>
        <v>152905</v>
      </c>
      <c r="K98" s="1" t="s">
        <v>35</v>
      </c>
    </row>
    <row r="99" ht="15.75" customHeight="1">
      <c r="B99" s="149">
        <v>85.0</v>
      </c>
      <c r="C99" s="154"/>
      <c r="D99" s="154" t="s">
        <v>2573</v>
      </c>
      <c r="E99" s="194">
        <v>159900.0</v>
      </c>
      <c r="F99" s="136">
        <f t="shared" si="4"/>
        <v>7995</v>
      </c>
      <c r="G99" s="136">
        <f t="shared" si="5"/>
        <v>151905</v>
      </c>
      <c r="H99" s="472">
        <f t="shared" si="6"/>
        <v>152905</v>
      </c>
      <c r="K99" s="1" t="s">
        <v>35</v>
      </c>
    </row>
    <row r="100" ht="15.75" customHeight="1">
      <c r="B100" s="149"/>
      <c r="C100" s="154"/>
      <c r="D100" s="154"/>
      <c r="E100" s="194"/>
      <c r="F100" s="136">
        <f t="shared" si="4"/>
        <v>0</v>
      </c>
      <c r="G100" s="136">
        <f t="shared" si="5"/>
        <v>0</v>
      </c>
      <c r="H100" s="472">
        <f t="shared" si="6"/>
        <v>1000</v>
      </c>
    </row>
    <row r="101" ht="15.75" customHeight="1">
      <c r="B101" s="149">
        <v>86.0</v>
      </c>
      <c r="C101" s="154"/>
      <c r="D101" s="154" t="s">
        <v>2574</v>
      </c>
      <c r="E101" s="194">
        <v>179900.0</v>
      </c>
      <c r="F101" s="136">
        <f t="shared" si="4"/>
        <v>8995</v>
      </c>
      <c r="G101" s="136">
        <f t="shared" si="5"/>
        <v>170905</v>
      </c>
      <c r="H101" s="472">
        <f t="shared" si="6"/>
        <v>171905</v>
      </c>
      <c r="K101" s="1" t="s">
        <v>35</v>
      </c>
    </row>
    <row r="102" ht="15.75" customHeight="1">
      <c r="B102" s="149">
        <v>87.0</v>
      </c>
      <c r="C102" s="154"/>
      <c r="D102" s="154" t="s">
        <v>2575</v>
      </c>
      <c r="E102" s="194">
        <v>179900.0</v>
      </c>
      <c r="F102" s="136">
        <f t="shared" si="4"/>
        <v>8995</v>
      </c>
      <c r="G102" s="136">
        <f t="shared" si="5"/>
        <v>170905</v>
      </c>
      <c r="H102" s="472">
        <f t="shared" si="6"/>
        <v>171905</v>
      </c>
      <c r="K102" s="1" t="s">
        <v>35</v>
      </c>
    </row>
    <row r="103" ht="15.75" customHeight="1">
      <c r="B103" s="149">
        <v>88.0</v>
      </c>
      <c r="C103" s="154"/>
      <c r="D103" s="154" t="s">
        <v>2576</v>
      </c>
      <c r="E103" s="194">
        <v>179900.0</v>
      </c>
      <c r="F103" s="136">
        <f t="shared" si="4"/>
        <v>8995</v>
      </c>
      <c r="G103" s="136">
        <f t="shared" si="5"/>
        <v>170905</v>
      </c>
      <c r="H103" s="472">
        <f t="shared" si="6"/>
        <v>171905</v>
      </c>
      <c r="K103" s="1" t="s">
        <v>35</v>
      </c>
    </row>
    <row r="104" ht="15.75" customHeight="1">
      <c r="B104" s="149">
        <v>89.0</v>
      </c>
      <c r="C104" s="154"/>
      <c r="D104" s="154" t="s">
        <v>2577</v>
      </c>
      <c r="E104" s="194">
        <v>179900.0</v>
      </c>
      <c r="F104" s="136">
        <f t="shared" si="4"/>
        <v>8995</v>
      </c>
      <c r="G104" s="136">
        <f t="shared" si="5"/>
        <v>170905</v>
      </c>
      <c r="H104" s="472">
        <f t="shared" si="6"/>
        <v>171905</v>
      </c>
      <c r="K104" s="1" t="s">
        <v>35</v>
      </c>
    </row>
    <row r="105" ht="15.75" customHeight="1">
      <c r="B105" s="149"/>
      <c r="C105" s="154"/>
      <c r="D105" s="154"/>
      <c r="E105" s="194"/>
      <c r="F105" s="136">
        <f t="shared" si="4"/>
        <v>0</v>
      </c>
      <c r="G105" s="136">
        <f t="shared" si="5"/>
        <v>0</v>
      </c>
      <c r="H105" s="472">
        <f t="shared" si="6"/>
        <v>1000</v>
      </c>
    </row>
    <row r="106" ht="15.75" customHeight="1">
      <c r="B106" s="149">
        <v>90.0</v>
      </c>
      <c r="C106" s="154"/>
      <c r="D106" s="154" t="s">
        <v>2578</v>
      </c>
      <c r="E106" s="194">
        <v>139900.0</v>
      </c>
      <c r="F106" s="136">
        <f t="shared" si="4"/>
        <v>6995</v>
      </c>
      <c r="G106" s="136">
        <f t="shared" si="5"/>
        <v>132905</v>
      </c>
      <c r="H106" s="472">
        <f t="shared" si="6"/>
        <v>133905</v>
      </c>
      <c r="K106" s="1" t="s">
        <v>35</v>
      </c>
    </row>
    <row r="107" ht="15.75" customHeight="1">
      <c r="B107" s="149">
        <v>91.0</v>
      </c>
      <c r="C107" s="154"/>
      <c r="D107" s="154" t="s">
        <v>2579</v>
      </c>
      <c r="E107" s="194">
        <v>139900.0</v>
      </c>
      <c r="F107" s="136">
        <f t="shared" si="4"/>
        <v>6995</v>
      </c>
      <c r="G107" s="136">
        <f t="shared" si="5"/>
        <v>132905</v>
      </c>
      <c r="H107" s="472">
        <f t="shared" si="6"/>
        <v>133905</v>
      </c>
      <c r="K107" s="1" t="s">
        <v>35</v>
      </c>
    </row>
    <row r="108" ht="15.75" customHeight="1">
      <c r="B108" s="149">
        <v>92.0</v>
      </c>
      <c r="C108" s="154"/>
      <c r="D108" s="154" t="s">
        <v>2580</v>
      </c>
      <c r="E108" s="194">
        <v>139900.0</v>
      </c>
      <c r="F108" s="136">
        <f t="shared" si="4"/>
        <v>6995</v>
      </c>
      <c r="G108" s="136">
        <f t="shared" si="5"/>
        <v>132905</v>
      </c>
      <c r="H108" s="472">
        <f t="shared" si="6"/>
        <v>133905</v>
      </c>
      <c r="K108" s="1" t="s">
        <v>35</v>
      </c>
    </row>
    <row r="109" ht="15.75" customHeight="1">
      <c r="B109" s="149">
        <v>93.0</v>
      </c>
      <c r="C109" s="154"/>
      <c r="D109" s="154" t="s">
        <v>2581</v>
      </c>
      <c r="E109" s="194">
        <v>139900.0</v>
      </c>
      <c r="F109" s="136">
        <f t="shared" si="4"/>
        <v>6995</v>
      </c>
      <c r="G109" s="136">
        <f t="shared" si="5"/>
        <v>132905</v>
      </c>
      <c r="H109" s="472">
        <f t="shared" si="6"/>
        <v>133905</v>
      </c>
      <c r="K109" s="1" t="s">
        <v>35</v>
      </c>
    </row>
    <row r="110" ht="15.75" customHeight="1">
      <c r="B110" s="149"/>
      <c r="C110" s="154"/>
      <c r="D110" s="154"/>
      <c r="E110" s="194"/>
      <c r="F110" s="136">
        <f t="shared" si="4"/>
        <v>0</v>
      </c>
      <c r="G110" s="136">
        <f t="shared" si="5"/>
        <v>0</v>
      </c>
      <c r="H110" s="472">
        <f t="shared" si="6"/>
        <v>1000</v>
      </c>
      <c r="I110" s="1"/>
    </row>
    <row r="111" ht="15.75" customHeight="1">
      <c r="B111" s="149">
        <v>94.0</v>
      </c>
      <c r="C111" s="154"/>
      <c r="D111" s="154" t="s">
        <v>2582</v>
      </c>
      <c r="E111" s="194">
        <v>149900.0</v>
      </c>
      <c r="F111" s="136">
        <f t="shared" si="4"/>
        <v>7495</v>
      </c>
      <c r="G111" s="136">
        <f t="shared" si="5"/>
        <v>142405</v>
      </c>
      <c r="H111" s="472">
        <f t="shared" si="6"/>
        <v>143405</v>
      </c>
      <c r="I111" s="1"/>
      <c r="K111" s="1" t="s">
        <v>35</v>
      </c>
    </row>
    <row r="112" ht="15.75" customHeight="1">
      <c r="B112" s="149">
        <v>95.0</v>
      </c>
      <c r="C112" s="154"/>
      <c r="D112" s="154" t="s">
        <v>2583</v>
      </c>
      <c r="E112" s="194">
        <v>149900.0</v>
      </c>
      <c r="F112" s="136">
        <f t="shared" si="4"/>
        <v>7495</v>
      </c>
      <c r="G112" s="136">
        <f t="shared" si="5"/>
        <v>142405</v>
      </c>
      <c r="H112" s="472">
        <f t="shared" si="6"/>
        <v>143405</v>
      </c>
      <c r="I112" s="1"/>
      <c r="K112" s="1" t="s">
        <v>35</v>
      </c>
    </row>
    <row r="113" ht="15.75" customHeight="1">
      <c r="B113" s="149">
        <v>96.0</v>
      </c>
      <c r="C113" s="154"/>
      <c r="D113" s="154" t="s">
        <v>2584</v>
      </c>
      <c r="E113" s="194">
        <v>149900.0</v>
      </c>
      <c r="F113" s="136">
        <f t="shared" si="4"/>
        <v>7495</v>
      </c>
      <c r="G113" s="136">
        <f t="shared" si="5"/>
        <v>142405</v>
      </c>
      <c r="H113" s="472">
        <f t="shared" si="6"/>
        <v>143405</v>
      </c>
      <c r="I113" s="1"/>
      <c r="K113" s="1" t="s">
        <v>35</v>
      </c>
    </row>
    <row r="114" ht="15.75" customHeight="1">
      <c r="B114" s="149">
        <v>97.0</v>
      </c>
      <c r="C114" s="154"/>
      <c r="D114" s="154" t="s">
        <v>2585</v>
      </c>
      <c r="E114" s="194">
        <v>149900.0</v>
      </c>
      <c r="F114" s="136">
        <f t="shared" si="4"/>
        <v>7495</v>
      </c>
      <c r="G114" s="136">
        <f t="shared" si="5"/>
        <v>142405</v>
      </c>
      <c r="H114" s="472">
        <f t="shared" si="6"/>
        <v>143405</v>
      </c>
      <c r="I114" s="1"/>
      <c r="K114" s="1" t="s">
        <v>35</v>
      </c>
    </row>
    <row r="115" ht="15.75" customHeight="1">
      <c r="B115" s="149"/>
      <c r="C115" s="154"/>
      <c r="D115" s="154"/>
      <c r="E115" s="194"/>
      <c r="F115" s="136">
        <f t="shared" si="4"/>
        <v>0</v>
      </c>
      <c r="G115" s="136">
        <f t="shared" si="5"/>
        <v>0</v>
      </c>
      <c r="H115" s="472">
        <f t="shared" si="6"/>
        <v>1000</v>
      </c>
      <c r="I115" s="1"/>
    </row>
    <row r="116" ht="15.75" customHeight="1">
      <c r="B116" s="149">
        <v>98.0</v>
      </c>
      <c r="C116" s="154"/>
      <c r="D116" s="154" t="s">
        <v>2586</v>
      </c>
      <c r="E116" s="194">
        <v>169900.0</v>
      </c>
      <c r="F116" s="136">
        <f t="shared" si="4"/>
        <v>8495</v>
      </c>
      <c r="G116" s="136">
        <f t="shared" si="5"/>
        <v>161405</v>
      </c>
      <c r="H116" s="472">
        <f t="shared" si="6"/>
        <v>162405</v>
      </c>
      <c r="I116" s="1"/>
      <c r="K116" s="1" t="s">
        <v>35</v>
      </c>
    </row>
    <row r="117" ht="15.75" customHeight="1">
      <c r="B117" s="149">
        <v>99.0</v>
      </c>
      <c r="C117" s="154"/>
      <c r="D117" s="154" t="s">
        <v>2587</v>
      </c>
      <c r="E117" s="194">
        <v>169900.0</v>
      </c>
      <c r="F117" s="136">
        <f t="shared" si="4"/>
        <v>8495</v>
      </c>
      <c r="G117" s="136">
        <f t="shared" si="5"/>
        <v>161405</v>
      </c>
      <c r="H117" s="472">
        <f t="shared" si="6"/>
        <v>162405</v>
      </c>
      <c r="I117" s="1"/>
      <c r="K117" s="1" t="s">
        <v>35</v>
      </c>
    </row>
    <row r="118" ht="15.75" customHeight="1">
      <c r="B118" s="149">
        <v>100.0</v>
      </c>
      <c r="C118" s="154"/>
      <c r="D118" s="154" t="s">
        <v>2588</v>
      </c>
      <c r="E118" s="194">
        <v>169900.0</v>
      </c>
      <c r="F118" s="136">
        <f t="shared" si="4"/>
        <v>8495</v>
      </c>
      <c r="G118" s="136">
        <f t="shared" si="5"/>
        <v>161405</v>
      </c>
      <c r="H118" s="472">
        <f t="shared" si="6"/>
        <v>162405</v>
      </c>
      <c r="I118" s="1"/>
      <c r="K118" s="1" t="s">
        <v>35</v>
      </c>
    </row>
    <row r="119" ht="15.75" customHeight="1">
      <c r="B119" s="149">
        <v>101.0</v>
      </c>
      <c r="C119" s="154"/>
      <c r="D119" s="154" t="s">
        <v>2589</v>
      </c>
      <c r="E119" s="194">
        <v>169900.0</v>
      </c>
      <c r="F119" s="136">
        <f t="shared" si="4"/>
        <v>8495</v>
      </c>
      <c r="G119" s="136">
        <f t="shared" si="5"/>
        <v>161405</v>
      </c>
      <c r="H119" s="472">
        <f t="shared" si="6"/>
        <v>162405</v>
      </c>
      <c r="I119" s="1"/>
      <c r="K119" s="1" t="s">
        <v>35</v>
      </c>
    </row>
    <row r="120" ht="15.75" customHeight="1">
      <c r="B120" s="149"/>
      <c r="C120" s="154"/>
      <c r="D120" s="154"/>
      <c r="E120" s="194"/>
      <c r="F120" s="136">
        <f t="shared" si="4"/>
        <v>0</v>
      </c>
      <c r="G120" s="136">
        <f t="shared" si="5"/>
        <v>0</v>
      </c>
      <c r="H120" s="472">
        <f t="shared" si="6"/>
        <v>1000</v>
      </c>
      <c r="I120" s="1"/>
    </row>
    <row r="121" ht="15.75" customHeight="1">
      <c r="B121" s="149">
        <v>102.0</v>
      </c>
      <c r="C121" s="154"/>
      <c r="D121" s="154" t="s">
        <v>2590</v>
      </c>
      <c r="E121" s="194">
        <v>189900.0</v>
      </c>
      <c r="F121" s="136">
        <f t="shared" si="4"/>
        <v>9495</v>
      </c>
      <c r="G121" s="136">
        <f t="shared" si="5"/>
        <v>180405</v>
      </c>
      <c r="H121" s="472">
        <f t="shared" si="6"/>
        <v>181405</v>
      </c>
      <c r="I121" s="1"/>
      <c r="K121" s="1" t="s">
        <v>35</v>
      </c>
    </row>
    <row r="122" ht="15.75" customHeight="1">
      <c r="B122" s="149">
        <v>103.0</v>
      </c>
      <c r="C122" s="154"/>
      <c r="D122" s="154" t="s">
        <v>2591</v>
      </c>
      <c r="E122" s="194">
        <v>189900.0</v>
      </c>
      <c r="F122" s="136">
        <f t="shared" si="4"/>
        <v>9495</v>
      </c>
      <c r="G122" s="136">
        <f t="shared" si="5"/>
        <v>180405</v>
      </c>
      <c r="H122" s="472">
        <f t="shared" si="6"/>
        <v>181405</v>
      </c>
      <c r="I122" s="1"/>
      <c r="K122" s="1" t="s">
        <v>35</v>
      </c>
    </row>
    <row r="123" ht="15.75" customHeight="1">
      <c r="B123" s="149">
        <v>104.0</v>
      </c>
      <c r="C123" s="154"/>
      <c r="D123" s="154" t="s">
        <v>2592</v>
      </c>
      <c r="E123" s="194">
        <v>189900.0</v>
      </c>
      <c r="F123" s="136">
        <f t="shared" si="4"/>
        <v>9495</v>
      </c>
      <c r="G123" s="136">
        <f t="shared" si="5"/>
        <v>180405</v>
      </c>
      <c r="H123" s="472">
        <f t="shared" si="6"/>
        <v>181405</v>
      </c>
      <c r="I123" s="1"/>
      <c r="K123" s="1" t="s">
        <v>35</v>
      </c>
    </row>
    <row r="124" ht="15.75" customHeight="1">
      <c r="B124" s="149">
        <v>105.0</v>
      </c>
      <c r="C124" s="154"/>
      <c r="D124" s="154" t="s">
        <v>2593</v>
      </c>
      <c r="E124" s="194">
        <v>189900.0</v>
      </c>
      <c r="F124" s="136">
        <f t="shared" si="4"/>
        <v>9495</v>
      </c>
      <c r="G124" s="136">
        <f t="shared" si="5"/>
        <v>180405</v>
      </c>
      <c r="H124" s="472">
        <f t="shared" si="6"/>
        <v>181405</v>
      </c>
      <c r="K124" s="1" t="s">
        <v>35</v>
      </c>
    </row>
    <row r="125" ht="15.75" customHeight="1">
      <c r="B125" s="149"/>
      <c r="C125" s="154"/>
      <c r="D125" s="154"/>
      <c r="E125" s="194"/>
      <c r="F125" s="136">
        <f t="shared" si="4"/>
        <v>0</v>
      </c>
      <c r="G125" s="136">
        <f t="shared" si="5"/>
        <v>0</v>
      </c>
      <c r="H125" s="472">
        <f t="shared" si="6"/>
        <v>1000</v>
      </c>
    </row>
    <row r="126" ht="15.75" customHeight="1">
      <c r="B126" s="207"/>
      <c r="C126" s="1"/>
      <c r="D126" s="1"/>
      <c r="E126" s="453"/>
      <c r="F126" s="142"/>
      <c r="G126" s="142"/>
      <c r="H126" s="79"/>
    </row>
    <row r="127" ht="15.75" customHeight="1">
      <c r="B127" s="207"/>
      <c r="C127" s="1"/>
      <c r="D127" s="1"/>
      <c r="E127" s="453"/>
      <c r="F127" s="142"/>
      <c r="G127" s="142"/>
      <c r="H127" s="79"/>
    </row>
    <row r="128" ht="15.75" customHeight="1">
      <c r="B128" s="142"/>
      <c r="E128" s="453"/>
      <c r="F128" s="142"/>
      <c r="G128" s="142"/>
      <c r="H128" s="142"/>
    </row>
    <row r="129" ht="15.75" customHeight="1">
      <c r="B129" s="142"/>
      <c r="E129" s="453"/>
      <c r="F129" s="142"/>
      <c r="G129" s="142"/>
      <c r="H129" s="142"/>
    </row>
    <row r="130" ht="15.75" customHeight="1">
      <c r="B130" s="142"/>
      <c r="E130" s="453"/>
      <c r="F130" s="142"/>
      <c r="G130" s="142"/>
      <c r="H130" s="142"/>
    </row>
    <row r="131" ht="15.75" customHeight="1">
      <c r="B131" s="142"/>
      <c r="E131" s="453"/>
      <c r="F131" s="142"/>
      <c r="G131" s="142"/>
      <c r="H131" s="142"/>
    </row>
    <row r="132" ht="15.75" customHeight="1">
      <c r="B132" s="142"/>
      <c r="E132" s="453"/>
      <c r="F132" s="142"/>
      <c r="G132" s="142"/>
      <c r="H132" s="142"/>
    </row>
    <row r="133" ht="15.75" customHeight="1">
      <c r="B133" s="142"/>
      <c r="E133" s="453"/>
      <c r="F133" s="142"/>
      <c r="G133" s="142"/>
      <c r="H133" s="142"/>
    </row>
    <row r="134" ht="15.75" customHeight="1">
      <c r="B134" s="142"/>
      <c r="E134" s="453"/>
      <c r="F134" s="142"/>
      <c r="G134" s="142"/>
      <c r="H134" s="142"/>
    </row>
    <row r="135" ht="15.75" customHeight="1">
      <c r="B135" s="142"/>
      <c r="E135" s="453"/>
      <c r="F135" s="142"/>
      <c r="G135" s="142"/>
      <c r="H135" s="142"/>
    </row>
    <row r="136" ht="15.75" customHeight="1">
      <c r="B136" s="142"/>
      <c r="E136" s="453"/>
      <c r="F136" s="142"/>
      <c r="G136" s="142"/>
      <c r="H136" s="142"/>
    </row>
    <row r="137" ht="15.75" customHeight="1">
      <c r="B137" s="142"/>
      <c r="E137" s="453"/>
      <c r="F137" s="142"/>
      <c r="G137" s="142"/>
      <c r="H137" s="142"/>
    </row>
    <row r="138" ht="15.75" customHeight="1">
      <c r="B138" s="142"/>
      <c r="E138" s="453"/>
      <c r="F138" s="142"/>
      <c r="G138" s="142"/>
      <c r="H138" s="142"/>
    </row>
    <row r="139" ht="15.75" customHeight="1">
      <c r="B139" s="142"/>
      <c r="E139" s="453"/>
      <c r="F139" s="142"/>
      <c r="G139" s="142"/>
      <c r="H139" s="142"/>
    </row>
    <row r="140" ht="15.75" customHeight="1">
      <c r="B140" s="142"/>
      <c r="E140" s="453"/>
      <c r="F140" s="142"/>
      <c r="G140" s="142"/>
      <c r="H140" s="142"/>
    </row>
    <row r="141" ht="15.75" customHeight="1">
      <c r="B141" s="142"/>
      <c r="E141" s="453"/>
      <c r="F141" s="142"/>
      <c r="G141" s="142"/>
      <c r="H141" s="142"/>
    </row>
    <row r="142" ht="15.75" customHeight="1">
      <c r="B142" s="142"/>
      <c r="E142" s="453"/>
      <c r="F142" s="142"/>
      <c r="G142" s="142"/>
      <c r="H142" s="142"/>
    </row>
    <row r="143" ht="15.75" customHeight="1">
      <c r="B143" s="142"/>
      <c r="E143" s="453"/>
      <c r="F143" s="142"/>
      <c r="G143" s="142"/>
      <c r="H143" s="142"/>
    </row>
    <row r="144" ht="15.75" customHeight="1">
      <c r="B144" s="142"/>
      <c r="E144" s="453"/>
      <c r="F144" s="142"/>
      <c r="G144" s="142"/>
      <c r="H144" s="142"/>
    </row>
    <row r="145" ht="15.75" customHeight="1">
      <c r="B145" s="142"/>
      <c r="E145" s="453"/>
      <c r="F145" s="142"/>
      <c r="G145" s="142"/>
      <c r="H145" s="142"/>
    </row>
    <row r="146" ht="15.75" customHeight="1">
      <c r="B146" s="142"/>
      <c r="E146" s="453"/>
      <c r="F146" s="142"/>
      <c r="G146" s="142"/>
      <c r="H146" s="142"/>
    </row>
    <row r="147" ht="15.75" customHeight="1">
      <c r="B147" s="142"/>
      <c r="E147" s="453"/>
      <c r="F147" s="142"/>
      <c r="G147" s="142"/>
      <c r="H147" s="142"/>
    </row>
    <row r="148" ht="15.75" customHeight="1">
      <c r="B148" s="142"/>
      <c r="E148" s="453"/>
      <c r="F148" s="142"/>
      <c r="G148" s="142"/>
      <c r="H148" s="142"/>
    </row>
    <row r="149" ht="15.75" customHeight="1">
      <c r="B149" s="142"/>
      <c r="E149" s="453"/>
      <c r="F149" s="142"/>
      <c r="G149" s="142"/>
      <c r="H149" s="142"/>
    </row>
    <row r="150" ht="15.75" customHeight="1">
      <c r="B150" s="142"/>
      <c r="E150" s="453"/>
      <c r="F150" s="142"/>
      <c r="G150" s="142"/>
      <c r="H150" s="142"/>
    </row>
    <row r="151" ht="15.75" customHeight="1">
      <c r="B151" s="142"/>
      <c r="E151" s="453"/>
      <c r="F151" s="142"/>
      <c r="G151" s="142"/>
      <c r="H151" s="142"/>
    </row>
    <row r="152" ht="15.75" customHeight="1">
      <c r="B152" s="142"/>
      <c r="E152" s="453"/>
      <c r="F152" s="142"/>
      <c r="G152" s="142"/>
      <c r="H152" s="142"/>
    </row>
    <row r="153" ht="15.75" customHeight="1">
      <c r="B153" s="142"/>
      <c r="E153" s="453"/>
      <c r="F153" s="142"/>
      <c r="G153" s="142"/>
      <c r="H153" s="142"/>
    </row>
    <row r="154" ht="15.75" customHeight="1">
      <c r="B154" s="142"/>
      <c r="E154" s="453"/>
      <c r="F154" s="142"/>
      <c r="G154" s="142"/>
      <c r="H154" s="142"/>
    </row>
    <row r="155" ht="15.75" customHeight="1">
      <c r="B155" s="142"/>
      <c r="E155" s="453"/>
      <c r="F155" s="142"/>
      <c r="G155" s="142"/>
      <c r="H155" s="142"/>
    </row>
    <row r="156" ht="15.75" customHeight="1">
      <c r="B156" s="142"/>
      <c r="E156" s="453"/>
      <c r="F156" s="142"/>
      <c r="G156" s="142"/>
      <c r="H156" s="142"/>
    </row>
    <row r="157" ht="15.75" customHeight="1">
      <c r="B157" s="142"/>
      <c r="E157" s="453"/>
      <c r="F157" s="142"/>
      <c r="G157" s="142"/>
      <c r="H157" s="142"/>
    </row>
    <row r="158" ht="15.75" customHeight="1">
      <c r="B158" s="142"/>
      <c r="E158" s="453"/>
      <c r="F158" s="142"/>
      <c r="G158" s="142"/>
      <c r="H158" s="142"/>
    </row>
    <row r="159" ht="15.75" customHeight="1">
      <c r="B159" s="142"/>
      <c r="E159" s="453"/>
      <c r="F159" s="142"/>
      <c r="G159" s="142"/>
      <c r="H159" s="142"/>
    </row>
    <row r="160" ht="15.75" customHeight="1">
      <c r="B160" s="142"/>
      <c r="E160" s="453"/>
      <c r="F160" s="142"/>
      <c r="G160" s="142"/>
      <c r="H160" s="142"/>
    </row>
    <row r="161" ht="15.75" customHeight="1">
      <c r="B161" s="142"/>
      <c r="E161" s="453"/>
      <c r="F161" s="142"/>
      <c r="G161" s="142"/>
      <c r="H161" s="142"/>
    </row>
    <row r="162" ht="15.75" customHeight="1">
      <c r="B162" s="142"/>
      <c r="E162" s="453"/>
      <c r="F162" s="142"/>
      <c r="G162" s="142"/>
      <c r="H162" s="142"/>
    </row>
    <row r="163" ht="15.75" customHeight="1">
      <c r="B163" s="142"/>
      <c r="E163" s="453"/>
      <c r="F163" s="142"/>
      <c r="G163" s="142"/>
      <c r="H163" s="142"/>
    </row>
    <row r="164" ht="15.75" customHeight="1">
      <c r="B164" s="142"/>
      <c r="E164" s="453"/>
      <c r="F164" s="142"/>
      <c r="G164" s="142"/>
      <c r="H164" s="142"/>
    </row>
    <row r="165" ht="15.75" customHeight="1">
      <c r="B165" s="142"/>
      <c r="E165" s="453"/>
      <c r="F165" s="142"/>
      <c r="G165" s="142"/>
      <c r="H165" s="142"/>
    </row>
    <row r="166" ht="15.75" customHeight="1">
      <c r="B166" s="142"/>
      <c r="E166" s="453"/>
      <c r="F166" s="142"/>
      <c r="G166" s="142"/>
      <c r="H166" s="142"/>
    </row>
    <row r="167" ht="15.75" customHeight="1">
      <c r="B167" s="142"/>
      <c r="E167" s="453"/>
      <c r="F167" s="142"/>
      <c r="G167" s="142"/>
      <c r="H167" s="142"/>
    </row>
    <row r="168" ht="15.75" customHeight="1">
      <c r="B168" s="142"/>
      <c r="E168" s="453"/>
      <c r="F168" s="142"/>
      <c r="G168" s="142"/>
      <c r="H168" s="142"/>
    </row>
    <row r="169" ht="15.75" customHeight="1">
      <c r="B169" s="142"/>
      <c r="E169" s="453"/>
      <c r="F169" s="142"/>
      <c r="G169" s="142"/>
      <c r="H169" s="142"/>
    </row>
    <row r="170" ht="15.75" customHeight="1">
      <c r="B170" s="142"/>
      <c r="E170" s="453"/>
      <c r="F170" s="142"/>
      <c r="G170" s="142"/>
      <c r="H170" s="142"/>
    </row>
    <row r="171" ht="15.75" customHeight="1">
      <c r="B171" s="142"/>
      <c r="E171" s="453"/>
      <c r="F171" s="142"/>
      <c r="G171" s="142"/>
      <c r="H171" s="142"/>
    </row>
    <row r="172" ht="15.75" customHeight="1">
      <c r="B172" s="142"/>
      <c r="E172" s="453"/>
      <c r="F172" s="142"/>
      <c r="G172" s="142"/>
      <c r="H172" s="142"/>
    </row>
    <row r="173" ht="15.75" customHeight="1">
      <c r="B173" s="142"/>
      <c r="E173" s="453"/>
      <c r="F173" s="142"/>
      <c r="G173" s="142"/>
      <c r="H173" s="142"/>
    </row>
    <row r="174" ht="15.75" customHeight="1">
      <c r="B174" s="142"/>
      <c r="E174" s="453"/>
      <c r="F174" s="142"/>
      <c r="G174" s="142"/>
      <c r="H174" s="142"/>
    </row>
    <row r="175" ht="15.75" customHeight="1">
      <c r="B175" s="142"/>
      <c r="E175" s="453"/>
      <c r="F175" s="142"/>
      <c r="G175" s="142"/>
      <c r="H175" s="142"/>
    </row>
    <row r="176" ht="15.75" customHeight="1">
      <c r="B176" s="142"/>
      <c r="E176" s="453"/>
      <c r="F176" s="142"/>
      <c r="G176" s="142"/>
      <c r="H176" s="142"/>
    </row>
    <row r="177" ht="15.75" customHeight="1">
      <c r="B177" s="142"/>
      <c r="E177" s="453"/>
      <c r="F177" s="142"/>
      <c r="G177" s="142"/>
      <c r="H177" s="142"/>
    </row>
    <row r="178" ht="15.75" customHeight="1">
      <c r="B178" s="142"/>
      <c r="E178" s="453"/>
      <c r="F178" s="142"/>
      <c r="G178" s="142"/>
      <c r="H178" s="142"/>
    </row>
    <row r="179" ht="15.75" customHeight="1">
      <c r="B179" s="142"/>
      <c r="E179" s="453"/>
      <c r="F179" s="142"/>
      <c r="G179" s="142"/>
      <c r="H179" s="142"/>
    </row>
    <row r="180" ht="15.75" customHeight="1">
      <c r="B180" s="142"/>
      <c r="E180" s="453"/>
      <c r="F180" s="142"/>
      <c r="G180" s="142"/>
      <c r="H180" s="142"/>
    </row>
    <row r="181" ht="15.75" customHeight="1">
      <c r="B181" s="142"/>
      <c r="E181" s="453"/>
      <c r="F181" s="142"/>
      <c r="G181" s="142"/>
      <c r="H181" s="142"/>
    </row>
    <row r="182" ht="15.75" customHeight="1">
      <c r="B182" s="142"/>
      <c r="E182" s="453"/>
      <c r="F182" s="142"/>
      <c r="G182" s="142"/>
      <c r="H182" s="142"/>
    </row>
    <row r="183" ht="15.75" customHeight="1">
      <c r="B183" s="142"/>
      <c r="E183" s="453"/>
      <c r="F183" s="142"/>
      <c r="G183" s="142"/>
      <c r="H183" s="142"/>
    </row>
    <row r="184" ht="15.75" customHeight="1">
      <c r="B184" s="142"/>
      <c r="E184" s="453"/>
      <c r="F184" s="142"/>
      <c r="G184" s="142"/>
      <c r="H184" s="142"/>
    </row>
    <row r="185" ht="15.75" customHeight="1">
      <c r="B185" s="142"/>
      <c r="E185" s="453"/>
      <c r="F185" s="142"/>
      <c r="G185" s="142"/>
      <c r="H185" s="142"/>
    </row>
    <row r="186" ht="15.75" customHeight="1">
      <c r="B186" s="142"/>
      <c r="E186" s="453"/>
      <c r="F186" s="142"/>
      <c r="G186" s="142"/>
      <c r="H186" s="142"/>
    </row>
    <row r="187" ht="15.75" customHeight="1">
      <c r="B187" s="142"/>
      <c r="E187" s="453"/>
      <c r="F187" s="142"/>
      <c r="G187" s="142"/>
      <c r="H187" s="142"/>
    </row>
    <row r="188" ht="15.75" customHeight="1">
      <c r="B188" s="142"/>
      <c r="E188" s="453"/>
      <c r="F188" s="142"/>
      <c r="G188" s="142"/>
      <c r="H188" s="142"/>
    </row>
    <row r="189" ht="15.75" customHeight="1">
      <c r="B189" s="142"/>
      <c r="E189" s="453"/>
      <c r="F189" s="142"/>
      <c r="G189" s="142"/>
      <c r="H189" s="142"/>
    </row>
    <row r="190" ht="15.75" customHeight="1">
      <c r="B190" s="142"/>
      <c r="E190" s="453"/>
      <c r="F190" s="142"/>
      <c r="G190" s="142"/>
      <c r="H190" s="142"/>
    </row>
    <row r="191" ht="15.75" customHeight="1">
      <c r="B191" s="142"/>
      <c r="E191" s="453"/>
      <c r="F191" s="142"/>
      <c r="G191" s="142"/>
      <c r="H191" s="142"/>
    </row>
    <row r="192" ht="15.75" customHeight="1">
      <c r="B192" s="142"/>
      <c r="E192" s="453"/>
      <c r="F192" s="142"/>
      <c r="G192" s="142"/>
      <c r="H192" s="142"/>
    </row>
    <row r="193" ht="15.75" customHeight="1">
      <c r="B193" s="142"/>
      <c r="E193" s="453"/>
      <c r="F193" s="142"/>
      <c r="G193" s="142"/>
      <c r="H193" s="142"/>
    </row>
    <row r="194" ht="15.75" customHeight="1">
      <c r="B194" s="142"/>
      <c r="E194" s="453"/>
      <c r="F194" s="142"/>
      <c r="G194" s="142"/>
      <c r="H194" s="142"/>
    </row>
    <row r="195" ht="15.75" customHeight="1">
      <c r="B195" s="142"/>
      <c r="E195" s="453"/>
      <c r="F195" s="142"/>
      <c r="G195" s="142"/>
      <c r="H195" s="142"/>
    </row>
    <row r="196" ht="15.75" customHeight="1">
      <c r="B196" s="142"/>
      <c r="E196" s="453"/>
      <c r="F196" s="142"/>
      <c r="G196" s="142"/>
      <c r="H196" s="142"/>
    </row>
    <row r="197" ht="15.75" customHeight="1">
      <c r="B197" s="142"/>
      <c r="E197" s="453"/>
      <c r="F197" s="142"/>
      <c r="G197" s="142"/>
      <c r="H197" s="142"/>
    </row>
    <row r="198" ht="15.75" customHeight="1">
      <c r="B198" s="142"/>
      <c r="E198" s="453"/>
      <c r="F198" s="142"/>
      <c r="G198" s="142"/>
      <c r="H198" s="142"/>
    </row>
    <row r="199" ht="15.75" customHeight="1">
      <c r="B199" s="142"/>
      <c r="E199" s="453"/>
      <c r="F199" s="142"/>
      <c r="G199" s="142"/>
      <c r="H199" s="142"/>
    </row>
    <row r="200" ht="15.75" customHeight="1">
      <c r="B200" s="142"/>
      <c r="E200" s="453"/>
      <c r="F200" s="142"/>
      <c r="G200" s="142"/>
      <c r="H200" s="142"/>
    </row>
    <row r="201" ht="15.75" customHeight="1">
      <c r="B201" s="142"/>
      <c r="E201" s="453"/>
      <c r="F201" s="142"/>
      <c r="G201" s="142"/>
      <c r="H201" s="142"/>
    </row>
    <row r="202" ht="15.75" customHeight="1">
      <c r="B202" s="142"/>
      <c r="E202" s="453"/>
      <c r="F202" s="142"/>
      <c r="G202" s="142"/>
      <c r="H202" s="142"/>
    </row>
    <row r="203" ht="15.75" customHeight="1">
      <c r="B203" s="142"/>
      <c r="E203" s="453"/>
      <c r="F203" s="142"/>
      <c r="G203" s="142"/>
      <c r="H203" s="142"/>
    </row>
    <row r="204" ht="15.75" customHeight="1">
      <c r="B204" s="142"/>
      <c r="E204" s="453"/>
      <c r="F204" s="142"/>
      <c r="G204" s="142"/>
      <c r="H204" s="142"/>
    </row>
    <row r="205" ht="15.75" customHeight="1">
      <c r="B205" s="142"/>
      <c r="E205" s="453"/>
      <c r="F205" s="142"/>
      <c r="G205" s="142"/>
      <c r="H205" s="142"/>
    </row>
    <row r="206" ht="15.75" customHeight="1">
      <c r="B206" s="142"/>
      <c r="E206" s="453"/>
      <c r="F206" s="142"/>
      <c r="G206" s="142"/>
      <c r="H206" s="142"/>
    </row>
    <row r="207" ht="15.75" customHeight="1">
      <c r="B207" s="142"/>
      <c r="E207" s="453"/>
      <c r="F207" s="142"/>
      <c r="G207" s="142"/>
      <c r="H207" s="142"/>
    </row>
    <row r="208" ht="15.75" customHeight="1">
      <c r="B208" s="142"/>
      <c r="E208" s="453"/>
      <c r="F208" s="142"/>
      <c r="G208" s="142"/>
      <c r="H208" s="142"/>
    </row>
    <row r="209" ht="15.75" customHeight="1">
      <c r="B209" s="142"/>
      <c r="E209" s="453"/>
      <c r="F209" s="142"/>
      <c r="G209" s="142"/>
      <c r="H209" s="142"/>
    </row>
    <row r="210" ht="15.75" customHeight="1">
      <c r="B210" s="142"/>
      <c r="E210" s="453"/>
      <c r="F210" s="142"/>
      <c r="G210" s="142"/>
      <c r="H210" s="142"/>
    </row>
    <row r="211" ht="15.75" customHeight="1">
      <c r="B211" s="142"/>
      <c r="E211" s="453"/>
      <c r="F211" s="142"/>
      <c r="G211" s="142"/>
      <c r="H211" s="142"/>
    </row>
    <row r="212" ht="15.75" customHeight="1">
      <c r="B212" s="142"/>
      <c r="E212" s="453"/>
      <c r="F212" s="142"/>
      <c r="G212" s="142"/>
      <c r="H212" s="142"/>
    </row>
    <row r="213" ht="15.75" customHeight="1">
      <c r="B213" s="142"/>
      <c r="E213" s="453"/>
      <c r="F213" s="142"/>
      <c r="G213" s="142"/>
      <c r="H213" s="142"/>
    </row>
    <row r="214" ht="15.75" customHeight="1">
      <c r="B214" s="142"/>
      <c r="E214" s="453"/>
      <c r="F214" s="142"/>
      <c r="G214" s="142"/>
      <c r="H214" s="142"/>
    </row>
    <row r="215" ht="15.75" customHeight="1">
      <c r="B215" s="142"/>
      <c r="E215" s="453"/>
      <c r="F215" s="142"/>
      <c r="G215" s="142"/>
      <c r="H215" s="142"/>
    </row>
    <row r="216" ht="15.75" customHeight="1">
      <c r="B216" s="142"/>
      <c r="E216" s="453"/>
      <c r="F216" s="142"/>
      <c r="G216" s="142"/>
      <c r="H216" s="142"/>
    </row>
    <row r="217" ht="15.75" customHeight="1">
      <c r="B217" s="142"/>
      <c r="E217" s="453"/>
      <c r="F217" s="142"/>
      <c r="G217" s="142"/>
      <c r="H217" s="142"/>
    </row>
    <row r="218" ht="15.75" customHeight="1">
      <c r="B218" s="142"/>
      <c r="E218" s="453"/>
      <c r="F218" s="142"/>
      <c r="G218" s="142"/>
      <c r="H218" s="142"/>
    </row>
    <row r="219" ht="15.75" customHeight="1">
      <c r="B219" s="142"/>
      <c r="E219" s="453"/>
      <c r="F219" s="142"/>
      <c r="G219" s="142"/>
      <c r="H219" s="142"/>
    </row>
    <row r="220" ht="15.75" customHeight="1">
      <c r="B220" s="142"/>
      <c r="E220" s="453"/>
      <c r="F220" s="142"/>
      <c r="G220" s="142"/>
      <c r="H220" s="142"/>
    </row>
    <row r="221" ht="15.75" customHeight="1">
      <c r="B221" s="142"/>
      <c r="E221" s="453"/>
      <c r="F221" s="142"/>
      <c r="G221" s="142"/>
      <c r="H221" s="142"/>
    </row>
    <row r="222" ht="15.75" customHeight="1">
      <c r="B222" s="142"/>
      <c r="E222" s="453"/>
      <c r="F222" s="142"/>
      <c r="G222" s="142"/>
      <c r="H222" s="142"/>
    </row>
    <row r="223" ht="15.75" customHeight="1">
      <c r="B223" s="142"/>
      <c r="E223" s="453"/>
      <c r="F223" s="142"/>
      <c r="G223" s="142"/>
      <c r="H223" s="142"/>
    </row>
    <row r="224" ht="15.75" customHeight="1">
      <c r="B224" s="142"/>
      <c r="E224" s="453"/>
      <c r="F224" s="142"/>
      <c r="G224" s="142"/>
      <c r="H224" s="142"/>
    </row>
    <row r="225" ht="15.75" customHeight="1">
      <c r="B225" s="142"/>
      <c r="E225" s="453"/>
      <c r="F225" s="142"/>
      <c r="G225" s="142"/>
      <c r="H225" s="142"/>
    </row>
    <row r="226" ht="15.75" customHeight="1">
      <c r="B226" s="142"/>
      <c r="E226" s="453"/>
      <c r="F226" s="142"/>
      <c r="G226" s="142"/>
      <c r="H226" s="142"/>
    </row>
    <row r="227" ht="15.75" customHeight="1">
      <c r="B227" s="142"/>
      <c r="E227" s="453"/>
      <c r="F227" s="142"/>
      <c r="G227" s="142"/>
      <c r="H227" s="142"/>
    </row>
    <row r="228" ht="15.75" customHeight="1">
      <c r="B228" s="142"/>
      <c r="E228" s="453"/>
      <c r="F228" s="142"/>
      <c r="G228" s="142"/>
      <c r="H228" s="142"/>
    </row>
    <row r="229" ht="15.75" customHeight="1">
      <c r="B229" s="142"/>
      <c r="E229" s="453"/>
      <c r="F229" s="142"/>
      <c r="G229" s="142"/>
      <c r="H229" s="142"/>
    </row>
    <row r="230" ht="15.75" customHeight="1">
      <c r="B230" s="142"/>
      <c r="E230" s="453"/>
      <c r="F230" s="142"/>
      <c r="G230" s="142"/>
      <c r="H230" s="142"/>
    </row>
    <row r="231" ht="15.75" customHeight="1">
      <c r="B231" s="142"/>
      <c r="E231" s="453"/>
      <c r="F231" s="142"/>
      <c r="G231" s="142"/>
      <c r="H231" s="142"/>
    </row>
    <row r="232" ht="15.75" customHeight="1">
      <c r="B232" s="142"/>
      <c r="E232" s="453"/>
      <c r="F232" s="142"/>
      <c r="G232" s="142"/>
      <c r="H232" s="142"/>
    </row>
    <row r="233" ht="15.75" customHeight="1">
      <c r="B233" s="142"/>
      <c r="E233" s="453"/>
      <c r="F233" s="142"/>
      <c r="G233" s="142"/>
      <c r="H233" s="142"/>
    </row>
    <row r="234" ht="15.75" customHeight="1">
      <c r="B234" s="142"/>
      <c r="E234" s="453"/>
      <c r="F234" s="142"/>
      <c r="G234" s="142"/>
      <c r="H234" s="142"/>
    </row>
    <row r="235" ht="15.75" customHeight="1">
      <c r="B235" s="142"/>
      <c r="E235" s="453"/>
      <c r="F235" s="142"/>
      <c r="G235" s="142"/>
      <c r="H235" s="142"/>
    </row>
    <row r="236" ht="15.75" customHeight="1">
      <c r="B236" s="142"/>
      <c r="E236" s="453"/>
      <c r="F236" s="142"/>
      <c r="G236" s="142"/>
      <c r="H236" s="142"/>
    </row>
    <row r="237" ht="15.75" customHeight="1">
      <c r="B237" s="142"/>
      <c r="E237" s="453"/>
      <c r="F237" s="142"/>
      <c r="G237" s="142"/>
      <c r="H237" s="142"/>
    </row>
    <row r="238" ht="15.75" customHeight="1">
      <c r="B238" s="142"/>
      <c r="E238" s="453"/>
      <c r="F238" s="142"/>
      <c r="G238" s="142"/>
      <c r="H238" s="142"/>
    </row>
    <row r="239" ht="15.75" customHeight="1">
      <c r="B239" s="142"/>
      <c r="E239" s="453"/>
      <c r="F239" s="142"/>
      <c r="G239" s="142"/>
      <c r="H239" s="142"/>
    </row>
    <row r="240" ht="15.75" customHeight="1">
      <c r="B240" s="142"/>
      <c r="E240" s="453"/>
      <c r="F240" s="142"/>
      <c r="G240" s="142"/>
      <c r="H240" s="142"/>
    </row>
    <row r="241" ht="15.75" customHeight="1">
      <c r="B241" s="142"/>
      <c r="E241" s="453"/>
      <c r="F241" s="142"/>
      <c r="G241" s="142"/>
      <c r="H241" s="142"/>
    </row>
    <row r="242" ht="15.75" customHeight="1">
      <c r="B242" s="142"/>
      <c r="E242" s="453"/>
      <c r="F242" s="142"/>
      <c r="G242" s="142"/>
      <c r="H242" s="142"/>
    </row>
    <row r="243" ht="15.75" customHeight="1">
      <c r="B243" s="142"/>
      <c r="E243" s="453"/>
      <c r="F243" s="142"/>
      <c r="G243" s="142"/>
      <c r="H243" s="142"/>
    </row>
    <row r="244" ht="15.75" customHeight="1">
      <c r="B244" s="142"/>
      <c r="E244" s="453"/>
      <c r="F244" s="142"/>
      <c r="G244" s="142"/>
      <c r="H244" s="142"/>
    </row>
    <row r="245" ht="15.75" customHeight="1">
      <c r="B245" s="142"/>
      <c r="E245" s="453"/>
      <c r="F245" s="142"/>
      <c r="G245" s="142"/>
      <c r="H245" s="142"/>
    </row>
    <row r="246" ht="15.75" customHeight="1">
      <c r="B246" s="142"/>
      <c r="E246" s="453"/>
      <c r="F246" s="142"/>
      <c r="G246" s="142"/>
      <c r="H246" s="142"/>
    </row>
    <row r="247" ht="15.75" customHeight="1">
      <c r="B247" s="142"/>
      <c r="E247" s="453"/>
      <c r="F247" s="142"/>
      <c r="G247" s="142"/>
      <c r="H247" s="142"/>
    </row>
    <row r="248" ht="15.75" customHeight="1">
      <c r="B248" s="142"/>
      <c r="E248" s="453"/>
      <c r="F248" s="142"/>
      <c r="G248" s="142"/>
      <c r="H248" s="142"/>
    </row>
    <row r="249" ht="15.75" customHeight="1">
      <c r="B249" s="142"/>
      <c r="E249" s="453"/>
      <c r="F249" s="142"/>
      <c r="G249" s="142"/>
      <c r="H249" s="142"/>
    </row>
    <row r="250" ht="15.75" customHeight="1">
      <c r="B250" s="142"/>
      <c r="E250" s="453"/>
      <c r="F250" s="142"/>
      <c r="G250" s="142"/>
      <c r="H250" s="142"/>
    </row>
    <row r="251" ht="15.75" customHeight="1">
      <c r="B251" s="142"/>
      <c r="E251" s="453"/>
      <c r="F251" s="142"/>
      <c r="G251" s="142"/>
      <c r="H251" s="142"/>
    </row>
    <row r="252" ht="15.75" customHeight="1">
      <c r="B252" s="142"/>
      <c r="E252" s="453"/>
      <c r="F252" s="142"/>
      <c r="G252" s="142"/>
      <c r="H252" s="142"/>
    </row>
    <row r="253" ht="15.75" customHeight="1">
      <c r="B253" s="142"/>
      <c r="E253" s="453"/>
      <c r="F253" s="142"/>
      <c r="G253" s="142"/>
      <c r="H253" s="142"/>
    </row>
    <row r="254" ht="15.75" customHeight="1">
      <c r="B254" s="142"/>
      <c r="E254" s="453"/>
      <c r="F254" s="142"/>
      <c r="G254" s="142"/>
      <c r="H254" s="142"/>
    </row>
    <row r="255" ht="15.75" customHeight="1">
      <c r="B255" s="142"/>
      <c r="E255" s="453"/>
      <c r="F255" s="142"/>
      <c r="G255" s="142"/>
      <c r="H255" s="142"/>
    </row>
    <row r="256" ht="15.75" customHeight="1">
      <c r="B256" s="142"/>
      <c r="E256" s="453"/>
      <c r="F256" s="142"/>
      <c r="G256" s="142"/>
      <c r="H256" s="142"/>
    </row>
    <row r="257" ht="15.75" customHeight="1">
      <c r="B257" s="142"/>
      <c r="E257" s="453"/>
      <c r="F257" s="142"/>
      <c r="G257" s="142"/>
      <c r="H257" s="142"/>
    </row>
    <row r="258" ht="15.75" customHeight="1">
      <c r="B258" s="142"/>
      <c r="E258" s="453"/>
      <c r="F258" s="142"/>
      <c r="G258" s="142"/>
      <c r="H258" s="142"/>
    </row>
    <row r="259" ht="15.75" customHeight="1">
      <c r="B259" s="142"/>
      <c r="E259" s="453"/>
      <c r="F259" s="142"/>
      <c r="G259" s="142"/>
      <c r="H259" s="142"/>
    </row>
    <row r="260" ht="15.75" customHeight="1">
      <c r="B260" s="142"/>
      <c r="E260" s="453"/>
      <c r="F260" s="142"/>
      <c r="G260" s="142"/>
      <c r="H260" s="142"/>
    </row>
    <row r="261" ht="15.75" customHeight="1">
      <c r="B261" s="142"/>
      <c r="E261" s="453"/>
      <c r="F261" s="142"/>
      <c r="G261" s="142"/>
      <c r="H261" s="142"/>
    </row>
    <row r="262" ht="15.75" customHeight="1">
      <c r="B262" s="142"/>
      <c r="E262" s="453"/>
      <c r="F262" s="142"/>
      <c r="G262" s="142"/>
      <c r="H262" s="142"/>
    </row>
    <row r="263" ht="15.75" customHeight="1">
      <c r="B263" s="142"/>
      <c r="E263" s="453"/>
      <c r="F263" s="142"/>
      <c r="G263" s="142"/>
      <c r="H263" s="142"/>
    </row>
    <row r="264" ht="15.75" customHeight="1">
      <c r="B264" s="142"/>
      <c r="E264" s="453"/>
      <c r="F264" s="142"/>
      <c r="G264" s="142"/>
      <c r="H264" s="142"/>
    </row>
    <row r="265" ht="15.75" customHeight="1">
      <c r="B265" s="142"/>
      <c r="E265" s="453"/>
      <c r="F265" s="142"/>
      <c r="G265" s="142"/>
      <c r="H265" s="142"/>
    </row>
    <row r="266" ht="15.75" customHeight="1">
      <c r="B266" s="142"/>
      <c r="E266" s="453"/>
      <c r="F266" s="142"/>
      <c r="G266" s="142"/>
      <c r="H266" s="142"/>
    </row>
    <row r="267" ht="15.75" customHeight="1">
      <c r="B267" s="142"/>
      <c r="E267" s="453"/>
      <c r="F267" s="142"/>
      <c r="G267" s="142"/>
      <c r="H267" s="142"/>
    </row>
    <row r="268" ht="15.75" customHeight="1">
      <c r="B268" s="142"/>
      <c r="E268" s="453"/>
      <c r="F268" s="142"/>
      <c r="G268" s="142"/>
      <c r="H268" s="142"/>
    </row>
    <row r="269" ht="15.75" customHeight="1">
      <c r="B269" s="142"/>
      <c r="E269" s="453"/>
      <c r="F269" s="142"/>
      <c r="G269" s="142"/>
      <c r="H269" s="142"/>
    </row>
    <row r="270" ht="15.75" customHeight="1">
      <c r="B270" s="142"/>
      <c r="E270" s="453"/>
      <c r="F270" s="142"/>
      <c r="G270" s="142"/>
      <c r="H270" s="142"/>
    </row>
    <row r="271" ht="15.75" customHeight="1">
      <c r="B271" s="142"/>
      <c r="E271" s="453"/>
      <c r="F271" s="142"/>
      <c r="G271" s="142"/>
      <c r="H271" s="142"/>
    </row>
    <row r="272" ht="15.75" customHeight="1">
      <c r="B272" s="142"/>
      <c r="E272" s="453"/>
      <c r="F272" s="142"/>
      <c r="G272" s="142"/>
      <c r="H272" s="142"/>
    </row>
    <row r="273" ht="15.75" customHeight="1">
      <c r="B273" s="142"/>
      <c r="E273" s="453"/>
      <c r="F273" s="142"/>
      <c r="G273" s="142"/>
      <c r="H273" s="142"/>
    </row>
    <row r="274" ht="15.75" customHeight="1">
      <c r="B274" s="142"/>
      <c r="E274" s="453"/>
      <c r="F274" s="142"/>
      <c r="G274" s="142"/>
      <c r="H274" s="142"/>
    </row>
    <row r="275" ht="15.75" customHeight="1">
      <c r="B275" s="142"/>
      <c r="E275" s="453"/>
      <c r="F275" s="142"/>
      <c r="G275" s="142"/>
      <c r="H275" s="142"/>
    </row>
    <row r="276" ht="15.75" customHeight="1">
      <c r="B276" s="142"/>
      <c r="E276" s="453"/>
      <c r="F276" s="142"/>
      <c r="G276" s="142"/>
      <c r="H276" s="142"/>
    </row>
    <row r="277" ht="15.75" customHeight="1">
      <c r="B277" s="142"/>
      <c r="E277" s="453"/>
      <c r="F277" s="142"/>
      <c r="G277" s="142"/>
      <c r="H277" s="142"/>
    </row>
    <row r="278" ht="15.75" customHeight="1">
      <c r="B278" s="142"/>
      <c r="E278" s="453"/>
      <c r="F278" s="142"/>
      <c r="G278" s="142"/>
      <c r="H278" s="142"/>
    </row>
    <row r="279" ht="15.75" customHeight="1">
      <c r="B279" s="142"/>
      <c r="E279" s="453"/>
      <c r="F279" s="142"/>
      <c r="G279" s="142"/>
      <c r="H279" s="142"/>
    </row>
    <row r="280" ht="15.75" customHeight="1">
      <c r="B280" s="142"/>
      <c r="E280" s="453"/>
      <c r="F280" s="142"/>
      <c r="G280" s="142"/>
      <c r="H280" s="142"/>
    </row>
    <row r="281" ht="15.75" customHeight="1">
      <c r="B281" s="142"/>
      <c r="E281" s="453"/>
      <c r="F281" s="142"/>
      <c r="G281" s="142"/>
      <c r="H281" s="142"/>
    </row>
    <row r="282" ht="15.75" customHeight="1">
      <c r="B282" s="142"/>
      <c r="E282" s="453"/>
      <c r="F282" s="142"/>
      <c r="G282" s="142"/>
      <c r="H282" s="142"/>
    </row>
    <row r="283" ht="15.75" customHeight="1">
      <c r="B283" s="142"/>
      <c r="E283" s="453"/>
      <c r="F283" s="142"/>
      <c r="G283" s="142"/>
      <c r="H283" s="142"/>
    </row>
    <row r="284" ht="15.75" customHeight="1">
      <c r="B284" s="142"/>
      <c r="E284" s="453"/>
      <c r="F284" s="142"/>
      <c r="G284" s="142"/>
      <c r="H284" s="142"/>
    </row>
    <row r="285" ht="15.75" customHeight="1">
      <c r="B285" s="142"/>
      <c r="E285" s="453"/>
      <c r="F285" s="142"/>
      <c r="G285" s="142"/>
      <c r="H285" s="142"/>
    </row>
    <row r="286" ht="15.75" customHeight="1">
      <c r="B286" s="142"/>
      <c r="E286" s="453"/>
      <c r="F286" s="142"/>
      <c r="G286" s="142"/>
      <c r="H286" s="142"/>
    </row>
    <row r="287" ht="15.75" customHeight="1">
      <c r="B287" s="142"/>
      <c r="E287" s="453"/>
      <c r="F287" s="142"/>
      <c r="G287" s="142"/>
      <c r="H287" s="142"/>
    </row>
    <row r="288" ht="15.75" customHeight="1">
      <c r="B288" s="142"/>
      <c r="E288" s="453"/>
      <c r="F288" s="142"/>
      <c r="G288" s="142"/>
      <c r="H288" s="142"/>
    </row>
    <row r="289" ht="15.75" customHeight="1">
      <c r="B289" s="142"/>
      <c r="E289" s="453"/>
      <c r="F289" s="142"/>
      <c r="G289" s="142"/>
      <c r="H289" s="142"/>
    </row>
    <row r="290" ht="15.75" customHeight="1">
      <c r="B290" s="142"/>
      <c r="E290" s="453"/>
      <c r="F290" s="142"/>
      <c r="G290" s="142"/>
      <c r="H290" s="142"/>
    </row>
    <row r="291" ht="15.75" customHeight="1">
      <c r="B291" s="142"/>
      <c r="E291" s="453"/>
      <c r="F291" s="142"/>
      <c r="G291" s="142"/>
      <c r="H291" s="142"/>
    </row>
    <row r="292" ht="15.75" customHeight="1">
      <c r="B292" s="142"/>
      <c r="E292" s="453"/>
      <c r="F292" s="142"/>
      <c r="G292" s="142"/>
      <c r="H292" s="142"/>
    </row>
    <row r="293" ht="15.75" customHeight="1">
      <c r="B293" s="142"/>
      <c r="E293" s="453"/>
      <c r="F293" s="142"/>
      <c r="G293" s="142"/>
      <c r="H293" s="142"/>
    </row>
    <row r="294" ht="15.75" customHeight="1">
      <c r="B294" s="142"/>
      <c r="E294" s="453"/>
      <c r="F294" s="142"/>
      <c r="G294" s="142"/>
      <c r="H294" s="142"/>
    </row>
    <row r="295" ht="15.75" customHeight="1">
      <c r="B295" s="142"/>
      <c r="E295" s="453"/>
      <c r="F295" s="142"/>
      <c r="G295" s="142"/>
      <c r="H295" s="142"/>
    </row>
    <row r="296" ht="15.75" customHeight="1">
      <c r="B296" s="142"/>
      <c r="E296" s="453"/>
      <c r="F296" s="142"/>
      <c r="G296" s="142"/>
      <c r="H296" s="142"/>
    </row>
    <row r="297" ht="15.75" customHeight="1">
      <c r="B297" s="142"/>
      <c r="E297" s="453"/>
      <c r="F297" s="142"/>
      <c r="G297" s="142"/>
      <c r="H297" s="142"/>
    </row>
    <row r="298" ht="15.75" customHeight="1">
      <c r="B298" s="142"/>
      <c r="E298" s="453"/>
      <c r="F298" s="142"/>
      <c r="G298" s="142"/>
      <c r="H298" s="142"/>
    </row>
    <row r="299" ht="15.75" customHeight="1">
      <c r="B299" s="142"/>
      <c r="E299" s="453"/>
      <c r="F299" s="142"/>
      <c r="G299" s="142"/>
      <c r="H299" s="142"/>
    </row>
    <row r="300" ht="15.75" customHeight="1">
      <c r="B300" s="142"/>
      <c r="E300" s="453"/>
      <c r="F300" s="142"/>
      <c r="G300" s="142"/>
      <c r="H300" s="142"/>
    </row>
    <row r="301" ht="15.75" customHeight="1">
      <c r="B301" s="142"/>
      <c r="E301" s="453"/>
      <c r="F301" s="142"/>
      <c r="G301" s="142"/>
      <c r="H301" s="142"/>
    </row>
    <row r="302" ht="15.75" customHeight="1">
      <c r="B302" s="142"/>
      <c r="E302" s="453"/>
      <c r="F302" s="142"/>
      <c r="G302" s="142"/>
      <c r="H302" s="142"/>
    </row>
    <row r="303" ht="15.75" customHeight="1">
      <c r="B303" s="142"/>
      <c r="E303" s="453"/>
      <c r="F303" s="142"/>
      <c r="G303" s="142"/>
      <c r="H303" s="142"/>
    </row>
    <row r="304" ht="15.75" customHeight="1">
      <c r="B304" s="142"/>
      <c r="E304" s="453"/>
      <c r="F304" s="142"/>
      <c r="G304" s="142"/>
      <c r="H304" s="142"/>
    </row>
    <row r="305" ht="15.75" customHeight="1">
      <c r="B305" s="142"/>
      <c r="E305" s="453"/>
      <c r="F305" s="142"/>
      <c r="G305" s="142"/>
      <c r="H305" s="142"/>
    </row>
    <row r="306" ht="15.75" customHeight="1">
      <c r="B306" s="142"/>
      <c r="E306" s="453"/>
      <c r="F306" s="142"/>
      <c r="G306" s="142"/>
      <c r="H306" s="142"/>
    </row>
    <row r="307" ht="15.75" customHeight="1">
      <c r="B307" s="142"/>
      <c r="E307" s="453"/>
      <c r="F307" s="142"/>
      <c r="G307" s="142"/>
      <c r="H307" s="142"/>
    </row>
    <row r="308" ht="15.75" customHeight="1">
      <c r="B308" s="142"/>
      <c r="E308" s="453"/>
      <c r="F308" s="142"/>
      <c r="G308" s="142"/>
      <c r="H308" s="142"/>
    </row>
    <row r="309" ht="15.75" customHeight="1">
      <c r="B309" s="142"/>
      <c r="E309" s="453"/>
      <c r="F309" s="142"/>
      <c r="G309" s="142"/>
      <c r="H309" s="142"/>
    </row>
    <row r="310" ht="15.75" customHeight="1">
      <c r="B310" s="142"/>
      <c r="E310" s="453"/>
      <c r="F310" s="142"/>
      <c r="G310" s="142"/>
      <c r="H310" s="142"/>
    </row>
    <row r="311" ht="15.75" customHeight="1">
      <c r="B311" s="142"/>
      <c r="E311" s="453"/>
      <c r="F311" s="142"/>
      <c r="G311" s="142"/>
      <c r="H311" s="142"/>
    </row>
    <row r="312" ht="15.75" customHeight="1">
      <c r="B312" s="142"/>
      <c r="E312" s="453"/>
      <c r="F312" s="142"/>
      <c r="G312" s="142"/>
      <c r="H312" s="142"/>
    </row>
    <row r="313" ht="15.75" customHeight="1">
      <c r="B313" s="142"/>
      <c r="E313" s="453"/>
      <c r="F313" s="142"/>
      <c r="G313" s="142"/>
      <c r="H313" s="142"/>
    </row>
    <row r="314" ht="15.75" customHeight="1">
      <c r="B314" s="142"/>
      <c r="E314" s="453"/>
      <c r="F314" s="142"/>
      <c r="G314" s="142"/>
      <c r="H314" s="142"/>
    </row>
    <row r="315" ht="15.75" customHeight="1">
      <c r="B315" s="142"/>
      <c r="E315" s="453"/>
      <c r="F315" s="142"/>
      <c r="G315" s="142"/>
      <c r="H315" s="142"/>
    </row>
    <row r="316" ht="15.75" customHeight="1">
      <c r="B316" s="142"/>
      <c r="E316" s="453"/>
      <c r="F316" s="142"/>
      <c r="G316" s="142"/>
      <c r="H316" s="142"/>
    </row>
    <row r="317" ht="15.75" customHeight="1">
      <c r="B317" s="142"/>
      <c r="E317" s="453"/>
      <c r="F317" s="142"/>
      <c r="G317" s="142"/>
      <c r="H317" s="142"/>
    </row>
    <row r="318" ht="15.75" customHeight="1">
      <c r="B318" s="142"/>
      <c r="E318" s="453"/>
      <c r="F318" s="142"/>
      <c r="G318" s="142"/>
      <c r="H318" s="142"/>
    </row>
    <row r="319" ht="15.75" customHeight="1">
      <c r="B319" s="142"/>
      <c r="E319" s="453"/>
      <c r="F319" s="142"/>
      <c r="G319" s="142"/>
      <c r="H319" s="142"/>
    </row>
    <row r="320" ht="15.75" customHeight="1">
      <c r="B320" s="142"/>
      <c r="E320" s="453"/>
      <c r="F320" s="142"/>
      <c r="G320" s="142"/>
      <c r="H320" s="142"/>
    </row>
    <row r="321" ht="15.75" customHeight="1">
      <c r="B321" s="142"/>
      <c r="E321" s="453"/>
      <c r="F321" s="142"/>
      <c r="G321" s="142"/>
      <c r="H321" s="142"/>
    </row>
    <row r="322" ht="15.75" customHeight="1">
      <c r="B322" s="142"/>
      <c r="E322" s="453"/>
      <c r="F322" s="142"/>
      <c r="G322" s="142"/>
      <c r="H322" s="142"/>
    </row>
    <row r="323" ht="15.75" customHeight="1">
      <c r="B323" s="142"/>
      <c r="E323" s="453"/>
      <c r="F323" s="142"/>
      <c r="G323" s="142"/>
      <c r="H323" s="142"/>
    </row>
    <row r="324" ht="15.75" customHeight="1">
      <c r="B324" s="142"/>
      <c r="E324" s="453"/>
      <c r="F324" s="142"/>
      <c r="G324" s="142"/>
      <c r="H324" s="142"/>
    </row>
    <row r="325" ht="15.75" customHeight="1">
      <c r="B325" s="142"/>
      <c r="E325" s="453"/>
      <c r="F325" s="142"/>
      <c r="G325" s="142"/>
      <c r="H325" s="142"/>
    </row>
    <row r="326" ht="15.75" customHeight="1">
      <c r="B326" s="142"/>
      <c r="E326" s="453"/>
      <c r="F326" s="142"/>
      <c r="G326" s="142"/>
      <c r="H326" s="142"/>
    </row>
    <row r="327" ht="15.75" customHeight="1">
      <c r="B327" s="142"/>
      <c r="E327" s="453"/>
      <c r="F327" s="142"/>
      <c r="G327" s="142"/>
      <c r="H327" s="142"/>
    </row>
    <row r="328" ht="15.75" customHeight="1">
      <c r="B328" s="142"/>
      <c r="E328" s="453"/>
      <c r="F328" s="142"/>
      <c r="G328" s="142"/>
      <c r="H328" s="142"/>
    </row>
    <row r="329" ht="15.75" customHeight="1">
      <c r="B329" s="142"/>
      <c r="E329" s="453"/>
      <c r="F329" s="142"/>
      <c r="G329" s="142"/>
      <c r="H329" s="142"/>
    </row>
    <row r="330" ht="15.75" customHeight="1">
      <c r="B330" s="142"/>
      <c r="E330" s="453"/>
      <c r="F330" s="142"/>
      <c r="G330" s="142"/>
      <c r="H330" s="142"/>
    </row>
    <row r="331" ht="15.75" customHeight="1">
      <c r="B331" s="142"/>
      <c r="E331" s="453"/>
      <c r="F331" s="142"/>
      <c r="G331" s="142"/>
      <c r="H331" s="142"/>
    </row>
    <row r="332" ht="15.75" customHeight="1">
      <c r="B332" s="142"/>
      <c r="E332" s="453"/>
      <c r="F332" s="142"/>
      <c r="G332" s="142"/>
      <c r="H332" s="142"/>
    </row>
    <row r="333" ht="15.75" customHeight="1">
      <c r="B333" s="142"/>
      <c r="E333" s="453"/>
      <c r="F333" s="142"/>
      <c r="G333" s="142"/>
      <c r="H333" s="142"/>
    </row>
    <row r="334" ht="15.75" customHeight="1">
      <c r="B334" s="142"/>
      <c r="E334" s="453"/>
      <c r="F334" s="142"/>
      <c r="G334" s="142"/>
      <c r="H334" s="142"/>
    </row>
    <row r="335" ht="15.75" customHeight="1">
      <c r="B335" s="142"/>
      <c r="E335" s="453"/>
      <c r="F335" s="142"/>
      <c r="G335" s="142"/>
      <c r="H335" s="142"/>
    </row>
    <row r="336" ht="15.75" customHeight="1">
      <c r="B336" s="142"/>
      <c r="E336" s="453"/>
      <c r="F336" s="142"/>
      <c r="G336" s="142"/>
      <c r="H336" s="142"/>
    </row>
    <row r="337" ht="15.75" customHeight="1">
      <c r="B337" s="142"/>
      <c r="E337" s="453"/>
      <c r="F337" s="142"/>
      <c r="G337" s="142"/>
      <c r="H337" s="142"/>
    </row>
    <row r="338" ht="15.75" customHeight="1">
      <c r="B338" s="142"/>
      <c r="E338" s="453"/>
      <c r="F338" s="142"/>
      <c r="G338" s="142"/>
      <c r="H338" s="142"/>
    </row>
    <row r="339" ht="15.75" customHeight="1">
      <c r="B339" s="142"/>
      <c r="E339" s="453"/>
      <c r="F339" s="142"/>
      <c r="G339" s="142"/>
      <c r="H339" s="142"/>
    </row>
    <row r="340" ht="15.75" customHeight="1">
      <c r="B340" s="142"/>
      <c r="E340" s="453"/>
      <c r="F340" s="142"/>
      <c r="G340" s="142"/>
      <c r="H340" s="142"/>
    </row>
    <row r="341" ht="15.75" customHeight="1">
      <c r="B341" s="142"/>
      <c r="E341" s="453"/>
      <c r="F341" s="142"/>
      <c r="G341" s="142"/>
      <c r="H341" s="142"/>
    </row>
    <row r="342" ht="15.75" customHeight="1">
      <c r="B342" s="142"/>
      <c r="E342" s="453"/>
      <c r="F342" s="142"/>
      <c r="G342" s="142"/>
      <c r="H342" s="142"/>
    </row>
    <row r="343" ht="15.75" customHeight="1">
      <c r="B343" s="142"/>
      <c r="E343" s="453"/>
      <c r="F343" s="142"/>
      <c r="G343" s="142"/>
      <c r="H343" s="142"/>
    </row>
    <row r="344" ht="15.75" customHeight="1">
      <c r="B344" s="142"/>
      <c r="E344" s="453"/>
      <c r="F344" s="142"/>
      <c r="G344" s="142"/>
      <c r="H344" s="142"/>
    </row>
    <row r="345" ht="15.75" customHeight="1">
      <c r="B345" s="142"/>
      <c r="E345" s="453"/>
      <c r="F345" s="142"/>
      <c r="G345" s="142"/>
      <c r="H345" s="142"/>
    </row>
    <row r="346" ht="15.75" customHeight="1">
      <c r="B346" s="142"/>
      <c r="E346" s="453"/>
      <c r="F346" s="142"/>
      <c r="G346" s="142"/>
      <c r="H346" s="142"/>
    </row>
    <row r="347" ht="15.75" customHeight="1">
      <c r="B347" s="142"/>
      <c r="E347" s="453"/>
      <c r="F347" s="142"/>
      <c r="G347" s="142"/>
      <c r="H347" s="142"/>
    </row>
    <row r="348" ht="15.75" customHeight="1">
      <c r="B348" s="142"/>
      <c r="E348" s="453"/>
      <c r="F348" s="142"/>
      <c r="G348" s="142"/>
      <c r="H348" s="142"/>
    </row>
    <row r="349" ht="15.75" customHeight="1">
      <c r="B349" s="142"/>
      <c r="E349" s="453"/>
      <c r="F349" s="142"/>
      <c r="G349" s="142"/>
      <c r="H349" s="142"/>
    </row>
    <row r="350" ht="15.75" customHeight="1">
      <c r="B350" s="142"/>
      <c r="E350" s="453"/>
      <c r="F350" s="142"/>
      <c r="G350" s="142"/>
      <c r="H350" s="142"/>
    </row>
    <row r="351" ht="15.75" customHeight="1">
      <c r="B351" s="142"/>
      <c r="E351" s="453"/>
      <c r="F351" s="142"/>
      <c r="G351" s="142"/>
      <c r="H351" s="142"/>
    </row>
    <row r="352" ht="15.75" customHeight="1">
      <c r="B352" s="142"/>
      <c r="E352" s="453"/>
      <c r="F352" s="142"/>
      <c r="G352" s="142"/>
      <c r="H352" s="142"/>
    </row>
    <row r="353" ht="15.75" customHeight="1">
      <c r="B353" s="142"/>
      <c r="E353" s="453"/>
      <c r="F353" s="142"/>
      <c r="G353" s="142"/>
      <c r="H353" s="142"/>
    </row>
    <row r="354" ht="15.75" customHeight="1">
      <c r="B354" s="142"/>
      <c r="E354" s="453"/>
      <c r="F354" s="142"/>
      <c r="G354" s="142"/>
      <c r="H354" s="142"/>
    </row>
    <row r="355" ht="15.75" customHeight="1">
      <c r="B355" s="142"/>
      <c r="E355" s="453"/>
      <c r="F355" s="142"/>
      <c r="G355" s="142"/>
      <c r="H355" s="142"/>
    </row>
    <row r="356" ht="15.75" customHeight="1">
      <c r="B356" s="142"/>
      <c r="E356" s="453"/>
      <c r="F356" s="142"/>
      <c r="G356" s="142"/>
      <c r="H356" s="142"/>
    </row>
    <row r="357" ht="15.75" customHeight="1">
      <c r="B357" s="142"/>
      <c r="E357" s="453"/>
      <c r="F357" s="142"/>
      <c r="G357" s="142"/>
      <c r="H357" s="142"/>
    </row>
    <row r="358" ht="15.75" customHeight="1">
      <c r="B358" s="142"/>
      <c r="E358" s="453"/>
      <c r="F358" s="142"/>
      <c r="G358" s="142"/>
      <c r="H358" s="142"/>
    </row>
    <row r="359" ht="15.75" customHeight="1">
      <c r="B359" s="142"/>
      <c r="E359" s="453"/>
      <c r="F359" s="142"/>
      <c r="G359" s="142"/>
      <c r="H359" s="142"/>
    </row>
    <row r="360" ht="15.75" customHeight="1">
      <c r="B360" s="142"/>
      <c r="E360" s="453"/>
      <c r="F360" s="142"/>
      <c r="G360" s="142"/>
      <c r="H360" s="142"/>
    </row>
    <row r="361" ht="15.75" customHeight="1">
      <c r="B361" s="142"/>
      <c r="E361" s="453"/>
      <c r="F361" s="142"/>
      <c r="G361" s="142"/>
      <c r="H361" s="142"/>
    </row>
    <row r="362" ht="15.75" customHeight="1">
      <c r="B362" s="142"/>
      <c r="E362" s="453"/>
      <c r="F362" s="142"/>
      <c r="G362" s="142"/>
      <c r="H362" s="142"/>
    </row>
    <row r="363" ht="15.75" customHeight="1">
      <c r="B363" s="142"/>
      <c r="E363" s="453"/>
      <c r="F363" s="142"/>
      <c r="G363" s="142"/>
      <c r="H363" s="142"/>
    </row>
    <row r="364" ht="15.75" customHeight="1">
      <c r="B364" s="142"/>
      <c r="E364" s="453"/>
      <c r="F364" s="142"/>
      <c r="G364" s="142"/>
      <c r="H364" s="142"/>
    </row>
    <row r="365" ht="15.75" customHeight="1">
      <c r="B365" s="142"/>
      <c r="E365" s="453"/>
      <c r="F365" s="142"/>
      <c r="G365" s="142"/>
      <c r="H365" s="142"/>
    </row>
    <row r="366" ht="15.75" customHeight="1">
      <c r="B366" s="142"/>
      <c r="E366" s="453"/>
      <c r="F366" s="142"/>
      <c r="G366" s="142"/>
      <c r="H366" s="142"/>
    </row>
    <row r="367" ht="15.75" customHeight="1">
      <c r="B367" s="142"/>
      <c r="E367" s="453"/>
      <c r="F367" s="142"/>
      <c r="G367" s="142"/>
      <c r="H367" s="142"/>
    </row>
    <row r="368" ht="15.75" customHeight="1">
      <c r="B368" s="142"/>
      <c r="E368" s="453"/>
      <c r="F368" s="142"/>
      <c r="G368" s="142"/>
      <c r="H368" s="142"/>
    </row>
    <row r="369" ht="15.75" customHeight="1">
      <c r="B369" s="142"/>
      <c r="E369" s="453"/>
      <c r="F369" s="142"/>
      <c r="G369" s="142"/>
      <c r="H369" s="142"/>
    </row>
    <row r="370" ht="15.75" customHeight="1">
      <c r="B370" s="142"/>
      <c r="E370" s="453"/>
      <c r="F370" s="142"/>
      <c r="G370" s="142"/>
      <c r="H370" s="142"/>
    </row>
    <row r="371" ht="15.75" customHeight="1">
      <c r="B371" s="142"/>
      <c r="E371" s="453"/>
      <c r="F371" s="142"/>
      <c r="G371" s="142"/>
      <c r="H371" s="142"/>
    </row>
    <row r="372" ht="15.75" customHeight="1">
      <c r="B372" s="142"/>
      <c r="E372" s="453"/>
      <c r="F372" s="142"/>
      <c r="G372" s="142"/>
      <c r="H372" s="142"/>
    </row>
    <row r="373" ht="15.75" customHeight="1">
      <c r="B373" s="142"/>
      <c r="E373" s="453"/>
      <c r="F373" s="142"/>
      <c r="G373" s="142"/>
      <c r="H373" s="142"/>
    </row>
    <row r="374" ht="15.75" customHeight="1">
      <c r="B374" s="142"/>
      <c r="E374" s="453"/>
      <c r="F374" s="142"/>
      <c r="G374" s="142"/>
      <c r="H374" s="142"/>
    </row>
    <row r="375" ht="15.75" customHeight="1">
      <c r="B375" s="142"/>
      <c r="E375" s="453"/>
      <c r="F375" s="142"/>
      <c r="G375" s="142"/>
      <c r="H375" s="142"/>
    </row>
    <row r="376" ht="15.75" customHeight="1">
      <c r="B376" s="142"/>
      <c r="E376" s="453"/>
      <c r="F376" s="142"/>
      <c r="G376" s="142"/>
      <c r="H376" s="142"/>
    </row>
    <row r="377" ht="15.75" customHeight="1">
      <c r="B377" s="142"/>
      <c r="E377" s="453"/>
      <c r="F377" s="142"/>
      <c r="G377" s="142"/>
      <c r="H377" s="142"/>
    </row>
    <row r="378" ht="15.75" customHeight="1">
      <c r="B378" s="142"/>
      <c r="E378" s="453"/>
      <c r="F378" s="142"/>
      <c r="G378" s="142"/>
      <c r="H378" s="142"/>
    </row>
    <row r="379" ht="15.75" customHeight="1">
      <c r="B379" s="142"/>
      <c r="E379" s="453"/>
      <c r="F379" s="142"/>
      <c r="G379" s="142"/>
      <c r="H379" s="142"/>
    </row>
    <row r="380" ht="15.75" customHeight="1">
      <c r="B380" s="142"/>
      <c r="E380" s="453"/>
      <c r="F380" s="142"/>
      <c r="G380" s="142"/>
      <c r="H380" s="142"/>
    </row>
    <row r="381" ht="15.75" customHeight="1">
      <c r="B381" s="142"/>
      <c r="E381" s="453"/>
      <c r="F381" s="142"/>
      <c r="G381" s="142"/>
      <c r="H381" s="142"/>
    </row>
    <row r="382" ht="15.75" customHeight="1">
      <c r="B382" s="142"/>
      <c r="E382" s="453"/>
      <c r="F382" s="142"/>
      <c r="G382" s="142"/>
      <c r="H382" s="142"/>
    </row>
    <row r="383" ht="15.75" customHeight="1">
      <c r="B383" s="142"/>
      <c r="E383" s="453"/>
      <c r="F383" s="142"/>
      <c r="G383" s="142"/>
      <c r="H383" s="142"/>
    </row>
    <row r="384" ht="15.75" customHeight="1">
      <c r="B384" s="142"/>
      <c r="E384" s="453"/>
      <c r="F384" s="142"/>
      <c r="G384" s="142"/>
      <c r="H384" s="142"/>
    </row>
    <row r="385" ht="15.75" customHeight="1">
      <c r="B385" s="142"/>
      <c r="E385" s="453"/>
      <c r="F385" s="142"/>
      <c r="G385" s="142"/>
      <c r="H385" s="142"/>
    </row>
    <row r="386" ht="15.75" customHeight="1">
      <c r="B386" s="142"/>
      <c r="E386" s="453"/>
      <c r="F386" s="142"/>
      <c r="G386" s="142"/>
      <c r="H386" s="142"/>
    </row>
    <row r="387" ht="15.75" customHeight="1">
      <c r="B387" s="142"/>
      <c r="E387" s="453"/>
      <c r="F387" s="142"/>
      <c r="G387" s="142"/>
      <c r="H387" s="142"/>
    </row>
    <row r="388" ht="15.75" customHeight="1">
      <c r="B388" s="142"/>
      <c r="E388" s="453"/>
      <c r="F388" s="142"/>
      <c r="G388" s="142"/>
      <c r="H388" s="142"/>
    </row>
    <row r="389" ht="15.75" customHeight="1">
      <c r="B389" s="142"/>
      <c r="E389" s="453"/>
      <c r="F389" s="142"/>
      <c r="G389" s="142"/>
      <c r="H389" s="142"/>
    </row>
    <row r="390" ht="15.75" customHeight="1">
      <c r="B390" s="142"/>
      <c r="E390" s="453"/>
      <c r="F390" s="142"/>
      <c r="G390" s="142"/>
      <c r="H390" s="142"/>
    </row>
    <row r="391" ht="15.75" customHeight="1">
      <c r="B391" s="142"/>
      <c r="E391" s="453"/>
      <c r="F391" s="142"/>
      <c r="G391" s="142"/>
      <c r="H391" s="142"/>
    </row>
    <row r="392" ht="15.75" customHeight="1">
      <c r="B392" s="142"/>
      <c r="E392" s="453"/>
      <c r="F392" s="142"/>
      <c r="G392" s="142"/>
      <c r="H392" s="142"/>
    </row>
    <row r="393" ht="15.75" customHeight="1">
      <c r="B393" s="142"/>
      <c r="E393" s="453"/>
      <c r="F393" s="142"/>
      <c r="G393" s="142"/>
      <c r="H393" s="142"/>
    </row>
    <row r="394" ht="15.75" customHeight="1">
      <c r="B394" s="142"/>
      <c r="E394" s="453"/>
      <c r="F394" s="142"/>
      <c r="G394" s="142"/>
      <c r="H394" s="142"/>
    </row>
    <row r="395" ht="15.75" customHeight="1">
      <c r="B395" s="142"/>
      <c r="E395" s="453"/>
      <c r="F395" s="142"/>
      <c r="G395" s="142"/>
      <c r="H395" s="142"/>
    </row>
    <row r="396" ht="15.75" customHeight="1">
      <c r="B396" s="142"/>
      <c r="E396" s="453"/>
      <c r="F396" s="142"/>
      <c r="G396" s="142"/>
      <c r="H396" s="142"/>
    </row>
    <row r="397" ht="15.75" customHeight="1">
      <c r="B397" s="142"/>
      <c r="E397" s="453"/>
      <c r="F397" s="142"/>
      <c r="G397" s="142"/>
      <c r="H397" s="142"/>
    </row>
    <row r="398" ht="15.75" customHeight="1">
      <c r="B398" s="142"/>
      <c r="E398" s="453"/>
      <c r="F398" s="142"/>
      <c r="G398" s="142"/>
      <c r="H398" s="142"/>
    </row>
    <row r="399" ht="15.75" customHeight="1">
      <c r="B399" s="142"/>
      <c r="E399" s="453"/>
      <c r="F399" s="142"/>
      <c r="G399" s="142"/>
      <c r="H399" s="142"/>
    </row>
    <row r="400" ht="15.75" customHeight="1">
      <c r="B400" s="142"/>
      <c r="E400" s="453"/>
      <c r="F400" s="142"/>
      <c r="G400" s="142"/>
      <c r="H400" s="142"/>
    </row>
    <row r="401" ht="15.75" customHeight="1">
      <c r="B401" s="142"/>
      <c r="E401" s="453"/>
      <c r="F401" s="142"/>
      <c r="G401" s="142"/>
      <c r="H401" s="142"/>
    </row>
    <row r="402" ht="15.75" customHeight="1">
      <c r="B402" s="142"/>
      <c r="E402" s="453"/>
      <c r="F402" s="142"/>
      <c r="G402" s="142"/>
      <c r="H402" s="142"/>
    </row>
    <row r="403" ht="15.75" customHeight="1">
      <c r="B403" s="142"/>
      <c r="E403" s="453"/>
      <c r="F403" s="142"/>
      <c r="G403" s="142"/>
      <c r="H403" s="142"/>
    </row>
    <row r="404" ht="15.75" customHeight="1">
      <c r="B404" s="142"/>
      <c r="E404" s="453"/>
      <c r="F404" s="142"/>
      <c r="G404" s="142"/>
      <c r="H404" s="142"/>
    </row>
    <row r="405" ht="15.75" customHeight="1">
      <c r="B405" s="142"/>
      <c r="E405" s="453"/>
      <c r="F405" s="142"/>
      <c r="G405" s="142"/>
      <c r="H405" s="142"/>
    </row>
    <row r="406" ht="15.75" customHeight="1">
      <c r="B406" s="142"/>
      <c r="E406" s="453"/>
      <c r="F406" s="142"/>
      <c r="G406" s="142"/>
      <c r="H406" s="142"/>
    </row>
    <row r="407" ht="15.75" customHeight="1">
      <c r="B407" s="142"/>
      <c r="E407" s="453"/>
      <c r="F407" s="142"/>
      <c r="G407" s="142"/>
      <c r="H407" s="142"/>
    </row>
    <row r="408" ht="15.75" customHeight="1">
      <c r="B408" s="142"/>
      <c r="E408" s="453"/>
      <c r="F408" s="142"/>
      <c r="G408" s="142"/>
      <c r="H408" s="142"/>
    </row>
    <row r="409" ht="15.75" customHeight="1">
      <c r="B409" s="142"/>
      <c r="E409" s="453"/>
      <c r="F409" s="142"/>
      <c r="G409" s="142"/>
      <c r="H409" s="142"/>
    </row>
    <row r="410" ht="15.75" customHeight="1">
      <c r="B410" s="142"/>
      <c r="E410" s="453"/>
      <c r="F410" s="142"/>
      <c r="G410" s="142"/>
      <c r="H410" s="142"/>
    </row>
    <row r="411" ht="15.75" customHeight="1">
      <c r="B411" s="142"/>
      <c r="E411" s="453"/>
      <c r="F411" s="142"/>
      <c r="G411" s="142"/>
      <c r="H411" s="142"/>
    </row>
    <row r="412" ht="15.75" customHeight="1">
      <c r="B412" s="142"/>
      <c r="E412" s="453"/>
      <c r="F412" s="142"/>
      <c r="G412" s="142"/>
      <c r="H412" s="142"/>
    </row>
    <row r="413" ht="15.75" customHeight="1">
      <c r="B413" s="142"/>
      <c r="E413" s="453"/>
      <c r="F413" s="142"/>
      <c r="G413" s="142"/>
      <c r="H413" s="142"/>
    </row>
    <row r="414" ht="15.75" customHeight="1">
      <c r="B414" s="142"/>
      <c r="E414" s="453"/>
      <c r="F414" s="142"/>
      <c r="G414" s="142"/>
      <c r="H414" s="142"/>
    </row>
    <row r="415" ht="15.75" customHeight="1">
      <c r="B415" s="142"/>
      <c r="E415" s="453"/>
      <c r="F415" s="142"/>
      <c r="G415" s="142"/>
      <c r="H415" s="142"/>
    </row>
    <row r="416" ht="15.75" customHeight="1">
      <c r="B416" s="142"/>
      <c r="E416" s="453"/>
      <c r="F416" s="142"/>
      <c r="G416" s="142"/>
      <c r="H416" s="142"/>
    </row>
    <row r="417" ht="15.75" customHeight="1">
      <c r="B417" s="142"/>
      <c r="E417" s="453"/>
      <c r="F417" s="142"/>
      <c r="G417" s="142"/>
      <c r="H417" s="142"/>
    </row>
    <row r="418" ht="15.75" customHeight="1">
      <c r="B418" s="142"/>
      <c r="E418" s="453"/>
      <c r="F418" s="142"/>
      <c r="G418" s="142"/>
      <c r="H418" s="142"/>
    </row>
    <row r="419" ht="15.75" customHeight="1">
      <c r="B419" s="142"/>
      <c r="E419" s="453"/>
      <c r="F419" s="142"/>
      <c r="G419" s="142"/>
      <c r="H419" s="142"/>
    </row>
    <row r="420" ht="15.75" customHeight="1">
      <c r="B420" s="142"/>
      <c r="E420" s="453"/>
      <c r="F420" s="142"/>
      <c r="G420" s="142"/>
      <c r="H420" s="142"/>
    </row>
    <row r="421" ht="15.75" customHeight="1">
      <c r="B421" s="142"/>
      <c r="E421" s="453"/>
      <c r="F421" s="142"/>
      <c r="G421" s="142"/>
      <c r="H421" s="142"/>
    </row>
    <row r="422" ht="15.75" customHeight="1">
      <c r="B422" s="142"/>
      <c r="E422" s="453"/>
      <c r="F422" s="142"/>
      <c r="G422" s="142"/>
      <c r="H422" s="142"/>
    </row>
    <row r="423" ht="15.75" customHeight="1">
      <c r="B423" s="142"/>
      <c r="E423" s="453"/>
      <c r="F423" s="142"/>
      <c r="G423" s="142"/>
      <c r="H423" s="142"/>
    </row>
    <row r="424" ht="15.75" customHeight="1">
      <c r="B424" s="142"/>
      <c r="E424" s="453"/>
      <c r="F424" s="142"/>
      <c r="G424" s="142"/>
      <c r="H424" s="142"/>
    </row>
    <row r="425" ht="15.75" customHeight="1">
      <c r="B425" s="142"/>
      <c r="E425" s="453"/>
      <c r="F425" s="142"/>
      <c r="G425" s="142"/>
      <c r="H425" s="142"/>
    </row>
    <row r="426" ht="15.75" customHeight="1">
      <c r="B426" s="142"/>
      <c r="E426" s="453"/>
      <c r="F426" s="142"/>
      <c r="G426" s="142"/>
      <c r="H426" s="142"/>
    </row>
    <row r="427" ht="15.75" customHeight="1">
      <c r="B427" s="142"/>
      <c r="E427" s="453"/>
      <c r="F427" s="142"/>
      <c r="G427" s="142"/>
      <c r="H427" s="142"/>
    </row>
    <row r="428" ht="15.75" customHeight="1">
      <c r="B428" s="142"/>
      <c r="E428" s="453"/>
      <c r="F428" s="142"/>
      <c r="G428" s="142"/>
      <c r="H428" s="142"/>
    </row>
    <row r="429" ht="15.75" customHeight="1">
      <c r="B429" s="142"/>
      <c r="E429" s="453"/>
      <c r="F429" s="142"/>
      <c r="G429" s="142"/>
      <c r="H429" s="142"/>
    </row>
    <row r="430" ht="15.75" customHeight="1">
      <c r="B430" s="142"/>
      <c r="E430" s="453"/>
      <c r="F430" s="142"/>
      <c r="G430" s="142"/>
      <c r="H430" s="142"/>
    </row>
    <row r="431" ht="15.75" customHeight="1">
      <c r="B431" s="142"/>
      <c r="E431" s="453"/>
      <c r="F431" s="142"/>
      <c r="G431" s="142"/>
      <c r="H431" s="142"/>
    </row>
    <row r="432" ht="15.75" customHeight="1">
      <c r="B432" s="142"/>
      <c r="E432" s="453"/>
      <c r="F432" s="142"/>
      <c r="G432" s="142"/>
      <c r="H432" s="142"/>
    </row>
    <row r="433" ht="15.75" customHeight="1">
      <c r="B433" s="142"/>
      <c r="E433" s="453"/>
      <c r="F433" s="142"/>
      <c r="G433" s="142"/>
      <c r="H433" s="142"/>
    </row>
    <row r="434" ht="15.75" customHeight="1">
      <c r="B434" s="142"/>
      <c r="E434" s="453"/>
      <c r="F434" s="142"/>
      <c r="G434" s="142"/>
      <c r="H434" s="142"/>
    </row>
    <row r="435" ht="15.75" customHeight="1">
      <c r="B435" s="142"/>
      <c r="E435" s="453"/>
      <c r="F435" s="142"/>
      <c r="G435" s="142"/>
      <c r="H435" s="142"/>
    </row>
    <row r="436" ht="15.75" customHeight="1">
      <c r="B436" s="142"/>
      <c r="E436" s="453"/>
      <c r="F436" s="142"/>
      <c r="G436" s="142"/>
      <c r="H436" s="142"/>
    </row>
    <row r="437" ht="15.75" customHeight="1">
      <c r="B437" s="142"/>
      <c r="E437" s="453"/>
      <c r="F437" s="142"/>
      <c r="G437" s="142"/>
      <c r="H437" s="142"/>
    </row>
    <row r="438" ht="15.75" customHeight="1">
      <c r="B438" s="142"/>
      <c r="E438" s="453"/>
      <c r="F438" s="142"/>
      <c r="G438" s="142"/>
      <c r="H438" s="142"/>
    </row>
    <row r="439" ht="15.75" customHeight="1">
      <c r="B439" s="142"/>
      <c r="E439" s="453"/>
      <c r="F439" s="142"/>
      <c r="G439" s="142"/>
      <c r="H439" s="142"/>
    </row>
    <row r="440" ht="15.75" customHeight="1">
      <c r="B440" s="142"/>
      <c r="E440" s="453"/>
      <c r="F440" s="142"/>
      <c r="G440" s="142"/>
      <c r="H440" s="142"/>
    </row>
    <row r="441" ht="15.75" customHeight="1">
      <c r="B441" s="142"/>
      <c r="E441" s="453"/>
      <c r="F441" s="142"/>
      <c r="G441" s="142"/>
      <c r="H441" s="142"/>
    </row>
    <row r="442" ht="15.75" customHeight="1">
      <c r="B442" s="142"/>
      <c r="E442" s="453"/>
      <c r="F442" s="142"/>
      <c r="G442" s="142"/>
      <c r="H442" s="142"/>
    </row>
    <row r="443" ht="15.75" customHeight="1">
      <c r="B443" s="142"/>
      <c r="E443" s="453"/>
      <c r="F443" s="142"/>
      <c r="G443" s="142"/>
      <c r="H443" s="142"/>
    </row>
    <row r="444" ht="15.75" customHeight="1">
      <c r="B444" s="142"/>
      <c r="E444" s="453"/>
      <c r="F444" s="142"/>
      <c r="G444" s="142"/>
      <c r="H444" s="142"/>
    </row>
    <row r="445" ht="15.75" customHeight="1">
      <c r="B445" s="142"/>
      <c r="E445" s="453"/>
      <c r="F445" s="142"/>
      <c r="G445" s="142"/>
      <c r="H445" s="142"/>
    </row>
    <row r="446" ht="15.75" customHeight="1">
      <c r="B446" s="142"/>
      <c r="E446" s="453"/>
      <c r="F446" s="142"/>
      <c r="G446" s="142"/>
      <c r="H446" s="142"/>
    </row>
    <row r="447" ht="15.75" customHeight="1">
      <c r="B447" s="142"/>
      <c r="E447" s="453"/>
      <c r="F447" s="142"/>
      <c r="G447" s="142"/>
      <c r="H447" s="142"/>
    </row>
    <row r="448" ht="15.75" customHeight="1">
      <c r="B448" s="142"/>
      <c r="E448" s="453"/>
      <c r="F448" s="142"/>
      <c r="G448" s="142"/>
      <c r="H448" s="142"/>
    </row>
    <row r="449" ht="15.75" customHeight="1">
      <c r="B449" s="142"/>
      <c r="E449" s="453"/>
      <c r="F449" s="142"/>
      <c r="G449" s="142"/>
      <c r="H449" s="142"/>
    </row>
    <row r="450" ht="15.75" customHeight="1">
      <c r="B450" s="142"/>
      <c r="E450" s="453"/>
      <c r="F450" s="142"/>
      <c r="G450" s="142"/>
      <c r="H450" s="142"/>
    </row>
    <row r="451" ht="15.75" customHeight="1">
      <c r="B451" s="142"/>
      <c r="E451" s="453"/>
      <c r="F451" s="142"/>
      <c r="G451" s="142"/>
      <c r="H451" s="142"/>
    </row>
    <row r="452" ht="15.75" customHeight="1">
      <c r="B452" s="142"/>
      <c r="E452" s="453"/>
      <c r="F452" s="142"/>
      <c r="G452" s="142"/>
      <c r="H452" s="142"/>
    </row>
    <row r="453" ht="15.75" customHeight="1">
      <c r="B453" s="142"/>
      <c r="E453" s="453"/>
      <c r="F453" s="142"/>
      <c r="G453" s="142"/>
      <c r="H453" s="142"/>
    </row>
    <row r="454" ht="15.75" customHeight="1">
      <c r="B454" s="142"/>
      <c r="E454" s="453"/>
      <c r="F454" s="142"/>
      <c r="G454" s="142"/>
      <c r="H454" s="142"/>
    </row>
    <row r="455" ht="15.75" customHeight="1">
      <c r="B455" s="142"/>
      <c r="E455" s="453"/>
      <c r="F455" s="142"/>
      <c r="G455" s="142"/>
      <c r="H455" s="142"/>
    </row>
    <row r="456" ht="15.75" customHeight="1">
      <c r="B456" s="142"/>
      <c r="E456" s="453"/>
      <c r="F456" s="142"/>
      <c r="G456" s="142"/>
      <c r="H456" s="142"/>
    </row>
    <row r="457" ht="15.75" customHeight="1">
      <c r="B457" s="142"/>
      <c r="E457" s="453"/>
      <c r="F457" s="142"/>
      <c r="G457" s="142"/>
      <c r="H457" s="142"/>
    </row>
    <row r="458" ht="15.75" customHeight="1">
      <c r="B458" s="142"/>
      <c r="E458" s="453"/>
      <c r="F458" s="142"/>
      <c r="G458" s="142"/>
      <c r="H458" s="142"/>
    </row>
    <row r="459" ht="15.75" customHeight="1">
      <c r="B459" s="142"/>
      <c r="E459" s="453"/>
      <c r="F459" s="142"/>
      <c r="G459" s="142"/>
      <c r="H459" s="142"/>
    </row>
    <row r="460" ht="15.75" customHeight="1">
      <c r="B460" s="142"/>
      <c r="E460" s="453"/>
      <c r="F460" s="142"/>
      <c r="G460" s="142"/>
      <c r="H460" s="142"/>
    </row>
    <row r="461" ht="15.75" customHeight="1">
      <c r="B461" s="142"/>
      <c r="E461" s="453"/>
      <c r="F461" s="142"/>
      <c r="G461" s="142"/>
      <c r="H461" s="142"/>
    </row>
    <row r="462" ht="15.75" customHeight="1">
      <c r="B462" s="142"/>
      <c r="E462" s="453"/>
      <c r="F462" s="142"/>
      <c r="G462" s="142"/>
      <c r="H462" s="142"/>
    </row>
    <row r="463" ht="15.75" customHeight="1">
      <c r="B463" s="142"/>
      <c r="E463" s="453"/>
      <c r="F463" s="142"/>
      <c r="G463" s="142"/>
      <c r="H463" s="142"/>
    </row>
    <row r="464" ht="15.75" customHeight="1">
      <c r="B464" s="142"/>
      <c r="E464" s="453"/>
      <c r="F464" s="142"/>
      <c r="G464" s="142"/>
      <c r="H464" s="142"/>
    </row>
    <row r="465" ht="15.75" customHeight="1">
      <c r="B465" s="142"/>
      <c r="E465" s="453"/>
      <c r="F465" s="142"/>
      <c r="G465" s="142"/>
      <c r="H465" s="142"/>
    </row>
    <row r="466" ht="15.75" customHeight="1">
      <c r="B466" s="142"/>
      <c r="E466" s="453"/>
      <c r="F466" s="142"/>
      <c r="G466" s="142"/>
      <c r="H466" s="142"/>
    </row>
    <row r="467" ht="15.75" customHeight="1">
      <c r="B467" s="142"/>
      <c r="E467" s="453"/>
      <c r="F467" s="142"/>
      <c r="G467" s="142"/>
      <c r="H467" s="142"/>
    </row>
    <row r="468" ht="15.75" customHeight="1">
      <c r="B468" s="142"/>
      <c r="E468" s="453"/>
      <c r="F468" s="142"/>
      <c r="G468" s="142"/>
      <c r="H468" s="142"/>
    </row>
    <row r="469" ht="15.75" customHeight="1">
      <c r="B469" s="142"/>
      <c r="E469" s="453"/>
      <c r="F469" s="142"/>
      <c r="G469" s="142"/>
      <c r="H469" s="142"/>
    </row>
    <row r="470" ht="15.75" customHeight="1">
      <c r="B470" s="142"/>
      <c r="E470" s="453"/>
      <c r="F470" s="142"/>
      <c r="G470" s="142"/>
      <c r="H470" s="142"/>
    </row>
    <row r="471" ht="15.75" customHeight="1">
      <c r="B471" s="142"/>
      <c r="E471" s="453"/>
      <c r="F471" s="142"/>
      <c r="G471" s="142"/>
      <c r="H471" s="142"/>
    </row>
    <row r="472" ht="15.75" customHeight="1">
      <c r="B472" s="142"/>
      <c r="E472" s="453"/>
      <c r="F472" s="142"/>
      <c r="G472" s="142"/>
      <c r="H472" s="142"/>
    </row>
    <row r="473" ht="15.75" customHeight="1">
      <c r="B473" s="142"/>
      <c r="E473" s="453"/>
      <c r="F473" s="142"/>
      <c r="G473" s="142"/>
      <c r="H473" s="142"/>
    </row>
    <row r="474" ht="15.75" customHeight="1">
      <c r="B474" s="142"/>
      <c r="E474" s="453"/>
      <c r="F474" s="142"/>
      <c r="G474" s="142"/>
      <c r="H474" s="142"/>
    </row>
    <row r="475" ht="15.75" customHeight="1">
      <c r="B475" s="142"/>
      <c r="E475" s="453"/>
      <c r="F475" s="142"/>
      <c r="G475" s="142"/>
      <c r="H475" s="142"/>
    </row>
    <row r="476" ht="15.75" customHeight="1">
      <c r="B476" s="142"/>
      <c r="E476" s="453"/>
      <c r="F476" s="142"/>
      <c r="G476" s="142"/>
      <c r="H476" s="142"/>
    </row>
    <row r="477" ht="15.75" customHeight="1">
      <c r="B477" s="142"/>
      <c r="E477" s="453"/>
      <c r="F477" s="142"/>
      <c r="G477" s="142"/>
      <c r="H477" s="142"/>
    </row>
    <row r="478" ht="15.75" customHeight="1">
      <c r="B478" s="142"/>
      <c r="E478" s="453"/>
      <c r="F478" s="142"/>
      <c r="G478" s="142"/>
      <c r="H478" s="142"/>
    </row>
    <row r="479" ht="15.75" customHeight="1">
      <c r="B479" s="142"/>
      <c r="E479" s="453"/>
      <c r="F479" s="142"/>
      <c r="G479" s="142"/>
      <c r="H479" s="142"/>
    </row>
    <row r="480" ht="15.75" customHeight="1">
      <c r="B480" s="142"/>
      <c r="E480" s="453"/>
      <c r="F480" s="142"/>
      <c r="G480" s="142"/>
      <c r="H480" s="142"/>
    </row>
    <row r="481" ht="15.75" customHeight="1">
      <c r="B481" s="142"/>
      <c r="E481" s="453"/>
      <c r="F481" s="142"/>
      <c r="G481" s="142"/>
      <c r="H481" s="142"/>
    </row>
    <row r="482" ht="15.75" customHeight="1">
      <c r="B482" s="142"/>
      <c r="E482" s="453"/>
      <c r="F482" s="142"/>
      <c r="G482" s="142"/>
      <c r="H482" s="142"/>
    </row>
    <row r="483" ht="15.75" customHeight="1">
      <c r="B483" s="142"/>
      <c r="E483" s="453"/>
      <c r="F483" s="142"/>
      <c r="G483" s="142"/>
      <c r="H483" s="142"/>
    </row>
    <row r="484" ht="15.75" customHeight="1">
      <c r="B484" s="142"/>
      <c r="E484" s="453"/>
      <c r="F484" s="142"/>
      <c r="G484" s="142"/>
      <c r="H484" s="142"/>
    </row>
    <row r="485" ht="15.75" customHeight="1">
      <c r="B485" s="142"/>
      <c r="E485" s="453"/>
      <c r="F485" s="142"/>
      <c r="G485" s="142"/>
      <c r="H485" s="142"/>
    </row>
    <row r="486" ht="15.75" customHeight="1">
      <c r="B486" s="142"/>
      <c r="E486" s="453"/>
      <c r="F486" s="142"/>
      <c r="G486" s="142"/>
      <c r="H486" s="142"/>
    </row>
    <row r="487" ht="15.75" customHeight="1">
      <c r="B487" s="142"/>
      <c r="E487" s="453"/>
      <c r="F487" s="142"/>
      <c r="G487" s="142"/>
      <c r="H487" s="142"/>
    </row>
    <row r="488" ht="15.75" customHeight="1">
      <c r="B488" s="142"/>
      <c r="E488" s="453"/>
      <c r="F488" s="142"/>
      <c r="G488" s="142"/>
      <c r="H488" s="142"/>
    </row>
    <row r="489" ht="15.75" customHeight="1">
      <c r="B489" s="142"/>
      <c r="E489" s="453"/>
      <c r="F489" s="142"/>
      <c r="G489" s="142"/>
      <c r="H489" s="142"/>
    </row>
    <row r="490" ht="15.75" customHeight="1">
      <c r="B490" s="142"/>
      <c r="E490" s="453"/>
      <c r="F490" s="142"/>
      <c r="G490" s="142"/>
      <c r="H490" s="142"/>
    </row>
    <row r="491" ht="15.75" customHeight="1">
      <c r="B491" s="142"/>
      <c r="E491" s="453"/>
      <c r="F491" s="142"/>
      <c r="G491" s="142"/>
      <c r="H491" s="142"/>
    </row>
    <row r="492" ht="15.75" customHeight="1">
      <c r="B492" s="142"/>
      <c r="E492" s="453"/>
      <c r="F492" s="142"/>
      <c r="G492" s="142"/>
      <c r="H492" s="142"/>
    </row>
    <row r="493" ht="15.75" customHeight="1">
      <c r="B493" s="142"/>
      <c r="E493" s="453"/>
      <c r="F493" s="142"/>
      <c r="G493" s="142"/>
      <c r="H493" s="142"/>
    </row>
    <row r="494" ht="15.75" customHeight="1">
      <c r="B494" s="142"/>
      <c r="E494" s="453"/>
      <c r="F494" s="142"/>
      <c r="G494" s="142"/>
      <c r="H494" s="142"/>
    </row>
    <row r="495" ht="15.75" customHeight="1">
      <c r="B495" s="142"/>
      <c r="E495" s="453"/>
      <c r="F495" s="142"/>
      <c r="G495" s="142"/>
      <c r="H495" s="142"/>
    </row>
    <row r="496" ht="15.75" customHeight="1">
      <c r="B496" s="142"/>
      <c r="E496" s="453"/>
      <c r="F496" s="142"/>
      <c r="G496" s="142"/>
      <c r="H496" s="142"/>
    </row>
    <row r="497" ht="15.75" customHeight="1">
      <c r="B497" s="142"/>
      <c r="E497" s="453"/>
      <c r="F497" s="142"/>
      <c r="G497" s="142"/>
      <c r="H497" s="142"/>
    </row>
    <row r="498" ht="15.75" customHeight="1">
      <c r="B498" s="142"/>
      <c r="E498" s="453"/>
      <c r="F498" s="142"/>
      <c r="G498" s="142"/>
      <c r="H498" s="142"/>
    </row>
    <row r="499" ht="15.75" customHeight="1">
      <c r="B499" s="142"/>
      <c r="E499" s="453"/>
      <c r="F499" s="142"/>
      <c r="G499" s="142"/>
      <c r="H499" s="142"/>
    </row>
    <row r="500" ht="15.75" customHeight="1">
      <c r="B500" s="142"/>
      <c r="E500" s="453"/>
      <c r="F500" s="142"/>
      <c r="G500" s="142"/>
      <c r="H500" s="142"/>
    </row>
    <row r="501" ht="15.75" customHeight="1">
      <c r="B501" s="142"/>
      <c r="E501" s="453"/>
      <c r="F501" s="142"/>
      <c r="G501" s="142"/>
      <c r="H501" s="142"/>
    </row>
    <row r="502" ht="15.75" customHeight="1">
      <c r="B502" s="142"/>
      <c r="E502" s="453"/>
      <c r="F502" s="142"/>
      <c r="G502" s="142"/>
      <c r="H502" s="142"/>
    </row>
    <row r="503" ht="15.75" customHeight="1">
      <c r="B503" s="142"/>
      <c r="E503" s="453"/>
      <c r="F503" s="142"/>
      <c r="G503" s="142"/>
      <c r="H503" s="142"/>
    </row>
    <row r="504" ht="15.75" customHeight="1">
      <c r="B504" s="142"/>
      <c r="E504" s="453"/>
      <c r="F504" s="142"/>
      <c r="G504" s="142"/>
      <c r="H504" s="142"/>
    </row>
    <row r="505" ht="15.75" customHeight="1">
      <c r="B505" s="142"/>
      <c r="E505" s="453"/>
      <c r="F505" s="142"/>
      <c r="G505" s="142"/>
      <c r="H505" s="142"/>
    </row>
    <row r="506" ht="15.75" customHeight="1">
      <c r="B506" s="142"/>
      <c r="E506" s="453"/>
      <c r="F506" s="142"/>
      <c r="G506" s="142"/>
      <c r="H506" s="142"/>
    </row>
    <row r="507" ht="15.75" customHeight="1">
      <c r="B507" s="142"/>
      <c r="E507" s="453"/>
      <c r="F507" s="142"/>
      <c r="G507" s="142"/>
      <c r="H507" s="142"/>
    </row>
    <row r="508" ht="15.75" customHeight="1">
      <c r="B508" s="142"/>
      <c r="E508" s="453"/>
      <c r="F508" s="142"/>
      <c r="G508" s="142"/>
      <c r="H508" s="142"/>
    </row>
    <row r="509" ht="15.75" customHeight="1">
      <c r="B509" s="142"/>
      <c r="E509" s="453"/>
      <c r="F509" s="142"/>
      <c r="G509" s="142"/>
      <c r="H509" s="142"/>
    </row>
    <row r="510" ht="15.75" customHeight="1">
      <c r="B510" s="142"/>
      <c r="E510" s="453"/>
      <c r="F510" s="142"/>
      <c r="G510" s="142"/>
      <c r="H510" s="142"/>
    </row>
    <row r="511" ht="15.75" customHeight="1">
      <c r="B511" s="142"/>
      <c r="E511" s="453"/>
      <c r="F511" s="142"/>
      <c r="G511" s="142"/>
      <c r="H511" s="142"/>
    </row>
    <row r="512" ht="15.75" customHeight="1">
      <c r="B512" s="142"/>
      <c r="E512" s="453"/>
      <c r="F512" s="142"/>
      <c r="G512" s="142"/>
      <c r="H512" s="142"/>
    </row>
    <row r="513" ht="15.75" customHeight="1">
      <c r="B513" s="142"/>
      <c r="E513" s="453"/>
      <c r="F513" s="142"/>
      <c r="G513" s="142"/>
      <c r="H513" s="142"/>
    </row>
    <row r="514" ht="15.75" customHeight="1">
      <c r="B514" s="142"/>
      <c r="E514" s="453"/>
      <c r="F514" s="142"/>
      <c r="G514" s="142"/>
      <c r="H514" s="142"/>
    </row>
    <row r="515" ht="15.75" customHeight="1">
      <c r="B515" s="142"/>
      <c r="E515" s="453"/>
      <c r="F515" s="142"/>
      <c r="G515" s="142"/>
      <c r="H515" s="142"/>
    </row>
    <row r="516" ht="15.75" customHeight="1">
      <c r="B516" s="142"/>
      <c r="E516" s="453"/>
      <c r="F516" s="142"/>
      <c r="G516" s="142"/>
      <c r="H516" s="142"/>
    </row>
    <row r="517" ht="15.75" customHeight="1">
      <c r="B517" s="142"/>
      <c r="E517" s="453"/>
      <c r="F517" s="142"/>
      <c r="G517" s="142"/>
      <c r="H517" s="142"/>
    </row>
    <row r="518" ht="15.75" customHeight="1">
      <c r="B518" s="142"/>
      <c r="E518" s="453"/>
      <c r="F518" s="142"/>
      <c r="G518" s="142"/>
      <c r="H518" s="142"/>
    </row>
    <row r="519" ht="15.75" customHeight="1">
      <c r="B519" s="142"/>
      <c r="E519" s="453"/>
      <c r="F519" s="142"/>
      <c r="G519" s="142"/>
      <c r="H519" s="142"/>
    </row>
    <row r="520" ht="15.75" customHeight="1">
      <c r="B520" s="142"/>
      <c r="E520" s="453"/>
      <c r="F520" s="142"/>
      <c r="G520" s="142"/>
      <c r="H520" s="142"/>
    </row>
    <row r="521" ht="15.75" customHeight="1">
      <c r="B521" s="142"/>
      <c r="E521" s="453"/>
      <c r="F521" s="142"/>
      <c r="G521" s="142"/>
      <c r="H521" s="142"/>
    </row>
    <row r="522" ht="15.75" customHeight="1">
      <c r="B522" s="142"/>
      <c r="E522" s="453"/>
      <c r="F522" s="142"/>
      <c r="G522" s="142"/>
      <c r="H522" s="142"/>
    </row>
    <row r="523" ht="15.75" customHeight="1">
      <c r="B523" s="142"/>
      <c r="E523" s="453"/>
      <c r="F523" s="142"/>
      <c r="G523" s="142"/>
      <c r="H523" s="142"/>
    </row>
    <row r="524" ht="15.75" customHeight="1">
      <c r="B524" s="142"/>
      <c r="E524" s="453"/>
      <c r="F524" s="142"/>
      <c r="G524" s="142"/>
      <c r="H524" s="142"/>
    </row>
    <row r="525" ht="15.75" customHeight="1">
      <c r="B525" s="142"/>
      <c r="E525" s="453"/>
      <c r="F525" s="142"/>
      <c r="G525" s="142"/>
      <c r="H525" s="142"/>
    </row>
    <row r="526" ht="15.75" customHeight="1">
      <c r="B526" s="142"/>
      <c r="E526" s="453"/>
      <c r="F526" s="142"/>
      <c r="G526" s="142"/>
      <c r="H526" s="142"/>
    </row>
    <row r="527" ht="15.75" customHeight="1">
      <c r="B527" s="142"/>
      <c r="E527" s="453"/>
      <c r="F527" s="142"/>
      <c r="G527" s="142"/>
      <c r="H527" s="142"/>
    </row>
    <row r="528" ht="15.75" customHeight="1">
      <c r="B528" s="142"/>
      <c r="E528" s="453"/>
      <c r="F528" s="142"/>
      <c r="G528" s="142"/>
      <c r="H528" s="142"/>
    </row>
    <row r="529" ht="15.75" customHeight="1">
      <c r="B529" s="142"/>
      <c r="E529" s="453"/>
      <c r="F529" s="142"/>
      <c r="G529" s="142"/>
      <c r="H529" s="142"/>
    </row>
    <row r="530" ht="15.75" customHeight="1">
      <c r="B530" s="142"/>
      <c r="E530" s="453"/>
      <c r="F530" s="142"/>
      <c r="G530" s="142"/>
      <c r="H530" s="142"/>
    </row>
    <row r="531" ht="15.75" customHeight="1">
      <c r="B531" s="142"/>
      <c r="E531" s="453"/>
      <c r="F531" s="142"/>
      <c r="G531" s="142"/>
      <c r="H531" s="142"/>
    </row>
    <row r="532" ht="15.75" customHeight="1">
      <c r="B532" s="142"/>
      <c r="E532" s="453"/>
      <c r="F532" s="142"/>
      <c r="G532" s="142"/>
      <c r="H532" s="142"/>
    </row>
    <row r="533" ht="15.75" customHeight="1">
      <c r="B533" s="142"/>
      <c r="E533" s="453"/>
      <c r="F533" s="142"/>
      <c r="G533" s="142"/>
      <c r="H533" s="142"/>
    </row>
    <row r="534" ht="15.75" customHeight="1">
      <c r="B534" s="142"/>
      <c r="E534" s="453"/>
      <c r="F534" s="142"/>
      <c r="G534" s="142"/>
      <c r="H534" s="142"/>
    </row>
    <row r="535" ht="15.75" customHeight="1">
      <c r="B535" s="142"/>
      <c r="E535" s="453"/>
      <c r="F535" s="142"/>
      <c r="G535" s="142"/>
      <c r="H535" s="142"/>
    </row>
    <row r="536" ht="15.75" customHeight="1">
      <c r="B536" s="142"/>
      <c r="E536" s="453"/>
      <c r="F536" s="142"/>
      <c r="G536" s="142"/>
      <c r="H536" s="142"/>
    </row>
    <row r="537" ht="15.75" customHeight="1">
      <c r="B537" s="142"/>
      <c r="E537" s="453"/>
      <c r="F537" s="142"/>
      <c r="G537" s="142"/>
      <c r="H537" s="142"/>
    </row>
    <row r="538" ht="15.75" customHeight="1">
      <c r="B538" s="142"/>
      <c r="E538" s="453"/>
      <c r="F538" s="142"/>
      <c r="G538" s="142"/>
      <c r="H538" s="142"/>
    </row>
    <row r="539" ht="15.75" customHeight="1">
      <c r="B539" s="142"/>
      <c r="E539" s="453"/>
      <c r="F539" s="142"/>
      <c r="G539" s="142"/>
      <c r="H539" s="142"/>
    </row>
    <row r="540" ht="15.75" customHeight="1">
      <c r="B540" s="142"/>
      <c r="E540" s="453"/>
      <c r="F540" s="142"/>
      <c r="G540" s="142"/>
      <c r="H540" s="142"/>
    </row>
    <row r="541" ht="15.75" customHeight="1">
      <c r="B541" s="142"/>
      <c r="E541" s="453"/>
      <c r="F541" s="142"/>
      <c r="G541" s="142"/>
      <c r="H541" s="142"/>
    </row>
    <row r="542" ht="15.75" customHeight="1">
      <c r="B542" s="142"/>
      <c r="E542" s="453"/>
      <c r="F542" s="142"/>
      <c r="G542" s="142"/>
      <c r="H542" s="142"/>
    </row>
    <row r="543" ht="15.75" customHeight="1">
      <c r="B543" s="142"/>
      <c r="E543" s="453"/>
      <c r="F543" s="142"/>
      <c r="G543" s="142"/>
      <c r="H543" s="142"/>
    </row>
    <row r="544" ht="15.75" customHeight="1">
      <c r="B544" s="142"/>
      <c r="E544" s="453"/>
      <c r="F544" s="142"/>
      <c r="G544" s="142"/>
      <c r="H544" s="142"/>
    </row>
    <row r="545" ht="15.75" customHeight="1">
      <c r="B545" s="142"/>
      <c r="E545" s="453"/>
      <c r="F545" s="142"/>
      <c r="G545" s="142"/>
      <c r="H545" s="142"/>
    </row>
    <row r="546" ht="15.75" customHeight="1">
      <c r="B546" s="142"/>
      <c r="E546" s="453"/>
      <c r="F546" s="142"/>
      <c r="G546" s="142"/>
      <c r="H546" s="142"/>
    </row>
    <row r="547" ht="15.75" customHeight="1">
      <c r="B547" s="142"/>
      <c r="E547" s="453"/>
      <c r="F547" s="142"/>
      <c r="G547" s="142"/>
      <c r="H547" s="142"/>
    </row>
    <row r="548" ht="15.75" customHeight="1">
      <c r="B548" s="142"/>
      <c r="E548" s="453"/>
      <c r="F548" s="142"/>
      <c r="G548" s="142"/>
      <c r="H548" s="142"/>
    </row>
    <row r="549" ht="15.75" customHeight="1">
      <c r="B549" s="142"/>
      <c r="E549" s="453"/>
      <c r="F549" s="142"/>
      <c r="G549" s="142"/>
      <c r="H549" s="142"/>
    </row>
    <row r="550" ht="15.75" customHeight="1">
      <c r="B550" s="142"/>
      <c r="E550" s="453"/>
      <c r="F550" s="142"/>
      <c r="G550" s="142"/>
      <c r="H550" s="142"/>
    </row>
    <row r="551" ht="15.75" customHeight="1">
      <c r="B551" s="142"/>
      <c r="E551" s="453"/>
      <c r="F551" s="142"/>
      <c r="G551" s="142"/>
      <c r="H551" s="142"/>
    </row>
    <row r="552" ht="15.75" customHeight="1">
      <c r="B552" s="142"/>
      <c r="E552" s="453"/>
      <c r="F552" s="142"/>
      <c r="G552" s="142"/>
      <c r="H552" s="142"/>
    </row>
    <row r="553" ht="15.75" customHeight="1">
      <c r="B553" s="142"/>
      <c r="E553" s="453"/>
      <c r="F553" s="142"/>
      <c r="G553" s="142"/>
      <c r="H553" s="142"/>
    </row>
    <row r="554" ht="15.75" customHeight="1">
      <c r="B554" s="142"/>
      <c r="E554" s="453"/>
      <c r="F554" s="142"/>
      <c r="G554" s="142"/>
      <c r="H554" s="142"/>
    </row>
    <row r="555" ht="15.75" customHeight="1">
      <c r="B555" s="142"/>
      <c r="E555" s="453"/>
      <c r="F555" s="142"/>
      <c r="G555" s="142"/>
      <c r="H555" s="142"/>
    </row>
    <row r="556" ht="15.75" customHeight="1">
      <c r="B556" s="142"/>
      <c r="E556" s="453"/>
      <c r="F556" s="142"/>
      <c r="G556" s="142"/>
      <c r="H556" s="142"/>
    </row>
    <row r="557" ht="15.75" customHeight="1">
      <c r="B557" s="142"/>
      <c r="E557" s="453"/>
      <c r="F557" s="142"/>
      <c r="G557" s="142"/>
      <c r="H557" s="142"/>
    </row>
    <row r="558" ht="15.75" customHeight="1">
      <c r="B558" s="142"/>
      <c r="E558" s="453"/>
      <c r="F558" s="142"/>
      <c r="G558" s="142"/>
      <c r="H558" s="142"/>
    </row>
    <row r="559" ht="15.75" customHeight="1">
      <c r="B559" s="142"/>
      <c r="E559" s="453"/>
      <c r="F559" s="142"/>
      <c r="G559" s="142"/>
      <c r="H559" s="142"/>
    </row>
    <row r="560" ht="15.75" customHeight="1">
      <c r="B560" s="142"/>
      <c r="E560" s="453"/>
      <c r="F560" s="142"/>
      <c r="G560" s="142"/>
      <c r="H560" s="142"/>
    </row>
    <row r="561" ht="15.75" customHeight="1">
      <c r="B561" s="142"/>
      <c r="E561" s="453"/>
      <c r="F561" s="142"/>
      <c r="G561" s="142"/>
      <c r="H561" s="142"/>
    </row>
    <row r="562" ht="15.75" customHeight="1">
      <c r="B562" s="142"/>
      <c r="E562" s="453"/>
      <c r="F562" s="142"/>
      <c r="G562" s="142"/>
      <c r="H562" s="142"/>
    </row>
    <row r="563" ht="15.75" customHeight="1">
      <c r="B563" s="142"/>
      <c r="E563" s="453"/>
      <c r="F563" s="142"/>
      <c r="G563" s="142"/>
      <c r="H563" s="142"/>
    </row>
    <row r="564" ht="15.75" customHeight="1">
      <c r="B564" s="142"/>
      <c r="E564" s="453"/>
      <c r="F564" s="142"/>
      <c r="G564" s="142"/>
      <c r="H564" s="142"/>
    </row>
    <row r="565" ht="15.75" customHeight="1">
      <c r="B565" s="142"/>
      <c r="E565" s="453"/>
      <c r="F565" s="142"/>
      <c r="G565" s="142"/>
      <c r="H565" s="142"/>
    </row>
    <row r="566" ht="15.75" customHeight="1">
      <c r="B566" s="142"/>
      <c r="E566" s="453"/>
      <c r="F566" s="142"/>
      <c r="G566" s="142"/>
      <c r="H566" s="142"/>
    </row>
    <row r="567" ht="15.75" customHeight="1">
      <c r="B567" s="142"/>
      <c r="E567" s="453"/>
      <c r="F567" s="142"/>
      <c r="G567" s="142"/>
      <c r="H567" s="142"/>
    </row>
    <row r="568" ht="15.75" customHeight="1">
      <c r="B568" s="142"/>
      <c r="E568" s="453"/>
      <c r="F568" s="142"/>
      <c r="G568" s="142"/>
      <c r="H568" s="142"/>
    </row>
    <row r="569" ht="15.75" customHeight="1">
      <c r="B569" s="142"/>
      <c r="E569" s="453"/>
      <c r="F569" s="142"/>
      <c r="G569" s="142"/>
      <c r="H569" s="142"/>
    </row>
    <row r="570" ht="15.75" customHeight="1">
      <c r="B570" s="142"/>
      <c r="E570" s="453"/>
      <c r="F570" s="142"/>
      <c r="G570" s="142"/>
      <c r="H570" s="142"/>
    </row>
    <row r="571" ht="15.75" customHeight="1">
      <c r="B571" s="142"/>
      <c r="E571" s="453"/>
      <c r="F571" s="142"/>
      <c r="G571" s="142"/>
      <c r="H571" s="142"/>
    </row>
    <row r="572" ht="15.75" customHeight="1">
      <c r="B572" s="142"/>
      <c r="E572" s="453"/>
      <c r="F572" s="142"/>
      <c r="G572" s="142"/>
      <c r="H572" s="142"/>
    </row>
    <row r="573" ht="15.75" customHeight="1">
      <c r="B573" s="142"/>
      <c r="E573" s="453"/>
      <c r="F573" s="142"/>
      <c r="G573" s="142"/>
      <c r="H573" s="142"/>
    </row>
    <row r="574" ht="15.75" customHeight="1">
      <c r="B574" s="142"/>
      <c r="E574" s="453"/>
      <c r="F574" s="142"/>
      <c r="G574" s="142"/>
      <c r="H574" s="142"/>
    </row>
    <row r="575" ht="15.75" customHeight="1">
      <c r="B575" s="142"/>
      <c r="E575" s="453"/>
      <c r="F575" s="142"/>
      <c r="G575" s="142"/>
      <c r="H575" s="142"/>
    </row>
    <row r="576" ht="15.75" customHeight="1">
      <c r="B576" s="142"/>
      <c r="E576" s="453"/>
      <c r="F576" s="142"/>
      <c r="G576" s="142"/>
      <c r="H576" s="142"/>
    </row>
    <row r="577" ht="15.75" customHeight="1">
      <c r="B577" s="142"/>
      <c r="E577" s="453"/>
      <c r="F577" s="142"/>
      <c r="G577" s="142"/>
      <c r="H577" s="142"/>
    </row>
    <row r="578" ht="15.75" customHeight="1">
      <c r="B578" s="142"/>
      <c r="E578" s="453"/>
      <c r="F578" s="142"/>
      <c r="G578" s="142"/>
      <c r="H578" s="142"/>
    </row>
    <row r="579" ht="15.75" customHeight="1">
      <c r="B579" s="142"/>
      <c r="E579" s="453"/>
      <c r="F579" s="142"/>
      <c r="G579" s="142"/>
      <c r="H579" s="142"/>
    </row>
    <row r="580" ht="15.75" customHeight="1">
      <c r="B580" s="142"/>
      <c r="E580" s="453"/>
      <c r="F580" s="142"/>
      <c r="G580" s="142"/>
      <c r="H580" s="142"/>
    </row>
    <row r="581" ht="15.75" customHeight="1">
      <c r="B581" s="142"/>
      <c r="E581" s="453"/>
      <c r="F581" s="142"/>
      <c r="G581" s="142"/>
      <c r="H581" s="142"/>
    </row>
    <row r="582" ht="15.75" customHeight="1">
      <c r="B582" s="142"/>
      <c r="E582" s="453"/>
      <c r="F582" s="142"/>
      <c r="G582" s="142"/>
      <c r="H582" s="142"/>
    </row>
    <row r="583" ht="15.75" customHeight="1">
      <c r="B583" s="142"/>
      <c r="E583" s="453"/>
      <c r="F583" s="142"/>
      <c r="G583" s="142"/>
      <c r="H583" s="142"/>
    </row>
    <row r="584" ht="15.75" customHeight="1">
      <c r="B584" s="142"/>
      <c r="E584" s="453"/>
      <c r="F584" s="142"/>
      <c r="G584" s="142"/>
      <c r="H584" s="142"/>
    </row>
    <row r="585" ht="15.75" customHeight="1">
      <c r="B585" s="142"/>
      <c r="E585" s="453"/>
      <c r="F585" s="142"/>
      <c r="G585" s="142"/>
      <c r="H585" s="142"/>
    </row>
    <row r="586" ht="15.75" customHeight="1">
      <c r="B586" s="142"/>
      <c r="E586" s="453"/>
      <c r="F586" s="142"/>
      <c r="G586" s="142"/>
      <c r="H586" s="142"/>
    </row>
    <row r="587" ht="15.75" customHeight="1">
      <c r="B587" s="142"/>
      <c r="E587" s="453"/>
      <c r="F587" s="142"/>
      <c r="G587" s="142"/>
      <c r="H587" s="142"/>
    </row>
    <row r="588" ht="15.75" customHeight="1">
      <c r="B588" s="142"/>
      <c r="E588" s="453"/>
      <c r="F588" s="142"/>
      <c r="G588" s="142"/>
      <c r="H588" s="142"/>
    </row>
    <row r="589" ht="15.75" customHeight="1">
      <c r="B589" s="142"/>
      <c r="E589" s="453"/>
      <c r="F589" s="142"/>
      <c r="G589" s="142"/>
      <c r="H589" s="142"/>
    </row>
    <row r="590" ht="15.75" customHeight="1">
      <c r="B590" s="142"/>
      <c r="E590" s="453"/>
      <c r="F590" s="142"/>
      <c r="G590" s="142"/>
      <c r="H590" s="142"/>
    </row>
    <row r="591" ht="15.75" customHeight="1">
      <c r="B591" s="142"/>
      <c r="E591" s="453"/>
      <c r="F591" s="142"/>
      <c r="G591" s="142"/>
      <c r="H591" s="142"/>
    </row>
    <row r="592" ht="15.75" customHeight="1">
      <c r="B592" s="142"/>
      <c r="E592" s="453"/>
      <c r="F592" s="142"/>
      <c r="G592" s="142"/>
      <c r="H592" s="142"/>
    </row>
    <row r="593" ht="15.75" customHeight="1">
      <c r="B593" s="142"/>
      <c r="E593" s="453"/>
      <c r="F593" s="142"/>
      <c r="G593" s="142"/>
      <c r="H593" s="142"/>
    </row>
    <row r="594" ht="15.75" customHeight="1">
      <c r="B594" s="142"/>
      <c r="E594" s="453"/>
      <c r="F594" s="142"/>
      <c r="G594" s="142"/>
      <c r="H594" s="142"/>
    </row>
    <row r="595" ht="15.75" customHeight="1">
      <c r="B595" s="142"/>
      <c r="E595" s="453"/>
      <c r="F595" s="142"/>
      <c r="G595" s="142"/>
      <c r="H595" s="142"/>
    </row>
    <row r="596" ht="15.75" customHeight="1">
      <c r="B596" s="142"/>
      <c r="E596" s="453"/>
      <c r="F596" s="142"/>
      <c r="G596" s="142"/>
      <c r="H596" s="142"/>
    </row>
    <row r="597" ht="15.75" customHeight="1">
      <c r="B597" s="142"/>
      <c r="E597" s="453"/>
      <c r="F597" s="142"/>
      <c r="G597" s="142"/>
      <c r="H597" s="142"/>
    </row>
    <row r="598" ht="15.75" customHeight="1">
      <c r="B598" s="142"/>
      <c r="E598" s="453"/>
      <c r="F598" s="142"/>
      <c r="G598" s="142"/>
      <c r="H598" s="142"/>
    </row>
    <row r="599" ht="15.75" customHeight="1">
      <c r="B599" s="142"/>
      <c r="E599" s="453"/>
      <c r="F599" s="142"/>
      <c r="G599" s="142"/>
      <c r="H599" s="142"/>
    </row>
    <row r="600" ht="15.75" customHeight="1">
      <c r="B600" s="142"/>
      <c r="E600" s="453"/>
      <c r="F600" s="142"/>
      <c r="G600" s="142"/>
      <c r="H600" s="142"/>
    </row>
    <row r="601" ht="15.75" customHeight="1">
      <c r="B601" s="142"/>
      <c r="E601" s="453"/>
      <c r="F601" s="142"/>
      <c r="G601" s="142"/>
      <c r="H601" s="142"/>
    </row>
    <row r="602" ht="15.75" customHeight="1">
      <c r="B602" s="142"/>
      <c r="E602" s="453"/>
      <c r="F602" s="142"/>
      <c r="G602" s="142"/>
      <c r="H602" s="142"/>
    </row>
    <row r="603" ht="15.75" customHeight="1">
      <c r="B603" s="142"/>
      <c r="E603" s="453"/>
      <c r="F603" s="142"/>
      <c r="G603" s="142"/>
      <c r="H603" s="142"/>
    </row>
    <row r="604" ht="15.75" customHeight="1">
      <c r="B604" s="142"/>
      <c r="E604" s="453"/>
      <c r="F604" s="142"/>
      <c r="G604" s="142"/>
      <c r="H604" s="142"/>
    </row>
    <row r="605" ht="15.75" customHeight="1">
      <c r="B605" s="142"/>
      <c r="E605" s="453"/>
      <c r="F605" s="142"/>
      <c r="G605" s="142"/>
      <c r="H605" s="142"/>
    </row>
    <row r="606" ht="15.75" customHeight="1">
      <c r="B606" s="142"/>
      <c r="E606" s="453"/>
      <c r="F606" s="142"/>
      <c r="G606" s="142"/>
      <c r="H606" s="142"/>
    </row>
    <row r="607" ht="15.75" customHeight="1">
      <c r="B607" s="142"/>
      <c r="E607" s="453"/>
      <c r="F607" s="142"/>
      <c r="G607" s="142"/>
      <c r="H607" s="142"/>
    </row>
    <row r="608" ht="15.75" customHeight="1">
      <c r="B608" s="142"/>
      <c r="E608" s="453"/>
      <c r="F608" s="142"/>
      <c r="G608" s="142"/>
      <c r="H608" s="142"/>
    </row>
    <row r="609" ht="15.75" customHeight="1">
      <c r="B609" s="142"/>
      <c r="E609" s="453"/>
      <c r="F609" s="142"/>
      <c r="G609" s="142"/>
      <c r="H609" s="142"/>
    </row>
    <row r="610" ht="15.75" customHeight="1">
      <c r="B610" s="142"/>
      <c r="E610" s="453"/>
      <c r="F610" s="142"/>
      <c r="G610" s="142"/>
      <c r="H610" s="142"/>
    </row>
    <row r="611" ht="15.75" customHeight="1">
      <c r="B611" s="142"/>
      <c r="E611" s="453"/>
      <c r="F611" s="142"/>
      <c r="G611" s="142"/>
      <c r="H611" s="142"/>
    </row>
    <row r="612" ht="15.75" customHeight="1">
      <c r="B612" s="142"/>
      <c r="E612" s="453"/>
      <c r="F612" s="142"/>
      <c r="G612" s="142"/>
      <c r="H612" s="142"/>
    </row>
    <row r="613" ht="15.75" customHeight="1">
      <c r="B613" s="142"/>
      <c r="E613" s="453"/>
      <c r="F613" s="142"/>
      <c r="G613" s="142"/>
      <c r="H613" s="142"/>
    </row>
    <row r="614" ht="15.75" customHeight="1">
      <c r="B614" s="142"/>
      <c r="E614" s="453"/>
      <c r="F614" s="142"/>
      <c r="G614" s="142"/>
      <c r="H614" s="142"/>
    </row>
    <row r="615" ht="15.75" customHeight="1">
      <c r="B615" s="142"/>
      <c r="E615" s="453"/>
      <c r="F615" s="142"/>
      <c r="G615" s="142"/>
      <c r="H615" s="142"/>
    </row>
    <row r="616" ht="15.75" customHeight="1">
      <c r="B616" s="142"/>
      <c r="E616" s="453"/>
      <c r="F616" s="142"/>
      <c r="G616" s="142"/>
      <c r="H616" s="142"/>
    </row>
    <row r="617" ht="15.75" customHeight="1">
      <c r="B617" s="142"/>
      <c r="E617" s="453"/>
      <c r="F617" s="142"/>
      <c r="G617" s="142"/>
      <c r="H617" s="142"/>
    </row>
    <row r="618" ht="15.75" customHeight="1">
      <c r="B618" s="142"/>
      <c r="E618" s="453"/>
      <c r="F618" s="142"/>
      <c r="G618" s="142"/>
      <c r="H618" s="142"/>
    </row>
    <row r="619" ht="15.75" customHeight="1">
      <c r="B619" s="142"/>
      <c r="E619" s="453"/>
      <c r="F619" s="142"/>
      <c r="G619" s="142"/>
      <c r="H619" s="142"/>
    </row>
    <row r="620" ht="15.75" customHeight="1">
      <c r="B620" s="142"/>
      <c r="E620" s="453"/>
      <c r="F620" s="142"/>
      <c r="G620" s="142"/>
      <c r="H620" s="142"/>
    </row>
    <row r="621" ht="15.75" customHeight="1">
      <c r="B621" s="142"/>
      <c r="E621" s="453"/>
      <c r="F621" s="142"/>
      <c r="G621" s="142"/>
      <c r="H621" s="142"/>
    </row>
    <row r="622" ht="15.75" customHeight="1">
      <c r="B622" s="142"/>
      <c r="E622" s="453"/>
      <c r="F622" s="142"/>
      <c r="G622" s="142"/>
      <c r="H622" s="142"/>
    </row>
    <row r="623" ht="15.75" customHeight="1">
      <c r="B623" s="142"/>
      <c r="E623" s="453"/>
      <c r="F623" s="142"/>
      <c r="G623" s="142"/>
      <c r="H623" s="142"/>
    </row>
    <row r="624" ht="15.75" customHeight="1">
      <c r="B624" s="142"/>
      <c r="E624" s="453"/>
      <c r="F624" s="142"/>
      <c r="G624" s="142"/>
      <c r="H624" s="142"/>
    </row>
    <row r="625" ht="15.75" customHeight="1">
      <c r="B625" s="142"/>
      <c r="E625" s="453"/>
      <c r="F625" s="142"/>
      <c r="G625" s="142"/>
      <c r="H625" s="142"/>
    </row>
    <row r="626" ht="15.75" customHeight="1">
      <c r="B626" s="142"/>
      <c r="E626" s="453"/>
      <c r="F626" s="142"/>
      <c r="G626" s="142"/>
      <c r="H626" s="142"/>
    </row>
    <row r="627" ht="15.75" customHeight="1">
      <c r="B627" s="142"/>
      <c r="E627" s="453"/>
      <c r="F627" s="142"/>
      <c r="G627" s="142"/>
      <c r="H627" s="142"/>
    </row>
    <row r="628" ht="15.75" customHeight="1">
      <c r="B628" s="142"/>
      <c r="E628" s="453"/>
      <c r="F628" s="142"/>
      <c r="G628" s="142"/>
      <c r="H628" s="142"/>
    </row>
    <row r="629" ht="15.75" customHeight="1">
      <c r="B629" s="142"/>
      <c r="E629" s="453"/>
      <c r="F629" s="142"/>
      <c r="G629" s="142"/>
      <c r="H629" s="142"/>
    </row>
    <row r="630" ht="15.75" customHeight="1">
      <c r="B630" s="142"/>
      <c r="E630" s="453"/>
      <c r="F630" s="142"/>
      <c r="G630" s="142"/>
      <c r="H630" s="142"/>
    </row>
    <row r="631" ht="15.75" customHeight="1">
      <c r="B631" s="142"/>
      <c r="E631" s="453"/>
      <c r="F631" s="142"/>
      <c r="G631" s="142"/>
      <c r="H631" s="142"/>
    </row>
    <row r="632" ht="15.75" customHeight="1">
      <c r="B632" s="142"/>
      <c r="E632" s="453"/>
      <c r="F632" s="142"/>
      <c r="G632" s="142"/>
      <c r="H632" s="142"/>
    </row>
    <row r="633" ht="15.75" customHeight="1">
      <c r="B633" s="142"/>
      <c r="E633" s="453"/>
      <c r="F633" s="142"/>
      <c r="G633" s="142"/>
      <c r="H633" s="142"/>
    </row>
    <row r="634" ht="15.75" customHeight="1">
      <c r="B634" s="142"/>
      <c r="E634" s="453"/>
      <c r="F634" s="142"/>
      <c r="G634" s="142"/>
      <c r="H634" s="142"/>
    </row>
    <row r="635" ht="15.75" customHeight="1">
      <c r="B635" s="142"/>
      <c r="E635" s="453"/>
      <c r="F635" s="142"/>
      <c r="G635" s="142"/>
      <c r="H635" s="142"/>
    </row>
    <row r="636" ht="15.75" customHeight="1">
      <c r="B636" s="142"/>
      <c r="E636" s="453"/>
      <c r="F636" s="142"/>
      <c r="G636" s="142"/>
      <c r="H636" s="142"/>
    </row>
    <row r="637" ht="15.75" customHeight="1">
      <c r="B637" s="142"/>
      <c r="E637" s="453"/>
      <c r="F637" s="142"/>
      <c r="G637" s="142"/>
      <c r="H637" s="142"/>
    </row>
    <row r="638" ht="15.75" customHeight="1">
      <c r="B638" s="142"/>
      <c r="E638" s="453"/>
      <c r="F638" s="142"/>
      <c r="G638" s="142"/>
      <c r="H638" s="142"/>
    </row>
    <row r="639" ht="15.75" customHeight="1">
      <c r="B639" s="142"/>
      <c r="E639" s="453"/>
      <c r="F639" s="142"/>
      <c r="G639" s="142"/>
      <c r="H639" s="142"/>
    </row>
    <row r="640" ht="15.75" customHeight="1">
      <c r="B640" s="142"/>
      <c r="E640" s="453"/>
      <c r="F640" s="142"/>
      <c r="G640" s="142"/>
      <c r="H640" s="142"/>
    </row>
    <row r="641" ht="15.75" customHeight="1">
      <c r="B641" s="142"/>
      <c r="E641" s="453"/>
      <c r="F641" s="142"/>
      <c r="G641" s="142"/>
      <c r="H641" s="142"/>
    </row>
    <row r="642" ht="15.75" customHeight="1">
      <c r="B642" s="142"/>
      <c r="E642" s="453"/>
      <c r="F642" s="142"/>
      <c r="G642" s="142"/>
      <c r="H642" s="142"/>
    </row>
    <row r="643" ht="15.75" customHeight="1">
      <c r="B643" s="142"/>
      <c r="E643" s="453"/>
      <c r="F643" s="142"/>
      <c r="G643" s="142"/>
      <c r="H643" s="142"/>
    </row>
    <row r="644" ht="15.75" customHeight="1">
      <c r="B644" s="142"/>
      <c r="E644" s="453"/>
      <c r="F644" s="142"/>
      <c r="G644" s="142"/>
      <c r="H644" s="142"/>
    </row>
    <row r="645" ht="15.75" customHeight="1">
      <c r="B645" s="142"/>
      <c r="E645" s="453"/>
      <c r="F645" s="142"/>
      <c r="G645" s="142"/>
      <c r="H645" s="142"/>
    </row>
    <row r="646" ht="15.75" customHeight="1">
      <c r="B646" s="142"/>
      <c r="E646" s="453"/>
      <c r="F646" s="142"/>
      <c r="G646" s="142"/>
      <c r="H646" s="142"/>
    </row>
    <row r="647" ht="15.75" customHeight="1">
      <c r="B647" s="142"/>
      <c r="E647" s="453"/>
      <c r="F647" s="142"/>
      <c r="G647" s="142"/>
      <c r="H647" s="142"/>
    </row>
    <row r="648" ht="15.75" customHeight="1">
      <c r="B648" s="142"/>
      <c r="E648" s="453"/>
      <c r="F648" s="142"/>
      <c r="G648" s="142"/>
      <c r="H648" s="142"/>
    </row>
    <row r="649" ht="15.75" customHeight="1">
      <c r="B649" s="142"/>
      <c r="E649" s="453"/>
      <c r="F649" s="142"/>
      <c r="G649" s="142"/>
      <c r="H649" s="142"/>
    </row>
    <row r="650" ht="15.75" customHeight="1">
      <c r="B650" s="142"/>
      <c r="E650" s="453"/>
      <c r="F650" s="142"/>
      <c r="G650" s="142"/>
      <c r="H650" s="142"/>
    </row>
    <row r="651" ht="15.75" customHeight="1">
      <c r="B651" s="142"/>
      <c r="E651" s="453"/>
      <c r="F651" s="142"/>
      <c r="G651" s="142"/>
      <c r="H651" s="142"/>
    </row>
    <row r="652" ht="15.75" customHeight="1">
      <c r="B652" s="142"/>
      <c r="E652" s="453"/>
      <c r="F652" s="142"/>
      <c r="G652" s="142"/>
      <c r="H652" s="142"/>
    </row>
    <row r="653" ht="15.75" customHeight="1">
      <c r="B653" s="142"/>
      <c r="E653" s="453"/>
      <c r="F653" s="142"/>
      <c r="G653" s="142"/>
      <c r="H653" s="142"/>
    </row>
    <row r="654" ht="15.75" customHeight="1">
      <c r="B654" s="142"/>
      <c r="E654" s="453"/>
      <c r="F654" s="142"/>
      <c r="G654" s="142"/>
      <c r="H654" s="142"/>
    </row>
    <row r="655" ht="15.75" customHeight="1">
      <c r="B655" s="142"/>
      <c r="E655" s="453"/>
      <c r="F655" s="142"/>
      <c r="G655" s="142"/>
      <c r="H655" s="142"/>
    </row>
    <row r="656" ht="15.75" customHeight="1">
      <c r="B656" s="142"/>
      <c r="E656" s="453"/>
      <c r="F656" s="142"/>
      <c r="G656" s="142"/>
      <c r="H656" s="142"/>
    </row>
    <row r="657" ht="15.75" customHeight="1">
      <c r="B657" s="142"/>
      <c r="E657" s="453"/>
      <c r="F657" s="142"/>
      <c r="G657" s="142"/>
      <c r="H657" s="142"/>
    </row>
    <row r="658" ht="15.75" customHeight="1">
      <c r="B658" s="142"/>
      <c r="E658" s="453"/>
      <c r="F658" s="142"/>
      <c r="G658" s="142"/>
      <c r="H658" s="142"/>
    </row>
    <row r="659" ht="15.75" customHeight="1">
      <c r="B659" s="142"/>
      <c r="E659" s="453"/>
      <c r="F659" s="142"/>
      <c r="G659" s="142"/>
      <c r="H659" s="142"/>
    </row>
    <row r="660" ht="15.75" customHeight="1">
      <c r="B660" s="142"/>
      <c r="E660" s="453"/>
      <c r="F660" s="142"/>
      <c r="G660" s="142"/>
      <c r="H660" s="142"/>
    </row>
    <row r="661" ht="15.75" customHeight="1">
      <c r="B661" s="142"/>
      <c r="E661" s="453"/>
      <c r="F661" s="142"/>
      <c r="G661" s="142"/>
      <c r="H661" s="142"/>
    </row>
    <row r="662" ht="15.75" customHeight="1">
      <c r="B662" s="142"/>
      <c r="E662" s="453"/>
      <c r="F662" s="142"/>
      <c r="G662" s="142"/>
      <c r="H662" s="142"/>
    </row>
    <row r="663" ht="15.75" customHeight="1">
      <c r="B663" s="142"/>
      <c r="E663" s="453"/>
      <c r="F663" s="142"/>
      <c r="G663" s="142"/>
      <c r="H663" s="142"/>
    </row>
    <row r="664" ht="15.75" customHeight="1">
      <c r="B664" s="142"/>
      <c r="E664" s="453"/>
      <c r="F664" s="142"/>
      <c r="G664" s="142"/>
      <c r="H664" s="142"/>
    </row>
    <row r="665" ht="15.75" customHeight="1">
      <c r="B665" s="142"/>
      <c r="E665" s="453"/>
      <c r="F665" s="142"/>
      <c r="G665" s="142"/>
      <c r="H665" s="142"/>
    </row>
    <row r="666" ht="15.75" customHeight="1">
      <c r="B666" s="142"/>
      <c r="E666" s="453"/>
      <c r="F666" s="142"/>
      <c r="G666" s="142"/>
      <c r="H666" s="142"/>
    </row>
    <row r="667" ht="15.75" customHeight="1">
      <c r="B667" s="142"/>
      <c r="E667" s="453"/>
      <c r="F667" s="142"/>
      <c r="G667" s="142"/>
      <c r="H667" s="142"/>
    </row>
    <row r="668" ht="15.75" customHeight="1">
      <c r="B668" s="142"/>
      <c r="E668" s="453"/>
      <c r="F668" s="142"/>
      <c r="G668" s="142"/>
      <c r="H668" s="142"/>
    </row>
    <row r="669" ht="15.75" customHeight="1">
      <c r="B669" s="142"/>
      <c r="E669" s="453"/>
      <c r="F669" s="142"/>
      <c r="G669" s="142"/>
      <c r="H669" s="142"/>
    </row>
    <row r="670" ht="15.75" customHeight="1">
      <c r="B670" s="142"/>
      <c r="E670" s="453"/>
      <c r="F670" s="142"/>
      <c r="G670" s="142"/>
      <c r="H670" s="142"/>
    </row>
    <row r="671" ht="15.75" customHeight="1">
      <c r="B671" s="142"/>
      <c r="E671" s="453"/>
      <c r="F671" s="142"/>
      <c r="G671" s="142"/>
      <c r="H671" s="142"/>
    </row>
    <row r="672" ht="15.75" customHeight="1">
      <c r="B672" s="142"/>
      <c r="E672" s="453"/>
      <c r="F672" s="142"/>
      <c r="G672" s="142"/>
      <c r="H672" s="142"/>
    </row>
    <row r="673" ht="15.75" customHeight="1">
      <c r="B673" s="142"/>
      <c r="E673" s="453"/>
      <c r="F673" s="142"/>
      <c r="G673" s="142"/>
      <c r="H673" s="142"/>
    </row>
    <row r="674" ht="15.75" customHeight="1">
      <c r="B674" s="142"/>
      <c r="E674" s="453"/>
      <c r="F674" s="142"/>
      <c r="G674" s="142"/>
      <c r="H674" s="142"/>
    </row>
    <row r="675" ht="15.75" customHeight="1">
      <c r="B675" s="142"/>
      <c r="E675" s="453"/>
      <c r="F675" s="142"/>
      <c r="G675" s="142"/>
      <c r="H675" s="142"/>
    </row>
    <row r="676" ht="15.75" customHeight="1">
      <c r="B676" s="142"/>
      <c r="E676" s="453"/>
      <c r="F676" s="142"/>
      <c r="G676" s="142"/>
      <c r="H676" s="142"/>
    </row>
    <row r="677" ht="15.75" customHeight="1">
      <c r="B677" s="142"/>
      <c r="E677" s="453"/>
      <c r="F677" s="142"/>
      <c r="G677" s="142"/>
      <c r="H677" s="142"/>
    </row>
    <row r="678" ht="15.75" customHeight="1">
      <c r="B678" s="142"/>
      <c r="E678" s="453"/>
      <c r="F678" s="142"/>
      <c r="G678" s="142"/>
      <c r="H678" s="142"/>
    </row>
    <row r="679" ht="15.75" customHeight="1">
      <c r="B679" s="142"/>
      <c r="E679" s="453"/>
      <c r="F679" s="142"/>
      <c r="G679" s="142"/>
      <c r="H679" s="142"/>
    </row>
    <row r="680" ht="15.75" customHeight="1">
      <c r="B680" s="142"/>
      <c r="E680" s="453"/>
      <c r="F680" s="142"/>
      <c r="G680" s="142"/>
      <c r="H680" s="142"/>
    </row>
    <row r="681" ht="15.75" customHeight="1">
      <c r="B681" s="142"/>
      <c r="E681" s="453"/>
      <c r="F681" s="142"/>
      <c r="G681" s="142"/>
      <c r="H681" s="142"/>
    </row>
    <row r="682" ht="15.75" customHeight="1">
      <c r="B682" s="142"/>
      <c r="E682" s="453"/>
      <c r="F682" s="142"/>
      <c r="G682" s="142"/>
      <c r="H682" s="142"/>
    </row>
    <row r="683" ht="15.75" customHeight="1">
      <c r="B683" s="142"/>
      <c r="E683" s="453"/>
      <c r="F683" s="142"/>
      <c r="G683" s="142"/>
      <c r="H683" s="142"/>
    </row>
    <row r="684" ht="15.75" customHeight="1">
      <c r="B684" s="142"/>
      <c r="E684" s="453"/>
      <c r="F684" s="142"/>
      <c r="G684" s="142"/>
      <c r="H684" s="142"/>
    </row>
    <row r="685" ht="15.75" customHeight="1">
      <c r="B685" s="142"/>
      <c r="E685" s="453"/>
      <c r="F685" s="142"/>
      <c r="G685" s="142"/>
      <c r="H685" s="142"/>
    </row>
    <row r="686" ht="15.75" customHeight="1">
      <c r="B686" s="142"/>
      <c r="E686" s="453"/>
      <c r="F686" s="142"/>
      <c r="G686" s="142"/>
      <c r="H686" s="142"/>
    </row>
    <row r="687" ht="15.75" customHeight="1">
      <c r="B687" s="142"/>
      <c r="E687" s="453"/>
      <c r="F687" s="142"/>
      <c r="G687" s="142"/>
      <c r="H687" s="142"/>
    </row>
    <row r="688" ht="15.75" customHeight="1">
      <c r="B688" s="142"/>
      <c r="E688" s="453"/>
      <c r="F688" s="142"/>
      <c r="G688" s="142"/>
      <c r="H688" s="142"/>
    </row>
    <row r="689" ht="15.75" customHeight="1">
      <c r="B689" s="142"/>
      <c r="E689" s="453"/>
      <c r="F689" s="142"/>
      <c r="G689" s="142"/>
      <c r="H689" s="142"/>
    </row>
    <row r="690" ht="15.75" customHeight="1">
      <c r="B690" s="142"/>
      <c r="E690" s="453"/>
      <c r="F690" s="142"/>
      <c r="G690" s="142"/>
      <c r="H690" s="142"/>
    </row>
    <row r="691" ht="15.75" customHeight="1">
      <c r="B691" s="142"/>
      <c r="E691" s="453"/>
      <c r="F691" s="142"/>
      <c r="G691" s="142"/>
      <c r="H691" s="142"/>
    </row>
    <row r="692" ht="15.75" customHeight="1">
      <c r="B692" s="142"/>
      <c r="E692" s="453"/>
      <c r="F692" s="142"/>
      <c r="G692" s="142"/>
      <c r="H692" s="142"/>
    </row>
    <row r="693" ht="15.75" customHeight="1">
      <c r="B693" s="142"/>
      <c r="E693" s="453"/>
      <c r="F693" s="142"/>
      <c r="G693" s="142"/>
      <c r="H693" s="142"/>
    </row>
    <row r="694" ht="15.75" customHeight="1">
      <c r="B694" s="142"/>
      <c r="E694" s="453"/>
      <c r="F694" s="142"/>
      <c r="G694" s="142"/>
      <c r="H694" s="142"/>
    </row>
    <row r="695" ht="15.75" customHeight="1">
      <c r="B695" s="142"/>
      <c r="E695" s="453"/>
      <c r="F695" s="142"/>
      <c r="G695" s="142"/>
      <c r="H695" s="142"/>
    </row>
    <row r="696" ht="15.75" customHeight="1">
      <c r="B696" s="142"/>
      <c r="E696" s="453"/>
      <c r="F696" s="142"/>
      <c r="G696" s="142"/>
      <c r="H696" s="142"/>
    </row>
    <row r="697" ht="15.75" customHeight="1">
      <c r="B697" s="142"/>
      <c r="E697" s="453"/>
      <c r="F697" s="142"/>
      <c r="G697" s="142"/>
      <c r="H697" s="142"/>
    </row>
    <row r="698" ht="15.75" customHeight="1">
      <c r="B698" s="142"/>
      <c r="E698" s="453"/>
      <c r="F698" s="142"/>
      <c r="G698" s="142"/>
      <c r="H698" s="142"/>
    </row>
    <row r="699" ht="15.75" customHeight="1">
      <c r="B699" s="142"/>
      <c r="E699" s="453"/>
      <c r="F699" s="142"/>
      <c r="G699" s="142"/>
      <c r="H699" s="142"/>
    </row>
    <row r="700" ht="15.75" customHeight="1">
      <c r="B700" s="142"/>
      <c r="E700" s="453"/>
      <c r="F700" s="142"/>
      <c r="G700" s="142"/>
      <c r="H700" s="142"/>
    </row>
    <row r="701" ht="15.75" customHeight="1">
      <c r="B701" s="142"/>
      <c r="E701" s="453"/>
      <c r="F701" s="142"/>
      <c r="G701" s="142"/>
      <c r="H701" s="142"/>
    </row>
    <row r="702" ht="15.75" customHeight="1">
      <c r="B702" s="142"/>
      <c r="E702" s="453"/>
      <c r="F702" s="142"/>
      <c r="G702" s="142"/>
      <c r="H702" s="142"/>
    </row>
    <row r="703" ht="15.75" customHeight="1">
      <c r="B703" s="142"/>
      <c r="E703" s="453"/>
      <c r="F703" s="142"/>
      <c r="G703" s="142"/>
      <c r="H703" s="142"/>
    </row>
    <row r="704" ht="15.75" customHeight="1">
      <c r="B704" s="142"/>
      <c r="E704" s="453"/>
      <c r="F704" s="142"/>
      <c r="G704" s="142"/>
      <c r="H704" s="142"/>
    </row>
    <row r="705" ht="15.75" customHeight="1">
      <c r="B705" s="142"/>
      <c r="E705" s="453"/>
      <c r="F705" s="142"/>
      <c r="G705" s="142"/>
      <c r="H705" s="142"/>
    </row>
    <row r="706" ht="15.75" customHeight="1">
      <c r="B706" s="142"/>
      <c r="E706" s="453"/>
      <c r="F706" s="142"/>
      <c r="G706" s="142"/>
      <c r="H706" s="142"/>
    </row>
    <row r="707" ht="15.75" customHeight="1">
      <c r="B707" s="142"/>
      <c r="E707" s="453"/>
      <c r="F707" s="142"/>
      <c r="G707" s="142"/>
      <c r="H707" s="142"/>
    </row>
    <row r="708" ht="15.75" customHeight="1">
      <c r="B708" s="142"/>
      <c r="E708" s="453"/>
      <c r="F708" s="142"/>
      <c r="G708" s="142"/>
      <c r="H708" s="142"/>
    </row>
    <row r="709" ht="15.75" customHeight="1">
      <c r="B709" s="142"/>
      <c r="E709" s="453"/>
      <c r="F709" s="142"/>
      <c r="G709" s="142"/>
      <c r="H709" s="142"/>
    </row>
    <row r="710" ht="15.75" customHeight="1">
      <c r="B710" s="142"/>
      <c r="E710" s="453"/>
      <c r="F710" s="142"/>
      <c r="G710" s="142"/>
      <c r="H710" s="142"/>
    </row>
    <row r="711" ht="15.75" customHeight="1">
      <c r="B711" s="142"/>
      <c r="E711" s="453"/>
      <c r="F711" s="142"/>
      <c r="G711" s="142"/>
      <c r="H711" s="142"/>
    </row>
    <row r="712" ht="15.75" customHeight="1">
      <c r="B712" s="142"/>
      <c r="E712" s="453"/>
      <c r="F712" s="142"/>
      <c r="G712" s="142"/>
      <c r="H712" s="142"/>
    </row>
    <row r="713" ht="15.75" customHeight="1">
      <c r="B713" s="142"/>
      <c r="E713" s="453"/>
      <c r="F713" s="142"/>
      <c r="G713" s="142"/>
      <c r="H713" s="142"/>
    </row>
    <row r="714" ht="15.75" customHeight="1">
      <c r="B714" s="142"/>
      <c r="E714" s="453"/>
      <c r="F714" s="142"/>
      <c r="G714" s="142"/>
      <c r="H714" s="142"/>
    </row>
    <row r="715" ht="15.75" customHeight="1">
      <c r="B715" s="142"/>
      <c r="E715" s="453"/>
      <c r="F715" s="142"/>
      <c r="G715" s="142"/>
      <c r="H715" s="142"/>
    </row>
    <row r="716" ht="15.75" customHeight="1">
      <c r="B716" s="142"/>
      <c r="E716" s="453"/>
      <c r="F716" s="142"/>
      <c r="G716" s="142"/>
      <c r="H716" s="142"/>
    </row>
    <row r="717" ht="15.75" customHeight="1">
      <c r="B717" s="142"/>
      <c r="E717" s="453"/>
      <c r="F717" s="142"/>
      <c r="G717" s="142"/>
      <c r="H717" s="142"/>
    </row>
    <row r="718" ht="15.75" customHeight="1">
      <c r="B718" s="142"/>
      <c r="E718" s="453"/>
      <c r="F718" s="142"/>
      <c r="G718" s="142"/>
      <c r="H718" s="142"/>
    </row>
    <row r="719" ht="15.75" customHeight="1">
      <c r="B719" s="142"/>
      <c r="E719" s="453"/>
      <c r="F719" s="142"/>
      <c r="G719" s="142"/>
      <c r="H719" s="142"/>
    </row>
    <row r="720" ht="15.75" customHeight="1">
      <c r="B720" s="142"/>
      <c r="E720" s="453"/>
      <c r="F720" s="142"/>
      <c r="G720" s="142"/>
      <c r="H720" s="142"/>
    </row>
    <row r="721" ht="15.75" customHeight="1">
      <c r="B721" s="142"/>
      <c r="E721" s="453"/>
      <c r="F721" s="142"/>
      <c r="G721" s="142"/>
      <c r="H721" s="142"/>
    </row>
    <row r="722" ht="15.75" customHeight="1">
      <c r="B722" s="142"/>
      <c r="E722" s="453"/>
      <c r="F722" s="142"/>
      <c r="G722" s="142"/>
      <c r="H722" s="142"/>
    </row>
    <row r="723" ht="15.75" customHeight="1">
      <c r="B723" s="142"/>
      <c r="E723" s="453"/>
      <c r="F723" s="142"/>
      <c r="G723" s="142"/>
      <c r="H723" s="142"/>
    </row>
    <row r="724" ht="15.75" customHeight="1">
      <c r="B724" s="142"/>
      <c r="E724" s="453"/>
      <c r="F724" s="142"/>
      <c r="G724" s="142"/>
      <c r="H724" s="142"/>
    </row>
    <row r="725" ht="15.75" customHeight="1">
      <c r="B725" s="142"/>
      <c r="E725" s="453"/>
      <c r="F725" s="142"/>
      <c r="G725" s="142"/>
      <c r="H725" s="142"/>
    </row>
    <row r="726" ht="15.75" customHeight="1">
      <c r="B726" s="142"/>
      <c r="E726" s="453"/>
      <c r="F726" s="142"/>
      <c r="G726" s="142"/>
      <c r="H726" s="142"/>
    </row>
    <row r="727" ht="15.75" customHeight="1">
      <c r="B727" s="142"/>
      <c r="E727" s="453"/>
      <c r="F727" s="142"/>
      <c r="G727" s="142"/>
      <c r="H727" s="142"/>
    </row>
    <row r="728" ht="15.75" customHeight="1">
      <c r="B728" s="142"/>
      <c r="E728" s="453"/>
      <c r="F728" s="142"/>
      <c r="G728" s="142"/>
      <c r="H728" s="142"/>
    </row>
    <row r="729" ht="15.75" customHeight="1">
      <c r="B729" s="142"/>
      <c r="E729" s="453"/>
      <c r="F729" s="142"/>
      <c r="G729" s="142"/>
      <c r="H729" s="142"/>
    </row>
    <row r="730" ht="15.75" customHeight="1">
      <c r="B730" s="142"/>
      <c r="E730" s="453"/>
      <c r="F730" s="142"/>
      <c r="G730" s="142"/>
      <c r="H730" s="142"/>
    </row>
    <row r="731" ht="15.75" customHeight="1">
      <c r="B731" s="142"/>
      <c r="E731" s="453"/>
      <c r="F731" s="142"/>
      <c r="G731" s="142"/>
      <c r="H731" s="142"/>
    </row>
    <row r="732" ht="15.75" customHeight="1">
      <c r="B732" s="142"/>
      <c r="E732" s="453"/>
      <c r="F732" s="142"/>
      <c r="G732" s="142"/>
      <c r="H732" s="142"/>
    </row>
    <row r="733" ht="15.75" customHeight="1">
      <c r="B733" s="142"/>
      <c r="E733" s="453"/>
      <c r="F733" s="142"/>
      <c r="G733" s="142"/>
      <c r="H733" s="142"/>
    </row>
    <row r="734" ht="15.75" customHeight="1">
      <c r="B734" s="142"/>
      <c r="E734" s="453"/>
      <c r="F734" s="142"/>
      <c r="G734" s="142"/>
      <c r="H734" s="142"/>
    </row>
    <row r="735" ht="15.75" customHeight="1">
      <c r="B735" s="142"/>
      <c r="E735" s="453"/>
      <c r="F735" s="142"/>
      <c r="G735" s="142"/>
      <c r="H735" s="142"/>
    </row>
    <row r="736" ht="15.75" customHeight="1">
      <c r="B736" s="142"/>
      <c r="E736" s="453"/>
      <c r="F736" s="142"/>
      <c r="G736" s="142"/>
      <c r="H736" s="142"/>
    </row>
    <row r="737" ht="15.75" customHeight="1">
      <c r="B737" s="142"/>
      <c r="E737" s="453"/>
      <c r="F737" s="142"/>
      <c r="G737" s="142"/>
      <c r="H737" s="142"/>
    </row>
    <row r="738" ht="15.75" customHeight="1">
      <c r="B738" s="142"/>
      <c r="E738" s="453"/>
      <c r="F738" s="142"/>
      <c r="G738" s="142"/>
      <c r="H738" s="142"/>
    </row>
    <row r="739" ht="15.75" customHeight="1">
      <c r="B739" s="142"/>
      <c r="E739" s="453"/>
      <c r="F739" s="142"/>
      <c r="G739" s="142"/>
      <c r="H739" s="142"/>
    </row>
    <row r="740" ht="15.75" customHeight="1">
      <c r="B740" s="142"/>
      <c r="E740" s="453"/>
      <c r="F740" s="142"/>
      <c r="G740" s="142"/>
      <c r="H740" s="142"/>
    </row>
    <row r="741" ht="15.75" customHeight="1">
      <c r="B741" s="142"/>
      <c r="E741" s="453"/>
      <c r="F741" s="142"/>
      <c r="G741" s="142"/>
      <c r="H741" s="142"/>
    </row>
    <row r="742" ht="15.75" customHeight="1">
      <c r="B742" s="142"/>
      <c r="E742" s="453"/>
      <c r="F742" s="142"/>
      <c r="G742" s="142"/>
      <c r="H742" s="142"/>
    </row>
    <row r="743" ht="15.75" customHeight="1">
      <c r="B743" s="142"/>
      <c r="E743" s="453"/>
      <c r="F743" s="142"/>
      <c r="G743" s="142"/>
      <c r="H743" s="142"/>
    </row>
    <row r="744" ht="15.75" customHeight="1">
      <c r="B744" s="142"/>
      <c r="E744" s="453"/>
      <c r="F744" s="142"/>
      <c r="G744" s="142"/>
      <c r="H744" s="142"/>
    </row>
    <row r="745" ht="15.75" customHeight="1">
      <c r="B745" s="142"/>
      <c r="E745" s="453"/>
      <c r="F745" s="142"/>
      <c r="G745" s="142"/>
      <c r="H745" s="142"/>
    </row>
    <row r="746" ht="15.75" customHeight="1">
      <c r="B746" s="142"/>
      <c r="E746" s="453"/>
      <c r="F746" s="142"/>
      <c r="G746" s="142"/>
      <c r="H746" s="142"/>
    </row>
    <row r="747" ht="15.75" customHeight="1">
      <c r="B747" s="142"/>
      <c r="E747" s="453"/>
      <c r="F747" s="142"/>
      <c r="G747" s="142"/>
      <c r="H747" s="142"/>
    </row>
    <row r="748" ht="15.75" customHeight="1">
      <c r="B748" s="142"/>
      <c r="E748" s="453"/>
      <c r="F748" s="142"/>
      <c r="G748" s="142"/>
      <c r="H748" s="142"/>
    </row>
    <row r="749" ht="15.75" customHeight="1">
      <c r="B749" s="142"/>
      <c r="E749" s="453"/>
      <c r="F749" s="142"/>
      <c r="G749" s="142"/>
      <c r="H749" s="142"/>
    </row>
    <row r="750" ht="15.75" customHeight="1">
      <c r="B750" s="142"/>
      <c r="E750" s="453"/>
      <c r="F750" s="142"/>
      <c r="G750" s="142"/>
      <c r="H750" s="142"/>
    </row>
    <row r="751" ht="15.75" customHeight="1">
      <c r="B751" s="142"/>
      <c r="E751" s="453"/>
      <c r="F751" s="142"/>
      <c r="G751" s="142"/>
      <c r="H751" s="142"/>
    </row>
    <row r="752" ht="15.75" customHeight="1">
      <c r="B752" s="142"/>
      <c r="E752" s="453"/>
      <c r="F752" s="142"/>
      <c r="G752" s="142"/>
      <c r="H752" s="142"/>
    </row>
    <row r="753" ht="15.75" customHeight="1">
      <c r="B753" s="142"/>
      <c r="E753" s="453"/>
      <c r="F753" s="142"/>
      <c r="G753" s="142"/>
      <c r="H753" s="142"/>
    </row>
    <row r="754" ht="15.75" customHeight="1">
      <c r="B754" s="142"/>
      <c r="E754" s="453"/>
      <c r="F754" s="142"/>
      <c r="G754" s="142"/>
      <c r="H754" s="142"/>
    </row>
    <row r="755" ht="15.75" customHeight="1">
      <c r="B755" s="142"/>
      <c r="E755" s="453"/>
      <c r="F755" s="142"/>
      <c r="G755" s="142"/>
      <c r="H755" s="142"/>
    </row>
    <row r="756" ht="15.75" customHeight="1">
      <c r="B756" s="142"/>
      <c r="E756" s="453"/>
      <c r="F756" s="142"/>
      <c r="G756" s="142"/>
      <c r="H756" s="142"/>
    </row>
    <row r="757" ht="15.75" customHeight="1">
      <c r="B757" s="142"/>
      <c r="E757" s="453"/>
      <c r="F757" s="142"/>
      <c r="G757" s="142"/>
      <c r="H757" s="142"/>
    </row>
    <row r="758" ht="15.75" customHeight="1">
      <c r="B758" s="142"/>
      <c r="E758" s="453"/>
      <c r="F758" s="142"/>
      <c r="G758" s="142"/>
      <c r="H758" s="142"/>
    </row>
    <row r="759" ht="15.75" customHeight="1">
      <c r="B759" s="142"/>
      <c r="E759" s="453"/>
      <c r="F759" s="142"/>
      <c r="G759" s="142"/>
      <c r="H759" s="142"/>
    </row>
    <row r="760" ht="15.75" customHeight="1">
      <c r="B760" s="142"/>
      <c r="E760" s="453"/>
      <c r="F760" s="142"/>
      <c r="G760" s="142"/>
      <c r="H760" s="142"/>
    </row>
    <row r="761" ht="15.75" customHeight="1">
      <c r="B761" s="142"/>
      <c r="E761" s="453"/>
      <c r="F761" s="142"/>
      <c r="G761" s="142"/>
      <c r="H761" s="142"/>
    </row>
    <row r="762" ht="15.75" customHeight="1">
      <c r="B762" s="142"/>
      <c r="E762" s="453"/>
      <c r="F762" s="142"/>
      <c r="G762" s="142"/>
      <c r="H762" s="142"/>
    </row>
    <row r="763" ht="15.75" customHeight="1">
      <c r="B763" s="142"/>
      <c r="E763" s="453"/>
      <c r="F763" s="142"/>
      <c r="G763" s="142"/>
      <c r="H763" s="142"/>
    </row>
    <row r="764" ht="15.75" customHeight="1">
      <c r="B764" s="142"/>
      <c r="E764" s="453"/>
      <c r="F764" s="142"/>
      <c r="G764" s="142"/>
      <c r="H764" s="142"/>
    </row>
    <row r="765" ht="15.75" customHeight="1">
      <c r="B765" s="142"/>
      <c r="E765" s="453"/>
      <c r="F765" s="142"/>
      <c r="G765" s="142"/>
      <c r="H765" s="142"/>
    </row>
    <row r="766" ht="15.75" customHeight="1">
      <c r="B766" s="142"/>
      <c r="E766" s="453"/>
      <c r="F766" s="142"/>
      <c r="G766" s="142"/>
      <c r="H766" s="142"/>
    </row>
    <row r="767" ht="15.75" customHeight="1">
      <c r="B767" s="142"/>
      <c r="E767" s="453"/>
      <c r="F767" s="142"/>
      <c r="G767" s="142"/>
      <c r="H767" s="142"/>
    </row>
    <row r="768" ht="15.75" customHeight="1">
      <c r="B768" s="142"/>
      <c r="E768" s="453"/>
      <c r="F768" s="142"/>
      <c r="G768" s="142"/>
      <c r="H768" s="142"/>
    </row>
    <row r="769" ht="15.75" customHeight="1">
      <c r="B769" s="142"/>
      <c r="E769" s="453"/>
      <c r="F769" s="142"/>
      <c r="G769" s="142"/>
      <c r="H769" s="142"/>
    </row>
    <row r="770" ht="15.75" customHeight="1">
      <c r="B770" s="142"/>
      <c r="E770" s="453"/>
      <c r="F770" s="142"/>
      <c r="G770" s="142"/>
      <c r="H770" s="142"/>
    </row>
    <row r="771" ht="15.75" customHeight="1">
      <c r="B771" s="142"/>
      <c r="E771" s="453"/>
      <c r="F771" s="142"/>
      <c r="G771" s="142"/>
      <c r="H771" s="142"/>
    </row>
    <row r="772" ht="15.75" customHeight="1">
      <c r="B772" s="142"/>
      <c r="E772" s="453"/>
      <c r="F772" s="142"/>
      <c r="G772" s="142"/>
      <c r="H772" s="142"/>
    </row>
    <row r="773" ht="15.75" customHeight="1">
      <c r="B773" s="142"/>
      <c r="E773" s="453"/>
      <c r="F773" s="142"/>
      <c r="G773" s="142"/>
      <c r="H773" s="142"/>
    </row>
    <row r="774" ht="15.75" customHeight="1">
      <c r="B774" s="142"/>
      <c r="E774" s="453"/>
      <c r="F774" s="142"/>
      <c r="G774" s="142"/>
      <c r="H774" s="142"/>
    </row>
    <row r="775" ht="15.75" customHeight="1">
      <c r="B775" s="142"/>
      <c r="E775" s="453"/>
      <c r="F775" s="142"/>
      <c r="G775" s="142"/>
      <c r="H775" s="142"/>
    </row>
    <row r="776" ht="15.75" customHeight="1">
      <c r="B776" s="142"/>
      <c r="E776" s="453"/>
      <c r="F776" s="142"/>
      <c r="G776" s="142"/>
      <c r="H776" s="142"/>
    </row>
    <row r="777" ht="15.75" customHeight="1">
      <c r="B777" s="142"/>
      <c r="E777" s="453"/>
      <c r="F777" s="142"/>
      <c r="G777" s="142"/>
      <c r="H777" s="142"/>
    </row>
    <row r="778" ht="15.75" customHeight="1">
      <c r="B778" s="142"/>
      <c r="E778" s="453"/>
      <c r="F778" s="142"/>
      <c r="G778" s="142"/>
      <c r="H778" s="142"/>
    </row>
    <row r="779" ht="15.75" customHeight="1">
      <c r="B779" s="142"/>
      <c r="E779" s="453"/>
      <c r="F779" s="142"/>
      <c r="G779" s="142"/>
      <c r="H779" s="142"/>
    </row>
    <row r="780" ht="15.75" customHeight="1">
      <c r="B780" s="142"/>
      <c r="E780" s="453"/>
      <c r="F780" s="142"/>
      <c r="G780" s="142"/>
      <c r="H780" s="142"/>
    </row>
    <row r="781" ht="15.75" customHeight="1">
      <c r="B781" s="142"/>
      <c r="E781" s="453"/>
      <c r="F781" s="142"/>
      <c r="G781" s="142"/>
      <c r="H781" s="142"/>
    </row>
    <row r="782" ht="15.75" customHeight="1">
      <c r="B782" s="142"/>
      <c r="E782" s="453"/>
      <c r="F782" s="142"/>
      <c r="G782" s="142"/>
      <c r="H782" s="142"/>
    </row>
    <row r="783" ht="15.75" customHeight="1">
      <c r="B783" s="142"/>
      <c r="E783" s="453"/>
      <c r="F783" s="142"/>
      <c r="G783" s="142"/>
      <c r="H783" s="142"/>
    </row>
    <row r="784" ht="15.75" customHeight="1">
      <c r="B784" s="142"/>
      <c r="E784" s="453"/>
      <c r="F784" s="142"/>
      <c r="G784" s="142"/>
      <c r="H784" s="142"/>
    </row>
    <row r="785" ht="15.75" customHeight="1">
      <c r="B785" s="142"/>
      <c r="E785" s="453"/>
      <c r="F785" s="142"/>
      <c r="G785" s="142"/>
      <c r="H785" s="142"/>
    </row>
    <row r="786" ht="15.75" customHeight="1">
      <c r="B786" s="142"/>
      <c r="E786" s="453"/>
      <c r="F786" s="142"/>
      <c r="G786" s="142"/>
      <c r="H786" s="142"/>
    </row>
    <row r="787" ht="15.75" customHeight="1">
      <c r="B787" s="142"/>
      <c r="E787" s="453"/>
      <c r="F787" s="142"/>
      <c r="G787" s="142"/>
      <c r="H787" s="142"/>
    </row>
    <row r="788" ht="15.75" customHeight="1">
      <c r="B788" s="142"/>
      <c r="E788" s="453"/>
      <c r="F788" s="142"/>
      <c r="G788" s="142"/>
      <c r="H788" s="142"/>
    </row>
    <row r="789" ht="15.75" customHeight="1">
      <c r="B789" s="142"/>
      <c r="E789" s="453"/>
      <c r="F789" s="142"/>
      <c r="G789" s="142"/>
      <c r="H789" s="142"/>
    </row>
    <row r="790" ht="15.75" customHeight="1">
      <c r="B790" s="142"/>
      <c r="E790" s="453"/>
      <c r="F790" s="142"/>
      <c r="G790" s="142"/>
      <c r="H790" s="142"/>
    </row>
    <row r="791" ht="15.75" customHeight="1">
      <c r="B791" s="142"/>
      <c r="E791" s="453"/>
      <c r="F791" s="142"/>
      <c r="G791" s="142"/>
      <c r="H791" s="142"/>
    </row>
    <row r="792" ht="15.75" customHeight="1">
      <c r="B792" s="142"/>
      <c r="E792" s="453"/>
      <c r="F792" s="142"/>
      <c r="G792" s="142"/>
      <c r="H792" s="142"/>
    </row>
    <row r="793" ht="15.75" customHeight="1">
      <c r="B793" s="142"/>
      <c r="E793" s="453"/>
      <c r="F793" s="142"/>
      <c r="G793" s="142"/>
      <c r="H793" s="142"/>
    </row>
    <row r="794" ht="15.75" customHeight="1">
      <c r="B794" s="142"/>
      <c r="E794" s="453"/>
      <c r="F794" s="142"/>
      <c r="G794" s="142"/>
      <c r="H794" s="142"/>
    </row>
    <row r="795" ht="15.75" customHeight="1">
      <c r="B795" s="142"/>
      <c r="E795" s="453"/>
      <c r="F795" s="142"/>
      <c r="G795" s="142"/>
      <c r="H795" s="142"/>
    </row>
    <row r="796" ht="15.75" customHeight="1">
      <c r="B796" s="142"/>
      <c r="E796" s="453"/>
      <c r="F796" s="142"/>
      <c r="G796" s="142"/>
      <c r="H796" s="142"/>
    </row>
    <row r="797" ht="15.75" customHeight="1">
      <c r="B797" s="142"/>
      <c r="E797" s="453"/>
      <c r="F797" s="142"/>
      <c r="G797" s="142"/>
      <c r="H797" s="142"/>
    </row>
    <row r="798" ht="15.75" customHeight="1">
      <c r="B798" s="142"/>
      <c r="E798" s="453"/>
      <c r="F798" s="142"/>
      <c r="G798" s="142"/>
      <c r="H798" s="142"/>
    </row>
    <row r="799" ht="15.75" customHeight="1">
      <c r="B799" s="142"/>
      <c r="E799" s="453"/>
      <c r="F799" s="142"/>
      <c r="G799" s="142"/>
      <c r="H799" s="142"/>
    </row>
    <row r="800" ht="15.75" customHeight="1">
      <c r="B800" s="142"/>
      <c r="E800" s="453"/>
      <c r="F800" s="142"/>
      <c r="G800" s="142"/>
      <c r="H800" s="142"/>
    </row>
    <row r="801" ht="15.75" customHeight="1">
      <c r="B801" s="142"/>
      <c r="E801" s="453"/>
      <c r="F801" s="142"/>
      <c r="G801" s="142"/>
      <c r="H801" s="142"/>
    </row>
    <row r="802" ht="15.75" customHeight="1">
      <c r="B802" s="142"/>
      <c r="E802" s="453"/>
      <c r="F802" s="142"/>
      <c r="G802" s="142"/>
      <c r="H802" s="142"/>
    </row>
    <row r="803" ht="15.75" customHeight="1">
      <c r="B803" s="142"/>
      <c r="E803" s="453"/>
      <c r="F803" s="142"/>
      <c r="G803" s="142"/>
      <c r="H803" s="142"/>
    </row>
    <row r="804" ht="15.75" customHeight="1">
      <c r="B804" s="142"/>
      <c r="E804" s="453"/>
      <c r="F804" s="142"/>
      <c r="G804" s="142"/>
      <c r="H804" s="142"/>
    </row>
    <row r="805" ht="15.75" customHeight="1">
      <c r="B805" s="142"/>
      <c r="E805" s="453"/>
      <c r="F805" s="142"/>
      <c r="G805" s="142"/>
      <c r="H805" s="142"/>
    </row>
    <row r="806" ht="15.75" customHeight="1">
      <c r="B806" s="142"/>
      <c r="E806" s="453"/>
      <c r="F806" s="142"/>
      <c r="G806" s="142"/>
      <c r="H806" s="142"/>
    </row>
    <row r="807" ht="15.75" customHeight="1">
      <c r="B807" s="142"/>
      <c r="E807" s="453"/>
      <c r="F807" s="142"/>
      <c r="G807" s="142"/>
      <c r="H807" s="142"/>
    </row>
    <row r="808" ht="15.75" customHeight="1">
      <c r="B808" s="142"/>
      <c r="E808" s="453"/>
      <c r="F808" s="142"/>
      <c r="G808" s="142"/>
      <c r="H808" s="142"/>
    </row>
    <row r="809" ht="15.75" customHeight="1">
      <c r="B809" s="142"/>
      <c r="E809" s="453"/>
      <c r="F809" s="142"/>
      <c r="G809" s="142"/>
      <c r="H809" s="142"/>
    </row>
    <row r="810" ht="15.75" customHeight="1">
      <c r="B810" s="142"/>
      <c r="E810" s="453"/>
      <c r="F810" s="142"/>
      <c r="G810" s="142"/>
      <c r="H810" s="142"/>
    </row>
    <row r="811" ht="15.75" customHeight="1">
      <c r="B811" s="142"/>
      <c r="E811" s="453"/>
      <c r="F811" s="142"/>
      <c r="G811" s="142"/>
      <c r="H811" s="142"/>
    </row>
    <row r="812" ht="15.75" customHeight="1">
      <c r="B812" s="142"/>
      <c r="E812" s="453"/>
      <c r="F812" s="142"/>
      <c r="G812" s="142"/>
      <c r="H812" s="142"/>
    </row>
    <row r="813" ht="15.75" customHeight="1">
      <c r="B813" s="142"/>
      <c r="E813" s="453"/>
      <c r="F813" s="142"/>
      <c r="G813" s="142"/>
      <c r="H813" s="142"/>
    </row>
    <row r="814" ht="15.75" customHeight="1">
      <c r="B814" s="142"/>
      <c r="E814" s="453"/>
      <c r="F814" s="142"/>
      <c r="G814" s="142"/>
      <c r="H814" s="142"/>
    </row>
    <row r="815" ht="15.75" customHeight="1">
      <c r="B815" s="142"/>
      <c r="E815" s="453"/>
      <c r="F815" s="142"/>
      <c r="G815" s="142"/>
      <c r="H815" s="142"/>
    </row>
    <row r="816" ht="15.75" customHeight="1">
      <c r="B816" s="142"/>
      <c r="E816" s="453"/>
      <c r="F816" s="142"/>
      <c r="G816" s="142"/>
      <c r="H816" s="142"/>
    </row>
    <row r="817" ht="15.75" customHeight="1">
      <c r="B817" s="142"/>
      <c r="E817" s="453"/>
      <c r="F817" s="142"/>
      <c r="G817" s="142"/>
      <c r="H817" s="142"/>
    </row>
    <row r="818" ht="15.75" customHeight="1">
      <c r="B818" s="142"/>
      <c r="E818" s="453"/>
      <c r="F818" s="142"/>
      <c r="G818" s="142"/>
      <c r="H818" s="142"/>
    </row>
    <row r="819" ht="15.75" customHeight="1">
      <c r="B819" s="142"/>
      <c r="E819" s="453"/>
      <c r="F819" s="142"/>
      <c r="G819" s="142"/>
      <c r="H819" s="142"/>
    </row>
    <row r="820" ht="15.75" customHeight="1">
      <c r="B820" s="142"/>
      <c r="E820" s="453"/>
      <c r="F820" s="142"/>
      <c r="G820" s="142"/>
      <c r="H820" s="142"/>
    </row>
    <row r="821" ht="15.75" customHeight="1">
      <c r="B821" s="142"/>
      <c r="E821" s="453"/>
      <c r="F821" s="142"/>
      <c r="G821" s="142"/>
      <c r="H821" s="142"/>
    </row>
    <row r="822" ht="15.75" customHeight="1">
      <c r="B822" s="142"/>
      <c r="E822" s="453"/>
      <c r="F822" s="142"/>
      <c r="G822" s="142"/>
      <c r="H822" s="142"/>
    </row>
    <row r="823" ht="15.75" customHeight="1">
      <c r="B823" s="142"/>
      <c r="E823" s="453"/>
      <c r="F823" s="142"/>
      <c r="G823" s="142"/>
      <c r="H823" s="142"/>
    </row>
    <row r="824" ht="15.75" customHeight="1">
      <c r="B824" s="142"/>
      <c r="E824" s="453"/>
      <c r="F824" s="142"/>
      <c r="G824" s="142"/>
      <c r="H824" s="142"/>
    </row>
    <row r="825" ht="15.75" customHeight="1">
      <c r="B825" s="142"/>
      <c r="E825" s="453"/>
      <c r="F825" s="142"/>
      <c r="G825" s="142"/>
      <c r="H825" s="142"/>
    </row>
    <row r="826" ht="15.75" customHeight="1">
      <c r="B826" s="142"/>
      <c r="E826" s="453"/>
      <c r="F826" s="142"/>
      <c r="G826" s="142"/>
      <c r="H826" s="142"/>
    </row>
    <row r="827" ht="15.75" customHeight="1">
      <c r="B827" s="142"/>
      <c r="E827" s="453"/>
      <c r="F827" s="142"/>
      <c r="G827" s="142"/>
      <c r="H827" s="142"/>
    </row>
    <row r="828" ht="15.75" customHeight="1">
      <c r="B828" s="142"/>
      <c r="E828" s="453"/>
      <c r="F828" s="142"/>
      <c r="G828" s="142"/>
      <c r="H828" s="142"/>
    </row>
    <row r="829" ht="15.75" customHeight="1">
      <c r="B829" s="142"/>
      <c r="E829" s="453"/>
      <c r="F829" s="142"/>
      <c r="G829" s="142"/>
      <c r="H829" s="142"/>
    </row>
    <row r="830" ht="15.75" customHeight="1">
      <c r="B830" s="142"/>
      <c r="E830" s="453"/>
      <c r="F830" s="142"/>
      <c r="G830" s="142"/>
      <c r="H830" s="142"/>
    </row>
    <row r="831" ht="15.75" customHeight="1">
      <c r="B831" s="142"/>
      <c r="E831" s="453"/>
      <c r="F831" s="142"/>
      <c r="G831" s="142"/>
      <c r="H831" s="142"/>
    </row>
    <row r="832" ht="15.75" customHeight="1">
      <c r="B832" s="142"/>
      <c r="E832" s="453"/>
      <c r="F832" s="142"/>
      <c r="G832" s="142"/>
      <c r="H832" s="142"/>
    </row>
    <row r="833" ht="15.75" customHeight="1">
      <c r="B833" s="142"/>
      <c r="E833" s="453"/>
      <c r="F833" s="142"/>
      <c r="G833" s="142"/>
      <c r="H833" s="142"/>
    </row>
    <row r="834" ht="15.75" customHeight="1">
      <c r="B834" s="142"/>
      <c r="E834" s="453"/>
      <c r="F834" s="142"/>
      <c r="G834" s="142"/>
      <c r="H834" s="142"/>
    </row>
    <row r="835" ht="15.75" customHeight="1">
      <c r="B835" s="142"/>
      <c r="E835" s="453"/>
      <c r="F835" s="142"/>
      <c r="G835" s="142"/>
      <c r="H835" s="142"/>
    </row>
    <row r="836" ht="15.75" customHeight="1">
      <c r="B836" s="142"/>
      <c r="E836" s="453"/>
      <c r="F836" s="142"/>
      <c r="G836" s="142"/>
      <c r="H836" s="142"/>
    </row>
    <row r="837" ht="15.75" customHeight="1">
      <c r="B837" s="142"/>
      <c r="E837" s="453"/>
      <c r="F837" s="142"/>
      <c r="G837" s="142"/>
      <c r="H837" s="142"/>
    </row>
    <row r="838" ht="15.75" customHeight="1">
      <c r="B838" s="142"/>
      <c r="E838" s="453"/>
      <c r="F838" s="142"/>
      <c r="G838" s="142"/>
      <c r="H838" s="142"/>
    </row>
    <row r="839" ht="15.75" customHeight="1">
      <c r="B839" s="142"/>
      <c r="E839" s="453"/>
      <c r="F839" s="142"/>
      <c r="G839" s="142"/>
      <c r="H839" s="142"/>
    </row>
    <row r="840" ht="15.75" customHeight="1">
      <c r="B840" s="142"/>
      <c r="E840" s="453"/>
      <c r="F840" s="142"/>
      <c r="G840" s="142"/>
      <c r="H840" s="142"/>
    </row>
    <row r="841" ht="15.75" customHeight="1">
      <c r="B841" s="142"/>
      <c r="E841" s="453"/>
      <c r="F841" s="142"/>
      <c r="G841" s="142"/>
      <c r="H841" s="142"/>
    </row>
    <row r="842" ht="15.75" customHeight="1">
      <c r="B842" s="142"/>
      <c r="E842" s="453"/>
      <c r="F842" s="142"/>
      <c r="G842" s="142"/>
      <c r="H842" s="142"/>
    </row>
    <row r="843" ht="15.75" customHeight="1">
      <c r="B843" s="142"/>
      <c r="E843" s="453"/>
      <c r="F843" s="142"/>
      <c r="G843" s="142"/>
      <c r="H843" s="142"/>
    </row>
    <row r="844" ht="15.75" customHeight="1">
      <c r="B844" s="142"/>
      <c r="E844" s="453"/>
      <c r="F844" s="142"/>
      <c r="G844" s="142"/>
      <c r="H844" s="142"/>
    </row>
    <row r="845" ht="15.75" customHeight="1">
      <c r="B845" s="142"/>
      <c r="E845" s="453"/>
      <c r="F845" s="142"/>
      <c r="G845" s="142"/>
      <c r="H845" s="142"/>
    </row>
    <row r="846" ht="15.75" customHeight="1">
      <c r="B846" s="142"/>
      <c r="E846" s="453"/>
      <c r="F846" s="142"/>
      <c r="G846" s="142"/>
      <c r="H846" s="142"/>
    </row>
    <row r="847" ht="15.75" customHeight="1">
      <c r="B847" s="142"/>
      <c r="E847" s="453"/>
      <c r="F847" s="142"/>
      <c r="G847" s="142"/>
      <c r="H847" s="142"/>
    </row>
    <row r="848" ht="15.75" customHeight="1">
      <c r="B848" s="142"/>
      <c r="E848" s="453"/>
      <c r="F848" s="142"/>
      <c r="G848" s="142"/>
      <c r="H848" s="142"/>
    </row>
    <row r="849" ht="15.75" customHeight="1">
      <c r="B849" s="142"/>
      <c r="E849" s="453"/>
      <c r="F849" s="142"/>
      <c r="G849" s="142"/>
      <c r="H849" s="142"/>
    </row>
    <row r="850" ht="15.75" customHeight="1">
      <c r="B850" s="142"/>
      <c r="E850" s="453"/>
      <c r="F850" s="142"/>
      <c r="G850" s="142"/>
      <c r="H850" s="142"/>
    </row>
    <row r="851" ht="15.75" customHeight="1">
      <c r="B851" s="142"/>
      <c r="E851" s="453"/>
      <c r="F851" s="142"/>
      <c r="G851" s="142"/>
      <c r="H851" s="142"/>
    </row>
    <row r="852" ht="15.75" customHeight="1">
      <c r="B852" s="142"/>
      <c r="E852" s="453"/>
      <c r="F852" s="142"/>
      <c r="G852" s="142"/>
      <c r="H852" s="142"/>
    </row>
    <row r="853" ht="15.75" customHeight="1">
      <c r="B853" s="142"/>
      <c r="E853" s="453"/>
      <c r="F853" s="142"/>
      <c r="G853" s="142"/>
      <c r="H853" s="142"/>
    </row>
    <row r="854" ht="15.75" customHeight="1">
      <c r="B854" s="142"/>
      <c r="E854" s="453"/>
      <c r="F854" s="142"/>
      <c r="G854" s="142"/>
      <c r="H854" s="142"/>
    </row>
    <row r="855" ht="15.75" customHeight="1">
      <c r="B855" s="142"/>
      <c r="E855" s="453"/>
      <c r="F855" s="142"/>
      <c r="G855" s="142"/>
      <c r="H855" s="142"/>
    </row>
    <row r="856" ht="15.75" customHeight="1">
      <c r="B856" s="142"/>
      <c r="E856" s="453"/>
      <c r="F856" s="142"/>
      <c r="G856" s="142"/>
      <c r="H856" s="142"/>
    </row>
    <row r="857" ht="15.75" customHeight="1">
      <c r="B857" s="142"/>
      <c r="E857" s="453"/>
      <c r="F857" s="142"/>
      <c r="G857" s="142"/>
      <c r="H857" s="142"/>
    </row>
    <row r="858" ht="15.75" customHeight="1">
      <c r="B858" s="142"/>
      <c r="E858" s="453"/>
      <c r="F858" s="142"/>
      <c r="G858" s="142"/>
      <c r="H858" s="142"/>
    </row>
    <row r="859" ht="15.75" customHeight="1">
      <c r="B859" s="142"/>
      <c r="E859" s="453"/>
      <c r="F859" s="142"/>
      <c r="G859" s="142"/>
      <c r="H859" s="142"/>
    </row>
    <row r="860" ht="15.75" customHeight="1">
      <c r="B860" s="142"/>
      <c r="E860" s="453"/>
      <c r="F860" s="142"/>
      <c r="G860" s="142"/>
      <c r="H860" s="142"/>
    </row>
    <row r="861" ht="15.75" customHeight="1">
      <c r="B861" s="142"/>
      <c r="E861" s="453"/>
      <c r="F861" s="142"/>
      <c r="G861" s="142"/>
      <c r="H861" s="142"/>
    </row>
    <row r="862" ht="15.75" customHeight="1">
      <c r="B862" s="142"/>
      <c r="E862" s="453"/>
      <c r="F862" s="142"/>
      <c r="G862" s="142"/>
      <c r="H862" s="142"/>
    </row>
    <row r="863" ht="15.75" customHeight="1">
      <c r="B863" s="142"/>
      <c r="E863" s="453"/>
      <c r="F863" s="142"/>
      <c r="G863" s="142"/>
      <c r="H863" s="142"/>
    </row>
    <row r="864" ht="15.75" customHeight="1">
      <c r="B864" s="142"/>
      <c r="E864" s="453"/>
      <c r="F864" s="142"/>
      <c r="G864" s="142"/>
      <c r="H864" s="142"/>
    </row>
    <row r="865" ht="15.75" customHeight="1">
      <c r="B865" s="142"/>
      <c r="E865" s="453"/>
      <c r="F865" s="142"/>
      <c r="G865" s="142"/>
      <c r="H865" s="142"/>
    </row>
    <row r="866" ht="15.75" customHeight="1">
      <c r="B866" s="142"/>
      <c r="E866" s="453"/>
      <c r="F866" s="142"/>
      <c r="G866" s="142"/>
      <c r="H866" s="142"/>
    </row>
    <row r="867" ht="15.75" customHeight="1">
      <c r="B867" s="142"/>
      <c r="E867" s="453"/>
      <c r="F867" s="142"/>
      <c r="G867" s="142"/>
      <c r="H867" s="142"/>
    </row>
    <row r="868" ht="15.75" customHeight="1">
      <c r="B868" s="142"/>
      <c r="E868" s="453"/>
      <c r="F868" s="142"/>
      <c r="G868" s="142"/>
      <c r="H868" s="142"/>
    </row>
    <row r="869" ht="15.75" customHeight="1">
      <c r="B869" s="142"/>
      <c r="E869" s="453"/>
      <c r="F869" s="142"/>
      <c r="G869" s="142"/>
      <c r="H869" s="142"/>
    </row>
    <row r="870" ht="15.75" customHeight="1">
      <c r="B870" s="142"/>
      <c r="E870" s="453"/>
      <c r="F870" s="142"/>
      <c r="G870" s="142"/>
      <c r="H870" s="142"/>
    </row>
    <row r="871" ht="15.75" customHeight="1">
      <c r="B871" s="142"/>
      <c r="E871" s="453"/>
      <c r="F871" s="142"/>
      <c r="G871" s="142"/>
      <c r="H871" s="142"/>
    </row>
    <row r="872" ht="15.75" customHeight="1">
      <c r="B872" s="142"/>
      <c r="E872" s="453"/>
      <c r="F872" s="142"/>
      <c r="G872" s="142"/>
      <c r="H872" s="142"/>
    </row>
    <row r="873" ht="15.75" customHeight="1">
      <c r="B873" s="142"/>
      <c r="E873" s="453"/>
      <c r="F873" s="142"/>
      <c r="G873" s="142"/>
      <c r="H873" s="142"/>
    </row>
    <row r="874" ht="15.75" customHeight="1">
      <c r="B874" s="142"/>
      <c r="E874" s="453"/>
      <c r="F874" s="142"/>
      <c r="G874" s="142"/>
      <c r="H874" s="142"/>
    </row>
    <row r="875" ht="15.75" customHeight="1">
      <c r="B875" s="142"/>
      <c r="E875" s="453"/>
      <c r="F875" s="142"/>
      <c r="G875" s="142"/>
      <c r="H875" s="142"/>
    </row>
    <row r="876" ht="15.75" customHeight="1">
      <c r="B876" s="142"/>
      <c r="E876" s="453"/>
      <c r="F876" s="142"/>
      <c r="G876" s="142"/>
      <c r="H876" s="142"/>
    </row>
    <row r="877" ht="15.75" customHeight="1">
      <c r="B877" s="142"/>
      <c r="E877" s="453"/>
      <c r="F877" s="142"/>
      <c r="G877" s="142"/>
      <c r="H877" s="142"/>
    </row>
    <row r="878" ht="15.75" customHeight="1">
      <c r="B878" s="142"/>
      <c r="E878" s="453"/>
      <c r="F878" s="142"/>
      <c r="G878" s="142"/>
      <c r="H878" s="142"/>
    </row>
    <row r="879" ht="15.75" customHeight="1">
      <c r="B879" s="142"/>
      <c r="E879" s="453"/>
      <c r="F879" s="142"/>
      <c r="G879" s="142"/>
      <c r="H879" s="142"/>
    </row>
    <row r="880" ht="15.75" customHeight="1">
      <c r="B880" s="142"/>
      <c r="E880" s="453"/>
      <c r="F880" s="142"/>
      <c r="G880" s="142"/>
      <c r="H880" s="142"/>
    </row>
    <row r="881" ht="15.75" customHeight="1">
      <c r="B881" s="142"/>
      <c r="E881" s="453"/>
      <c r="F881" s="142"/>
      <c r="G881" s="142"/>
      <c r="H881" s="142"/>
    </row>
    <row r="882" ht="15.75" customHeight="1">
      <c r="B882" s="142"/>
      <c r="E882" s="453"/>
      <c r="F882" s="142"/>
      <c r="G882" s="142"/>
      <c r="H882" s="142"/>
    </row>
    <row r="883" ht="15.75" customHeight="1">
      <c r="B883" s="142"/>
      <c r="E883" s="453"/>
      <c r="F883" s="142"/>
      <c r="G883" s="142"/>
      <c r="H883" s="142"/>
    </row>
    <row r="884" ht="15.75" customHeight="1">
      <c r="B884" s="142"/>
      <c r="E884" s="453"/>
      <c r="F884" s="142"/>
      <c r="G884" s="142"/>
      <c r="H884" s="142"/>
    </row>
    <row r="885" ht="15.75" customHeight="1">
      <c r="B885" s="142"/>
      <c r="E885" s="453"/>
      <c r="F885" s="142"/>
      <c r="G885" s="142"/>
      <c r="H885" s="142"/>
    </row>
    <row r="886" ht="15.75" customHeight="1">
      <c r="B886" s="142"/>
      <c r="E886" s="453"/>
      <c r="F886" s="142"/>
      <c r="G886" s="142"/>
      <c r="H886" s="142"/>
    </row>
    <row r="887" ht="15.75" customHeight="1">
      <c r="B887" s="142"/>
      <c r="E887" s="453"/>
      <c r="F887" s="142"/>
      <c r="G887" s="142"/>
      <c r="H887" s="142"/>
    </row>
    <row r="888" ht="15.75" customHeight="1">
      <c r="B888" s="142"/>
      <c r="E888" s="453"/>
      <c r="F888" s="142"/>
      <c r="G888" s="142"/>
      <c r="H888" s="142"/>
    </row>
    <row r="889" ht="15.75" customHeight="1">
      <c r="B889" s="142"/>
      <c r="E889" s="453"/>
      <c r="F889" s="142"/>
      <c r="G889" s="142"/>
      <c r="H889" s="142"/>
    </row>
    <row r="890" ht="15.75" customHeight="1">
      <c r="B890" s="142"/>
      <c r="E890" s="453"/>
      <c r="F890" s="142"/>
      <c r="G890" s="142"/>
      <c r="H890" s="142"/>
    </row>
    <row r="891" ht="15.75" customHeight="1">
      <c r="B891" s="142"/>
      <c r="E891" s="453"/>
      <c r="F891" s="142"/>
      <c r="G891" s="142"/>
      <c r="H891" s="142"/>
    </row>
    <row r="892" ht="15.75" customHeight="1">
      <c r="B892" s="142"/>
      <c r="E892" s="453"/>
      <c r="F892" s="142"/>
      <c r="G892" s="142"/>
      <c r="H892" s="142"/>
    </row>
    <row r="893" ht="15.75" customHeight="1">
      <c r="B893" s="142"/>
      <c r="E893" s="453"/>
      <c r="F893" s="142"/>
      <c r="G893" s="142"/>
      <c r="H893" s="142"/>
    </row>
    <row r="894" ht="15.75" customHeight="1">
      <c r="B894" s="142"/>
      <c r="E894" s="453"/>
      <c r="F894" s="142"/>
      <c r="G894" s="142"/>
      <c r="H894" s="142"/>
    </row>
    <row r="895" ht="15.75" customHeight="1">
      <c r="B895" s="142"/>
      <c r="E895" s="453"/>
      <c r="F895" s="142"/>
      <c r="G895" s="142"/>
      <c r="H895" s="142"/>
    </row>
    <row r="896" ht="15.75" customHeight="1">
      <c r="B896" s="142"/>
      <c r="E896" s="453"/>
      <c r="F896" s="142"/>
      <c r="G896" s="142"/>
      <c r="H896" s="142"/>
    </row>
    <row r="897" ht="15.75" customHeight="1">
      <c r="B897" s="142"/>
      <c r="E897" s="453"/>
      <c r="F897" s="142"/>
      <c r="G897" s="142"/>
      <c r="H897" s="142"/>
    </row>
    <row r="898" ht="15.75" customHeight="1">
      <c r="B898" s="142"/>
      <c r="E898" s="453"/>
      <c r="F898" s="142"/>
      <c r="G898" s="142"/>
      <c r="H898" s="142"/>
    </row>
    <row r="899" ht="15.75" customHeight="1">
      <c r="B899" s="142"/>
      <c r="E899" s="453"/>
      <c r="F899" s="142"/>
      <c r="G899" s="142"/>
      <c r="H899" s="142"/>
    </row>
    <row r="900" ht="15.75" customHeight="1">
      <c r="B900" s="142"/>
      <c r="E900" s="453"/>
      <c r="F900" s="142"/>
      <c r="G900" s="142"/>
      <c r="H900" s="142"/>
    </row>
    <row r="901" ht="15.75" customHeight="1">
      <c r="B901" s="142"/>
      <c r="E901" s="453"/>
      <c r="F901" s="142"/>
      <c r="G901" s="142"/>
      <c r="H901" s="142"/>
    </row>
    <row r="902" ht="15.75" customHeight="1">
      <c r="B902" s="142"/>
      <c r="E902" s="453"/>
      <c r="F902" s="142"/>
      <c r="G902" s="142"/>
      <c r="H902" s="142"/>
    </row>
    <row r="903" ht="15.75" customHeight="1">
      <c r="B903" s="142"/>
      <c r="E903" s="453"/>
      <c r="F903" s="142"/>
      <c r="G903" s="142"/>
      <c r="H903" s="142"/>
    </row>
    <row r="904" ht="15.75" customHeight="1">
      <c r="B904" s="142"/>
      <c r="E904" s="453"/>
      <c r="F904" s="142"/>
      <c r="G904" s="142"/>
      <c r="H904" s="142"/>
    </row>
    <row r="905" ht="15.75" customHeight="1">
      <c r="B905" s="142"/>
      <c r="E905" s="453"/>
      <c r="F905" s="142"/>
      <c r="G905" s="142"/>
      <c r="H905" s="142"/>
    </row>
    <row r="906" ht="15.75" customHeight="1">
      <c r="B906" s="142"/>
      <c r="E906" s="453"/>
      <c r="F906" s="142"/>
      <c r="G906" s="142"/>
      <c r="H906" s="142"/>
    </row>
    <row r="907" ht="15.75" customHeight="1">
      <c r="B907" s="142"/>
      <c r="E907" s="453"/>
      <c r="F907" s="142"/>
      <c r="G907" s="142"/>
      <c r="H907" s="142"/>
    </row>
    <row r="908" ht="15.75" customHeight="1">
      <c r="B908" s="142"/>
      <c r="E908" s="453"/>
      <c r="F908" s="142"/>
      <c r="G908" s="142"/>
      <c r="H908" s="142"/>
    </row>
    <row r="909" ht="15.75" customHeight="1">
      <c r="B909" s="142"/>
      <c r="E909" s="453"/>
      <c r="F909" s="142"/>
      <c r="G909" s="142"/>
      <c r="H909" s="142"/>
    </row>
    <row r="910" ht="15.75" customHeight="1">
      <c r="B910" s="142"/>
      <c r="E910" s="453"/>
      <c r="F910" s="142"/>
      <c r="G910" s="142"/>
      <c r="H910" s="142"/>
    </row>
    <row r="911" ht="15.75" customHeight="1">
      <c r="B911" s="142"/>
      <c r="E911" s="453"/>
      <c r="F911" s="142"/>
      <c r="G911" s="142"/>
      <c r="H911" s="142"/>
    </row>
    <row r="912" ht="15.75" customHeight="1">
      <c r="B912" s="142"/>
      <c r="E912" s="453"/>
      <c r="F912" s="142"/>
      <c r="G912" s="142"/>
      <c r="H912" s="142"/>
    </row>
    <row r="913" ht="15.75" customHeight="1">
      <c r="B913" s="142"/>
      <c r="E913" s="453"/>
      <c r="F913" s="142"/>
      <c r="G913" s="142"/>
      <c r="H913" s="142"/>
    </row>
    <row r="914" ht="15.75" customHeight="1">
      <c r="B914" s="142"/>
      <c r="E914" s="453"/>
      <c r="F914" s="142"/>
      <c r="G914" s="142"/>
      <c r="H914" s="142"/>
    </row>
    <row r="915" ht="15.75" customHeight="1">
      <c r="B915" s="142"/>
      <c r="E915" s="453"/>
      <c r="F915" s="142"/>
      <c r="G915" s="142"/>
      <c r="H915" s="142"/>
    </row>
    <row r="916" ht="15.75" customHeight="1">
      <c r="B916" s="142"/>
      <c r="E916" s="453"/>
      <c r="F916" s="142"/>
      <c r="G916" s="142"/>
      <c r="H916" s="142"/>
    </row>
    <row r="917" ht="15.75" customHeight="1">
      <c r="B917" s="142"/>
      <c r="E917" s="453"/>
      <c r="F917" s="142"/>
      <c r="G917" s="142"/>
      <c r="H917" s="142"/>
    </row>
    <row r="918" ht="15.75" customHeight="1">
      <c r="B918" s="142"/>
      <c r="E918" s="453"/>
      <c r="F918" s="142"/>
      <c r="G918" s="142"/>
      <c r="H918" s="142"/>
    </row>
    <row r="919" ht="15.75" customHeight="1">
      <c r="B919" s="142"/>
      <c r="E919" s="453"/>
      <c r="F919" s="142"/>
      <c r="G919" s="142"/>
      <c r="H919" s="142"/>
    </row>
    <row r="920" ht="15.75" customHeight="1">
      <c r="B920" s="142"/>
      <c r="E920" s="453"/>
      <c r="F920" s="142"/>
      <c r="G920" s="142"/>
      <c r="H920" s="142"/>
    </row>
    <row r="921" ht="15.75" customHeight="1">
      <c r="B921" s="142"/>
      <c r="E921" s="453"/>
      <c r="F921" s="142"/>
      <c r="G921" s="142"/>
      <c r="H921" s="142"/>
    </row>
    <row r="922" ht="15.75" customHeight="1">
      <c r="B922" s="142"/>
      <c r="E922" s="453"/>
      <c r="F922" s="142"/>
      <c r="G922" s="142"/>
      <c r="H922" s="142"/>
    </row>
    <row r="923" ht="15.75" customHeight="1">
      <c r="B923" s="142"/>
      <c r="E923" s="453"/>
      <c r="F923" s="142"/>
      <c r="G923" s="142"/>
      <c r="H923" s="142"/>
    </row>
    <row r="924" ht="15.75" customHeight="1">
      <c r="B924" s="142"/>
      <c r="E924" s="453"/>
      <c r="F924" s="142"/>
      <c r="G924" s="142"/>
      <c r="H924" s="142"/>
    </row>
    <row r="925" ht="15.75" customHeight="1">
      <c r="B925" s="142"/>
      <c r="E925" s="453"/>
      <c r="F925" s="142"/>
      <c r="G925" s="142"/>
      <c r="H925" s="142"/>
    </row>
    <row r="926" ht="15.75" customHeight="1">
      <c r="B926" s="142"/>
      <c r="E926" s="453"/>
      <c r="F926" s="142"/>
      <c r="G926" s="142"/>
      <c r="H926" s="142"/>
    </row>
    <row r="927" ht="15.75" customHeight="1">
      <c r="B927" s="142"/>
      <c r="E927" s="453"/>
      <c r="F927" s="142"/>
      <c r="G927" s="142"/>
      <c r="H927" s="142"/>
    </row>
    <row r="928" ht="15.75" customHeight="1">
      <c r="B928" s="142"/>
      <c r="E928" s="453"/>
      <c r="F928" s="142"/>
      <c r="G928" s="142"/>
      <c r="H928" s="142"/>
    </row>
    <row r="929" ht="15.75" customHeight="1">
      <c r="B929" s="142"/>
      <c r="E929" s="453"/>
      <c r="F929" s="142"/>
      <c r="G929" s="142"/>
      <c r="H929" s="142"/>
    </row>
    <row r="930" ht="15.75" customHeight="1">
      <c r="B930" s="142"/>
      <c r="E930" s="453"/>
      <c r="F930" s="142"/>
      <c r="G930" s="142"/>
      <c r="H930" s="142"/>
    </row>
    <row r="931" ht="15.75" customHeight="1">
      <c r="B931" s="142"/>
      <c r="E931" s="453"/>
      <c r="F931" s="142"/>
      <c r="G931" s="142"/>
      <c r="H931" s="142"/>
    </row>
    <row r="932" ht="15.75" customHeight="1">
      <c r="B932" s="142"/>
      <c r="E932" s="453"/>
      <c r="F932" s="142"/>
      <c r="G932" s="142"/>
      <c r="H932" s="142"/>
    </row>
    <row r="933" ht="15.75" customHeight="1">
      <c r="B933" s="142"/>
      <c r="E933" s="453"/>
      <c r="F933" s="142"/>
      <c r="G933" s="142"/>
      <c r="H933" s="142"/>
    </row>
    <row r="934" ht="15.75" customHeight="1">
      <c r="B934" s="142"/>
      <c r="E934" s="453"/>
      <c r="F934" s="142"/>
      <c r="G934" s="142"/>
      <c r="H934" s="142"/>
    </row>
    <row r="935" ht="15.75" customHeight="1">
      <c r="B935" s="142"/>
      <c r="E935" s="453"/>
      <c r="F935" s="142"/>
      <c r="G935" s="142"/>
      <c r="H935" s="142"/>
    </row>
    <row r="936" ht="15.75" customHeight="1">
      <c r="B936" s="142"/>
      <c r="E936" s="453"/>
      <c r="F936" s="142"/>
      <c r="G936" s="142"/>
      <c r="H936" s="142"/>
    </row>
    <row r="937" ht="15.75" customHeight="1">
      <c r="B937" s="142"/>
      <c r="E937" s="453"/>
      <c r="F937" s="142"/>
      <c r="G937" s="142"/>
      <c r="H937" s="142"/>
    </row>
    <row r="938" ht="15.75" customHeight="1">
      <c r="B938" s="142"/>
      <c r="E938" s="453"/>
      <c r="F938" s="142"/>
      <c r="G938" s="142"/>
      <c r="H938" s="142"/>
    </row>
    <row r="939" ht="15.75" customHeight="1">
      <c r="B939" s="142"/>
      <c r="E939" s="453"/>
      <c r="F939" s="142"/>
      <c r="G939" s="142"/>
      <c r="H939" s="142"/>
    </row>
    <row r="940" ht="15.75" customHeight="1">
      <c r="B940" s="142"/>
      <c r="E940" s="453"/>
      <c r="F940" s="142"/>
      <c r="G940" s="142"/>
      <c r="H940" s="142"/>
    </row>
    <row r="941" ht="15.75" customHeight="1">
      <c r="B941" s="142"/>
      <c r="E941" s="453"/>
      <c r="F941" s="142"/>
      <c r="G941" s="142"/>
      <c r="H941" s="142"/>
    </row>
    <row r="942" ht="15.75" customHeight="1">
      <c r="B942" s="142"/>
      <c r="E942" s="453"/>
      <c r="F942" s="142"/>
      <c r="G942" s="142"/>
      <c r="H942" s="142"/>
    </row>
    <row r="943" ht="15.75" customHeight="1">
      <c r="B943" s="142"/>
      <c r="E943" s="453"/>
      <c r="F943" s="142"/>
      <c r="G943" s="142"/>
      <c r="H943" s="142"/>
    </row>
    <row r="944" ht="15.75" customHeight="1">
      <c r="B944" s="142"/>
      <c r="E944" s="453"/>
      <c r="F944" s="142"/>
      <c r="G944" s="142"/>
      <c r="H944" s="142"/>
    </row>
    <row r="945" ht="15.75" customHeight="1">
      <c r="B945" s="142"/>
      <c r="E945" s="453"/>
      <c r="F945" s="142"/>
      <c r="G945" s="142"/>
      <c r="H945" s="142"/>
    </row>
    <row r="946" ht="15.75" customHeight="1">
      <c r="B946" s="142"/>
      <c r="E946" s="453"/>
      <c r="F946" s="142"/>
      <c r="G946" s="142"/>
      <c r="H946" s="142"/>
    </row>
    <row r="947" ht="15.75" customHeight="1">
      <c r="B947" s="142"/>
      <c r="E947" s="453"/>
      <c r="F947" s="142"/>
      <c r="G947" s="142"/>
      <c r="H947" s="142"/>
    </row>
    <row r="948" ht="15.75" customHeight="1">
      <c r="B948" s="142"/>
      <c r="E948" s="453"/>
      <c r="F948" s="142"/>
      <c r="G948" s="142"/>
      <c r="H948" s="142"/>
    </row>
    <row r="949" ht="15.75" customHeight="1">
      <c r="B949" s="142"/>
      <c r="E949" s="453"/>
      <c r="F949" s="142"/>
      <c r="G949" s="142"/>
      <c r="H949" s="142"/>
    </row>
    <row r="950" ht="15.75" customHeight="1">
      <c r="B950" s="142"/>
      <c r="E950" s="453"/>
      <c r="F950" s="142"/>
      <c r="G950" s="142"/>
      <c r="H950" s="142"/>
    </row>
    <row r="951" ht="15.75" customHeight="1">
      <c r="B951" s="142"/>
      <c r="E951" s="453"/>
      <c r="F951" s="142"/>
      <c r="G951" s="142"/>
      <c r="H951" s="142"/>
    </row>
    <row r="952" ht="15.75" customHeight="1">
      <c r="B952" s="142"/>
      <c r="E952" s="453"/>
      <c r="F952" s="142"/>
      <c r="G952" s="142"/>
      <c r="H952" s="142"/>
    </row>
    <row r="953" ht="15.75" customHeight="1">
      <c r="B953" s="142"/>
      <c r="E953" s="453"/>
      <c r="F953" s="142"/>
      <c r="G953" s="142"/>
      <c r="H953" s="142"/>
    </row>
    <row r="954" ht="15.75" customHeight="1">
      <c r="B954" s="142"/>
      <c r="E954" s="453"/>
      <c r="F954" s="142"/>
      <c r="G954" s="142"/>
      <c r="H954" s="142"/>
    </row>
    <row r="955" ht="15.75" customHeight="1">
      <c r="B955" s="142"/>
      <c r="E955" s="453"/>
      <c r="F955" s="142"/>
      <c r="G955" s="142"/>
      <c r="H955" s="142"/>
    </row>
    <row r="956" ht="15.75" customHeight="1">
      <c r="B956" s="142"/>
      <c r="E956" s="453"/>
      <c r="F956" s="142"/>
      <c r="G956" s="142"/>
      <c r="H956" s="142"/>
    </row>
    <row r="957" ht="15.75" customHeight="1">
      <c r="B957" s="142"/>
      <c r="E957" s="453"/>
      <c r="F957" s="142"/>
      <c r="G957" s="142"/>
      <c r="H957" s="142"/>
    </row>
    <row r="958" ht="15.75" customHeight="1">
      <c r="B958" s="142"/>
      <c r="E958" s="453"/>
      <c r="F958" s="142"/>
      <c r="G958" s="142"/>
      <c r="H958" s="142"/>
    </row>
    <row r="959" ht="15.75" customHeight="1">
      <c r="B959" s="142"/>
      <c r="E959" s="453"/>
      <c r="F959" s="142"/>
      <c r="G959" s="142"/>
      <c r="H959" s="142"/>
    </row>
    <row r="960" ht="15.75" customHeight="1">
      <c r="B960" s="142"/>
      <c r="E960" s="453"/>
      <c r="F960" s="142"/>
      <c r="G960" s="142"/>
      <c r="H960" s="142"/>
    </row>
    <row r="961" ht="15.75" customHeight="1">
      <c r="B961" s="142"/>
      <c r="E961" s="453"/>
      <c r="F961" s="142"/>
      <c r="G961" s="142"/>
      <c r="H961" s="142"/>
    </row>
    <row r="962" ht="15.75" customHeight="1">
      <c r="B962" s="142"/>
      <c r="E962" s="453"/>
      <c r="F962" s="142"/>
      <c r="G962" s="142"/>
      <c r="H962" s="142"/>
    </row>
    <row r="963" ht="15.75" customHeight="1">
      <c r="B963" s="142"/>
      <c r="E963" s="453"/>
      <c r="F963" s="142"/>
      <c r="G963" s="142"/>
      <c r="H963" s="142"/>
    </row>
    <row r="964" ht="15.75" customHeight="1">
      <c r="B964" s="142"/>
      <c r="E964" s="453"/>
      <c r="F964" s="142"/>
      <c r="G964" s="142"/>
      <c r="H964" s="142"/>
    </row>
    <row r="965" ht="15.75" customHeight="1">
      <c r="B965" s="142"/>
      <c r="E965" s="453"/>
      <c r="F965" s="142"/>
      <c r="G965" s="142"/>
      <c r="H965" s="142"/>
    </row>
    <row r="966" ht="15.75" customHeight="1">
      <c r="B966" s="142"/>
      <c r="E966" s="453"/>
      <c r="F966" s="142"/>
      <c r="G966" s="142"/>
      <c r="H966" s="142"/>
    </row>
    <row r="967" ht="15.75" customHeight="1">
      <c r="B967" s="142"/>
      <c r="E967" s="453"/>
      <c r="F967" s="142"/>
      <c r="G967" s="142"/>
      <c r="H967" s="142"/>
    </row>
    <row r="968" ht="15.75" customHeight="1">
      <c r="B968" s="142"/>
      <c r="E968" s="453"/>
      <c r="F968" s="142"/>
      <c r="G968" s="142"/>
      <c r="H968" s="142"/>
    </row>
    <row r="969" ht="15.75" customHeight="1">
      <c r="B969" s="142"/>
      <c r="E969" s="453"/>
      <c r="F969" s="142"/>
      <c r="G969" s="142"/>
      <c r="H969" s="142"/>
    </row>
    <row r="970" ht="15.75" customHeight="1">
      <c r="B970" s="142"/>
      <c r="E970" s="453"/>
      <c r="F970" s="142"/>
      <c r="G970" s="142"/>
      <c r="H970" s="142"/>
    </row>
    <row r="971" ht="15.75" customHeight="1">
      <c r="B971" s="142"/>
      <c r="E971" s="453"/>
      <c r="F971" s="142"/>
      <c r="G971" s="142"/>
      <c r="H971" s="142"/>
    </row>
    <row r="972" ht="15.75" customHeight="1">
      <c r="B972" s="142"/>
      <c r="E972" s="453"/>
      <c r="F972" s="142"/>
      <c r="G972" s="142"/>
      <c r="H972" s="142"/>
    </row>
    <row r="973" ht="15.75" customHeight="1">
      <c r="B973" s="142"/>
      <c r="E973" s="453"/>
      <c r="F973" s="142"/>
      <c r="G973" s="142"/>
      <c r="H973" s="142"/>
    </row>
    <row r="974" ht="15.75" customHeight="1">
      <c r="B974" s="142"/>
      <c r="E974" s="453"/>
      <c r="F974" s="142"/>
      <c r="G974" s="142"/>
      <c r="H974" s="142"/>
    </row>
    <row r="975" ht="15.75" customHeight="1">
      <c r="B975" s="142"/>
      <c r="E975" s="453"/>
      <c r="F975" s="142"/>
      <c r="G975" s="142"/>
      <c r="H975" s="142"/>
    </row>
    <row r="976" ht="15.75" customHeight="1">
      <c r="B976" s="142"/>
      <c r="E976" s="453"/>
      <c r="F976" s="142"/>
      <c r="G976" s="142"/>
      <c r="H976" s="142"/>
    </row>
    <row r="977" ht="15.75" customHeight="1">
      <c r="B977" s="142"/>
      <c r="E977" s="453"/>
      <c r="F977" s="142"/>
      <c r="G977" s="142"/>
      <c r="H977" s="142"/>
    </row>
    <row r="978" ht="15.75" customHeight="1">
      <c r="B978" s="142"/>
      <c r="E978" s="453"/>
      <c r="F978" s="142"/>
      <c r="G978" s="142"/>
      <c r="H978" s="142"/>
    </row>
    <row r="979" ht="15.75" customHeight="1">
      <c r="B979" s="142"/>
      <c r="E979" s="453"/>
      <c r="F979" s="142"/>
      <c r="G979" s="142"/>
      <c r="H979" s="142"/>
    </row>
    <row r="980" ht="15.75" customHeight="1">
      <c r="B980" s="142"/>
      <c r="E980" s="453"/>
      <c r="F980" s="142"/>
      <c r="G980" s="142"/>
      <c r="H980" s="142"/>
    </row>
    <row r="981" ht="15.75" customHeight="1">
      <c r="B981" s="142"/>
      <c r="E981" s="453"/>
      <c r="F981" s="142"/>
      <c r="G981" s="142"/>
      <c r="H981" s="142"/>
    </row>
    <row r="982" ht="15.75" customHeight="1">
      <c r="B982" s="142"/>
      <c r="E982" s="453"/>
      <c r="F982" s="142"/>
      <c r="G982" s="142"/>
      <c r="H982" s="142"/>
    </row>
    <row r="983" ht="15.75" customHeight="1">
      <c r="B983" s="142"/>
      <c r="E983" s="453"/>
      <c r="F983" s="142"/>
      <c r="G983" s="142"/>
      <c r="H983" s="142"/>
    </row>
    <row r="984" ht="15.75" customHeight="1">
      <c r="B984" s="142"/>
      <c r="E984" s="453"/>
      <c r="F984" s="142"/>
      <c r="G984" s="142"/>
      <c r="H984" s="142"/>
    </row>
    <row r="985" ht="15.75" customHeight="1">
      <c r="B985" s="142"/>
      <c r="E985" s="453"/>
      <c r="F985" s="142"/>
      <c r="G985" s="142"/>
      <c r="H985" s="142"/>
    </row>
    <row r="986" ht="15.75" customHeight="1">
      <c r="B986" s="142"/>
      <c r="E986" s="453"/>
      <c r="F986" s="142"/>
      <c r="G986" s="142"/>
      <c r="H986" s="142"/>
    </row>
    <row r="987" ht="15.75" customHeight="1">
      <c r="B987" s="142"/>
      <c r="E987" s="453"/>
      <c r="F987" s="142"/>
      <c r="G987" s="142"/>
      <c r="H987" s="142"/>
    </row>
    <row r="988" ht="15.75" customHeight="1">
      <c r="B988" s="142"/>
      <c r="E988" s="453"/>
      <c r="F988" s="142"/>
      <c r="G988" s="142"/>
      <c r="H988" s="142"/>
    </row>
    <row r="989" ht="15.75" customHeight="1">
      <c r="B989" s="142"/>
      <c r="E989" s="453"/>
      <c r="F989" s="142"/>
      <c r="G989" s="142"/>
      <c r="H989" s="142"/>
    </row>
    <row r="990" ht="15.75" customHeight="1">
      <c r="B990" s="142"/>
      <c r="E990" s="453"/>
      <c r="F990" s="142"/>
      <c r="G990" s="142"/>
      <c r="H990" s="142"/>
    </row>
    <row r="991" ht="15.75" customHeight="1">
      <c r="B991" s="142"/>
      <c r="E991" s="453"/>
      <c r="F991" s="142"/>
      <c r="G991" s="142"/>
      <c r="H991" s="142"/>
    </row>
    <row r="992" ht="15.75" customHeight="1">
      <c r="B992" s="142"/>
      <c r="E992" s="453"/>
      <c r="F992" s="142"/>
      <c r="G992" s="142"/>
      <c r="H992" s="142"/>
    </row>
    <row r="993" ht="15.75" customHeight="1">
      <c r="B993" s="142"/>
      <c r="E993" s="453"/>
      <c r="F993" s="142"/>
      <c r="G993" s="142"/>
      <c r="H993" s="142"/>
    </row>
    <row r="994" ht="15.75" customHeight="1">
      <c r="B994" s="142"/>
      <c r="E994" s="453"/>
      <c r="F994" s="142"/>
      <c r="G994" s="142"/>
      <c r="H994" s="142"/>
    </row>
    <row r="995" ht="15.75" customHeight="1">
      <c r="B995" s="142"/>
      <c r="E995" s="453"/>
      <c r="F995" s="142"/>
      <c r="G995" s="142"/>
      <c r="H995" s="142"/>
    </row>
    <row r="996" ht="15.75" customHeight="1">
      <c r="B996" s="142"/>
      <c r="E996" s="453"/>
      <c r="F996" s="142"/>
      <c r="G996" s="142"/>
      <c r="H996" s="142"/>
    </row>
    <row r="997" ht="15.75" customHeight="1">
      <c r="B997" s="142"/>
      <c r="E997" s="453"/>
      <c r="F997" s="142"/>
      <c r="G997" s="142"/>
      <c r="H997" s="142"/>
    </row>
    <row r="998" ht="15.75" customHeight="1">
      <c r="B998" s="142"/>
      <c r="E998" s="453"/>
      <c r="F998" s="142"/>
      <c r="G998" s="142"/>
      <c r="H998" s="142"/>
    </row>
    <row r="999" ht="15.75" customHeight="1">
      <c r="B999" s="142"/>
      <c r="E999" s="453"/>
      <c r="F999" s="142"/>
      <c r="G999" s="142"/>
      <c r="H999" s="142"/>
    </row>
    <row r="1000" ht="15.75" customHeight="1">
      <c r="B1000" s="142"/>
      <c r="E1000" s="453"/>
      <c r="F1000" s="142"/>
      <c r="G1000" s="142"/>
      <c r="H1000" s="142"/>
    </row>
  </sheetData>
  <mergeCells count="2">
    <mergeCell ref="B2:H2"/>
    <mergeCell ref="K3:L3"/>
  </mergeCells>
  <hyperlinks>
    <hyperlink display="Press here to home" location="Home!A1" ref="B3"/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</hyperlinks>
  <printOptions/>
  <pageMargins bottom="0.75" footer="0.0" header="0.0" left="0.7" right="0.7" top="0.75"/>
  <pageSetup orientation="portrait"/>
  <drawing r:id="rId4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2.86"/>
    <col customWidth="1" min="3" max="4" width="10.14"/>
    <col customWidth="1" min="5" max="5" width="9.71"/>
    <col customWidth="1" min="6" max="6" width="10.14"/>
    <col customWidth="1" min="7" max="7" width="14.14"/>
    <col customWidth="1" min="8" max="8" width="14.0"/>
    <col customWidth="1" min="9" max="9" width="15.14"/>
    <col customWidth="1" min="10" max="10" width="12.57"/>
    <col customWidth="1" min="11" max="11" width="16.71"/>
    <col customWidth="1" min="12" max="12" width="15.14"/>
    <col customWidth="1" min="13" max="13" width="17.43"/>
  </cols>
  <sheetData>
    <row r="1" ht="15.0" customHeight="1">
      <c r="B1" s="479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ht="21.0" customHeight="1">
      <c r="B2" s="94" t="s">
        <v>2594</v>
      </c>
      <c r="C2" s="29"/>
      <c r="D2" s="29"/>
      <c r="E2" s="29"/>
      <c r="F2" s="29"/>
      <c r="G2" s="29"/>
      <c r="H2" s="29"/>
      <c r="I2" s="29"/>
      <c r="J2" s="29"/>
      <c r="K2" s="29"/>
      <c r="L2" s="26"/>
      <c r="M2" s="1"/>
    </row>
    <row r="3" ht="20.25" customHeight="1">
      <c r="B3" s="480" t="s">
        <v>2595</v>
      </c>
      <c r="C3" s="93" t="s">
        <v>2596</v>
      </c>
      <c r="D3" s="93" t="s">
        <v>201</v>
      </c>
      <c r="E3" s="93" t="s">
        <v>2451</v>
      </c>
      <c r="F3" s="93" t="s">
        <v>2420</v>
      </c>
      <c r="G3" s="93" t="s">
        <v>2597</v>
      </c>
      <c r="H3" s="93" t="s">
        <v>2598</v>
      </c>
      <c r="I3" s="93" t="s">
        <v>2599</v>
      </c>
      <c r="J3" s="93" t="s">
        <v>2488</v>
      </c>
      <c r="K3" s="93" t="s">
        <v>238</v>
      </c>
      <c r="L3" s="136"/>
      <c r="M3" s="1"/>
    </row>
    <row r="4">
      <c r="B4" s="481" t="s">
        <v>2600</v>
      </c>
      <c r="C4" s="136" t="s">
        <v>2601</v>
      </c>
      <c r="D4" s="136">
        <v>9499.0</v>
      </c>
      <c r="E4" s="477">
        <v>7499.0</v>
      </c>
      <c r="F4" s="477">
        <v>7499.0</v>
      </c>
      <c r="G4" s="482">
        <v>0.03</v>
      </c>
      <c r="H4" s="483">
        <f t="shared" ref="H4:H9" si="1">F4*3/100</f>
        <v>224.97</v>
      </c>
      <c r="I4" s="483">
        <f t="shared" ref="I4:I18" si="2">F4-H4</f>
        <v>7274.03</v>
      </c>
      <c r="J4" s="483">
        <f t="shared" ref="J4:J18" si="3">I4+50</f>
        <v>7324.03</v>
      </c>
      <c r="K4" s="483">
        <f t="shared" ref="K4:K18" si="4">J4+400</f>
        <v>7724.03</v>
      </c>
      <c r="L4" s="154"/>
      <c r="M4" s="142" t="s">
        <v>2425</v>
      </c>
    </row>
    <row r="5">
      <c r="B5" s="481" t="s">
        <v>2600</v>
      </c>
      <c r="C5" s="136" t="s">
        <v>2602</v>
      </c>
      <c r="D5" s="477">
        <v>10999.0</v>
      </c>
      <c r="E5" s="136">
        <v>4999.0</v>
      </c>
      <c r="F5" s="477">
        <v>8900.0</v>
      </c>
      <c r="G5" s="482">
        <v>0.03</v>
      </c>
      <c r="H5" s="483">
        <f t="shared" si="1"/>
        <v>267</v>
      </c>
      <c r="I5" s="483">
        <f t="shared" si="2"/>
        <v>8633</v>
      </c>
      <c r="J5" s="483">
        <f t="shared" si="3"/>
        <v>8683</v>
      </c>
      <c r="K5" s="483">
        <f t="shared" si="4"/>
        <v>9083</v>
      </c>
      <c r="L5" s="154"/>
      <c r="M5" s="142" t="s">
        <v>2425</v>
      </c>
    </row>
    <row r="6">
      <c r="B6" s="481" t="s">
        <v>2603</v>
      </c>
      <c r="C6" s="136" t="s">
        <v>2604</v>
      </c>
      <c r="D6" s="477">
        <v>14499.0</v>
      </c>
      <c r="E6" s="477">
        <v>12499.0</v>
      </c>
      <c r="F6" s="136">
        <v>12499.0</v>
      </c>
      <c r="G6" s="482">
        <v>0.03</v>
      </c>
      <c r="H6" s="483">
        <f t="shared" si="1"/>
        <v>374.97</v>
      </c>
      <c r="I6" s="483">
        <f t="shared" si="2"/>
        <v>12124.03</v>
      </c>
      <c r="J6" s="483">
        <f t="shared" si="3"/>
        <v>12174.03</v>
      </c>
      <c r="K6" s="483">
        <f t="shared" si="4"/>
        <v>12574.03</v>
      </c>
      <c r="L6" s="154"/>
      <c r="M6" s="142" t="s">
        <v>2425</v>
      </c>
    </row>
    <row r="7">
      <c r="B7" s="481" t="s">
        <v>2605</v>
      </c>
      <c r="C7" s="136" t="s">
        <v>2602</v>
      </c>
      <c r="D7" s="136">
        <v>13.499</v>
      </c>
      <c r="E7" s="477">
        <v>11499.0</v>
      </c>
      <c r="F7" s="136">
        <v>11499.0</v>
      </c>
      <c r="G7" s="482">
        <v>0.03</v>
      </c>
      <c r="H7" s="483">
        <f t="shared" si="1"/>
        <v>344.97</v>
      </c>
      <c r="I7" s="483">
        <f t="shared" si="2"/>
        <v>11154.03</v>
      </c>
      <c r="J7" s="483">
        <f t="shared" si="3"/>
        <v>11204.03</v>
      </c>
      <c r="K7" s="483">
        <f t="shared" si="4"/>
        <v>11604.03</v>
      </c>
      <c r="L7" s="154"/>
      <c r="M7" s="142" t="s">
        <v>2425</v>
      </c>
    </row>
    <row r="8">
      <c r="B8" s="481" t="s">
        <v>2606</v>
      </c>
      <c r="C8" s="136" t="s">
        <v>2602</v>
      </c>
      <c r="D8" s="477">
        <v>13499.0</v>
      </c>
      <c r="E8" s="477">
        <v>11499.0</v>
      </c>
      <c r="F8" s="136">
        <v>11499.0</v>
      </c>
      <c r="G8" s="482">
        <v>0.03</v>
      </c>
      <c r="H8" s="483">
        <f t="shared" si="1"/>
        <v>344.97</v>
      </c>
      <c r="I8" s="483">
        <f t="shared" si="2"/>
        <v>11154.03</v>
      </c>
      <c r="J8" s="483">
        <f t="shared" si="3"/>
        <v>11204.03</v>
      </c>
      <c r="K8" s="483">
        <f t="shared" si="4"/>
        <v>11604.03</v>
      </c>
      <c r="L8" s="154"/>
      <c r="M8" s="142" t="s">
        <v>2425</v>
      </c>
    </row>
    <row r="9">
      <c r="B9" s="481" t="s">
        <v>2607</v>
      </c>
      <c r="C9" s="136" t="s">
        <v>2604</v>
      </c>
      <c r="D9" s="136">
        <v>14999.0</v>
      </c>
      <c r="E9" s="136">
        <v>12499.0</v>
      </c>
      <c r="F9" s="136">
        <v>12499.0</v>
      </c>
      <c r="G9" s="482">
        <v>0.03</v>
      </c>
      <c r="H9" s="483">
        <f t="shared" si="1"/>
        <v>374.97</v>
      </c>
      <c r="I9" s="483">
        <f t="shared" si="2"/>
        <v>12124.03</v>
      </c>
      <c r="J9" s="483">
        <f t="shared" si="3"/>
        <v>12174.03</v>
      </c>
      <c r="K9" s="483">
        <f t="shared" si="4"/>
        <v>12574.03</v>
      </c>
      <c r="L9" s="154"/>
      <c r="M9" s="142" t="s">
        <v>2425</v>
      </c>
    </row>
    <row r="10">
      <c r="B10" s="481" t="s">
        <v>2608</v>
      </c>
      <c r="C10" s="136" t="s">
        <v>2609</v>
      </c>
      <c r="D10" s="477">
        <v>17999.0</v>
      </c>
      <c r="E10" s="477">
        <v>15499.0</v>
      </c>
      <c r="F10" s="477">
        <v>15499.0</v>
      </c>
      <c r="G10" s="482">
        <v>0.035</v>
      </c>
      <c r="H10" s="483">
        <f>F10*3.5/100</f>
        <v>542.465</v>
      </c>
      <c r="I10" s="483">
        <f t="shared" si="2"/>
        <v>14956.535</v>
      </c>
      <c r="J10" s="483">
        <f t="shared" si="3"/>
        <v>15006.535</v>
      </c>
      <c r="K10" s="483">
        <f t="shared" si="4"/>
        <v>15406.535</v>
      </c>
      <c r="L10" s="154"/>
      <c r="M10" s="142" t="s">
        <v>2425</v>
      </c>
    </row>
    <row r="11">
      <c r="B11" s="481" t="s">
        <v>2608</v>
      </c>
      <c r="C11" s="136" t="s">
        <v>2602</v>
      </c>
      <c r="D11" s="136">
        <v>15999.0</v>
      </c>
      <c r="E11" s="136">
        <v>12.999</v>
      </c>
      <c r="F11" s="477">
        <v>12999.0</v>
      </c>
      <c r="G11" s="482">
        <v>0.03</v>
      </c>
      <c r="H11" s="483">
        <f>F11*3/100</f>
        <v>389.97</v>
      </c>
      <c r="I11" s="483">
        <f t="shared" si="2"/>
        <v>12609.03</v>
      </c>
      <c r="J11" s="483">
        <f t="shared" si="3"/>
        <v>12659.03</v>
      </c>
      <c r="K11" s="483">
        <f t="shared" si="4"/>
        <v>13059.03</v>
      </c>
      <c r="L11" s="154"/>
      <c r="M11" s="142" t="s">
        <v>2425</v>
      </c>
    </row>
    <row r="12">
      <c r="B12" s="481" t="s">
        <v>2610</v>
      </c>
      <c r="C12" s="136" t="s">
        <v>2609</v>
      </c>
      <c r="D12" s="477">
        <v>19999.0</v>
      </c>
      <c r="E12" s="477">
        <v>17999.0</v>
      </c>
      <c r="F12" s="477">
        <v>17999.0</v>
      </c>
      <c r="G12" s="482">
        <v>0.035</v>
      </c>
      <c r="H12" s="483">
        <f t="shared" ref="H12:H18" si="5">F12*3.5/100</f>
        <v>629.965</v>
      </c>
      <c r="I12" s="483">
        <f t="shared" si="2"/>
        <v>17369.035</v>
      </c>
      <c r="J12" s="483">
        <f t="shared" si="3"/>
        <v>17419.035</v>
      </c>
      <c r="K12" s="483">
        <f t="shared" si="4"/>
        <v>17819.035</v>
      </c>
      <c r="L12" s="154"/>
      <c r="M12" s="142" t="s">
        <v>2425</v>
      </c>
    </row>
    <row r="13">
      <c r="B13" s="481" t="s">
        <v>2611</v>
      </c>
      <c r="C13" s="136" t="s">
        <v>2602</v>
      </c>
      <c r="D13" s="477">
        <v>17999.0</v>
      </c>
      <c r="E13" s="136">
        <v>15.999</v>
      </c>
      <c r="F13" s="477">
        <v>15999.0</v>
      </c>
      <c r="G13" s="482">
        <v>0.035</v>
      </c>
      <c r="H13" s="483">
        <f t="shared" si="5"/>
        <v>559.965</v>
      </c>
      <c r="I13" s="483">
        <f t="shared" si="2"/>
        <v>15439.035</v>
      </c>
      <c r="J13" s="483">
        <f t="shared" si="3"/>
        <v>15489.035</v>
      </c>
      <c r="K13" s="483">
        <f t="shared" si="4"/>
        <v>15889.035</v>
      </c>
      <c r="L13" s="154"/>
      <c r="M13" s="142" t="s">
        <v>2425</v>
      </c>
    </row>
    <row r="14">
      <c r="B14" s="481" t="s">
        <v>2611</v>
      </c>
      <c r="C14" s="136" t="s">
        <v>2604</v>
      </c>
      <c r="D14" s="477">
        <v>18999.0</v>
      </c>
      <c r="E14" s="477">
        <v>16999.0</v>
      </c>
      <c r="F14" s="477">
        <v>16999.0</v>
      </c>
      <c r="G14" s="482">
        <v>0.035</v>
      </c>
      <c r="H14" s="483">
        <f t="shared" si="5"/>
        <v>594.965</v>
      </c>
      <c r="I14" s="483">
        <f t="shared" si="2"/>
        <v>16404.035</v>
      </c>
      <c r="J14" s="483">
        <f t="shared" si="3"/>
        <v>16454.035</v>
      </c>
      <c r="K14" s="483">
        <f t="shared" si="4"/>
        <v>16854.035</v>
      </c>
      <c r="L14" s="154"/>
      <c r="M14" s="142" t="s">
        <v>2425</v>
      </c>
    </row>
    <row r="15">
      <c r="B15" s="484" t="s">
        <v>2612</v>
      </c>
      <c r="C15" s="136" t="s">
        <v>2609</v>
      </c>
      <c r="D15" s="136">
        <v>18.999</v>
      </c>
      <c r="E15" s="136">
        <v>96.999</v>
      </c>
      <c r="F15" s="136">
        <v>16999.0</v>
      </c>
      <c r="G15" s="482">
        <v>0.035</v>
      </c>
      <c r="H15" s="483">
        <f t="shared" si="5"/>
        <v>594.965</v>
      </c>
      <c r="I15" s="483">
        <f t="shared" si="2"/>
        <v>16404.035</v>
      </c>
      <c r="J15" s="483">
        <f t="shared" si="3"/>
        <v>16454.035</v>
      </c>
      <c r="K15" s="483">
        <f t="shared" si="4"/>
        <v>16854.035</v>
      </c>
      <c r="L15" s="154"/>
      <c r="M15" s="142" t="s">
        <v>2425</v>
      </c>
    </row>
    <row r="16">
      <c r="B16" s="484" t="s">
        <v>2612</v>
      </c>
      <c r="C16" s="136" t="s">
        <v>2602</v>
      </c>
      <c r="D16" s="477">
        <v>16999.0</v>
      </c>
      <c r="E16" s="136">
        <v>14.999</v>
      </c>
      <c r="F16" s="136">
        <v>14999.0</v>
      </c>
      <c r="G16" s="482">
        <v>0.035</v>
      </c>
      <c r="H16" s="483">
        <f t="shared" si="5"/>
        <v>524.965</v>
      </c>
      <c r="I16" s="483">
        <f t="shared" si="2"/>
        <v>14474.035</v>
      </c>
      <c r="J16" s="483">
        <f t="shared" si="3"/>
        <v>14524.035</v>
      </c>
      <c r="K16" s="483">
        <f t="shared" si="4"/>
        <v>14924.035</v>
      </c>
      <c r="L16" s="154"/>
      <c r="M16" s="142" t="s">
        <v>2425</v>
      </c>
    </row>
    <row r="17">
      <c r="B17" s="484" t="s">
        <v>2613</v>
      </c>
      <c r="C17" s="136" t="s">
        <v>2609</v>
      </c>
      <c r="D17" s="477">
        <v>25999.0</v>
      </c>
      <c r="E17" s="477">
        <v>21999.0</v>
      </c>
      <c r="F17" s="477">
        <v>21999.0</v>
      </c>
      <c r="G17" s="482">
        <v>0.035</v>
      </c>
      <c r="H17" s="483">
        <f t="shared" si="5"/>
        <v>769.965</v>
      </c>
      <c r="I17" s="483">
        <f t="shared" si="2"/>
        <v>21229.035</v>
      </c>
      <c r="J17" s="483">
        <f t="shared" si="3"/>
        <v>21279.035</v>
      </c>
      <c r="K17" s="483">
        <f t="shared" si="4"/>
        <v>21679.035</v>
      </c>
      <c r="L17" s="154"/>
      <c r="M17" s="142" t="s">
        <v>2425</v>
      </c>
    </row>
    <row r="18">
      <c r="B18" s="484" t="s">
        <v>2613</v>
      </c>
      <c r="C18" s="136" t="s">
        <v>2614</v>
      </c>
      <c r="D18" s="136">
        <v>27999.0</v>
      </c>
      <c r="E18" s="136" t="s">
        <v>2615</v>
      </c>
      <c r="F18" s="136">
        <v>23999.0</v>
      </c>
      <c r="G18" s="482">
        <v>0.035</v>
      </c>
      <c r="H18" s="483">
        <f t="shared" si="5"/>
        <v>839.965</v>
      </c>
      <c r="I18" s="483">
        <f t="shared" si="2"/>
        <v>23159.035</v>
      </c>
      <c r="J18" s="483">
        <f t="shared" si="3"/>
        <v>23209.035</v>
      </c>
      <c r="K18" s="483">
        <f t="shared" si="4"/>
        <v>23609.035</v>
      </c>
      <c r="L18" s="154"/>
      <c r="M18" s="142" t="s">
        <v>2425</v>
      </c>
    </row>
    <row r="19" ht="15.0" customHeight="1">
      <c r="B19" s="484"/>
      <c r="C19" s="154"/>
      <c r="D19" s="154"/>
      <c r="E19" s="154"/>
      <c r="F19" s="154"/>
      <c r="G19" s="154"/>
      <c r="H19" s="136"/>
      <c r="I19" s="154"/>
      <c r="J19" s="154"/>
      <c r="K19" s="154"/>
      <c r="L19" s="154"/>
      <c r="M19" s="1"/>
    </row>
    <row r="20" ht="15.75" customHeight="1">
      <c r="B20" s="484"/>
      <c r="C20" s="154"/>
      <c r="D20" s="154"/>
      <c r="E20" s="154"/>
      <c r="F20" s="154"/>
      <c r="G20" s="154"/>
      <c r="H20" s="136"/>
      <c r="I20" s="154"/>
      <c r="J20" s="154"/>
      <c r="K20" s="154"/>
      <c r="L20" s="154"/>
      <c r="M20" s="1"/>
    </row>
    <row r="21" ht="15.75" customHeight="1">
      <c r="B21" s="484"/>
      <c r="C21" s="154"/>
      <c r="D21" s="154"/>
      <c r="E21" s="154"/>
      <c r="F21" s="154"/>
      <c r="G21" s="154"/>
      <c r="H21" s="136"/>
      <c r="I21" s="154"/>
      <c r="J21" s="154"/>
      <c r="K21" s="154"/>
      <c r="L21" s="154"/>
      <c r="M21" s="1"/>
    </row>
    <row r="22" ht="18.0" customHeight="1">
      <c r="B22" s="485" t="s">
        <v>2616</v>
      </c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1"/>
    </row>
    <row r="23" ht="15.75" customHeight="1">
      <c r="B23" s="484"/>
      <c r="C23" s="154"/>
      <c r="D23" s="154"/>
      <c r="E23" s="154"/>
      <c r="F23" s="154"/>
      <c r="G23" s="154"/>
      <c r="H23" s="136"/>
      <c r="I23" s="154"/>
      <c r="J23" s="154"/>
      <c r="K23" s="154"/>
      <c r="L23" s="154"/>
      <c r="M23" s="1"/>
    </row>
    <row r="24" ht="15.75" customHeight="1">
      <c r="B24" s="82" t="s">
        <v>2617</v>
      </c>
      <c r="C24" s="82" t="s">
        <v>2618</v>
      </c>
      <c r="D24" s="82" t="s">
        <v>190</v>
      </c>
      <c r="E24" s="82" t="s">
        <v>2619</v>
      </c>
      <c r="F24" s="82" t="s">
        <v>2620</v>
      </c>
      <c r="G24" s="82" t="s">
        <v>2621</v>
      </c>
      <c r="H24" s="82" t="s">
        <v>2622</v>
      </c>
      <c r="I24" s="82" t="s">
        <v>2623</v>
      </c>
      <c r="J24" s="82" t="s">
        <v>2624</v>
      </c>
      <c r="K24" s="82" t="s">
        <v>235</v>
      </c>
      <c r="L24" s="82" t="s">
        <v>2625</v>
      </c>
      <c r="M24" s="1"/>
    </row>
    <row r="25" ht="15.75" customHeight="1">
      <c r="B25" s="136" t="s">
        <v>2626</v>
      </c>
      <c r="C25" s="136" t="s">
        <v>2602</v>
      </c>
      <c r="D25" s="477">
        <v>10499.0</v>
      </c>
      <c r="E25" s="477">
        <v>8999.0</v>
      </c>
      <c r="F25" s="477">
        <v>8999.0</v>
      </c>
      <c r="G25" s="482">
        <v>0.04</v>
      </c>
      <c r="H25" s="483">
        <v>359.96</v>
      </c>
      <c r="I25" s="483">
        <v>8639.04</v>
      </c>
      <c r="J25" s="483">
        <f t="shared" ref="J25:J55" si="6">I25+50</f>
        <v>8689.04</v>
      </c>
      <c r="K25" s="483">
        <f t="shared" ref="K25:K55" si="7">J25+300</f>
        <v>8989.04</v>
      </c>
      <c r="L25" s="486" t="s">
        <v>2425</v>
      </c>
      <c r="M25" s="1"/>
    </row>
    <row r="26" ht="15.75" customHeight="1">
      <c r="B26" s="136" t="s">
        <v>2627</v>
      </c>
      <c r="C26" s="136" t="s">
        <v>2601</v>
      </c>
      <c r="D26" s="477">
        <v>8799.0</v>
      </c>
      <c r="E26" s="477">
        <v>7499.0</v>
      </c>
      <c r="F26" s="477">
        <v>7499.0</v>
      </c>
      <c r="G26" s="482">
        <v>0.04</v>
      </c>
      <c r="H26" s="483">
        <v>299.96</v>
      </c>
      <c r="I26" s="483">
        <v>7199.04</v>
      </c>
      <c r="J26" s="483">
        <f t="shared" si="6"/>
        <v>7249.04</v>
      </c>
      <c r="K26" s="483">
        <f t="shared" si="7"/>
        <v>7549.04</v>
      </c>
      <c r="L26" s="486" t="s">
        <v>2425</v>
      </c>
      <c r="M26" s="1"/>
    </row>
    <row r="27" ht="15.75" customHeight="1">
      <c r="B27" s="136" t="s">
        <v>2628</v>
      </c>
      <c r="C27" s="136" t="s">
        <v>2601</v>
      </c>
      <c r="D27" s="136">
        <v>8499.0</v>
      </c>
      <c r="E27" s="477">
        <v>7499.0</v>
      </c>
      <c r="F27" s="477">
        <v>7499.0</v>
      </c>
      <c r="G27" s="136" t="s">
        <v>2629</v>
      </c>
      <c r="H27" s="483">
        <v>299.96</v>
      </c>
      <c r="I27" s="483">
        <v>7199.04</v>
      </c>
      <c r="J27" s="483">
        <f t="shared" si="6"/>
        <v>7249.04</v>
      </c>
      <c r="K27" s="483">
        <f t="shared" si="7"/>
        <v>7549.04</v>
      </c>
      <c r="L27" s="486" t="s">
        <v>2425</v>
      </c>
    </row>
    <row r="28" ht="15.75" customHeight="1">
      <c r="B28" s="136" t="s">
        <v>2630</v>
      </c>
      <c r="C28" s="136" t="s">
        <v>2631</v>
      </c>
      <c r="D28" s="477">
        <v>9299.0</v>
      </c>
      <c r="E28" s="136">
        <v>8.299</v>
      </c>
      <c r="F28" s="477">
        <v>8299.0</v>
      </c>
      <c r="G28" s="136" t="s">
        <v>2629</v>
      </c>
      <c r="H28" s="483">
        <v>331.96</v>
      </c>
      <c r="I28" s="483">
        <v>7967.04</v>
      </c>
      <c r="J28" s="483">
        <f t="shared" si="6"/>
        <v>8017.04</v>
      </c>
      <c r="K28" s="483">
        <f t="shared" si="7"/>
        <v>8317.04</v>
      </c>
      <c r="L28" s="486" t="s">
        <v>2425</v>
      </c>
    </row>
    <row r="29" ht="15.75" customHeight="1">
      <c r="B29" s="136" t="s">
        <v>2632</v>
      </c>
      <c r="C29" s="136" t="s">
        <v>2631</v>
      </c>
      <c r="D29" s="477">
        <v>10999.0</v>
      </c>
      <c r="E29" s="477">
        <v>9299.0</v>
      </c>
      <c r="F29" s="477">
        <v>9299.0</v>
      </c>
      <c r="G29" s="136" t="s">
        <v>2633</v>
      </c>
      <c r="H29" s="483">
        <v>371.96</v>
      </c>
      <c r="I29" s="483">
        <v>8927.04</v>
      </c>
      <c r="J29" s="483">
        <f t="shared" si="6"/>
        <v>8977.04</v>
      </c>
      <c r="K29" s="483">
        <f t="shared" si="7"/>
        <v>9277.04</v>
      </c>
      <c r="L29" s="486" t="s">
        <v>2425</v>
      </c>
    </row>
    <row r="30" ht="15.75" customHeight="1">
      <c r="B30" s="136" t="s">
        <v>2632</v>
      </c>
      <c r="C30" s="136" t="s">
        <v>2602</v>
      </c>
      <c r="D30" s="477">
        <v>11999.0</v>
      </c>
      <c r="E30" s="477">
        <v>9999.0</v>
      </c>
      <c r="F30" s="477">
        <v>9999.0</v>
      </c>
      <c r="G30" s="482">
        <v>0.03</v>
      </c>
      <c r="H30" s="483">
        <v>399.96</v>
      </c>
      <c r="I30" s="483">
        <v>9599.04</v>
      </c>
      <c r="J30" s="483">
        <f t="shared" si="6"/>
        <v>9649.04</v>
      </c>
      <c r="K30" s="483">
        <f t="shared" si="7"/>
        <v>9949.04</v>
      </c>
      <c r="L30" s="486" t="s">
        <v>2425</v>
      </c>
    </row>
    <row r="31" ht="15.75" customHeight="1">
      <c r="B31" s="136" t="s">
        <v>2634</v>
      </c>
      <c r="C31" s="136" t="s">
        <v>2602</v>
      </c>
      <c r="D31" s="477">
        <v>12999.0</v>
      </c>
      <c r="E31" s="477">
        <v>10999.0</v>
      </c>
      <c r="F31" s="477">
        <v>10999.0</v>
      </c>
      <c r="G31" s="482">
        <v>0.04</v>
      </c>
      <c r="H31" s="483">
        <v>439.96</v>
      </c>
      <c r="I31" s="483">
        <v>10559.04</v>
      </c>
      <c r="J31" s="483">
        <f t="shared" si="6"/>
        <v>10609.04</v>
      </c>
      <c r="K31" s="483">
        <f t="shared" si="7"/>
        <v>10909.04</v>
      </c>
      <c r="L31" s="486" t="s">
        <v>2425</v>
      </c>
    </row>
    <row r="32" ht="15.75" customHeight="1">
      <c r="B32" s="136" t="s">
        <v>2635</v>
      </c>
      <c r="C32" s="136" t="s">
        <v>2604</v>
      </c>
      <c r="D32" s="477">
        <v>13999.0</v>
      </c>
      <c r="E32" s="136">
        <v>11999.0</v>
      </c>
      <c r="F32" s="477">
        <v>11999.0</v>
      </c>
      <c r="G32" s="482">
        <v>0.04</v>
      </c>
      <c r="H32" s="483">
        <v>479.96</v>
      </c>
      <c r="I32" s="483">
        <v>11519.04</v>
      </c>
      <c r="J32" s="483">
        <f t="shared" si="6"/>
        <v>11569.04</v>
      </c>
      <c r="K32" s="483">
        <f t="shared" si="7"/>
        <v>11869.04</v>
      </c>
      <c r="L32" s="486" t="s">
        <v>2425</v>
      </c>
    </row>
    <row r="33" ht="15.75" customHeight="1">
      <c r="B33" s="136" t="s">
        <v>2636</v>
      </c>
      <c r="C33" s="136" t="s">
        <v>2602</v>
      </c>
      <c r="D33" s="477">
        <v>13999.0</v>
      </c>
      <c r="E33" s="477">
        <v>11999.0</v>
      </c>
      <c r="F33" s="136">
        <v>11999.0</v>
      </c>
      <c r="G33" s="482">
        <v>0.04</v>
      </c>
      <c r="H33" s="483">
        <v>479.96</v>
      </c>
      <c r="I33" s="483">
        <v>11519.04</v>
      </c>
      <c r="J33" s="483">
        <f t="shared" si="6"/>
        <v>11569.04</v>
      </c>
      <c r="K33" s="483">
        <f t="shared" si="7"/>
        <v>11869.04</v>
      </c>
      <c r="L33" s="486" t="s">
        <v>2425</v>
      </c>
    </row>
    <row r="34" ht="15.75" customHeight="1">
      <c r="B34" s="136" t="s">
        <v>2637</v>
      </c>
      <c r="C34" s="136" t="s">
        <v>2604</v>
      </c>
      <c r="D34" s="477">
        <v>14999.0</v>
      </c>
      <c r="E34" s="477">
        <v>12999.0</v>
      </c>
      <c r="F34" s="477">
        <v>12999.0</v>
      </c>
      <c r="G34" s="482">
        <v>0.04</v>
      </c>
      <c r="H34" s="483">
        <v>519.96</v>
      </c>
      <c r="I34" s="483">
        <v>12479.04</v>
      </c>
      <c r="J34" s="483">
        <f t="shared" si="6"/>
        <v>12529.04</v>
      </c>
      <c r="K34" s="483">
        <f t="shared" si="7"/>
        <v>12829.04</v>
      </c>
      <c r="L34" s="486" t="s">
        <v>2425</v>
      </c>
    </row>
    <row r="35" ht="15.75" customHeight="1">
      <c r="B35" s="136" t="s">
        <v>2638</v>
      </c>
      <c r="C35" s="136" t="s">
        <v>2614</v>
      </c>
      <c r="D35" s="477">
        <v>18999.0</v>
      </c>
      <c r="E35" s="136">
        <v>17999.0</v>
      </c>
      <c r="F35" s="477">
        <v>17999.0</v>
      </c>
      <c r="G35" s="482">
        <v>0.04</v>
      </c>
      <c r="H35" s="483">
        <v>719.96</v>
      </c>
      <c r="I35" s="483">
        <v>17279.04</v>
      </c>
      <c r="J35" s="483">
        <f t="shared" si="6"/>
        <v>17329.04</v>
      </c>
      <c r="K35" s="483">
        <f t="shared" si="7"/>
        <v>17629.04</v>
      </c>
      <c r="L35" s="486" t="s">
        <v>2425</v>
      </c>
    </row>
    <row r="36" ht="15.75" customHeight="1">
      <c r="B36" s="136" t="s">
        <v>2638</v>
      </c>
      <c r="C36" s="136" t="s">
        <v>2609</v>
      </c>
      <c r="D36" s="136">
        <v>17999.0</v>
      </c>
      <c r="E36" s="136">
        <v>16999.0</v>
      </c>
      <c r="F36" s="477">
        <v>16999.0</v>
      </c>
      <c r="G36" s="136">
        <v>40096.0</v>
      </c>
      <c r="H36" s="483">
        <v>679.96</v>
      </c>
      <c r="I36" s="483">
        <v>16319.04</v>
      </c>
      <c r="J36" s="483">
        <f t="shared" si="6"/>
        <v>16369.04</v>
      </c>
      <c r="K36" s="483">
        <f t="shared" si="7"/>
        <v>16669.04</v>
      </c>
      <c r="L36" s="486" t="s">
        <v>2425</v>
      </c>
    </row>
    <row r="37" ht="15.75" customHeight="1">
      <c r="B37" s="136" t="s">
        <v>2639</v>
      </c>
      <c r="C37" s="136" t="s">
        <v>2604</v>
      </c>
      <c r="D37" s="477">
        <v>16999.0</v>
      </c>
      <c r="E37" s="477">
        <v>15999.0</v>
      </c>
      <c r="F37" s="477">
        <v>15999.0</v>
      </c>
      <c r="G37" s="136" t="s">
        <v>2629</v>
      </c>
      <c r="H37" s="483">
        <v>639.96</v>
      </c>
      <c r="I37" s="483">
        <v>15359.04</v>
      </c>
      <c r="J37" s="483">
        <f t="shared" si="6"/>
        <v>15409.04</v>
      </c>
      <c r="K37" s="483">
        <f t="shared" si="7"/>
        <v>15709.04</v>
      </c>
      <c r="L37" s="486" t="s">
        <v>2425</v>
      </c>
    </row>
    <row r="38" ht="15.75" customHeight="1">
      <c r="B38" s="136" t="s">
        <v>2640</v>
      </c>
      <c r="C38" s="136" t="s">
        <v>2602</v>
      </c>
      <c r="D38" s="477">
        <v>18999.0</v>
      </c>
      <c r="E38" s="477">
        <v>15999.0</v>
      </c>
      <c r="F38" s="477">
        <v>15999.0</v>
      </c>
      <c r="G38" s="136">
        <v>40096.0</v>
      </c>
      <c r="H38" s="483">
        <v>639.96</v>
      </c>
      <c r="I38" s="483">
        <v>15359.04</v>
      </c>
      <c r="J38" s="483">
        <f t="shared" si="6"/>
        <v>15409.04</v>
      </c>
      <c r="K38" s="483">
        <f t="shared" si="7"/>
        <v>15709.04</v>
      </c>
      <c r="L38" s="486" t="s">
        <v>2425</v>
      </c>
    </row>
    <row r="39" ht="15.75" customHeight="1">
      <c r="B39" s="136" t="s">
        <v>2640</v>
      </c>
      <c r="C39" s="136" t="s">
        <v>2609</v>
      </c>
      <c r="D39" s="477">
        <v>20999.0</v>
      </c>
      <c r="E39" s="136">
        <v>17499.0</v>
      </c>
      <c r="F39" s="136">
        <v>17499.0</v>
      </c>
      <c r="G39" s="136">
        <v>40096.0</v>
      </c>
      <c r="H39" s="483">
        <v>699.96</v>
      </c>
      <c r="I39" s="483">
        <v>16799.04</v>
      </c>
      <c r="J39" s="483">
        <f t="shared" si="6"/>
        <v>16849.04</v>
      </c>
      <c r="K39" s="483">
        <f t="shared" si="7"/>
        <v>17149.04</v>
      </c>
      <c r="L39" s="486" t="s">
        <v>2425</v>
      </c>
    </row>
    <row r="40" ht="15.75" customHeight="1">
      <c r="B40" s="136" t="s">
        <v>2641</v>
      </c>
      <c r="C40" s="136" t="s">
        <v>2614</v>
      </c>
      <c r="D40" s="477">
        <v>21999.0</v>
      </c>
      <c r="E40" s="477">
        <v>19999.0</v>
      </c>
      <c r="F40" s="136">
        <v>19999.0</v>
      </c>
      <c r="G40" s="482">
        <v>0.04</v>
      </c>
      <c r="H40" s="483">
        <v>799.96</v>
      </c>
      <c r="I40" s="483">
        <v>19199.04</v>
      </c>
      <c r="J40" s="483">
        <f t="shared" si="6"/>
        <v>19249.04</v>
      </c>
      <c r="K40" s="483">
        <f t="shared" si="7"/>
        <v>19549.04</v>
      </c>
      <c r="L40" s="486" t="s">
        <v>2425</v>
      </c>
    </row>
    <row r="41" ht="15.75" customHeight="1">
      <c r="B41" s="136" t="s">
        <v>2642</v>
      </c>
      <c r="C41" s="136" t="s">
        <v>2609</v>
      </c>
      <c r="D41" s="477">
        <v>19999.0</v>
      </c>
      <c r="E41" s="477">
        <v>17999.0</v>
      </c>
      <c r="F41" s="477">
        <v>17999.0</v>
      </c>
      <c r="G41" s="482">
        <v>0.04</v>
      </c>
      <c r="H41" s="483">
        <v>719.96</v>
      </c>
      <c r="I41" s="483">
        <v>17279.04</v>
      </c>
      <c r="J41" s="483">
        <f t="shared" si="6"/>
        <v>17329.04</v>
      </c>
      <c r="K41" s="483">
        <f t="shared" si="7"/>
        <v>17629.04</v>
      </c>
      <c r="L41" s="486" t="s">
        <v>2425</v>
      </c>
    </row>
    <row r="42" ht="15.75" customHeight="1">
      <c r="B42" s="136" t="s">
        <v>2643</v>
      </c>
      <c r="C42" s="136" t="s">
        <v>2609</v>
      </c>
      <c r="D42" s="477">
        <v>21999.0</v>
      </c>
      <c r="E42" s="477">
        <v>18999.0</v>
      </c>
      <c r="F42" s="477">
        <v>18999.0</v>
      </c>
      <c r="G42" s="482">
        <v>0.04</v>
      </c>
      <c r="H42" s="483">
        <v>759.96</v>
      </c>
      <c r="I42" s="483">
        <v>18239.04</v>
      </c>
      <c r="J42" s="483">
        <f t="shared" si="6"/>
        <v>18289.04</v>
      </c>
      <c r="K42" s="483">
        <f t="shared" si="7"/>
        <v>18589.04</v>
      </c>
      <c r="L42" s="486" t="s">
        <v>2425</v>
      </c>
    </row>
    <row r="43" ht="15.75" customHeight="1">
      <c r="B43" s="136" t="s">
        <v>2644</v>
      </c>
      <c r="C43" s="136" t="s">
        <v>2614</v>
      </c>
      <c r="D43" s="477">
        <v>23999.0</v>
      </c>
      <c r="E43" s="477">
        <v>20999.0</v>
      </c>
      <c r="F43" s="477">
        <v>20999.0</v>
      </c>
      <c r="G43" s="482">
        <v>0.04</v>
      </c>
      <c r="H43" s="483">
        <v>839.96</v>
      </c>
      <c r="I43" s="483">
        <v>20159.04</v>
      </c>
      <c r="J43" s="483">
        <f t="shared" si="6"/>
        <v>20209.04</v>
      </c>
      <c r="K43" s="483">
        <f t="shared" si="7"/>
        <v>20509.04</v>
      </c>
      <c r="L43" s="486" t="s">
        <v>2425</v>
      </c>
    </row>
    <row r="44" ht="15.75" customHeight="1">
      <c r="B44" s="136" t="s">
        <v>2645</v>
      </c>
      <c r="C44" s="136" t="s">
        <v>2609</v>
      </c>
      <c r="D44" s="477">
        <v>24999.0</v>
      </c>
      <c r="E44" s="477">
        <v>19999.0</v>
      </c>
      <c r="F44" s="477">
        <v>19999.0</v>
      </c>
      <c r="G44" s="482">
        <v>0.04</v>
      </c>
      <c r="H44" s="483">
        <v>799.96</v>
      </c>
      <c r="I44" s="483">
        <v>19199.04</v>
      </c>
      <c r="J44" s="483">
        <f t="shared" si="6"/>
        <v>19249.04</v>
      </c>
      <c r="K44" s="483">
        <f t="shared" si="7"/>
        <v>19549.04</v>
      </c>
      <c r="L44" s="486" t="s">
        <v>2425</v>
      </c>
    </row>
    <row r="45" ht="15.75" customHeight="1">
      <c r="B45" s="136" t="s">
        <v>2646</v>
      </c>
      <c r="C45" s="136" t="s">
        <v>2614</v>
      </c>
      <c r="D45" s="477">
        <v>26999.0</v>
      </c>
      <c r="E45" s="136">
        <v>22.999</v>
      </c>
      <c r="F45" s="136">
        <v>22999.0</v>
      </c>
      <c r="G45" s="136">
        <v>40096.0</v>
      </c>
      <c r="H45" s="483">
        <v>919.96</v>
      </c>
      <c r="I45" s="483">
        <v>22079.04</v>
      </c>
      <c r="J45" s="483">
        <f t="shared" si="6"/>
        <v>22129.04</v>
      </c>
      <c r="K45" s="483">
        <f t="shared" si="7"/>
        <v>22429.04</v>
      </c>
      <c r="L45" s="486" t="s">
        <v>2425</v>
      </c>
    </row>
    <row r="46" ht="15.75" customHeight="1">
      <c r="B46" s="136" t="s">
        <v>2647</v>
      </c>
      <c r="C46" s="136" t="s">
        <v>2609</v>
      </c>
      <c r="D46" s="477">
        <v>27999.0</v>
      </c>
      <c r="E46" s="136">
        <v>24999.0</v>
      </c>
      <c r="F46" s="477">
        <v>24999.0</v>
      </c>
      <c r="G46" s="477">
        <v>40096.0</v>
      </c>
      <c r="H46" s="483">
        <v>999.96</v>
      </c>
      <c r="I46" s="483">
        <v>23999.04</v>
      </c>
      <c r="J46" s="483">
        <f t="shared" si="6"/>
        <v>24049.04</v>
      </c>
      <c r="K46" s="483">
        <f t="shared" si="7"/>
        <v>24349.04</v>
      </c>
      <c r="L46" s="486" t="s">
        <v>2425</v>
      </c>
    </row>
    <row r="47" ht="15.75" customHeight="1">
      <c r="B47" s="136" t="s">
        <v>2647</v>
      </c>
      <c r="C47" s="136" t="s">
        <v>2648</v>
      </c>
      <c r="D47" s="477">
        <v>31999.0</v>
      </c>
      <c r="E47" s="477">
        <v>28999.0</v>
      </c>
      <c r="F47" s="136">
        <v>28999.0</v>
      </c>
      <c r="G47" s="482">
        <v>0.04</v>
      </c>
      <c r="H47" s="483">
        <v>1159.96</v>
      </c>
      <c r="I47" s="483">
        <v>27839.04</v>
      </c>
      <c r="J47" s="483">
        <f t="shared" si="6"/>
        <v>27889.04</v>
      </c>
      <c r="K47" s="483">
        <f t="shared" si="7"/>
        <v>28189.04</v>
      </c>
      <c r="L47" s="486" t="s">
        <v>2425</v>
      </c>
    </row>
    <row r="48" ht="15.75" customHeight="1">
      <c r="B48" s="136" t="s">
        <v>2649</v>
      </c>
      <c r="C48" s="136" t="s">
        <v>2614</v>
      </c>
      <c r="D48" s="477">
        <v>29999.0</v>
      </c>
      <c r="E48" s="477">
        <v>26999.0</v>
      </c>
      <c r="F48" s="477">
        <v>26999.0</v>
      </c>
      <c r="G48" s="482">
        <v>0.04</v>
      </c>
      <c r="H48" s="483">
        <v>1079.96</v>
      </c>
      <c r="I48" s="483">
        <v>25919.04</v>
      </c>
      <c r="J48" s="483">
        <f t="shared" si="6"/>
        <v>25969.04</v>
      </c>
      <c r="K48" s="483">
        <f t="shared" si="7"/>
        <v>26269.04</v>
      </c>
      <c r="L48" s="486" t="s">
        <v>2425</v>
      </c>
    </row>
    <row r="49" ht="15.75" customHeight="1">
      <c r="B49" s="136" t="s">
        <v>2650</v>
      </c>
      <c r="C49" s="136" t="s">
        <v>2614</v>
      </c>
      <c r="D49" s="477">
        <v>34499.0</v>
      </c>
      <c r="E49" s="477">
        <v>31999.0</v>
      </c>
      <c r="F49" s="136">
        <v>31999.0</v>
      </c>
      <c r="G49" s="482">
        <v>0.04</v>
      </c>
      <c r="H49" s="483">
        <v>1279.96</v>
      </c>
      <c r="I49" s="483">
        <v>30719.04</v>
      </c>
      <c r="J49" s="483">
        <f t="shared" si="6"/>
        <v>30769.04</v>
      </c>
      <c r="K49" s="483">
        <f t="shared" si="7"/>
        <v>31069.04</v>
      </c>
      <c r="L49" s="486" t="s">
        <v>2425</v>
      </c>
    </row>
    <row r="50" ht="15.75" customHeight="1">
      <c r="B50" s="136" t="s">
        <v>2651</v>
      </c>
      <c r="C50" s="136" t="s">
        <v>2652</v>
      </c>
      <c r="D50" s="477">
        <v>38999.0</v>
      </c>
      <c r="E50" s="477">
        <v>35999.0</v>
      </c>
      <c r="F50" s="136">
        <v>35999.0</v>
      </c>
      <c r="G50" s="482">
        <v>0.04</v>
      </c>
      <c r="H50" s="483">
        <v>1439.96</v>
      </c>
      <c r="I50" s="483">
        <v>34559.04</v>
      </c>
      <c r="J50" s="483">
        <f t="shared" si="6"/>
        <v>34609.04</v>
      </c>
      <c r="K50" s="483">
        <f t="shared" si="7"/>
        <v>34909.04</v>
      </c>
      <c r="L50" s="486" t="s">
        <v>2425</v>
      </c>
    </row>
    <row r="51" ht="15.75" customHeight="1">
      <c r="B51" s="136" t="s">
        <v>2653</v>
      </c>
      <c r="C51" s="136" t="s">
        <v>2614</v>
      </c>
      <c r="D51" s="477">
        <v>38999.0</v>
      </c>
      <c r="E51" s="477">
        <v>36999.0</v>
      </c>
      <c r="F51" s="477">
        <v>36999.0</v>
      </c>
      <c r="G51" s="482">
        <v>0.04</v>
      </c>
      <c r="H51" s="483">
        <v>1479.96</v>
      </c>
      <c r="I51" s="483">
        <v>35519.04</v>
      </c>
      <c r="J51" s="483">
        <f t="shared" si="6"/>
        <v>35569.04</v>
      </c>
      <c r="K51" s="483">
        <f t="shared" si="7"/>
        <v>35869.04</v>
      </c>
      <c r="L51" s="486" t="s">
        <v>2425</v>
      </c>
    </row>
    <row r="52" ht="15.75" customHeight="1">
      <c r="B52" s="136" t="s">
        <v>2654</v>
      </c>
      <c r="C52" s="136" t="s">
        <v>2648</v>
      </c>
      <c r="D52" s="477">
        <v>41999.0</v>
      </c>
      <c r="E52" s="477">
        <v>38999.0</v>
      </c>
      <c r="F52" s="477">
        <v>38999.0</v>
      </c>
      <c r="G52" s="482">
        <v>0.04</v>
      </c>
      <c r="H52" s="483">
        <v>1559.96</v>
      </c>
      <c r="I52" s="483">
        <v>37439.04</v>
      </c>
      <c r="J52" s="483">
        <f t="shared" si="6"/>
        <v>37489.04</v>
      </c>
      <c r="K52" s="483">
        <f t="shared" si="7"/>
        <v>37789.04</v>
      </c>
      <c r="L52" s="486" t="s">
        <v>2425</v>
      </c>
    </row>
    <row r="53" ht="15.75" customHeight="1">
      <c r="B53" s="136" t="s">
        <v>2655</v>
      </c>
      <c r="C53" s="136" t="s">
        <v>2652</v>
      </c>
      <c r="D53" s="477">
        <v>45999.0</v>
      </c>
      <c r="E53" s="477">
        <v>42999.0</v>
      </c>
      <c r="F53" s="477">
        <v>42999.0</v>
      </c>
      <c r="G53" s="482">
        <v>0.04</v>
      </c>
      <c r="H53" s="483">
        <v>1719.96</v>
      </c>
      <c r="I53" s="483">
        <v>41279.04</v>
      </c>
      <c r="J53" s="483">
        <f t="shared" si="6"/>
        <v>41329.04</v>
      </c>
      <c r="K53" s="483">
        <f t="shared" si="7"/>
        <v>41629.04</v>
      </c>
      <c r="L53" s="486" t="s">
        <v>2425</v>
      </c>
    </row>
    <row r="54" ht="15.75" customHeight="1">
      <c r="B54" s="136" t="s">
        <v>2656</v>
      </c>
      <c r="C54" s="136" t="s">
        <v>2614</v>
      </c>
      <c r="D54" s="477">
        <v>57999.0</v>
      </c>
      <c r="E54" s="136">
        <v>49999.0</v>
      </c>
      <c r="F54" s="136">
        <v>49999.0</v>
      </c>
      <c r="G54" s="477">
        <v>40096.0</v>
      </c>
      <c r="H54" s="483">
        <v>1999.96</v>
      </c>
      <c r="I54" s="483">
        <v>47999.04</v>
      </c>
      <c r="J54" s="483">
        <f t="shared" si="6"/>
        <v>48049.04</v>
      </c>
      <c r="K54" s="483">
        <f t="shared" si="7"/>
        <v>48349.04</v>
      </c>
      <c r="L54" s="486" t="s">
        <v>2425</v>
      </c>
    </row>
    <row r="55" ht="15.75" customHeight="1">
      <c r="B55" s="136" t="s">
        <v>2657</v>
      </c>
      <c r="C55" s="136" t="s">
        <v>2652</v>
      </c>
      <c r="D55" s="136">
        <v>66999.0</v>
      </c>
      <c r="E55" s="477">
        <v>57999.0</v>
      </c>
      <c r="F55" s="477">
        <v>57999.0</v>
      </c>
      <c r="G55" s="136" t="s">
        <v>2629</v>
      </c>
      <c r="H55" s="483">
        <v>2319.96</v>
      </c>
      <c r="I55" s="483">
        <v>55679.04</v>
      </c>
      <c r="J55" s="483">
        <f t="shared" si="6"/>
        <v>55729.04</v>
      </c>
      <c r="K55" s="483">
        <f t="shared" si="7"/>
        <v>56029.04</v>
      </c>
      <c r="L55" s="486" t="s">
        <v>2425</v>
      </c>
    </row>
    <row r="56" ht="15.75" customHeight="1">
      <c r="B56" s="229"/>
      <c r="C56" s="229"/>
      <c r="D56" s="210"/>
      <c r="E56" s="229"/>
      <c r="F56" s="229"/>
      <c r="G56" s="229"/>
      <c r="H56" s="229"/>
      <c r="I56" s="229"/>
      <c r="J56" s="229"/>
      <c r="K56" s="229"/>
      <c r="L56" s="486"/>
    </row>
    <row r="57" ht="15.75" customHeight="1">
      <c r="B57" s="479"/>
      <c r="H57" s="142"/>
      <c r="L57" s="486"/>
    </row>
    <row r="58" ht="15.75" customHeight="1">
      <c r="B58" s="479"/>
      <c r="H58" s="142"/>
      <c r="L58" s="486"/>
    </row>
    <row r="59" ht="15.75" customHeight="1">
      <c r="B59" s="479"/>
      <c r="H59" s="142"/>
    </row>
    <row r="60" ht="15.75" customHeight="1">
      <c r="B60" s="479"/>
      <c r="H60" s="142"/>
    </row>
    <row r="61" ht="15.75" customHeight="1">
      <c r="B61" s="479"/>
      <c r="H61" s="142"/>
    </row>
    <row r="62" ht="15.75" customHeight="1">
      <c r="B62" s="479"/>
      <c r="H62" s="142"/>
    </row>
    <row r="63" ht="15.75" customHeight="1">
      <c r="B63" s="479"/>
      <c r="H63" s="142"/>
    </row>
    <row r="64" ht="15.75" customHeight="1">
      <c r="B64" s="479"/>
      <c r="H64" s="142"/>
    </row>
    <row r="65" ht="15.75" customHeight="1">
      <c r="B65" s="479"/>
      <c r="H65" s="142"/>
    </row>
    <row r="66" ht="15.75" customHeight="1">
      <c r="B66" s="479"/>
      <c r="H66" s="142"/>
    </row>
    <row r="67" ht="15.75" customHeight="1">
      <c r="B67" s="479"/>
      <c r="H67" s="142"/>
    </row>
    <row r="68" ht="15.75" customHeight="1">
      <c r="B68" s="479"/>
      <c r="H68" s="142"/>
    </row>
    <row r="69" ht="15.75" customHeight="1">
      <c r="B69" s="479"/>
      <c r="H69" s="142"/>
    </row>
    <row r="70" ht="15.75" customHeight="1">
      <c r="B70" s="479"/>
      <c r="H70" s="142"/>
    </row>
    <row r="71" ht="15.75" customHeight="1">
      <c r="B71" s="479"/>
      <c r="H71" s="142"/>
    </row>
    <row r="72" ht="15.75" customHeight="1">
      <c r="B72" s="479"/>
      <c r="H72" s="142"/>
    </row>
    <row r="73" ht="15.75" customHeight="1">
      <c r="B73" s="479"/>
      <c r="H73" s="142"/>
    </row>
    <row r="74" ht="15.75" customHeight="1">
      <c r="B74" s="479"/>
      <c r="H74" s="142"/>
    </row>
    <row r="75" ht="15.75" customHeight="1">
      <c r="B75" s="479"/>
      <c r="H75" s="142"/>
    </row>
    <row r="76" ht="15.75" customHeight="1">
      <c r="B76" s="479"/>
      <c r="H76" s="142"/>
    </row>
    <row r="77" ht="15.75" customHeight="1">
      <c r="B77" s="479"/>
      <c r="H77" s="142"/>
    </row>
    <row r="78" ht="15.75" customHeight="1">
      <c r="B78" s="479"/>
      <c r="H78" s="142"/>
    </row>
    <row r="79" ht="15.75" customHeight="1">
      <c r="B79" s="479"/>
      <c r="H79" s="142"/>
    </row>
    <row r="80" ht="15.75" customHeight="1">
      <c r="B80" s="479"/>
      <c r="H80" s="142"/>
    </row>
    <row r="81" ht="15.75" customHeight="1">
      <c r="B81" s="479"/>
      <c r="H81" s="142"/>
    </row>
    <row r="82" ht="15.75" customHeight="1">
      <c r="B82" s="479"/>
      <c r="H82" s="142"/>
    </row>
    <row r="83" ht="15.75" customHeight="1">
      <c r="B83" s="479"/>
      <c r="H83" s="142"/>
    </row>
    <row r="84" ht="15.75" customHeight="1">
      <c r="B84" s="479"/>
      <c r="H84" s="142"/>
    </row>
    <row r="85" ht="15.75" customHeight="1">
      <c r="B85" s="479"/>
      <c r="H85" s="142"/>
    </row>
    <row r="86" ht="15.75" customHeight="1">
      <c r="B86" s="479"/>
      <c r="H86" s="142"/>
    </row>
    <row r="87" ht="15.75" customHeight="1">
      <c r="B87" s="479"/>
      <c r="H87" s="142"/>
    </row>
    <row r="88" ht="15.75" customHeight="1">
      <c r="B88" s="479"/>
      <c r="H88" s="142"/>
    </row>
    <row r="89" ht="15.75" customHeight="1">
      <c r="B89" s="479"/>
      <c r="H89" s="142"/>
    </row>
    <row r="90" ht="15.75" customHeight="1">
      <c r="B90" s="479"/>
      <c r="H90" s="142"/>
    </row>
    <row r="91" ht="15.75" customHeight="1">
      <c r="B91" s="479"/>
      <c r="H91" s="142"/>
    </row>
    <row r="92" ht="15.75" customHeight="1">
      <c r="B92" s="479"/>
      <c r="H92" s="142"/>
    </row>
    <row r="93" ht="15.75" customHeight="1">
      <c r="B93" s="479"/>
      <c r="H93" s="142"/>
    </row>
    <row r="94" ht="15.75" customHeight="1">
      <c r="B94" s="479"/>
      <c r="H94" s="142"/>
    </row>
    <row r="95" ht="15.75" customHeight="1">
      <c r="B95" s="479"/>
      <c r="H95" s="142"/>
    </row>
    <row r="96" ht="15.75" customHeight="1">
      <c r="B96" s="479"/>
      <c r="H96" s="142"/>
    </row>
    <row r="97" ht="15.75" customHeight="1">
      <c r="B97" s="479"/>
      <c r="H97" s="142"/>
    </row>
    <row r="98" ht="15.75" customHeight="1">
      <c r="B98" s="479"/>
      <c r="H98" s="142"/>
    </row>
    <row r="99" ht="15.75" customHeight="1">
      <c r="B99" s="479"/>
      <c r="H99" s="142"/>
    </row>
    <row r="100" ht="15.75" customHeight="1">
      <c r="B100" s="479"/>
      <c r="H100" s="142"/>
    </row>
    <row r="101" ht="15.75" customHeight="1">
      <c r="B101" s="479"/>
      <c r="H101" s="142"/>
    </row>
    <row r="102" ht="15.75" customHeight="1">
      <c r="B102" s="479"/>
      <c r="H102" s="142"/>
    </row>
    <row r="103" ht="15.75" customHeight="1">
      <c r="B103" s="479"/>
      <c r="H103" s="142"/>
    </row>
    <row r="104" ht="15.75" customHeight="1">
      <c r="B104" s="479"/>
      <c r="H104" s="142"/>
    </row>
    <row r="105" ht="15.75" customHeight="1">
      <c r="B105" s="479"/>
      <c r="H105" s="142"/>
    </row>
    <row r="106" ht="15.75" customHeight="1">
      <c r="B106" s="479"/>
      <c r="H106" s="142"/>
    </row>
    <row r="107" ht="15.75" customHeight="1">
      <c r="B107" s="479"/>
      <c r="H107" s="142"/>
    </row>
    <row r="108" ht="15.75" customHeight="1">
      <c r="B108" s="479"/>
      <c r="H108" s="142"/>
    </row>
    <row r="109" ht="15.75" customHeight="1">
      <c r="B109" s="479"/>
      <c r="H109" s="142"/>
    </row>
    <row r="110" ht="15.75" customHeight="1">
      <c r="B110" s="479"/>
      <c r="H110" s="142"/>
    </row>
    <row r="111" ht="15.75" customHeight="1">
      <c r="B111" s="479"/>
      <c r="H111" s="142"/>
    </row>
    <row r="112" ht="15.75" customHeight="1">
      <c r="B112" s="479"/>
      <c r="H112" s="142"/>
    </row>
    <row r="113" ht="15.75" customHeight="1">
      <c r="B113" s="479"/>
      <c r="H113" s="142"/>
    </row>
    <row r="114" ht="15.75" customHeight="1">
      <c r="B114" s="479"/>
      <c r="H114" s="142"/>
    </row>
    <row r="115" ht="15.75" customHeight="1">
      <c r="B115" s="479"/>
      <c r="H115" s="142"/>
    </row>
    <row r="116" ht="15.75" customHeight="1">
      <c r="B116" s="479"/>
      <c r="H116" s="142"/>
    </row>
    <row r="117" ht="15.75" customHeight="1">
      <c r="B117" s="479"/>
      <c r="H117" s="142"/>
    </row>
    <row r="118" ht="15.75" customHeight="1">
      <c r="B118" s="479"/>
      <c r="H118" s="142"/>
    </row>
    <row r="119" ht="15.75" customHeight="1">
      <c r="B119" s="479"/>
      <c r="H119" s="142"/>
    </row>
    <row r="120" ht="15.75" customHeight="1">
      <c r="B120" s="479"/>
      <c r="H120" s="142"/>
    </row>
    <row r="121" ht="15.75" customHeight="1">
      <c r="B121" s="479"/>
      <c r="H121" s="142"/>
    </row>
    <row r="122" ht="15.75" customHeight="1">
      <c r="B122" s="479"/>
      <c r="H122" s="142"/>
    </row>
    <row r="123" ht="15.75" customHeight="1">
      <c r="B123" s="479"/>
      <c r="H123" s="142"/>
    </row>
    <row r="124" ht="15.75" customHeight="1">
      <c r="B124" s="479"/>
      <c r="H124" s="142"/>
    </row>
    <row r="125" ht="15.75" customHeight="1">
      <c r="B125" s="479"/>
      <c r="H125" s="142"/>
    </row>
    <row r="126" ht="15.75" customHeight="1">
      <c r="B126" s="479"/>
      <c r="H126" s="142"/>
    </row>
    <row r="127" ht="15.75" customHeight="1">
      <c r="B127" s="479"/>
      <c r="H127" s="142"/>
    </row>
    <row r="128" ht="15.75" customHeight="1">
      <c r="B128" s="479"/>
      <c r="H128" s="142"/>
    </row>
    <row r="129" ht="15.75" customHeight="1">
      <c r="B129" s="479"/>
      <c r="H129" s="142"/>
    </row>
    <row r="130" ht="15.75" customHeight="1">
      <c r="B130" s="479"/>
      <c r="H130" s="142"/>
    </row>
    <row r="131" ht="15.75" customHeight="1">
      <c r="B131" s="479"/>
      <c r="H131" s="142"/>
    </row>
    <row r="132" ht="15.75" customHeight="1">
      <c r="B132" s="479"/>
      <c r="H132" s="142"/>
    </row>
    <row r="133" ht="15.75" customHeight="1">
      <c r="B133" s="479"/>
      <c r="H133" s="142"/>
    </row>
    <row r="134" ht="15.75" customHeight="1">
      <c r="B134" s="479"/>
      <c r="H134" s="142"/>
    </row>
    <row r="135" ht="15.75" customHeight="1">
      <c r="B135" s="479"/>
      <c r="H135" s="142"/>
    </row>
    <row r="136" ht="15.75" customHeight="1">
      <c r="B136" s="479"/>
      <c r="H136" s="142"/>
    </row>
    <row r="137" ht="15.75" customHeight="1">
      <c r="B137" s="479"/>
      <c r="H137" s="142"/>
    </row>
    <row r="138" ht="15.75" customHeight="1">
      <c r="B138" s="479"/>
      <c r="H138" s="142"/>
    </row>
    <row r="139" ht="15.75" customHeight="1">
      <c r="B139" s="479"/>
      <c r="H139" s="142"/>
    </row>
    <row r="140" ht="15.75" customHeight="1">
      <c r="B140" s="479"/>
      <c r="H140" s="142"/>
    </row>
    <row r="141" ht="15.75" customHeight="1">
      <c r="B141" s="479"/>
      <c r="H141" s="142"/>
    </row>
    <row r="142" ht="15.75" customHeight="1">
      <c r="B142" s="479"/>
      <c r="H142" s="142"/>
    </row>
    <row r="143" ht="15.75" customHeight="1">
      <c r="B143" s="479"/>
      <c r="H143" s="142"/>
    </row>
    <row r="144" ht="15.75" customHeight="1">
      <c r="B144" s="479"/>
      <c r="H144" s="142"/>
    </row>
    <row r="145" ht="15.75" customHeight="1">
      <c r="B145" s="479"/>
      <c r="H145" s="142"/>
    </row>
    <row r="146" ht="15.75" customHeight="1">
      <c r="B146" s="479"/>
      <c r="H146" s="142"/>
    </row>
    <row r="147" ht="15.75" customHeight="1">
      <c r="B147" s="479"/>
      <c r="H147" s="142"/>
    </row>
    <row r="148" ht="15.75" customHeight="1">
      <c r="B148" s="479"/>
      <c r="H148" s="142"/>
    </row>
    <row r="149" ht="15.75" customHeight="1">
      <c r="B149" s="479"/>
      <c r="H149" s="142"/>
    </row>
    <row r="150" ht="15.75" customHeight="1">
      <c r="B150" s="479"/>
      <c r="H150" s="142"/>
    </row>
    <row r="151" ht="15.75" customHeight="1">
      <c r="B151" s="479"/>
      <c r="H151" s="142"/>
    </row>
    <row r="152" ht="15.75" customHeight="1">
      <c r="B152" s="479"/>
      <c r="H152" s="142"/>
    </row>
    <row r="153" ht="15.75" customHeight="1">
      <c r="B153" s="479"/>
      <c r="H153" s="142"/>
    </row>
    <row r="154" ht="15.75" customHeight="1">
      <c r="B154" s="479"/>
      <c r="H154" s="142"/>
    </row>
    <row r="155" ht="15.75" customHeight="1">
      <c r="B155" s="479"/>
      <c r="H155" s="142"/>
    </row>
    <row r="156" ht="15.75" customHeight="1">
      <c r="B156" s="479"/>
      <c r="H156" s="142"/>
    </row>
    <row r="157" ht="15.75" customHeight="1">
      <c r="B157" s="479"/>
      <c r="H157" s="142"/>
    </row>
    <row r="158" ht="15.75" customHeight="1">
      <c r="B158" s="479"/>
      <c r="H158" s="142"/>
    </row>
    <row r="159" ht="15.75" customHeight="1">
      <c r="B159" s="479"/>
      <c r="H159" s="142"/>
    </row>
    <row r="160" ht="15.75" customHeight="1">
      <c r="B160" s="479"/>
      <c r="H160" s="142"/>
    </row>
    <row r="161" ht="15.75" customHeight="1">
      <c r="B161" s="479"/>
      <c r="H161" s="142"/>
    </row>
    <row r="162" ht="15.75" customHeight="1">
      <c r="B162" s="479"/>
      <c r="H162" s="142"/>
    </row>
    <row r="163" ht="15.75" customHeight="1">
      <c r="B163" s="479"/>
      <c r="H163" s="142"/>
    </row>
    <row r="164" ht="15.75" customHeight="1">
      <c r="B164" s="479"/>
      <c r="H164" s="142"/>
    </row>
    <row r="165" ht="15.75" customHeight="1">
      <c r="B165" s="479"/>
      <c r="H165" s="142"/>
    </row>
    <row r="166" ht="15.75" customHeight="1">
      <c r="B166" s="479"/>
      <c r="H166" s="142"/>
    </row>
    <row r="167" ht="15.75" customHeight="1">
      <c r="B167" s="479"/>
      <c r="H167" s="142"/>
    </row>
    <row r="168" ht="15.75" customHeight="1">
      <c r="B168" s="479"/>
      <c r="H168" s="142"/>
    </row>
    <row r="169" ht="15.75" customHeight="1">
      <c r="B169" s="479"/>
      <c r="H169" s="142"/>
    </row>
    <row r="170" ht="15.75" customHeight="1">
      <c r="B170" s="479"/>
      <c r="H170" s="142"/>
    </row>
    <row r="171" ht="15.75" customHeight="1">
      <c r="B171" s="479"/>
      <c r="H171" s="142"/>
    </row>
    <row r="172" ht="15.75" customHeight="1">
      <c r="B172" s="479"/>
      <c r="H172" s="142"/>
    </row>
    <row r="173" ht="15.75" customHeight="1">
      <c r="B173" s="479"/>
      <c r="H173" s="142"/>
    </row>
    <row r="174" ht="15.75" customHeight="1">
      <c r="B174" s="479"/>
      <c r="H174" s="142"/>
    </row>
    <row r="175" ht="15.75" customHeight="1">
      <c r="B175" s="479"/>
      <c r="H175" s="142"/>
    </row>
    <row r="176" ht="15.75" customHeight="1">
      <c r="B176" s="479"/>
      <c r="H176" s="142"/>
    </row>
    <row r="177" ht="15.75" customHeight="1">
      <c r="B177" s="479"/>
      <c r="H177" s="142"/>
    </row>
    <row r="178" ht="15.75" customHeight="1">
      <c r="B178" s="479"/>
      <c r="H178" s="142"/>
    </row>
    <row r="179" ht="15.75" customHeight="1">
      <c r="B179" s="479"/>
      <c r="H179" s="142"/>
    </row>
    <row r="180" ht="15.75" customHeight="1">
      <c r="B180" s="479"/>
      <c r="H180" s="142"/>
    </row>
    <row r="181" ht="15.75" customHeight="1">
      <c r="B181" s="479"/>
      <c r="H181" s="142"/>
    </row>
    <row r="182" ht="15.75" customHeight="1">
      <c r="B182" s="479"/>
      <c r="H182" s="142"/>
    </row>
    <row r="183" ht="15.75" customHeight="1">
      <c r="B183" s="479"/>
      <c r="H183" s="142"/>
    </row>
    <row r="184" ht="15.75" customHeight="1">
      <c r="B184" s="479"/>
      <c r="H184" s="142"/>
    </row>
    <row r="185" ht="15.75" customHeight="1">
      <c r="B185" s="479"/>
      <c r="H185" s="142"/>
    </row>
    <row r="186" ht="15.75" customHeight="1">
      <c r="B186" s="479"/>
      <c r="H186" s="142"/>
    </row>
    <row r="187" ht="15.75" customHeight="1">
      <c r="B187" s="479"/>
      <c r="H187" s="142"/>
    </row>
    <row r="188" ht="15.75" customHeight="1">
      <c r="B188" s="479"/>
      <c r="H188" s="142"/>
    </row>
    <row r="189" ht="15.75" customHeight="1">
      <c r="B189" s="479"/>
      <c r="H189" s="142"/>
    </row>
    <row r="190" ht="15.75" customHeight="1">
      <c r="B190" s="479"/>
      <c r="H190" s="142"/>
    </row>
    <row r="191" ht="15.75" customHeight="1">
      <c r="B191" s="479"/>
      <c r="H191" s="142"/>
    </row>
    <row r="192" ht="15.75" customHeight="1">
      <c r="B192" s="479"/>
      <c r="H192" s="142"/>
    </row>
    <row r="193" ht="15.75" customHeight="1">
      <c r="B193" s="479"/>
      <c r="H193" s="142"/>
    </row>
    <row r="194" ht="15.75" customHeight="1">
      <c r="B194" s="479"/>
      <c r="H194" s="142"/>
    </row>
    <row r="195" ht="15.75" customHeight="1">
      <c r="B195" s="479"/>
      <c r="H195" s="142"/>
    </row>
    <row r="196" ht="15.75" customHeight="1">
      <c r="B196" s="479"/>
      <c r="H196" s="142"/>
    </row>
    <row r="197" ht="15.75" customHeight="1">
      <c r="B197" s="479"/>
      <c r="H197" s="142"/>
    </row>
    <row r="198" ht="15.75" customHeight="1">
      <c r="B198" s="479"/>
      <c r="H198" s="142"/>
    </row>
    <row r="199" ht="15.75" customHeight="1">
      <c r="B199" s="479"/>
      <c r="H199" s="142"/>
    </row>
    <row r="200" ht="15.75" customHeight="1">
      <c r="B200" s="479"/>
      <c r="H200" s="142"/>
    </row>
    <row r="201" ht="15.75" customHeight="1">
      <c r="B201" s="479"/>
      <c r="H201" s="142"/>
    </row>
    <row r="202" ht="15.75" customHeight="1">
      <c r="B202" s="479"/>
      <c r="H202" s="142"/>
    </row>
    <row r="203" ht="15.75" customHeight="1">
      <c r="B203" s="479"/>
      <c r="H203" s="142"/>
    </row>
    <row r="204" ht="15.75" customHeight="1">
      <c r="B204" s="479"/>
      <c r="H204" s="142"/>
    </row>
    <row r="205" ht="15.75" customHeight="1">
      <c r="B205" s="479"/>
      <c r="H205" s="142"/>
    </row>
    <row r="206" ht="15.75" customHeight="1">
      <c r="B206" s="479"/>
      <c r="H206" s="142"/>
    </row>
    <row r="207" ht="15.75" customHeight="1">
      <c r="B207" s="479"/>
      <c r="H207" s="142"/>
    </row>
    <row r="208" ht="15.75" customHeight="1">
      <c r="B208" s="479"/>
      <c r="H208" s="142"/>
    </row>
    <row r="209" ht="15.75" customHeight="1">
      <c r="B209" s="479"/>
      <c r="H209" s="142"/>
    </row>
    <row r="210" ht="15.75" customHeight="1">
      <c r="B210" s="479"/>
      <c r="H210" s="142"/>
    </row>
    <row r="211" ht="15.75" customHeight="1">
      <c r="B211" s="479"/>
      <c r="H211" s="142"/>
    </row>
    <row r="212" ht="15.75" customHeight="1">
      <c r="B212" s="479"/>
      <c r="H212" s="142"/>
    </row>
    <row r="213" ht="15.75" customHeight="1">
      <c r="B213" s="479"/>
      <c r="H213" s="142"/>
    </row>
    <row r="214" ht="15.75" customHeight="1">
      <c r="B214" s="479"/>
      <c r="H214" s="142"/>
    </row>
    <row r="215" ht="15.75" customHeight="1">
      <c r="B215" s="479"/>
      <c r="H215" s="142"/>
    </row>
    <row r="216" ht="15.75" customHeight="1">
      <c r="B216" s="479"/>
      <c r="H216" s="142"/>
    </row>
    <row r="217" ht="15.75" customHeight="1">
      <c r="B217" s="479"/>
      <c r="H217" s="142"/>
    </row>
    <row r="218" ht="15.75" customHeight="1">
      <c r="B218" s="479"/>
      <c r="H218" s="142"/>
    </row>
    <row r="219" ht="15.75" customHeight="1">
      <c r="B219" s="479"/>
      <c r="H219" s="142"/>
    </row>
    <row r="220" ht="15.75" customHeight="1">
      <c r="B220" s="479"/>
      <c r="H220" s="142"/>
    </row>
    <row r="221" ht="15.75" customHeight="1">
      <c r="B221" s="479"/>
      <c r="H221" s="142"/>
    </row>
    <row r="222" ht="15.75" customHeight="1">
      <c r="B222" s="479"/>
      <c r="H222" s="142"/>
    </row>
    <row r="223" ht="15.75" customHeight="1">
      <c r="B223" s="479"/>
      <c r="H223" s="142"/>
    </row>
    <row r="224" ht="15.75" customHeight="1">
      <c r="B224" s="479"/>
      <c r="H224" s="142"/>
    </row>
    <row r="225" ht="15.75" customHeight="1">
      <c r="B225" s="479"/>
      <c r="H225" s="142"/>
    </row>
    <row r="226" ht="15.75" customHeight="1">
      <c r="B226" s="479"/>
      <c r="H226" s="142"/>
    </row>
    <row r="227" ht="15.75" customHeight="1">
      <c r="B227" s="479"/>
      <c r="H227" s="142"/>
    </row>
    <row r="228" ht="15.75" customHeight="1">
      <c r="B228" s="479"/>
      <c r="H228" s="142"/>
    </row>
    <row r="229" ht="15.75" customHeight="1">
      <c r="B229" s="479"/>
      <c r="H229" s="142"/>
    </row>
    <row r="230" ht="15.75" customHeight="1">
      <c r="B230" s="479"/>
      <c r="H230" s="142"/>
    </row>
    <row r="231" ht="15.75" customHeight="1">
      <c r="B231" s="479"/>
      <c r="H231" s="142"/>
    </row>
    <row r="232" ht="15.75" customHeight="1">
      <c r="B232" s="479"/>
      <c r="H232" s="142"/>
    </row>
    <row r="233" ht="15.75" customHeight="1">
      <c r="B233" s="479"/>
      <c r="H233" s="142"/>
    </row>
    <row r="234" ht="15.75" customHeight="1">
      <c r="B234" s="479"/>
      <c r="H234" s="142"/>
    </row>
    <row r="235" ht="15.75" customHeight="1">
      <c r="B235" s="479"/>
      <c r="H235" s="142"/>
    </row>
    <row r="236" ht="15.75" customHeight="1">
      <c r="B236" s="479"/>
      <c r="H236" s="142"/>
    </row>
    <row r="237" ht="15.75" customHeight="1">
      <c r="B237" s="479"/>
      <c r="H237" s="142"/>
    </row>
    <row r="238" ht="15.75" customHeight="1">
      <c r="B238" s="479"/>
      <c r="H238" s="142"/>
    </row>
    <row r="239" ht="15.75" customHeight="1">
      <c r="B239" s="479"/>
      <c r="H239" s="142"/>
    </row>
    <row r="240" ht="15.75" customHeight="1">
      <c r="B240" s="479"/>
      <c r="H240" s="142"/>
    </row>
    <row r="241" ht="15.75" customHeight="1">
      <c r="B241" s="479"/>
      <c r="H241" s="142"/>
    </row>
    <row r="242" ht="15.75" customHeight="1">
      <c r="B242" s="479"/>
      <c r="H242" s="142"/>
    </row>
    <row r="243" ht="15.75" customHeight="1">
      <c r="B243" s="479"/>
      <c r="H243" s="142"/>
    </row>
    <row r="244" ht="15.75" customHeight="1">
      <c r="B244" s="479"/>
      <c r="H244" s="142"/>
    </row>
    <row r="245" ht="15.75" customHeight="1">
      <c r="B245" s="479"/>
      <c r="H245" s="142"/>
    </row>
    <row r="246" ht="15.75" customHeight="1">
      <c r="B246" s="479"/>
      <c r="H246" s="142"/>
    </row>
    <row r="247" ht="15.75" customHeight="1">
      <c r="B247" s="479"/>
      <c r="H247" s="142"/>
    </row>
    <row r="248" ht="15.75" customHeight="1">
      <c r="B248" s="479"/>
      <c r="H248" s="142"/>
    </row>
    <row r="249" ht="15.75" customHeight="1">
      <c r="B249" s="479"/>
      <c r="H249" s="142"/>
    </row>
    <row r="250" ht="15.75" customHeight="1">
      <c r="B250" s="479"/>
      <c r="H250" s="142"/>
    </row>
    <row r="251" ht="15.75" customHeight="1">
      <c r="B251" s="479"/>
      <c r="H251" s="142"/>
    </row>
    <row r="252" ht="15.75" customHeight="1">
      <c r="B252" s="479"/>
      <c r="H252" s="142"/>
    </row>
    <row r="253" ht="15.75" customHeight="1">
      <c r="B253" s="479"/>
      <c r="H253" s="142"/>
    </row>
    <row r="254" ht="15.75" customHeight="1">
      <c r="B254" s="479"/>
      <c r="H254" s="142"/>
    </row>
    <row r="255" ht="15.75" customHeight="1">
      <c r="B255" s="479"/>
      <c r="H255" s="142"/>
    </row>
    <row r="256" ht="15.75" customHeight="1">
      <c r="B256" s="479"/>
      <c r="H256" s="142"/>
    </row>
    <row r="257" ht="15.75" customHeight="1">
      <c r="B257" s="479"/>
      <c r="H257" s="142"/>
    </row>
    <row r="258" ht="15.75" customHeight="1">
      <c r="B258" s="479"/>
      <c r="H258" s="142"/>
    </row>
    <row r="259" ht="15.75" customHeight="1">
      <c r="B259" s="479"/>
      <c r="H259" s="142"/>
    </row>
    <row r="260" ht="15.75" customHeight="1">
      <c r="B260" s="479"/>
      <c r="H260" s="142"/>
    </row>
    <row r="261" ht="15.75" customHeight="1">
      <c r="B261" s="479"/>
      <c r="H261" s="142"/>
    </row>
    <row r="262" ht="15.75" customHeight="1">
      <c r="B262" s="479"/>
      <c r="H262" s="142"/>
    </row>
    <row r="263" ht="15.75" customHeight="1">
      <c r="B263" s="479"/>
      <c r="H263" s="142"/>
    </row>
    <row r="264" ht="15.75" customHeight="1">
      <c r="B264" s="479"/>
      <c r="H264" s="142"/>
    </row>
    <row r="265" ht="15.75" customHeight="1">
      <c r="B265" s="479"/>
      <c r="H265" s="142"/>
    </row>
    <row r="266" ht="15.75" customHeight="1">
      <c r="B266" s="479"/>
      <c r="H266" s="142"/>
    </row>
    <row r="267" ht="15.75" customHeight="1">
      <c r="B267" s="479"/>
      <c r="H267" s="142"/>
    </row>
    <row r="268" ht="15.75" customHeight="1">
      <c r="B268" s="479"/>
      <c r="H268" s="142"/>
    </row>
    <row r="269" ht="15.75" customHeight="1">
      <c r="B269" s="479"/>
      <c r="H269" s="142"/>
    </row>
    <row r="270" ht="15.75" customHeight="1">
      <c r="B270" s="479"/>
      <c r="H270" s="142"/>
    </row>
    <row r="271" ht="15.75" customHeight="1">
      <c r="B271" s="479"/>
      <c r="H271" s="142"/>
    </row>
    <row r="272" ht="15.75" customHeight="1">
      <c r="B272" s="479"/>
      <c r="H272" s="142"/>
    </row>
    <row r="273" ht="15.75" customHeight="1">
      <c r="B273" s="479"/>
      <c r="H273" s="142"/>
    </row>
    <row r="274" ht="15.75" customHeight="1">
      <c r="B274" s="479"/>
      <c r="H274" s="142"/>
    </row>
    <row r="275" ht="15.75" customHeight="1">
      <c r="B275" s="479"/>
      <c r="H275" s="142"/>
    </row>
    <row r="276" ht="15.75" customHeight="1">
      <c r="B276" s="479"/>
      <c r="H276" s="142"/>
    </row>
    <row r="277" ht="15.75" customHeight="1">
      <c r="B277" s="479"/>
      <c r="H277" s="142"/>
    </row>
    <row r="278" ht="15.75" customHeight="1">
      <c r="B278" s="479"/>
      <c r="H278" s="142"/>
    </row>
    <row r="279" ht="15.75" customHeight="1">
      <c r="B279" s="479"/>
      <c r="H279" s="142"/>
    </row>
    <row r="280" ht="15.75" customHeight="1">
      <c r="B280" s="479"/>
      <c r="H280" s="142"/>
    </row>
    <row r="281" ht="15.75" customHeight="1">
      <c r="B281" s="479"/>
      <c r="H281" s="142"/>
    </row>
    <row r="282" ht="15.75" customHeight="1">
      <c r="B282" s="479"/>
      <c r="H282" s="142"/>
    </row>
    <row r="283" ht="15.75" customHeight="1">
      <c r="B283" s="479"/>
      <c r="H283" s="142"/>
    </row>
    <row r="284" ht="15.75" customHeight="1">
      <c r="B284" s="479"/>
      <c r="H284" s="142"/>
    </row>
    <row r="285" ht="15.75" customHeight="1">
      <c r="B285" s="479"/>
      <c r="H285" s="142"/>
    </row>
    <row r="286" ht="15.75" customHeight="1">
      <c r="B286" s="479"/>
      <c r="H286" s="142"/>
    </row>
    <row r="287" ht="15.75" customHeight="1">
      <c r="B287" s="479"/>
      <c r="H287" s="142"/>
    </row>
    <row r="288" ht="15.75" customHeight="1">
      <c r="B288" s="479"/>
      <c r="H288" s="142"/>
    </row>
    <row r="289" ht="15.75" customHeight="1">
      <c r="B289" s="479"/>
      <c r="H289" s="142"/>
    </row>
    <row r="290" ht="15.75" customHeight="1">
      <c r="B290" s="479"/>
      <c r="H290" s="142"/>
    </row>
    <row r="291" ht="15.75" customHeight="1">
      <c r="B291" s="479"/>
      <c r="H291" s="142"/>
    </row>
    <row r="292" ht="15.75" customHeight="1">
      <c r="B292" s="479"/>
      <c r="H292" s="142"/>
    </row>
    <row r="293" ht="15.75" customHeight="1">
      <c r="B293" s="479"/>
      <c r="H293" s="142"/>
    </row>
    <row r="294" ht="15.75" customHeight="1">
      <c r="B294" s="479"/>
      <c r="H294" s="142"/>
    </row>
    <row r="295" ht="15.75" customHeight="1">
      <c r="B295" s="479"/>
      <c r="H295" s="142"/>
    </row>
    <row r="296" ht="15.75" customHeight="1">
      <c r="B296" s="479"/>
      <c r="H296" s="142"/>
    </row>
    <row r="297" ht="15.75" customHeight="1">
      <c r="B297" s="479"/>
      <c r="H297" s="142"/>
    </row>
    <row r="298" ht="15.75" customHeight="1">
      <c r="B298" s="479"/>
      <c r="H298" s="142"/>
    </row>
    <row r="299" ht="15.75" customHeight="1">
      <c r="B299" s="479"/>
      <c r="H299" s="142"/>
    </row>
    <row r="300" ht="15.75" customHeight="1">
      <c r="B300" s="479"/>
      <c r="H300" s="142"/>
    </row>
    <row r="301" ht="15.75" customHeight="1">
      <c r="B301" s="479"/>
      <c r="H301" s="142"/>
    </row>
    <row r="302" ht="15.75" customHeight="1">
      <c r="B302" s="479"/>
      <c r="H302" s="142"/>
    </row>
    <row r="303" ht="15.75" customHeight="1">
      <c r="B303" s="479"/>
      <c r="H303" s="142"/>
    </row>
    <row r="304" ht="15.75" customHeight="1">
      <c r="B304" s="479"/>
      <c r="H304" s="142"/>
    </row>
    <row r="305" ht="15.75" customHeight="1">
      <c r="B305" s="479"/>
      <c r="H305" s="142"/>
    </row>
    <row r="306" ht="15.75" customHeight="1">
      <c r="B306" s="479"/>
      <c r="H306" s="142"/>
    </row>
    <row r="307" ht="15.75" customHeight="1">
      <c r="B307" s="479"/>
      <c r="H307" s="142"/>
    </row>
    <row r="308" ht="15.75" customHeight="1">
      <c r="B308" s="479"/>
      <c r="H308" s="142"/>
    </row>
    <row r="309" ht="15.75" customHeight="1">
      <c r="B309" s="479"/>
      <c r="H309" s="142"/>
    </row>
    <row r="310" ht="15.75" customHeight="1">
      <c r="B310" s="479"/>
      <c r="H310" s="142"/>
    </row>
    <row r="311" ht="15.75" customHeight="1">
      <c r="B311" s="479"/>
      <c r="H311" s="142"/>
    </row>
    <row r="312" ht="15.75" customHeight="1">
      <c r="B312" s="479"/>
      <c r="H312" s="142"/>
    </row>
    <row r="313" ht="15.75" customHeight="1">
      <c r="B313" s="479"/>
      <c r="H313" s="142"/>
    </row>
    <row r="314" ht="15.75" customHeight="1">
      <c r="B314" s="479"/>
      <c r="H314" s="142"/>
    </row>
    <row r="315" ht="15.75" customHeight="1">
      <c r="B315" s="479"/>
      <c r="H315" s="142"/>
    </row>
    <row r="316" ht="15.75" customHeight="1">
      <c r="B316" s="479"/>
      <c r="H316" s="142"/>
    </row>
    <row r="317" ht="15.75" customHeight="1">
      <c r="B317" s="479"/>
      <c r="H317" s="142"/>
    </row>
    <row r="318" ht="15.75" customHeight="1">
      <c r="B318" s="479"/>
      <c r="H318" s="142"/>
    </row>
    <row r="319" ht="15.75" customHeight="1">
      <c r="B319" s="479"/>
      <c r="H319" s="142"/>
    </row>
    <row r="320" ht="15.75" customHeight="1">
      <c r="B320" s="479"/>
      <c r="H320" s="142"/>
    </row>
    <row r="321" ht="15.75" customHeight="1">
      <c r="B321" s="479"/>
      <c r="H321" s="142"/>
    </row>
    <row r="322" ht="15.75" customHeight="1">
      <c r="B322" s="479"/>
      <c r="H322" s="142"/>
    </row>
    <row r="323" ht="15.75" customHeight="1">
      <c r="B323" s="479"/>
      <c r="H323" s="142"/>
    </row>
    <row r="324" ht="15.75" customHeight="1">
      <c r="B324" s="479"/>
      <c r="H324" s="142"/>
    </row>
    <row r="325" ht="15.75" customHeight="1">
      <c r="B325" s="479"/>
      <c r="H325" s="142"/>
    </row>
    <row r="326" ht="15.75" customHeight="1">
      <c r="B326" s="479"/>
      <c r="H326" s="142"/>
    </row>
    <row r="327" ht="15.75" customHeight="1">
      <c r="B327" s="479"/>
      <c r="H327" s="142"/>
    </row>
    <row r="328" ht="15.75" customHeight="1">
      <c r="B328" s="479"/>
      <c r="H328" s="142"/>
    </row>
    <row r="329" ht="15.75" customHeight="1">
      <c r="B329" s="479"/>
      <c r="H329" s="142"/>
    </row>
    <row r="330" ht="15.75" customHeight="1">
      <c r="B330" s="479"/>
      <c r="H330" s="142"/>
    </row>
    <row r="331" ht="15.75" customHeight="1">
      <c r="B331" s="479"/>
      <c r="H331" s="142"/>
    </row>
    <row r="332" ht="15.75" customHeight="1">
      <c r="B332" s="479"/>
      <c r="H332" s="142"/>
    </row>
    <row r="333" ht="15.75" customHeight="1">
      <c r="B333" s="479"/>
      <c r="H333" s="142"/>
    </row>
    <row r="334" ht="15.75" customHeight="1">
      <c r="B334" s="479"/>
      <c r="H334" s="142"/>
    </row>
    <row r="335" ht="15.75" customHeight="1">
      <c r="B335" s="479"/>
      <c r="H335" s="142"/>
    </row>
    <row r="336" ht="15.75" customHeight="1">
      <c r="B336" s="479"/>
      <c r="H336" s="142"/>
    </row>
    <row r="337" ht="15.75" customHeight="1">
      <c r="B337" s="479"/>
      <c r="H337" s="142"/>
    </row>
    <row r="338" ht="15.75" customHeight="1">
      <c r="B338" s="479"/>
      <c r="H338" s="142"/>
    </row>
    <row r="339" ht="15.75" customHeight="1">
      <c r="B339" s="479"/>
      <c r="H339" s="142"/>
    </row>
    <row r="340" ht="15.75" customHeight="1">
      <c r="B340" s="479"/>
      <c r="H340" s="142"/>
    </row>
    <row r="341" ht="15.75" customHeight="1">
      <c r="B341" s="479"/>
      <c r="H341" s="142"/>
    </row>
    <row r="342" ht="15.75" customHeight="1">
      <c r="B342" s="479"/>
      <c r="H342" s="142"/>
    </row>
    <row r="343" ht="15.75" customHeight="1">
      <c r="B343" s="479"/>
      <c r="H343" s="142"/>
    </row>
    <row r="344" ht="15.75" customHeight="1">
      <c r="B344" s="479"/>
      <c r="H344" s="142"/>
    </row>
    <row r="345" ht="15.75" customHeight="1">
      <c r="B345" s="479"/>
      <c r="H345" s="142"/>
    </row>
    <row r="346" ht="15.75" customHeight="1">
      <c r="B346" s="479"/>
      <c r="H346" s="142"/>
    </row>
    <row r="347" ht="15.75" customHeight="1">
      <c r="B347" s="479"/>
      <c r="H347" s="142"/>
    </row>
    <row r="348" ht="15.75" customHeight="1">
      <c r="B348" s="479"/>
      <c r="H348" s="142"/>
    </row>
    <row r="349" ht="15.75" customHeight="1">
      <c r="B349" s="479"/>
      <c r="H349" s="142"/>
    </row>
    <row r="350" ht="15.75" customHeight="1">
      <c r="B350" s="479"/>
      <c r="H350" s="142"/>
    </row>
    <row r="351" ht="15.75" customHeight="1">
      <c r="B351" s="479"/>
      <c r="H351" s="142"/>
    </row>
    <row r="352" ht="15.75" customHeight="1">
      <c r="B352" s="479"/>
      <c r="H352" s="142"/>
    </row>
    <row r="353" ht="15.75" customHeight="1">
      <c r="B353" s="479"/>
      <c r="H353" s="142"/>
    </row>
    <row r="354" ht="15.75" customHeight="1">
      <c r="B354" s="479"/>
      <c r="H354" s="142"/>
    </row>
    <row r="355" ht="15.75" customHeight="1">
      <c r="B355" s="479"/>
      <c r="H355" s="142"/>
    </row>
    <row r="356" ht="15.75" customHeight="1">
      <c r="B356" s="479"/>
      <c r="H356" s="142"/>
    </row>
    <row r="357" ht="15.75" customHeight="1">
      <c r="B357" s="479"/>
      <c r="H357" s="142"/>
    </row>
    <row r="358" ht="15.75" customHeight="1">
      <c r="B358" s="479"/>
      <c r="H358" s="142"/>
    </row>
    <row r="359" ht="15.75" customHeight="1">
      <c r="B359" s="479"/>
      <c r="H359" s="142"/>
    </row>
    <row r="360" ht="15.75" customHeight="1">
      <c r="B360" s="479"/>
      <c r="H360" s="142"/>
    </row>
    <row r="361" ht="15.75" customHeight="1">
      <c r="B361" s="479"/>
      <c r="H361" s="142"/>
    </row>
    <row r="362" ht="15.75" customHeight="1">
      <c r="B362" s="479"/>
      <c r="H362" s="142"/>
    </row>
    <row r="363" ht="15.75" customHeight="1">
      <c r="B363" s="479"/>
      <c r="H363" s="142"/>
    </row>
    <row r="364" ht="15.75" customHeight="1">
      <c r="B364" s="479"/>
      <c r="H364" s="142"/>
    </row>
    <row r="365" ht="15.75" customHeight="1">
      <c r="B365" s="479"/>
      <c r="H365" s="142"/>
    </row>
    <row r="366" ht="15.75" customHeight="1">
      <c r="B366" s="479"/>
      <c r="H366" s="142"/>
    </row>
    <row r="367" ht="15.75" customHeight="1">
      <c r="B367" s="479"/>
      <c r="H367" s="142"/>
    </row>
    <row r="368" ht="15.75" customHeight="1">
      <c r="B368" s="479"/>
      <c r="H368" s="142"/>
    </row>
    <row r="369" ht="15.75" customHeight="1">
      <c r="B369" s="479"/>
      <c r="H369" s="142"/>
    </row>
    <row r="370" ht="15.75" customHeight="1">
      <c r="B370" s="479"/>
      <c r="H370" s="142"/>
    </row>
    <row r="371" ht="15.75" customHeight="1">
      <c r="B371" s="479"/>
      <c r="H371" s="142"/>
    </row>
    <row r="372" ht="15.75" customHeight="1">
      <c r="B372" s="479"/>
      <c r="H372" s="142"/>
    </row>
    <row r="373" ht="15.75" customHeight="1">
      <c r="B373" s="479"/>
      <c r="H373" s="142"/>
    </row>
    <row r="374" ht="15.75" customHeight="1">
      <c r="B374" s="479"/>
      <c r="H374" s="142"/>
    </row>
    <row r="375" ht="15.75" customHeight="1">
      <c r="B375" s="479"/>
      <c r="H375" s="142"/>
    </row>
    <row r="376" ht="15.75" customHeight="1">
      <c r="B376" s="479"/>
      <c r="H376" s="142"/>
    </row>
    <row r="377" ht="15.75" customHeight="1">
      <c r="B377" s="479"/>
      <c r="H377" s="142"/>
    </row>
    <row r="378" ht="15.75" customHeight="1">
      <c r="B378" s="479"/>
      <c r="H378" s="142"/>
    </row>
    <row r="379" ht="15.75" customHeight="1">
      <c r="B379" s="479"/>
      <c r="H379" s="142"/>
    </row>
    <row r="380" ht="15.75" customHeight="1">
      <c r="B380" s="479"/>
      <c r="H380" s="142"/>
    </row>
    <row r="381" ht="15.75" customHeight="1">
      <c r="B381" s="479"/>
      <c r="H381" s="142"/>
    </row>
    <row r="382" ht="15.75" customHeight="1">
      <c r="B382" s="479"/>
      <c r="H382" s="142"/>
    </row>
    <row r="383" ht="15.75" customHeight="1">
      <c r="B383" s="479"/>
      <c r="H383" s="142"/>
    </row>
    <row r="384" ht="15.75" customHeight="1">
      <c r="B384" s="479"/>
      <c r="H384" s="142"/>
    </row>
    <row r="385" ht="15.75" customHeight="1">
      <c r="B385" s="479"/>
      <c r="H385" s="142"/>
    </row>
    <row r="386" ht="15.75" customHeight="1">
      <c r="B386" s="479"/>
      <c r="H386" s="142"/>
    </row>
    <row r="387" ht="15.75" customHeight="1">
      <c r="B387" s="479"/>
      <c r="H387" s="142"/>
    </row>
    <row r="388" ht="15.75" customHeight="1">
      <c r="B388" s="479"/>
      <c r="H388" s="142"/>
    </row>
    <row r="389" ht="15.75" customHeight="1">
      <c r="B389" s="479"/>
      <c r="H389" s="142"/>
    </row>
    <row r="390" ht="15.75" customHeight="1">
      <c r="B390" s="479"/>
      <c r="H390" s="142"/>
    </row>
    <row r="391" ht="15.75" customHeight="1">
      <c r="B391" s="479"/>
      <c r="H391" s="142"/>
    </row>
    <row r="392" ht="15.75" customHeight="1">
      <c r="B392" s="479"/>
      <c r="H392" s="142"/>
    </row>
    <row r="393" ht="15.75" customHeight="1">
      <c r="B393" s="479"/>
      <c r="H393" s="142"/>
    </row>
    <row r="394" ht="15.75" customHeight="1">
      <c r="B394" s="479"/>
      <c r="H394" s="142"/>
    </row>
    <row r="395" ht="15.75" customHeight="1">
      <c r="B395" s="479"/>
      <c r="H395" s="142"/>
    </row>
    <row r="396" ht="15.75" customHeight="1">
      <c r="B396" s="479"/>
      <c r="H396" s="142"/>
    </row>
    <row r="397" ht="15.75" customHeight="1">
      <c r="B397" s="479"/>
      <c r="H397" s="142"/>
    </row>
    <row r="398" ht="15.75" customHeight="1">
      <c r="B398" s="479"/>
      <c r="H398" s="142"/>
    </row>
    <row r="399" ht="15.75" customHeight="1">
      <c r="B399" s="479"/>
      <c r="H399" s="142"/>
    </row>
    <row r="400" ht="15.75" customHeight="1">
      <c r="B400" s="479"/>
      <c r="H400" s="142"/>
    </row>
    <row r="401" ht="15.75" customHeight="1">
      <c r="B401" s="479"/>
      <c r="H401" s="142"/>
    </row>
    <row r="402" ht="15.75" customHeight="1">
      <c r="B402" s="479"/>
      <c r="H402" s="142"/>
    </row>
    <row r="403" ht="15.75" customHeight="1">
      <c r="B403" s="479"/>
      <c r="H403" s="142"/>
    </row>
    <row r="404" ht="15.75" customHeight="1">
      <c r="B404" s="479"/>
      <c r="H404" s="142"/>
    </row>
    <row r="405" ht="15.75" customHeight="1">
      <c r="B405" s="479"/>
      <c r="H405" s="142"/>
    </row>
    <row r="406" ht="15.75" customHeight="1">
      <c r="B406" s="479"/>
      <c r="H406" s="142"/>
    </row>
    <row r="407" ht="15.75" customHeight="1">
      <c r="B407" s="479"/>
      <c r="H407" s="142"/>
    </row>
    <row r="408" ht="15.75" customHeight="1">
      <c r="B408" s="479"/>
      <c r="H408" s="142"/>
    </row>
    <row r="409" ht="15.75" customHeight="1">
      <c r="B409" s="479"/>
      <c r="H409" s="142"/>
    </row>
    <row r="410" ht="15.75" customHeight="1">
      <c r="B410" s="479"/>
      <c r="H410" s="142"/>
    </row>
    <row r="411" ht="15.75" customHeight="1">
      <c r="B411" s="479"/>
      <c r="H411" s="142"/>
    </row>
    <row r="412" ht="15.75" customHeight="1">
      <c r="B412" s="479"/>
      <c r="H412" s="142"/>
    </row>
    <row r="413" ht="15.75" customHeight="1">
      <c r="B413" s="479"/>
      <c r="H413" s="142"/>
    </row>
    <row r="414" ht="15.75" customHeight="1">
      <c r="B414" s="479"/>
      <c r="H414" s="142"/>
    </row>
    <row r="415" ht="15.75" customHeight="1">
      <c r="B415" s="479"/>
      <c r="H415" s="142"/>
    </row>
    <row r="416" ht="15.75" customHeight="1">
      <c r="B416" s="479"/>
      <c r="H416" s="142"/>
    </row>
    <row r="417" ht="15.75" customHeight="1">
      <c r="B417" s="479"/>
      <c r="H417" s="142"/>
    </row>
    <row r="418" ht="15.75" customHeight="1">
      <c r="B418" s="479"/>
      <c r="H418" s="142"/>
    </row>
    <row r="419" ht="15.75" customHeight="1">
      <c r="B419" s="479"/>
      <c r="H419" s="142"/>
    </row>
    <row r="420" ht="15.75" customHeight="1">
      <c r="B420" s="479"/>
      <c r="H420" s="142"/>
    </row>
    <row r="421" ht="15.75" customHeight="1">
      <c r="B421" s="479"/>
      <c r="H421" s="142"/>
    </row>
    <row r="422" ht="15.75" customHeight="1">
      <c r="B422" s="479"/>
      <c r="H422" s="142"/>
    </row>
    <row r="423" ht="15.75" customHeight="1">
      <c r="B423" s="479"/>
      <c r="H423" s="142"/>
    </row>
    <row r="424" ht="15.75" customHeight="1">
      <c r="B424" s="479"/>
      <c r="H424" s="142"/>
    </row>
    <row r="425" ht="15.75" customHeight="1">
      <c r="B425" s="479"/>
      <c r="H425" s="142"/>
    </row>
    <row r="426" ht="15.75" customHeight="1">
      <c r="B426" s="479"/>
      <c r="H426" s="142"/>
    </row>
    <row r="427" ht="15.75" customHeight="1">
      <c r="B427" s="479"/>
      <c r="H427" s="142"/>
    </row>
    <row r="428" ht="15.75" customHeight="1">
      <c r="B428" s="479"/>
      <c r="H428" s="142"/>
    </row>
    <row r="429" ht="15.75" customHeight="1">
      <c r="B429" s="479"/>
      <c r="H429" s="142"/>
    </row>
    <row r="430" ht="15.75" customHeight="1">
      <c r="B430" s="479"/>
      <c r="H430" s="142"/>
    </row>
    <row r="431" ht="15.75" customHeight="1">
      <c r="B431" s="479"/>
      <c r="H431" s="142"/>
    </row>
    <row r="432" ht="15.75" customHeight="1">
      <c r="B432" s="479"/>
      <c r="H432" s="142"/>
    </row>
    <row r="433" ht="15.75" customHeight="1">
      <c r="B433" s="479"/>
      <c r="H433" s="142"/>
    </row>
    <row r="434" ht="15.75" customHeight="1">
      <c r="B434" s="479"/>
      <c r="H434" s="142"/>
    </row>
    <row r="435" ht="15.75" customHeight="1">
      <c r="B435" s="479"/>
      <c r="H435" s="142"/>
    </row>
    <row r="436" ht="15.75" customHeight="1">
      <c r="B436" s="479"/>
      <c r="H436" s="142"/>
    </row>
    <row r="437" ht="15.75" customHeight="1">
      <c r="B437" s="479"/>
      <c r="H437" s="142"/>
    </row>
    <row r="438" ht="15.75" customHeight="1">
      <c r="B438" s="479"/>
      <c r="H438" s="142"/>
    </row>
    <row r="439" ht="15.75" customHeight="1">
      <c r="B439" s="479"/>
      <c r="H439" s="142"/>
    </row>
    <row r="440" ht="15.75" customHeight="1">
      <c r="B440" s="479"/>
      <c r="H440" s="142"/>
    </row>
    <row r="441" ht="15.75" customHeight="1">
      <c r="B441" s="479"/>
      <c r="H441" s="142"/>
    </row>
    <row r="442" ht="15.75" customHeight="1">
      <c r="B442" s="479"/>
      <c r="H442" s="142"/>
    </row>
    <row r="443" ht="15.75" customHeight="1">
      <c r="B443" s="479"/>
      <c r="H443" s="142"/>
    </row>
    <row r="444" ht="15.75" customHeight="1">
      <c r="B444" s="479"/>
      <c r="H444" s="142"/>
    </row>
    <row r="445" ht="15.75" customHeight="1">
      <c r="B445" s="479"/>
      <c r="H445" s="142"/>
    </row>
    <row r="446" ht="15.75" customHeight="1">
      <c r="B446" s="479"/>
      <c r="H446" s="142"/>
    </row>
    <row r="447" ht="15.75" customHeight="1">
      <c r="B447" s="479"/>
      <c r="H447" s="142"/>
    </row>
    <row r="448" ht="15.75" customHeight="1">
      <c r="B448" s="479"/>
      <c r="H448" s="142"/>
    </row>
    <row r="449" ht="15.75" customHeight="1">
      <c r="B449" s="479"/>
      <c r="H449" s="142"/>
    </row>
    <row r="450" ht="15.75" customHeight="1">
      <c r="B450" s="479"/>
      <c r="H450" s="142"/>
    </row>
    <row r="451" ht="15.75" customHeight="1">
      <c r="B451" s="479"/>
      <c r="H451" s="142"/>
    </row>
    <row r="452" ht="15.75" customHeight="1">
      <c r="B452" s="479"/>
      <c r="H452" s="142"/>
    </row>
    <row r="453" ht="15.75" customHeight="1">
      <c r="B453" s="479"/>
      <c r="H453" s="142"/>
    </row>
    <row r="454" ht="15.75" customHeight="1">
      <c r="B454" s="479"/>
      <c r="H454" s="142"/>
    </row>
    <row r="455" ht="15.75" customHeight="1">
      <c r="B455" s="479"/>
      <c r="H455" s="142"/>
    </row>
    <row r="456" ht="15.75" customHeight="1">
      <c r="B456" s="479"/>
      <c r="H456" s="142"/>
    </row>
    <row r="457" ht="15.75" customHeight="1">
      <c r="B457" s="479"/>
      <c r="H457" s="142"/>
    </row>
    <row r="458" ht="15.75" customHeight="1">
      <c r="B458" s="479"/>
      <c r="H458" s="142"/>
    </row>
    <row r="459" ht="15.75" customHeight="1">
      <c r="B459" s="479"/>
      <c r="H459" s="142"/>
    </row>
    <row r="460" ht="15.75" customHeight="1">
      <c r="B460" s="479"/>
      <c r="H460" s="142"/>
    </row>
    <row r="461" ht="15.75" customHeight="1">
      <c r="B461" s="479"/>
      <c r="H461" s="142"/>
    </row>
    <row r="462" ht="15.75" customHeight="1">
      <c r="B462" s="479"/>
      <c r="H462" s="142"/>
    </row>
    <row r="463" ht="15.75" customHeight="1">
      <c r="B463" s="479"/>
      <c r="H463" s="142"/>
    </row>
    <row r="464" ht="15.75" customHeight="1">
      <c r="B464" s="479"/>
      <c r="H464" s="142"/>
    </row>
    <row r="465" ht="15.75" customHeight="1">
      <c r="B465" s="479"/>
      <c r="H465" s="142"/>
    </row>
    <row r="466" ht="15.75" customHeight="1">
      <c r="B466" s="479"/>
      <c r="H466" s="142"/>
    </row>
    <row r="467" ht="15.75" customHeight="1">
      <c r="B467" s="479"/>
      <c r="H467" s="142"/>
    </row>
    <row r="468" ht="15.75" customHeight="1">
      <c r="B468" s="479"/>
      <c r="H468" s="142"/>
    </row>
    <row r="469" ht="15.75" customHeight="1">
      <c r="B469" s="479"/>
      <c r="H469" s="142"/>
    </row>
    <row r="470" ht="15.75" customHeight="1">
      <c r="B470" s="479"/>
      <c r="H470" s="142"/>
    </row>
    <row r="471" ht="15.75" customHeight="1">
      <c r="B471" s="479"/>
      <c r="H471" s="142"/>
    </row>
    <row r="472" ht="15.75" customHeight="1">
      <c r="B472" s="479"/>
      <c r="H472" s="142"/>
    </row>
    <row r="473" ht="15.75" customHeight="1">
      <c r="B473" s="479"/>
      <c r="H473" s="142"/>
    </row>
    <row r="474" ht="15.75" customHeight="1">
      <c r="B474" s="479"/>
      <c r="H474" s="142"/>
    </row>
    <row r="475" ht="15.75" customHeight="1">
      <c r="B475" s="479"/>
      <c r="H475" s="142"/>
    </row>
    <row r="476" ht="15.75" customHeight="1">
      <c r="B476" s="479"/>
      <c r="H476" s="142"/>
    </row>
    <row r="477" ht="15.75" customHeight="1">
      <c r="B477" s="479"/>
      <c r="H477" s="142"/>
    </row>
    <row r="478" ht="15.75" customHeight="1">
      <c r="B478" s="479"/>
      <c r="H478" s="142"/>
    </row>
    <row r="479" ht="15.75" customHeight="1">
      <c r="B479" s="479"/>
      <c r="H479" s="142"/>
    </row>
    <row r="480" ht="15.75" customHeight="1">
      <c r="B480" s="479"/>
      <c r="H480" s="142"/>
    </row>
    <row r="481" ht="15.75" customHeight="1">
      <c r="B481" s="479"/>
      <c r="H481" s="142"/>
    </row>
    <row r="482" ht="15.75" customHeight="1">
      <c r="B482" s="479"/>
      <c r="H482" s="142"/>
    </row>
    <row r="483" ht="15.75" customHeight="1">
      <c r="B483" s="479"/>
      <c r="H483" s="142"/>
    </row>
    <row r="484" ht="15.75" customHeight="1">
      <c r="B484" s="479"/>
      <c r="H484" s="142"/>
    </row>
    <row r="485" ht="15.75" customHeight="1">
      <c r="B485" s="479"/>
      <c r="H485" s="142"/>
    </row>
    <row r="486" ht="15.75" customHeight="1">
      <c r="B486" s="479"/>
      <c r="H486" s="142"/>
    </row>
    <row r="487" ht="15.75" customHeight="1">
      <c r="B487" s="479"/>
      <c r="H487" s="142"/>
    </row>
    <row r="488" ht="15.75" customHeight="1">
      <c r="B488" s="479"/>
      <c r="H488" s="142"/>
    </row>
    <row r="489" ht="15.75" customHeight="1">
      <c r="B489" s="479"/>
      <c r="H489" s="142"/>
    </row>
    <row r="490" ht="15.75" customHeight="1">
      <c r="B490" s="479"/>
      <c r="H490" s="142"/>
    </row>
    <row r="491" ht="15.75" customHeight="1">
      <c r="B491" s="479"/>
      <c r="H491" s="142"/>
    </row>
    <row r="492" ht="15.75" customHeight="1">
      <c r="B492" s="479"/>
      <c r="H492" s="142"/>
    </row>
    <row r="493" ht="15.75" customHeight="1">
      <c r="B493" s="479"/>
      <c r="H493" s="142"/>
    </row>
    <row r="494" ht="15.75" customHeight="1">
      <c r="B494" s="479"/>
      <c r="H494" s="142"/>
    </row>
    <row r="495" ht="15.75" customHeight="1">
      <c r="B495" s="479"/>
      <c r="H495" s="142"/>
    </row>
    <row r="496" ht="15.75" customHeight="1">
      <c r="B496" s="479"/>
      <c r="H496" s="142"/>
    </row>
    <row r="497" ht="15.75" customHeight="1">
      <c r="B497" s="479"/>
      <c r="H497" s="142"/>
    </row>
    <row r="498" ht="15.75" customHeight="1">
      <c r="B498" s="479"/>
      <c r="H498" s="142"/>
    </row>
    <row r="499" ht="15.75" customHeight="1">
      <c r="B499" s="479"/>
      <c r="H499" s="142"/>
    </row>
    <row r="500" ht="15.75" customHeight="1">
      <c r="B500" s="479"/>
      <c r="H500" s="142"/>
    </row>
    <row r="501" ht="15.75" customHeight="1">
      <c r="B501" s="479"/>
      <c r="H501" s="142"/>
    </row>
    <row r="502" ht="15.75" customHeight="1">
      <c r="B502" s="479"/>
      <c r="H502" s="142"/>
    </row>
    <row r="503" ht="15.75" customHeight="1">
      <c r="B503" s="479"/>
      <c r="H503" s="142"/>
    </row>
    <row r="504" ht="15.75" customHeight="1">
      <c r="B504" s="479"/>
      <c r="H504" s="142"/>
    </row>
    <row r="505" ht="15.75" customHeight="1">
      <c r="B505" s="479"/>
      <c r="H505" s="142"/>
    </row>
    <row r="506" ht="15.75" customHeight="1">
      <c r="B506" s="479"/>
      <c r="H506" s="142"/>
    </row>
    <row r="507" ht="15.75" customHeight="1">
      <c r="B507" s="479"/>
      <c r="H507" s="142"/>
    </row>
    <row r="508" ht="15.75" customHeight="1">
      <c r="B508" s="479"/>
      <c r="H508" s="142"/>
    </row>
    <row r="509" ht="15.75" customHeight="1">
      <c r="B509" s="479"/>
      <c r="H509" s="142"/>
    </row>
    <row r="510" ht="15.75" customHeight="1">
      <c r="B510" s="479"/>
      <c r="H510" s="142"/>
    </row>
    <row r="511" ht="15.75" customHeight="1">
      <c r="B511" s="479"/>
      <c r="H511" s="142"/>
    </row>
    <row r="512" ht="15.75" customHeight="1">
      <c r="B512" s="479"/>
      <c r="H512" s="142"/>
    </row>
    <row r="513" ht="15.75" customHeight="1">
      <c r="B513" s="479"/>
      <c r="H513" s="142"/>
    </row>
    <row r="514" ht="15.75" customHeight="1">
      <c r="B514" s="479"/>
      <c r="H514" s="142"/>
    </row>
    <row r="515" ht="15.75" customHeight="1">
      <c r="B515" s="479"/>
      <c r="H515" s="142"/>
    </row>
    <row r="516" ht="15.75" customHeight="1">
      <c r="B516" s="479"/>
      <c r="H516" s="142"/>
    </row>
    <row r="517" ht="15.75" customHeight="1">
      <c r="B517" s="479"/>
      <c r="H517" s="142"/>
    </row>
    <row r="518" ht="15.75" customHeight="1">
      <c r="B518" s="479"/>
      <c r="H518" s="142"/>
    </row>
    <row r="519" ht="15.75" customHeight="1">
      <c r="B519" s="479"/>
      <c r="H519" s="142"/>
    </row>
    <row r="520" ht="15.75" customHeight="1">
      <c r="B520" s="479"/>
      <c r="H520" s="142"/>
    </row>
    <row r="521" ht="15.75" customHeight="1">
      <c r="B521" s="479"/>
      <c r="H521" s="142"/>
    </row>
    <row r="522" ht="15.75" customHeight="1">
      <c r="B522" s="479"/>
      <c r="H522" s="142"/>
    </row>
    <row r="523" ht="15.75" customHeight="1">
      <c r="B523" s="479"/>
      <c r="H523" s="142"/>
    </row>
    <row r="524" ht="15.75" customHeight="1">
      <c r="B524" s="479"/>
      <c r="H524" s="142"/>
    </row>
    <row r="525" ht="15.75" customHeight="1">
      <c r="B525" s="479"/>
      <c r="H525" s="142"/>
    </row>
    <row r="526" ht="15.75" customHeight="1">
      <c r="B526" s="479"/>
      <c r="H526" s="142"/>
    </row>
    <row r="527" ht="15.75" customHeight="1">
      <c r="B527" s="479"/>
      <c r="H527" s="142"/>
    </row>
    <row r="528" ht="15.75" customHeight="1">
      <c r="B528" s="479"/>
      <c r="H528" s="142"/>
    </row>
    <row r="529" ht="15.75" customHeight="1">
      <c r="B529" s="479"/>
      <c r="H529" s="142"/>
    </row>
    <row r="530" ht="15.75" customHeight="1">
      <c r="B530" s="479"/>
      <c r="H530" s="142"/>
    </row>
    <row r="531" ht="15.75" customHeight="1">
      <c r="B531" s="479"/>
      <c r="H531" s="142"/>
    </row>
    <row r="532" ht="15.75" customHeight="1">
      <c r="B532" s="479"/>
      <c r="H532" s="142"/>
    </row>
    <row r="533" ht="15.75" customHeight="1">
      <c r="B533" s="479"/>
      <c r="H533" s="142"/>
    </row>
    <row r="534" ht="15.75" customHeight="1">
      <c r="B534" s="479"/>
      <c r="H534" s="142"/>
    </row>
    <row r="535" ht="15.75" customHeight="1">
      <c r="B535" s="479"/>
      <c r="H535" s="142"/>
    </row>
    <row r="536" ht="15.75" customHeight="1">
      <c r="B536" s="479"/>
      <c r="H536" s="142"/>
    </row>
    <row r="537" ht="15.75" customHeight="1">
      <c r="B537" s="479"/>
      <c r="H537" s="142"/>
    </row>
    <row r="538" ht="15.75" customHeight="1">
      <c r="B538" s="479"/>
      <c r="H538" s="142"/>
    </row>
    <row r="539" ht="15.75" customHeight="1">
      <c r="B539" s="479"/>
      <c r="H539" s="142"/>
    </row>
    <row r="540" ht="15.75" customHeight="1">
      <c r="B540" s="479"/>
      <c r="H540" s="142"/>
    </row>
    <row r="541" ht="15.75" customHeight="1">
      <c r="B541" s="479"/>
      <c r="H541" s="142"/>
    </row>
    <row r="542" ht="15.75" customHeight="1">
      <c r="B542" s="479"/>
      <c r="H542" s="142"/>
    </row>
    <row r="543" ht="15.75" customHeight="1">
      <c r="B543" s="479"/>
      <c r="H543" s="142"/>
    </row>
    <row r="544" ht="15.75" customHeight="1">
      <c r="B544" s="479"/>
      <c r="H544" s="142"/>
    </row>
    <row r="545" ht="15.75" customHeight="1">
      <c r="B545" s="479"/>
      <c r="H545" s="142"/>
    </row>
    <row r="546" ht="15.75" customHeight="1">
      <c r="B546" s="479"/>
      <c r="H546" s="142"/>
    </row>
    <row r="547" ht="15.75" customHeight="1">
      <c r="B547" s="479"/>
      <c r="H547" s="142"/>
    </row>
    <row r="548" ht="15.75" customHeight="1">
      <c r="B548" s="479"/>
      <c r="H548" s="142"/>
    </row>
    <row r="549" ht="15.75" customHeight="1">
      <c r="B549" s="479"/>
      <c r="H549" s="142"/>
    </row>
    <row r="550" ht="15.75" customHeight="1">
      <c r="B550" s="479"/>
      <c r="H550" s="142"/>
    </row>
    <row r="551" ht="15.75" customHeight="1">
      <c r="B551" s="479"/>
      <c r="H551" s="142"/>
    </row>
    <row r="552" ht="15.75" customHeight="1">
      <c r="B552" s="479"/>
      <c r="H552" s="142"/>
    </row>
    <row r="553" ht="15.75" customHeight="1">
      <c r="B553" s="479"/>
      <c r="H553" s="142"/>
    </row>
    <row r="554" ht="15.75" customHeight="1">
      <c r="B554" s="479"/>
      <c r="H554" s="142"/>
    </row>
    <row r="555" ht="15.75" customHeight="1">
      <c r="B555" s="479"/>
      <c r="H555" s="142"/>
    </row>
    <row r="556" ht="15.75" customHeight="1">
      <c r="B556" s="479"/>
      <c r="H556" s="142"/>
    </row>
    <row r="557" ht="15.75" customHeight="1">
      <c r="B557" s="479"/>
      <c r="H557" s="142"/>
    </row>
    <row r="558" ht="15.75" customHeight="1">
      <c r="B558" s="479"/>
      <c r="H558" s="142"/>
    </row>
    <row r="559" ht="15.75" customHeight="1">
      <c r="B559" s="479"/>
      <c r="H559" s="142"/>
    </row>
    <row r="560" ht="15.75" customHeight="1">
      <c r="B560" s="479"/>
      <c r="H560" s="142"/>
    </row>
    <row r="561" ht="15.75" customHeight="1">
      <c r="B561" s="479"/>
      <c r="H561" s="142"/>
    </row>
    <row r="562" ht="15.75" customHeight="1">
      <c r="B562" s="479"/>
      <c r="H562" s="142"/>
    </row>
    <row r="563" ht="15.75" customHeight="1">
      <c r="B563" s="479"/>
      <c r="H563" s="142"/>
    </row>
    <row r="564" ht="15.75" customHeight="1">
      <c r="B564" s="479"/>
      <c r="H564" s="142"/>
    </row>
    <row r="565" ht="15.75" customHeight="1">
      <c r="B565" s="479"/>
      <c r="H565" s="142"/>
    </row>
    <row r="566" ht="15.75" customHeight="1">
      <c r="B566" s="479"/>
      <c r="H566" s="142"/>
    </row>
    <row r="567" ht="15.75" customHeight="1">
      <c r="B567" s="479"/>
      <c r="H567" s="142"/>
    </row>
    <row r="568" ht="15.75" customHeight="1">
      <c r="B568" s="479"/>
      <c r="H568" s="142"/>
    </row>
    <row r="569" ht="15.75" customHeight="1">
      <c r="B569" s="479"/>
      <c r="H569" s="142"/>
    </row>
    <row r="570" ht="15.75" customHeight="1">
      <c r="B570" s="479"/>
      <c r="H570" s="142"/>
    </row>
    <row r="571" ht="15.75" customHeight="1">
      <c r="B571" s="479"/>
      <c r="H571" s="142"/>
    </row>
    <row r="572" ht="15.75" customHeight="1">
      <c r="B572" s="479"/>
      <c r="H572" s="142"/>
    </row>
    <row r="573" ht="15.75" customHeight="1">
      <c r="B573" s="479"/>
      <c r="H573" s="142"/>
    </row>
    <row r="574" ht="15.75" customHeight="1">
      <c r="B574" s="479"/>
      <c r="H574" s="142"/>
    </row>
    <row r="575" ht="15.75" customHeight="1">
      <c r="B575" s="479"/>
      <c r="H575" s="142"/>
    </row>
    <row r="576" ht="15.75" customHeight="1">
      <c r="B576" s="479"/>
      <c r="H576" s="142"/>
    </row>
    <row r="577" ht="15.75" customHeight="1">
      <c r="B577" s="479"/>
      <c r="H577" s="142"/>
    </row>
    <row r="578" ht="15.75" customHeight="1">
      <c r="B578" s="479"/>
      <c r="H578" s="142"/>
    </row>
    <row r="579" ht="15.75" customHeight="1">
      <c r="B579" s="479"/>
      <c r="H579" s="142"/>
    </row>
    <row r="580" ht="15.75" customHeight="1">
      <c r="B580" s="479"/>
      <c r="H580" s="142"/>
    </row>
    <row r="581" ht="15.75" customHeight="1">
      <c r="B581" s="479"/>
      <c r="H581" s="142"/>
    </row>
    <row r="582" ht="15.75" customHeight="1">
      <c r="B582" s="479"/>
      <c r="H582" s="142"/>
    </row>
    <row r="583" ht="15.75" customHeight="1">
      <c r="B583" s="479"/>
      <c r="H583" s="142"/>
    </row>
    <row r="584" ht="15.75" customHeight="1">
      <c r="B584" s="479"/>
      <c r="H584" s="142"/>
    </row>
    <row r="585" ht="15.75" customHeight="1">
      <c r="B585" s="479"/>
      <c r="H585" s="142"/>
    </row>
    <row r="586" ht="15.75" customHeight="1">
      <c r="B586" s="479"/>
      <c r="H586" s="142"/>
    </row>
    <row r="587" ht="15.75" customHeight="1">
      <c r="B587" s="479"/>
      <c r="H587" s="142"/>
    </row>
    <row r="588" ht="15.75" customHeight="1">
      <c r="B588" s="479"/>
      <c r="H588" s="142"/>
    </row>
    <row r="589" ht="15.75" customHeight="1">
      <c r="B589" s="479"/>
      <c r="H589" s="142"/>
    </row>
    <row r="590" ht="15.75" customHeight="1">
      <c r="B590" s="479"/>
      <c r="H590" s="142"/>
    </row>
    <row r="591" ht="15.75" customHeight="1">
      <c r="B591" s="479"/>
      <c r="H591" s="142"/>
    </row>
    <row r="592" ht="15.75" customHeight="1">
      <c r="B592" s="479"/>
      <c r="H592" s="142"/>
    </row>
    <row r="593" ht="15.75" customHeight="1">
      <c r="B593" s="479"/>
      <c r="H593" s="142"/>
    </row>
    <row r="594" ht="15.75" customHeight="1">
      <c r="B594" s="479"/>
      <c r="H594" s="142"/>
    </row>
    <row r="595" ht="15.75" customHeight="1">
      <c r="B595" s="479"/>
      <c r="H595" s="142"/>
    </row>
    <row r="596" ht="15.75" customHeight="1">
      <c r="B596" s="479"/>
      <c r="H596" s="142"/>
    </row>
    <row r="597" ht="15.75" customHeight="1">
      <c r="B597" s="479"/>
      <c r="H597" s="142"/>
    </row>
    <row r="598" ht="15.75" customHeight="1">
      <c r="B598" s="479"/>
      <c r="H598" s="142"/>
    </row>
    <row r="599" ht="15.75" customHeight="1">
      <c r="B599" s="479"/>
      <c r="H599" s="142"/>
    </row>
    <row r="600" ht="15.75" customHeight="1">
      <c r="B600" s="479"/>
      <c r="H600" s="142"/>
    </row>
    <row r="601" ht="15.75" customHeight="1">
      <c r="B601" s="479"/>
      <c r="H601" s="142"/>
    </row>
    <row r="602" ht="15.75" customHeight="1">
      <c r="B602" s="479"/>
      <c r="H602" s="142"/>
    </row>
    <row r="603" ht="15.75" customHeight="1">
      <c r="B603" s="479"/>
      <c r="H603" s="142"/>
    </row>
    <row r="604" ht="15.75" customHeight="1">
      <c r="B604" s="479"/>
      <c r="H604" s="142"/>
    </row>
    <row r="605" ht="15.75" customHeight="1">
      <c r="B605" s="479"/>
      <c r="H605" s="142"/>
    </row>
    <row r="606" ht="15.75" customHeight="1">
      <c r="B606" s="479"/>
      <c r="H606" s="142"/>
    </row>
    <row r="607" ht="15.75" customHeight="1">
      <c r="B607" s="479"/>
      <c r="H607" s="142"/>
    </row>
    <row r="608" ht="15.75" customHeight="1">
      <c r="B608" s="479"/>
      <c r="H608" s="142"/>
    </row>
    <row r="609" ht="15.75" customHeight="1">
      <c r="B609" s="479"/>
      <c r="H609" s="142"/>
    </row>
    <row r="610" ht="15.75" customHeight="1">
      <c r="B610" s="479"/>
      <c r="H610" s="142"/>
    </row>
    <row r="611" ht="15.75" customHeight="1">
      <c r="B611" s="479"/>
      <c r="H611" s="142"/>
    </row>
    <row r="612" ht="15.75" customHeight="1">
      <c r="B612" s="479"/>
      <c r="H612" s="142"/>
    </row>
    <row r="613" ht="15.75" customHeight="1">
      <c r="B613" s="479"/>
      <c r="H613" s="142"/>
    </row>
    <row r="614" ht="15.75" customHeight="1">
      <c r="B614" s="479"/>
      <c r="H614" s="142"/>
    </row>
    <row r="615" ht="15.75" customHeight="1">
      <c r="B615" s="479"/>
      <c r="H615" s="142"/>
    </row>
    <row r="616" ht="15.75" customHeight="1">
      <c r="B616" s="479"/>
      <c r="H616" s="142"/>
    </row>
    <row r="617" ht="15.75" customHeight="1">
      <c r="B617" s="479"/>
      <c r="H617" s="142"/>
    </row>
    <row r="618" ht="15.75" customHeight="1">
      <c r="B618" s="479"/>
      <c r="H618" s="142"/>
    </row>
    <row r="619" ht="15.75" customHeight="1">
      <c r="B619" s="479"/>
      <c r="H619" s="142"/>
    </row>
    <row r="620" ht="15.75" customHeight="1">
      <c r="B620" s="479"/>
      <c r="H620" s="142"/>
    </row>
    <row r="621" ht="15.75" customHeight="1">
      <c r="B621" s="479"/>
      <c r="H621" s="142"/>
    </row>
    <row r="622" ht="15.75" customHeight="1">
      <c r="B622" s="479"/>
      <c r="H622" s="142"/>
    </row>
    <row r="623" ht="15.75" customHeight="1">
      <c r="B623" s="479"/>
      <c r="H623" s="142"/>
    </row>
    <row r="624" ht="15.75" customHeight="1">
      <c r="B624" s="479"/>
      <c r="H624" s="142"/>
    </row>
    <row r="625" ht="15.75" customHeight="1">
      <c r="B625" s="479"/>
      <c r="H625" s="142"/>
    </row>
    <row r="626" ht="15.75" customHeight="1">
      <c r="B626" s="479"/>
      <c r="H626" s="142"/>
    </row>
    <row r="627" ht="15.75" customHeight="1">
      <c r="B627" s="479"/>
      <c r="H627" s="142"/>
    </row>
    <row r="628" ht="15.75" customHeight="1">
      <c r="B628" s="479"/>
      <c r="H628" s="142"/>
    </row>
    <row r="629" ht="15.75" customHeight="1">
      <c r="B629" s="479"/>
      <c r="H629" s="142"/>
    </row>
    <row r="630" ht="15.75" customHeight="1">
      <c r="B630" s="479"/>
      <c r="H630" s="142"/>
    </row>
    <row r="631" ht="15.75" customHeight="1">
      <c r="B631" s="479"/>
      <c r="H631" s="142"/>
    </row>
    <row r="632" ht="15.75" customHeight="1">
      <c r="B632" s="479"/>
      <c r="H632" s="142"/>
    </row>
    <row r="633" ht="15.75" customHeight="1">
      <c r="B633" s="479"/>
      <c r="H633" s="142"/>
    </row>
    <row r="634" ht="15.75" customHeight="1">
      <c r="B634" s="479"/>
      <c r="H634" s="142"/>
    </row>
    <row r="635" ht="15.75" customHeight="1">
      <c r="B635" s="479"/>
      <c r="H635" s="142"/>
    </row>
    <row r="636" ht="15.75" customHeight="1">
      <c r="B636" s="479"/>
      <c r="H636" s="142"/>
    </row>
    <row r="637" ht="15.75" customHeight="1">
      <c r="B637" s="479"/>
      <c r="H637" s="142"/>
    </row>
    <row r="638" ht="15.75" customHeight="1">
      <c r="B638" s="479"/>
      <c r="H638" s="142"/>
    </row>
    <row r="639" ht="15.75" customHeight="1">
      <c r="B639" s="479"/>
      <c r="H639" s="142"/>
    </row>
    <row r="640" ht="15.75" customHeight="1">
      <c r="B640" s="479"/>
      <c r="H640" s="142"/>
    </row>
    <row r="641" ht="15.75" customHeight="1">
      <c r="B641" s="479"/>
      <c r="H641" s="142"/>
    </row>
    <row r="642" ht="15.75" customHeight="1">
      <c r="B642" s="479"/>
      <c r="H642" s="142"/>
    </row>
    <row r="643" ht="15.75" customHeight="1">
      <c r="B643" s="479"/>
      <c r="H643" s="142"/>
    </row>
    <row r="644" ht="15.75" customHeight="1">
      <c r="B644" s="479"/>
      <c r="H644" s="142"/>
    </row>
    <row r="645" ht="15.75" customHeight="1">
      <c r="B645" s="479"/>
      <c r="H645" s="142"/>
    </row>
    <row r="646" ht="15.75" customHeight="1">
      <c r="B646" s="479"/>
      <c r="H646" s="142"/>
    </row>
    <row r="647" ht="15.75" customHeight="1">
      <c r="B647" s="479"/>
      <c r="H647" s="142"/>
    </row>
    <row r="648" ht="15.75" customHeight="1">
      <c r="B648" s="479"/>
      <c r="H648" s="142"/>
    </row>
    <row r="649" ht="15.75" customHeight="1">
      <c r="B649" s="479"/>
      <c r="H649" s="142"/>
    </row>
    <row r="650" ht="15.75" customHeight="1">
      <c r="B650" s="479"/>
      <c r="H650" s="142"/>
    </row>
    <row r="651" ht="15.75" customHeight="1">
      <c r="B651" s="479"/>
      <c r="H651" s="142"/>
    </row>
    <row r="652" ht="15.75" customHeight="1">
      <c r="B652" s="479"/>
      <c r="H652" s="142"/>
    </row>
    <row r="653" ht="15.75" customHeight="1">
      <c r="B653" s="479"/>
      <c r="H653" s="142"/>
    </row>
    <row r="654" ht="15.75" customHeight="1">
      <c r="B654" s="479"/>
      <c r="H654" s="142"/>
    </row>
    <row r="655" ht="15.75" customHeight="1">
      <c r="B655" s="479"/>
      <c r="H655" s="142"/>
    </row>
    <row r="656" ht="15.75" customHeight="1">
      <c r="B656" s="479"/>
      <c r="H656" s="142"/>
    </row>
    <row r="657" ht="15.75" customHeight="1">
      <c r="B657" s="479"/>
      <c r="H657" s="142"/>
    </row>
    <row r="658" ht="15.75" customHeight="1">
      <c r="B658" s="479"/>
      <c r="H658" s="142"/>
    </row>
    <row r="659" ht="15.75" customHeight="1">
      <c r="B659" s="479"/>
      <c r="H659" s="142"/>
    </row>
    <row r="660" ht="15.75" customHeight="1">
      <c r="B660" s="479"/>
      <c r="H660" s="142"/>
    </row>
    <row r="661" ht="15.75" customHeight="1">
      <c r="B661" s="479"/>
      <c r="H661" s="142"/>
    </row>
    <row r="662" ht="15.75" customHeight="1">
      <c r="B662" s="479"/>
      <c r="H662" s="142"/>
    </row>
    <row r="663" ht="15.75" customHeight="1">
      <c r="B663" s="479"/>
      <c r="H663" s="142"/>
    </row>
    <row r="664" ht="15.75" customHeight="1">
      <c r="B664" s="479"/>
      <c r="H664" s="142"/>
    </row>
    <row r="665" ht="15.75" customHeight="1">
      <c r="B665" s="479"/>
      <c r="H665" s="142"/>
    </row>
    <row r="666" ht="15.75" customHeight="1">
      <c r="B666" s="479"/>
      <c r="H666" s="142"/>
    </row>
    <row r="667" ht="15.75" customHeight="1">
      <c r="B667" s="479"/>
      <c r="H667" s="142"/>
    </row>
    <row r="668" ht="15.75" customHeight="1">
      <c r="B668" s="479"/>
      <c r="H668" s="142"/>
    </row>
    <row r="669" ht="15.75" customHeight="1">
      <c r="B669" s="479"/>
      <c r="H669" s="142"/>
    </row>
    <row r="670" ht="15.75" customHeight="1">
      <c r="B670" s="479"/>
      <c r="H670" s="142"/>
    </row>
    <row r="671" ht="15.75" customHeight="1">
      <c r="B671" s="479"/>
      <c r="H671" s="142"/>
    </row>
    <row r="672" ht="15.75" customHeight="1">
      <c r="B672" s="479"/>
      <c r="H672" s="142"/>
    </row>
    <row r="673" ht="15.75" customHeight="1">
      <c r="B673" s="479"/>
      <c r="H673" s="142"/>
    </row>
    <row r="674" ht="15.75" customHeight="1">
      <c r="B674" s="479"/>
      <c r="H674" s="142"/>
    </row>
    <row r="675" ht="15.75" customHeight="1">
      <c r="B675" s="479"/>
      <c r="H675" s="142"/>
    </row>
    <row r="676" ht="15.75" customHeight="1">
      <c r="B676" s="479"/>
      <c r="H676" s="142"/>
    </row>
    <row r="677" ht="15.75" customHeight="1">
      <c r="B677" s="479"/>
      <c r="H677" s="142"/>
    </row>
    <row r="678" ht="15.75" customHeight="1">
      <c r="B678" s="479"/>
      <c r="H678" s="142"/>
    </row>
    <row r="679" ht="15.75" customHeight="1">
      <c r="B679" s="479"/>
      <c r="H679" s="142"/>
    </row>
    <row r="680" ht="15.75" customHeight="1">
      <c r="B680" s="479"/>
      <c r="H680" s="142"/>
    </row>
    <row r="681" ht="15.75" customHeight="1">
      <c r="B681" s="479"/>
      <c r="H681" s="142"/>
    </row>
    <row r="682" ht="15.75" customHeight="1">
      <c r="B682" s="479"/>
      <c r="H682" s="142"/>
    </row>
    <row r="683" ht="15.75" customHeight="1">
      <c r="B683" s="479"/>
      <c r="H683" s="142"/>
    </row>
    <row r="684" ht="15.75" customHeight="1">
      <c r="B684" s="479"/>
      <c r="H684" s="142"/>
    </row>
    <row r="685" ht="15.75" customHeight="1">
      <c r="B685" s="479"/>
      <c r="H685" s="142"/>
    </row>
    <row r="686" ht="15.75" customHeight="1">
      <c r="B686" s="479"/>
      <c r="H686" s="142"/>
    </row>
    <row r="687" ht="15.75" customHeight="1">
      <c r="B687" s="479"/>
      <c r="H687" s="142"/>
    </row>
    <row r="688" ht="15.75" customHeight="1">
      <c r="B688" s="479"/>
      <c r="H688" s="142"/>
    </row>
    <row r="689" ht="15.75" customHeight="1">
      <c r="B689" s="479"/>
      <c r="H689" s="142"/>
    </row>
    <row r="690" ht="15.75" customHeight="1">
      <c r="B690" s="479"/>
      <c r="H690" s="142"/>
    </row>
    <row r="691" ht="15.75" customHeight="1">
      <c r="B691" s="479"/>
      <c r="H691" s="142"/>
    </row>
    <row r="692" ht="15.75" customHeight="1">
      <c r="B692" s="479"/>
      <c r="H692" s="142"/>
    </row>
    <row r="693" ht="15.75" customHeight="1">
      <c r="B693" s="479"/>
      <c r="H693" s="142"/>
    </row>
    <row r="694" ht="15.75" customHeight="1">
      <c r="B694" s="479"/>
      <c r="H694" s="142"/>
    </row>
    <row r="695" ht="15.75" customHeight="1">
      <c r="B695" s="479"/>
      <c r="H695" s="142"/>
    </row>
    <row r="696" ht="15.75" customHeight="1">
      <c r="B696" s="479"/>
      <c r="H696" s="142"/>
    </row>
    <row r="697" ht="15.75" customHeight="1">
      <c r="B697" s="479"/>
      <c r="H697" s="142"/>
    </row>
    <row r="698" ht="15.75" customHeight="1">
      <c r="B698" s="479"/>
      <c r="H698" s="142"/>
    </row>
    <row r="699" ht="15.75" customHeight="1">
      <c r="B699" s="479"/>
      <c r="H699" s="142"/>
    </row>
    <row r="700" ht="15.75" customHeight="1">
      <c r="B700" s="479"/>
      <c r="H700" s="142"/>
    </row>
    <row r="701" ht="15.75" customHeight="1">
      <c r="B701" s="479"/>
      <c r="H701" s="142"/>
    </row>
    <row r="702" ht="15.75" customHeight="1">
      <c r="B702" s="479"/>
      <c r="H702" s="142"/>
    </row>
    <row r="703" ht="15.75" customHeight="1">
      <c r="B703" s="479"/>
      <c r="H703" s="142"/>
    </row>
    <row r="704" ht="15.75" customHeight="1">
      <c r="B704" s="479"/>
      <c r="H704" s="142"/>
    </row>
    <row r="705" ht="15.75" customHeight="1">
      <c r="B705" s="479"/>
      <c r="H705" s="142"/>
    </row>
    <row r="706" ht="15.75" customHeight="1">
      <c r="B706" s="479"/>
      <c r="H706" s="142"/>
    </row>
    <row r="707" ht="15.75" customHeight="1">
      <c r="B707" s="479"/>
      <c r="H707" s="142"/>
    </row>
    <row r="708" ht="15.75" customHeight="1">
      <c r="B708" s="479"/>
      <c r="H708" s="142"/>
    </row>
    <row r="709" ht="15.75" customHeight="1">
      <c r="B709" s="479"/>
      <c r="H709" s="142"/>
    </row>
    <row r="710" ht="15.75" customHeight="1">
      <c r="B710" s="479"/>
      <c r="H710" s="142"/>
    </row>
    <row r="711" ht="15.75" customHeight="1">
      <c r="B711" s="479"/>
      <c r="H711" s="142"/>
    </row>
    <row r="712" ht="15.75" customHeight="1">
      <c r="B712" s="479"/>
      <c r="H712" s="142"/>
    </row>
    <row r="713" ht="15.75" customHeight="1">
      <c r="B713" s="479"/>
      <c r="H713" s="142"/>
    </row>
    <row r="714" ht="15.75" customHeight="1">
      <c r="B714" s="479"/>
      <c r="H714" s="142"/>
    </row>
    <row r="715" ht="15.75" customHeight="1">
      <c r="B715" s="479"/>
      <c r="H715" s="142"/>
    </row>
    <row r="716" ht="15.75" customHeight="1">
      <c r="B716" s="479"/>
      <c r="H716" s="142"/>
    </row>
    <row r="717" ht="15.75" customHeight="1">
      <c r="B717" s="479"/>
      <c r="H717" s="142"/>
    </row>
    <row r="718" ht="15.75" customHeight="1">
      <c r="B718" s="479"/>
      <c r="H718" s="142"/>
    </row>
    <row r="719" ht="15.75" customHeight="1">
      <c r="B719" s="479"/>
      <c r="H719" s="142"/>
    </row>
    <row r="720" ht="15.75" customHeight="1">
      <c r="B720" s="479"/>
      <c r="H720" s="142"/>
    </row>
    <row r="721" ht="15.75" customHeight="1">
      <c r="B721" s="479"/>
      <c r="H721" s="142"/>
    </row>
    <row r="722" ht="15.75" customHeight="1">
      <c r="B722" s="479"/>
      <c r="H722" s="142"/>
    </row>
    <row r="723" ht="15.75" customHeight="1">
      <c r="B723" s="479"/>
      <c r="H723" s="142"/>
    </row>
    <row r="724" ht="15.75" customHeight="1">
      <c r="B724" s="479"/>
      <c r="H724" s="142"/>
    </row>
    <row r="725" ht="15.75" customHeight="1">
      <c r="B725" s="479"/>
      <c r="H725" s="142"/>
    </row>
    <row r="726" ht="15.75" customHeight="1">
      <c r="B726" s="479"/>
      <c r="H726" s="142"/>
    </row>
    <row r="727" ht="15.75" customHeight="1">
      <c r="B727" s="479"/>
      <c r="H727" s="142"/>
    </row>
    <row r="728" ht="15.75" customHeight="1">
      <c r="B728" s="479"/>
      <c r="H728" s="142"/>
    </row>
    <row r="729" ht="15.75" customHeight="1">
      <c r="B729" s="479"/>
      <c r="H729" s="142"/>
    </row>
    <row r="730" ht="15.75" customHeight="1">
      <c r="B730" s="479"/>
      <c r="H730" s="142"/>
    </row>
    <row r="731" ht="15.75" customHeight="1">
      <c r="B731" s="479"/>
      <c r="H731" s="142"/>
    </row>
    <row r="732" ht="15.75" customHeight="1">
      <c r="B732" s="479"/>
      <c r="H732" s="142"/>
    </row>
    <row r="733" ht="15.75" customHeight="1">
      <c r="B733" s="479"/>
      <c r="H733" s="142"/>
    </row>
    <row r="734" ht="15.75" customHeight="1">
      <c r="B734" s="479"/>
      <c r="H734" s="142"/>
    </row>
    <row r="735" ht="15.75" customHeight="1">
      <c r="B735" s="479"/>
      <c r="H735" s="142"/>
    </row>
    <row r="736" ht="15.75" customHeight="1">
      <c r="B736" s="479"/>
      <c r="H736" s="142"/>
    </row>
    <row r="737" ht="15.75" customHeight="1">
      <c r="B737" s="479"/>
      <c r="H737" s="142"/>
    </row>
    <row r="738" ht="15.75" customHeight="1">
      <c r="B738" s="479"/>
      <c r="H738" s="142"/>
    </row>
    <row r="739" ht="15.75" customHeight="1">
      <c r="B739" s="479"/>
      <c r="H739" s="142"/>
    </row>
    <row r="740" ht="15.75" customHeight="1">
      <c r="B740" s="479"/>
      <c r="H740" s="142"/>
    </row>
    <row r="741" ht="15.75" customHeight="1">
      <c r="B741" s="479"/>
      <c r="H741" s="142"/>
    </row>
    <row r="742" ht="15.75" customHeight="1">
      <c r="B742" s="479"/>
      <c r="H742" s="142"/>
    </row>
    <row r="743" ht="15.75" customHeight="1">
      <c r="B743" s="479"/>
      <c r="H743" s="142"/>
    </row>
    <row r="744" ht="15.75" customHeight="1">
      <c r="B744" s="479"/>
      <c r="H744" s="142"/>
    </row>
    <row r="745" ht="15.75" customHeight="1">
      <c r="B745" s="479"/>
      <c r="H745" s="142"/>
    </row>
    <row r="746" ht="15.75" customHeight="1">
      <c r="B746" s="479"/>
      <c r="H746" s="142"/>
    </row>
    <row r="747" ht="15.75" customHeight="1">
      <c r="B747" s="479"/>
      <c r="H747" s="142"/>
    </row>
    <row r="748" ht="15.75" customHeight="1">
      <c r="B748" s="479"/>
      <c r="H748" s="142"/>
    </row>
    <row r="749" ht="15.75" customHeight="1">
      <c r="B749" s="479"/>
      <c r="H749" s="142"/>
    </row>
    <row r="750" ht="15.75" customHeight="1">
      <c r="B750" s="479"/>
      <c r="H750" s="142"/>
    </row>
    <row r="751" ht="15.75" customHeight="1">
      <c r="B751" s="479"/>
      <c r="H751" s="142"/>
    </row>
    <row r="752" ht="15.75" customHeight="1">
      <c r="B752" s="479"/>
      <c r="H752" s="142"/>
    </row>
    <row r="753" ht="15.75" customHeight="1">
      <c r="B753" s="479"/>
      <c r="H753" s="142"/>
    </row>
    <row r="754" ht="15.75" customHeight="1">
      <c r="B754" s="479"/>
      <c r="H754" s="142"/>
    </row>
    <row r="755" ht="15.75" customHeight="1">
      <c r="B755" s="479"/>
      <c r="H755" s="142"/>
    </row>
    <row r="756" ht="15.75" customHeight="1">
      <c r="B756" s="479"/>
      <c r="H756" s="142"/>
    </row>
    <row r="757" ht="15.75" customHeight="1">
      <c r="B757" s="479"/>
      <c r="H757" s="142"/>
    </row>
    <row r="758" ht="15.75" customHeight="1">
      <c r="B758" s="479"/>
      <c r="H758" s="142"/>
    </row>
    <row r="759" ht="15.75" customHeight="1">
      <c r="B759" s="479"/>
      <c r="H759" s="142"/>
    </row>
    <row r="760" ht="15.75" customHeight="1">
      <c r="B760" s="479"/>
      <c r="H760" s="142"/>
    </row>
    <row r="761" ht="15.75" customHeight="1">
      <c r="B761" s="479"/>
      <c r="H761" s="142"/>
    </row>
    <row r="762" ht="15.75" customHeight="1">
      <c r="B762" s="479"/>
      <c r="H762" s="142"/>
    </row>
    <row r="763" ht="15.75" customHeight="1">
      <c r="B763" s="479"/>
      <c r="H763" s="142"/>
    </row>
    <row r="764" ht="15.75" customHeight="1">
      <c r="B764" s="479"/>
      <c r="H764" s="142"/>
    </row>
    <row r="765" ht="15.75" customHeight="1">
      <c r="B765" s="479"/>
      <c r="H765" s="142"/>
    </row>
    <row r="766" ht="15.75" customHeight="1">
      <c r="B766" s="479"/>
      <c r="H766" s="142"/>
    </row>
    <row r="767" ht="15.75" customHeight="1">
      <c r="B767" s="479"/>
      <c r="H767" s="142"/>
    </row>
    <row r="768" ht="15.75" customHeight="1">
      <c r="B768" s="479"/>
      <c r="H768" s="142"/>
    </row>
    <row r="769" ht="15.75" customHeight="1">
      <c r="B769" s="479"/>
      <c r="H769" s="142"/>
    </row>
    <row r="770" ht="15.75" customHeight="1">
      <c r="B770" s="479"/>
      <c r="H770" s="142"/>
    </row>
    <row r="771" ht="15.75" customHeight="1">
      <c r="B771" s="479"/>
      <c r="H771" s="142"/>
    </row>
    <row r="772" ht="15.75" customHeight="1">
      <c r="B772" s="479"/>
      <c r="H772" s="142"/>
    </row>
    <row r="773" ht="15.75" customHeight="1">
      <c r="B773" s="479"/>
      <c r="H773" s="142"/>
    </row>
    <row r="774" ht="15.75" customHeight="1">
      <c r="B774" s="479"/>
      <c r="H774" s="142"/>
    </row>
    <row r="775" ht="15.75" customHeight="1">
      <c r="B775" s="479"/>
      <c r="H775" s="142"/>
    </row>
    <row r="776" ht="15.75" customHeight="1">
      <c r="B776" s="479"/>
      <c r="H776" s="142"/>
    </row>
    <row r="777" ht="15.75" customHeight="1">
      <c r="B777" s="479"/>
      <c r="H777" s="142"/>
    </row>
    <row r="778" ht="15.75" customHeight="1">
      <c r="B778" s="479"/>
      <c r="H778" s="142"/>
    </row>
    <row r="779" ht="15.75" customHeight="1">
      <c r="B779" s="479"/>
      <c r="H779" s="142"/>
    </row>
    <row r="780" ht="15.75" customHeight="1">
      <c r="B780" s="479"/>
      <c r="H780" s="142"/>
    </row>
    <row r="781" ht="15.75" customHeight="1">
      <c r="B781" s="479"/>
      <c r="H781" s="142"/>
    </row>
    <row r="782" ht="15.75" customHeight="1">
      <c r="B782" s="479"/>
      <c r="H782" s="142"/>
    </row>
    <row r="783" ht="15.75" customHeight="1">
      <c r="B783" s="479"/>
      <c r="H783" s="142"/>
    </row>
    <row r="784" ht="15.75" customHeight="1">
      <c r="B784" s="479"/>
      <c r="H784" s="142"/>
    </row>
    <row r="785" ht="15.75" customHeight="1">
      <c r="B785" s="479"/>
      <c r="H785" s="142"/>
    </row>
    <row r="786" ht="15.75" customHeight="1">
      <c r="B786" s="479"/>
      <c r="H786" s="142"/>
    </row>
    <row r="787" ht="15.75" customHeight="1">
      <c r="B787" s="479"/>
      <c r="H787" s="142"/>
    </row>
    <row r="788" ht="15.75" customHeight="1">
      <c r="B788" s="479"/>
      <c r="H788" s="142"/>
    </row>
    <row r="789" ht="15.75" customHeight="1">
      <c r="B789" s="479"/>
      <c r="H789" s="142"/>
    </row>
    <row r="790" ht="15.75" customHeight="1">
      <c r="B790" s="479"/>
      <c r="H790" s="142"/>
    </row>
    <row r="791" ht="15.75" customHeight="1">
      <c r="B791" s="479"/>
      <c r="H791" s="142"/>
    </row>
    <row r="792" ht="15.75" customHeight="1">
      <c r="B792" s="479"/>
      <c r="H792" s="142"/>
    </row>
    <row r="793" ht="15.75" customHeight="1">
      <c r="B793" s="479"/>
      <c r="H793" s="142"/>
    </row>
    <row r="794" ht="15.75" customHeight="1">
      <c r="B794" s="479"/>
      <c r="H794" s="142"/>
    </row>
    <row r="795" ht="15.75" customHeight="1">
      <c r="B795" s="479"/>
      <c r="H795" s="142"/>
    </row>
    <row r="796" ht="15.75" customHeight="1">
      <c r="B796" s="479"/>
      <c r="H796" s="142"/>
    </row>
    <row r="797" ht="15.75" customHeight="1">
      <c r="B797" s="479"/>
      <c r="H797" s="142"/>
    </row>
    <row r="798" ht="15.75" customHeight="1">
      <c r="B798" s="479"/>
      <c r="H798" s="142"/>
    </row>
    <row r="799" ht="15.75" customHeight="1">
      <c r="B799" s="479"/>
      <c r="H799" s="142"/>
    </row>
    <row r="800" ht="15.75" customHeight="1">
      <c r="B800" s="479"/>
      <c r="H800" s="142"/>
    </row>
    <row r="801" ht="15.75" customHeight="1">
      <c r="B801" s="479"/>
      <c r="H801" s="142"/>
    </row>
    <row r="802" ht="15.75" customHeight="1">
      <c r="B802" s="479"/>
      <c r="H802" s="142"/>
    </row>
    <row r="803" ht="15.75" customHeight="1">
      <c r="B803" s="479"/>
      <c r="H803" s="142"/>
    </row>
    <row r="804" ht="15.75" customHeight="1">
      <c r="B804" s="479"/>
      <c r="H804" s="142"/>
    </row>
    <row r="805" ht="15.75" customHeight="1">
      <c r="B805" s="479"/>
      <c r="H805" s="142"/>
    </row>
    <row r="806" ht="15.75" customHeight="1">
      <c r="B806" s="479"/>
      <c r="H806" s="142"/>
    </row>
    <row r="807" ht="15.75" customHeight="1">
      <c r="B807" s="479"/>
      <c r="H807" s="142"/>
    </row>
    <row r="808" ht="15.75" customHeight="1">
      <c r="B808" s="479"/>
      <c r="H808" s="142"/>
    </row>
    <row r="809" ht="15.75" customHeight="1">
      <c r="B809" s="479"/>
      <c r="H809" s="142"/>
    </row>
    <row r="810" ht="15.75" customHeight="1">
      <c r="B810" s="479"/>
      <c r="H810" s="142"/>
    </row>
    <row r="811" ht="15.75" customHeight="1">
      <c r="B811" s="479"/>
      <c r="H811" s="142"/>
    </row>
    <row r="812" ht="15.75" customHeight="1">
      <c r="B812" s="479"/>
      <c r="H812" s="142"/>
    </row>
    <row r="813" ht="15.75" customHeight="1">
      <c r="B813" s="479"/>
      <c r="H813" s="142"/>
    </row>
    <row r="814" ht="15.75" customHeight="1">
      <c r="B814" s="479"/>
      <c r="H814" s="142"/>
    </row>
    <row r="815" ht="15.75" customHeight="1">
      <c r="B815" s="479"/>
      <c r="H815" s="142"/>
    </row>
    <row r="816" ht="15.75" customHeight="1">
      <c r="B816" s="479"/>
      <c r="H816" s="142"/>
    </row>
    <row r="817" ht="15.75" customHeight="1">
      <c r="B817" s="479"/>
      <c r="H817" s="142"/>
    </row>
    <row r="818" ht="15.75" customHeight="1">
      <c r="B818" s="479"/>
      <c r="H818" s="142"/>
    </row>
    <row r="819" ht="15.75" customHeight="1">
      <c r="B819" s="479"/>
      <c r="H819" s="142"/>
    </row>
    <row r="820" ht="15.75" customHeight="1">
      <c r="B820" s="479"/>
      <c r="H820" s="142"/>
    </row>
    <row r="821" ht="15.75" customHeight="1">
      <c r="B821" s="479"/>
      <c r="H821" s="142"/>
    </row>
    <row r="822" ht="15.75" customHeight="1">
      <c r="B822" s="479"/>
      <c r="H822" s="142"/>
    </row>
    <row r="823" ht="15.75" customHeight="1">
      <c r="B823" s="479"/>
      <c r="H823" s="142"/>
    </row>
    <row r="824" ht="15.75" customHeight="1">
      <c r="B824" s="479"/>
      <c r="H824" s="142"/>
    </row>
    <row r="825" ht="15.75" customHeight="1">
      <c r="B825" s="479"/>
      <c r="H825" s="142"/>
    </row>
    <row r="826" ht="15.75" customHeight="1">
      <c r="B826" s="479"/>
      <c r="H826" s="142"/>
    </row>
    <row r="827" ht="15.75" customHeight="1">
      <c r="B827" s="479"/>
      <c r="H827" s="142"/>
    </row>
    <row r="828" ht="15.75" customHeight="1">
      <c r="B828" s="479"/>
      <c r="H828" s="142"/>
    </row>
    <row r="829" ht="15.75" customHeight="1">
      <c r="B829" s="479"/>
      <c r="H829" s="142"/>
    </row>
    <row r="830" ht="15.75" customHeight="1">
      <c r="B830" s="479"/>
      <c r="H830" s="142"/>
    </row>
    <row r="831" ht="15.75" customHeight="1">
      <c r="B831" s="479"/>
      <c r="H831" s="142"/>
    </row>
    <row r="832" ht="15.75" customHeight="1">
      <c r="B832" s="479"/>
      <c r="H832" s="142"/>
    </row>
    <row r="833" ht="15.75" customHeight="1">
      <c r="B833" s="479"/>
      <c r="H833" s="142"/>
    </row>
    <row r="834" ht="15.75" customHeight="1">
      <c r="B834" s="479"/>
      <c r="H834" s="142"/>
    </row>
    <row r="835" ht="15.75" customHeight="1">
      <c r="B835" s="479"/>
      <c r="H835" s="142"/>
    </row>
    <row r="836" ht="15.75" customHeight="1">
      <c r="B836" s="479"/>
      <c r="H836" s="142"/>
    </row>
    <row r="837" ht="15.75" customHeight="1">
      <c r="B837" s="479"/>
      <c r="H837" s="142"/>
    </row>
    <row r="838" ht="15.75" customHeight="1">
      <c r="B838" s="479"/>
      <c r="H838" s="142"/>
    </row>
    <row r="839" ht="15.75" customHeight="1">
      <c r="B839" s="479"/>
      <c r="H839" s="142"/>
    </row>
    <row r="840" ht="15.75" customHeight="1">
      <c r="B840" s="479"/>
      <c r="H840" s="142"/>
    </row>
    <row r="841" ht="15.75" customHeight="1">
      <c r="B841" s="479"/>
      <c r="H841" s="142"/>
    </row>
    <row r="842" ht="15.75" customHeight="1">
      <c r="B842" s="479"/>
      <c r="H842" s="142"/>
    </row>
    <row r="843" ht="15.75" customHeight="1">
      <c r="B843" s="479"/>
      <c r="H843" s="142"/>
    </row>
    <row r="844" ht="15.75" customHeight="1">
      <c r="B844" s="479"/>
      <c r="H844" s="142"/>
    </row>
    <row r="845" ht="15.75" customHeight="1">
      <c r="B845" s="479"/>
      <c r="H845" s="142"/>
    </row>
    <row r="846" ht="15.75" customHeight="1">
      <c r="B846" s="479"/>
      <c r="H846" s="142"/>
    </row>
    <row r="847" ht="15.75" customHeight="1">
      <c r="B847" s="479"/>
      <c r="H847" s="142"/>
    </row>
    <row r="848" ht="15.75" customHeight="1">
      <c r="B848" s="479"/>
      <c r="H848" s="142"/>
    </row>
    <row r="849" ht="15.75" customHeight="1">
      <c r="B849" s="479"/>
      <c r="H849" s="142"/>
    </row>
    <row r="850" ht="15.75" customHeight="1">
      <c r="B850" s="479"/>
      <c r="H850" s="142"/>
    </row>
    <row r="851" ht="15.75" customHeight="1">
      <c r="B851" s="479"/>
      <c r="H851" s="142"/>
    </row>
    <row r="852" ht="15.75" customHeight="1">
      <c r="B852" s="479"/>
      <c r="H852" s="142"/>
    </row>
    <row r="853" ht="15.75" customHeight="1">
      <c r="B853" s="479"/>
      <c r="H853" s="142"/>
    </row>
    <row r="854" ht="15.75" customHeight="1">
      <c r="B854" s="479"/>
      <c r="H854" s="142"/>
    </row>
    <row r="855" ht="15.75" customHeight="1">
      <c r="B855" s="479"/>
      <c r="H855" s="142"/>
    </row>
    <row r="856" ht="15.75" customHeight="1">
      <c r="B856" s="479"/>
      <c r="H856" s="142"/>
    </row>
    <row r="857" ht="15.75" customHeight="1">
      <c r="B857" s="479"/>
      <c r="H857" s="142"/>
    </row>
    <row r="858" ht="15.75" customHeight="1">
      <c r="B858" s="479"/>
      <c r="H858" s="142"/>
    </row>
    <row r="859" ht="15.75" customHeight="1">
      <c r="B859" s="479"/>
      <c r="H859" s="142"/>
    </row>
    <row r="860" ht="15.75" customHeight="1">
      <c r="B860" s="479"/>
      <c r="H860" s="142"/>
    </row>
    <row r="861" ht="15.75" customHeight="1">
      <c r="B861" s="479"/>
      <c r="H861" s="142"/>
    </row>
    <row r="862" ht="15.75" customHeight="1">
      <c r="B862" s="479"/>
      <c r="H862" s="142"/>
    </row>
    <row r="863" ht="15.75" customHeight="1">
      <c r="B863" s="479"/>
      <c r="H863" s="142"/>
    </row>
    <row r="864" ht="15.75" customHeight="1">
      <c r="B864" s="479"/>
      <c r="H864" s="142"/>
    </row>
    <row r="865" ht="15.75" customHeight="1">
      <c r="B865" s="479"/>
      <c r="H865" s="142"/>
    </row>
    <row r="866" ht="15.75" customHeight="1">
      <c r="B866" s="479"/>
      <c r="H866" s="142"/>
    </row>
    <row r="867" ht="15.75" customHeight="1">
      <c r="B867" s="479"/>
      <c r="H867" s="142"/>
    </row>
    <row r="868" ht="15.75" customHeight="1">
      <c r="B868" s="479"/>
      <c r="H868" s="142"/>
    </row>
    <row r="869" ht="15.75" customHeight="1">
      <c r="B869" s="479"/>
      <c r="H869" s="142"/>
    </row>
    <row r="870" ht="15.75" customHeight="1">
      <c r="B870" s="479"/>
      <c r="H870" s="142"/>
    </row>
    <row r="871" ht="15.75" customHeight="1">
      <c r="B871" s="479"/>
      <c r="H871" s="142"/>
    </row>
    <row r="872" ht="15.75" customHeight="1">
      <c r="B872" s="479"/>
      <c r="H872" s="142"/>
    </row>
    <row r="873" ht="15.75" customHeight="1">
      <c r="B873" s="479"/>
      <c r="H873" s="142"/>
    </row>
    <row r="874" ht="15.75" customHeight="1">
      <c r="B874" s="479"/>
      <c r="H874" s="142"/>
    </row>
    <row r="875" ht="15.75" customHeight="1">
      <c r="B875" s="479"/>
      <c r="H875" s="142"/>
    </row>
    <row r="876" ht="15.75" customHeight="1">
      <c r="B876" s="479"/>
      <c r="H876" s="142"/>
    </row>
    <row r="877" ht="15.75" customHeight="1">
      <c r="B877" s="479"/>
      <c r="H877" s="142"/>
    </row>
    <row r="878" ht="15.75" customHeight="1">
      <c r="B878" s="479"/>
      <c r="H878" s="142"/>
    </row>
    <row r="879" ht="15.75" customHeight="1">
      <c r="B879" s="479"/>
      <c r="H879" s="142"/>
    </row>
    <row r="880" ht="15.75" customHeight="1">
      <c r="B880" s="479"/>
      <c r="H880" s="142"/>
    </row>
    <row r="881" ht="15.75" customHeight="1">
      <c r="B881" s="479"/>
      <c r="H881" s="142"/>
    </row>
    <row r="882" ht="15.75" customHeight="1">
      <c r="B882" s="479"/>
      <c r="H882" s="142"/>
    </row>
    <row r="883" ht="15.75" customHeight="1">
      <c r="B883" s="479"/>
      <c r="H883" s="142"/>
    </row>
    <row r="884" ht="15.75" customHeight="1">
      <c r="B884" s="479"/>
      <c r="H884" s="142"/>
    </row>
    <row r="885" ht="15.75" customHeight="1">
      <c r="B885" s="479"/>
      <c r="H885" s="142"/>
    </row>
    <row r="886" ht="15.75" customHeight="1">
      <c r="B886" s="479"/>
      <c r="H886" s="142"/>
    </row>
    <row r="887" ht="15.75" customHeight="1">
      <c r="B887" s="479"/>
      <c r="H887" s="142"/>
    </row>
    <row r="888" ht="15.75" customHeight="1">
      <c r="B888" s="479"/>
      <c r="H888" s="142"/>
    </row>
    <row r="889" ht="15.75" customHeight="1">
      <c r="B889" s="479"/>
      <c r="H889" s="142"/>
    </row>
    <row r="890" ht="15.75" customHeight="1">
      <c r="B890" s="479"/>
      <c r="H890" s="142"/>
    </row>
    <row r="891" ht="15.75" customHeight="1">
      <c r="B891" s="479"/>
      <c r="H891" s="142"/>
    </row>
    <row r="892" ht="15.75" customHeight="1">
      <c r="B892" s="479"/>
      <c r="H892" s="142"/>
    </row>
    <row r="893" ht="15.75" customHeight="1">
      <c r="B893" s="479"/>
      <c r="H893" s="142"/>
    </row>
    <row r="894" ht="15.75" customHeight="1">
      <c r="B894" s="479"/>
      <c r="H894" s="142"/>
    </row>
    <row r="895" ht="15.75" customHeight="1">
      <c r="B895" s="479"/>
      <c r="H895" s="142"/>
    </row>
    <row r="896" ht="15.75" customHeight="1">
      <c r="B896" s="479"/>
      <c r="H896" s="142"/>
    </row>
    <row r="897" ht="15.75" customHeight="1">
      <c r="B897" s="479"/>
      <c r="H897" s="142"/>
    </row>
    <row r="898" ht="15.75" customHeight="1">
      <c r="B898" s="479"/>
      <c r="H898" s="142"/>
    </row>
    <row r="899" ht="15.75" customHeight="1">
      <c r="B899" s="479"/>
      <c r="H899" s="142"/>
    </row>
    <row r="900" ht="15.75" customHeight="1">
      <c r="B900" s="479"/>
      <c r="H900" s="142"/>
    </row>
    <row r="901" ht="15.75" customHeight="1">
      <c r="B901" s="479"/>
      <c r="H901" s="142"/>
    </row>
    <row r="902" ht="15.75" customHeight="1">
      <c r="B902" s="479"/>
      <c r="H902" s="142"/>
    </row>
    <row r="903" ht="15.75" customHeight="1">
      <c r="B903" s="479"/>
      <c r="H903" s="142"/>
    </row>
    <row r="904" ht="15.75" customHeight="1">
      <c r="B904" s="479"/>
      <c r="H904" s="142"/>
    </row>
    <row r="905" ht="15.75" customHeight="1">
      <c r="B905" s="479"/>
      <c r="H905" s="142"/>
    </row>
    <row r="906" ht="15.75" customHeight="1">
      <c r="B906" s="479"/>
      <c r="H906" s="142"/>
    </row>
    <row r="907" ht="15.75" customHeight="1">
      <c r="B907" s="479"/>
      <c r="H907" s="142"/>
    </row>
    <row r="908" ht="15.75" customHeight="1">
      <c r="B908" s="479"/>
      <c r="H908" s="142"/>
    </row>
    <row r="909" ht="15.75" customHeight="1">
      <c r="B909" s="479"/>
      <c r="H909" s="142"/>
    </row>
    <row r="910" ht="15.75" customHeight="1">
      <c r="B910" s="479"/>
      <c r="H910" s="142"/>
    </row>
    <row r="911" ht="15.75" customHeight="1">
      <c r="B911" s="479"/>
      <c r="H911" s="142"/>
    </row>
    <row r="912" ht="15.75" customHeight="1">
      <c r="B912" s="479"/>
      <c r="H912" s="142"/>
    </row>
    <row r="913" ht="15.75" customHeight="1">
      <c r="B913" s="479"/>
      <c r="H913" s="142"/>
    </row>
    <row r="914" ht="15.75" customHeight="1">
      <c r="B914" s="479"/>
      <c r="H914" s="142"/>
    </row>
    <row r="915" ht="15.75" customHeight="1">
      <c r="B915" s="479"/>
      <c r="H915" s="142"/>
    </row>
    <row r="916" ht="15.75" customHeight="1">
      <c r="B916" s="479"/>
      <c r="H916" s="142"/>
    </row>
    <row r="917" ht="15.75" customHeight="1">
      <c r="B917" s="479"/>
      <c r="H917" s="142"/>
    </row>
    <row r="918" ht="15.75" customHeight="1">
      <c r="B918" s="479"/>
      <c r="H918" s="142"/>
    </row>
    <row r="919" ht="15.75" customHeight="1">
      <c r="B919" s="479"/>
      <c r="H919" s="142"/>
    </row>
    <row r="920" ht="15.75" customHeight="1">
      <c r="B920" s="479"/>
      <c r="H920" s="142"/>
    </row>
    <row r="921" ht="15.75" customHeight="1">
      <c r="B921" s="479"/>
      <c r="H921" s="142"/>
    </row>
    <row r="922" ht="15.75" customHeight="1">
      <c r="B922" s="479"/>
      <c r="H922" s="142"/>
    </row>
    <row r="923" ht="15.75" customHeight="1">
      <c r="B923" s="479"/>
      <c r="H923" s="142"/>
    </row>
    <row r="924" ht="15.75" customHeight="1">
      <c r="B924" s="479"/>
      <c r="H924" s="142"/>
    </row>
    <row r="925" ht="15.75" customHeight="1">
      <c r="B925" s="479"/>
      <c r="H925" s="142"/>
    </row>
    <row r="926" ht="15.75" customHeight="1">
      <c r="B926" s="479"/>
      <c r="H926" s="142"/>
    </row>
    <row r="927" ht="15.75" customHeight="1">
      <c r="B927" s="479"/>
      <c r="H927" s="142"/>
    </row>
    <row r="928" ht="15.75" customHeight="1">
      <c r="B928" s="479"/>
      <c r="H928" s="142"/>
    </row>
    <row r="929" ht="15.75" customHeight="1">
      <c r="B929" s="479"/>
      <c r="H929" s="142"/>
    </row>
    <row r="930" ht="15.75" customHeight="1">
      <c r="B930" s="479"/>
      <c r="H930" s="142"/>
    </row>
    <row r="931" ht="15.75" customHeight="1">
      <c r="B931" s="479"/>
      <c r="H931" s="142"/>
    </row>
    <row r="932" ht="15.75" customHeight="1">
      <c r="B932" s="479"/>
      <c r="H932" s="142"/>
    </row>
    <row r="933" ht="15.75" customHeight="1">
      <c r="B933" s="479"/>
      <c r="H933" s="142"/>
    </row>
    <row r="934" ht="15.75" customHeight="1">
      <c r="B934" s="479"/>
      <c r="H934" s="142"/>
    </row>
    <row r="935" ht="15.75" customHeight="1">
      <c r="B935" s="479"/>
      <c r="H935" s="142"/>
    </row>
    <row r="936" ht="15.75" customHeight="1">
      <c r="B936" s="479"/>
      <c r="H936" s="142"/>
    </row>
    <row r="937" ht="15.75" customHeight="1">
      <c r="B937" s="479"/>
      <c r="H937" s="142"/>
    </row>
    <row r="938" ht="15.75" customHeight="1">
      <c r="B938" s="479"/>
      <c r="H938" s="142"/>
    </row>
    <row r="939" ht="15.75" customHeight="1">
      <c r="B939" s="479"/>
      <c r="H939" s="142"/>
    </row>
    <row r="940" ht="15.75" customHeight="1">
      <c r="B940" s="479"/>
      <c r="H940" s="142"/>
    </row>
    <row r="941" ht="15.75" customHeight="1">
      <c r="B941" s="479"/>
      <c r="H941" s="142"/>
    </row>
    <row r="942" ht="15.75" customHeight="1">
      <c r="B942" s="479"/>
      <c r="H942" s="142"/>
    </row>
    <row r="943" ht="15.75" customHeight="1">
      <c r="B943" s="479"/>
      <c r="H943" s="142"/>
    </row>
    <row r="944" ht="15.75" customHeight="1">
      <c r="B944" s="479"/>
      <c r="H944" s="142"/>
    </row>
    <row r="945" ht="15.75" customHeight="1">
      <c r="B945" s="479"/>
      <c r="H945" s="142"/>
    </row>
    <row r="946" ht="15.75" customHeight="1">
      <c r="B946" s="479"/>
      <c r="H946" s="142"/>
    </row>
    <row r="947" ht="15.75" customHeight="1">
      <c r="B947" s="479"/>
      <c r="H947" s="142"/>
    </row>
    <row r="948" ht="15.75" customHeight="1">
      <c r="B948" s="479"/>
      <c r="H948" s="142"/>
    </row>
    <row r="949" ht="15.75" customHeight="1">
      <c r="B949" s="479"/>
      <c r="H949" s="142"/>
    </row>
    <row r="950" ht="15.75" customHeight="1">
      <c r="B950" s="479"/>
      <c r="H950" s="142"/>
    </row>
    <row r="951" ht="15.75" customHeight="1">
      <c r="B951" s="479"/>
      <c r="H951" s="142"/>
    </row>
    <row r="952" ht="15.75" customHeight="1">
      <c r="B952" s="479"/>
      <c r="H952" s="142"/>
    </row>
    <row r="953" ht="15.75" customHeight="1">
      <c r="B953" s="479"/>
      <c r="H953" s="142"/>
    </row>
    <row r="954" ht="15.75" customHeight="1">
      <c r="B954" s="479"/>
      <c r="H954" s="142"/>
    </row>
    <row r="955" ht="15.75" customHeight="1">
      <c r="B955" s="479"/>
      <c r="H955" s="142"/>
    </row>
    <row r="956" ht="15.75" customHeight="1">
      <c r="B956" s="479"/>
      <c r="H956" s="142"/>
    </row>
    <row r="957" ht="15.75" customHeight="1">
      <c r="B957" s="479"/>
      <c r="H957" s="142"/>
    </row>
    <row r="958" ht="15.75" customHeight="1">
      <c r="B958" s="479"/>
      <c r="H958" s="142"/>
    </row>
    <row r="959" ht="15.75" customHeight="1">
      <c r="B959" s="479"/>
      <c r="H959" s="142"/>
    </row>
    <row r="960" ht="15.75" customHeight="1">
      <c r="B960" s="479"/>
      <c r="H960" s="142"/>
    </row>
    <row r="961" ht="15.75" customHeight="1">
      <c r="B961" s="479"/>
      <c r="H961" s="142"/>
    </row>
    <row r="962" ht="15.75" customHeight="1">
      <c r="B962" s="479"/>
      <c r="H962" s="142"/>
    </row>
    <row r="963" ht="15.75" customHeight="1">
      <c r="B963" s="479"/>
      <c r="H963" s="142"/>
    </row>
    <row r="964" ht="15.75" customHeight="1">
      <c r="B964" s="479"/>
      <c r="H964" s="142"/>
    </row>
    <row r="965" ht="15.75" customHeight="1">
      <c r="B965" s="479"/>
      <c r="H965" s="142"/>
    </row>
    <row r="966" ht="15.75" customHeight="1">
      <c r="B966" s="479"/>
      <c r="H966" s="142"/>
    </row>
    <row r="967" ht="15.75" customHeight="1">
      <c r="B967" s="479"/>
      <c r="H967" s="142"/>
    </row>
    <row r="968" ht="15.75" customHeight="1">
      <c r="B968" s="479"/>
      <c r="H968" s="142"/>
    </row>
    <row r="969" ht="15.75" customHeight="1">
      <c r="B969" s="479"/>
      <c r="H969" s="142"/>
    </row>
    <row r="970" ht="15.75" customHeight="1">
      <c r="B970" s="479"/>
      <c r="H970" s="142"/>
    </row>
    <row r="971" ht="15.75" customHeight="1">
      <c r="B971" s="479"/>
      <c r="H971" s="142"/>
    </row>
    <row r="972" ht="15.75" customHeight="1">
      <c r="B972" s="479"/>
      <c r="H972" s="142"/>
    </row>
    <row r="973" ht="15.75" customHeight="1">
      <c r="B973" s="479"/>
      <c r="H973" s="142"/>
    </row>
    <row r="974" ht="15.75" customHeight="1">
      <c r="B974" s="479"/>
      <c r="H974" s="142"/>
    </row>
    <row r="975" ht="15.75" customHeight="1">
      <c r="B975" s="479"/>
      <c r="H975" s="142"/>
    </row>
    <row r="976" ht="15.75" customHeight="1">
      <c r="B976" s="479"/>
      <c r="H976" s="142"/>
    </row>
    <row r="977" ht="15.75" customHeight="1">
      <c r="B977" s="479"/>
      <c r="H977" s="142"/>
    </row>
    <row r="978" ht="15.75" customHeight="1">
      <c r="B978" s="479"/>
      <c r="H978" s="142"/>
    </row>
    <row r="979" ht="15.75" customHeight="1">
      <c r="B979" s="479"/>
      <c r="H979" s="142"/>
    </row>
    <row r="980" ht="15.75" customHeight="1">
      <c r="B980" s="479"/>
      <c r="H980" s="142"/>
    </row>
    <row r="981" ht="15.75" customHeight="1">
      <c r="B981" s="479"/>
      <c r="H981" s="142"/>
    </row>
    <row r="982" ht="15.75" customHeight="1">
      <c r="B982" s="479"/>
      <c r="H982" s="142"/>
    </row>
    <row r="983" ht="15.75" customHeight="1">
      <c r="B983" s="479"/>
      <c r="H983" s="142"/>
    </row>
    <row r="984" ht="15.75" customHeight="1">
      <c r="B984" s="479"/>
      <c r="H984" s="142"/>
    </row>
    <row r="985" ht="15.75" customHeight="1">
      <c r="B985" s="479"/>
      <c r="H985" s="142"/>
    </row>
    <row r="986" ht="15.75" customHeight="1">
      <c r="B986" s="479"/>
      <c r="H986" s="142"/>
    </row>
    <row r="987" ht="15.75" customHeight="1">
      <c r="B987" s="479"/>
      <c r="H987" s="142"/>
    </row>
    <row r="988" ht="15.75" customHeight="1">
      <c r="B988" s="479"/>
      <c r="H988" s="142"/>
    </row>
    <row r="989" ht="15.75" customHeight="1">
      <c r="B989" s="479"/>
      <c r="H989" s="142"/>
    </row>
    <row r="990" ht="15.75" customHeight="1">
      <c r="B990" s="479"/>
      <c r="H990" s="142"/>
    </row>
    <row r="991" ht="15.75" customHeight="1">
      <c r="B991" s="479"/>
      <c r="H991" s="142"/>
    </row>
    <row r="992" ht="15.75" customHeight="1">
      <c r="B992" s="479"/>
      <c r="H992" s="142"/>
    </row>
    <row r="993" ht="15.75" customHeight="1">
      <c r="B993" s="479"/>
      <c r="H993" s="142"/>
    </row>
    <row r="994" ht="15.75" customHeight="1">
      <c r="B994" s="479"/>
      <c r="H994" s="142"/>
    </row>
    <row r="995" ht="15.75" customHeight="1">
      <c r="B995" s="479"/>
      <c r="H995" s="142"/>
    </row>
    <row r="996" ht="15.75" customHeight="1">
      <c r="B996" s="479"/>
      <c r="H996" s="142"/>
    </row>
    <row r="997" ht="15.75" customHeight="1">
      <c r="B997" s="479"/>
      <c r="H997" s="142"/>
    </row>
    <row r="998" ht="15.75" customHeight="1">
      <c r="B998" s="479"/>
      <c r="H998" s="142"/>
    </row>
    <row r="999" ht="15.75" customHeight="1">
      <c r="B999" s="479"/>
      <c r="H999" s="142"/>
    </row>
    <row r="1000" ht="15.75" customHeight="1">
      <c r="B1000" s="479"/>
      <c r="H1000" s="142"/>
    </row>
  </sheetData>
  <mergeCells count="2">
    <mergeCell ref="B2:L2"/>
    <mergeCell ref="B22:L2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0"/>
    <col customWidth="1" min="3" max="3" width="13.71"/>
    <col customWidth="1" min="4" max="4" width="15.57"/>
    <col customWidth="1" min="5" max="5" width="16.43"/>
    <col customWidth="1" min="6" max="6" width="16.86"/>
    <col customWidth="1" min="7" max="7" width="14.43"/>
    <col customWidth="1" min="8" max="8" width="13.86"/>
    <col customWidth="1" min="9" max="9" width="15.71"/>
    <col customWidth="1" min="10" max="10" width="19.14"/>
    <col customWidth="1" min="11" max="14" width="8.71"/>
  </cols>
  <sheetData>
    <row r="1">
      <c r="A1" s="487" t="s">
        <v>2658</v>
      </c>
      <c r="B1" s="488" t="s">
        <v>1875</v>
      </c>
      <c r="C1" s="488" t="s">
        <v>2659</v>
      </c>
      <c r="D1" s="488" t="s">
        <v>2660</v>
      </c>
      <c r="E1" s="489" t="s">
        <v>2451</v>
      </c>
      <c r="F1" s="488" t="s">
        <v>1701</v>
      </c>
      <c r="G1" s="488" t="s">
        <v>2661</v>
      </c>
      <c r="H1" s="490" t="s">
        <v>2488</v>
      </c>
      <c r="I1" s="490" t="s">
        <v>2662</v>
      </c>
      <c r="J1" s="490" t="s">
        <v>238</v>
      </c>
    </row>
    <row r="2">
      <c r="A2" s="491" t="s">
        <v>2663</v>
      </c>
      <c r="B2" s="492" t="s">
        <v>2664</v>
      </c>
      <c r="C2" s="493" t="s">
        <v>2665</v>
      </c>
      <c r="D2" s="494">
        <v>17812.0</v>
      </c>
      <c r="E2" s="495">
        <v>17990.0</v>
      </c>
      <c r="F2" s="494">
        <v>17990.0</v>
      </c>
      <c r="G2" s="496">
        <v>1700.0</v>
      </c>
      <c r="H2" s="497">
        <f t="shared" ref="H2:H20" si="1">E2-G2</f>
        <v>16290</v>
      </c>
      <c r="I2" s="497">
        <f t="shared" ref="I2:I20" si="2">H2*3/100</f>
        <v>488.7</v>
      </c>
      <c r="J2" s="498">
        <f t="shared" ref="J2:J20" si="3">H2+I2</f>
        <v>16778.7</v>
      </c>
      <c r="L2" s="1" t="s">
        <v>35</v>
      </c>
    </row>
    <row r="3">
      <c r="A3" s="499" t="s">
        <v>2666</v>
      </c>
      <c r="B3" s="500" t="s">
        <v>2664</v>
      </c>
      <c r="C3" s="501" t="s">
        <v>2667</v>
      </c>
      <c r="D3" s="502">
        <v>16327.0</v>
      </c>
      <c r="E3" s="503">
        <v>16490.0</v>
      </c>
      <c r="F3" s="502">
        <v>13990.0</v>
      </c>
      <c r="G3" s="502">
        <v>1500.0</v>
      </c>
      <c r="H3" s="497">
        <f t="shared" si="1"/>
        <v>14990</v>
      </c>
      <c r="I3" s="497">
        <f t="shared" si="2"/>
        <v>449.7</v>
      </c>
      <c r="J3" s="498">
        <f t="shared" si="3"/>
        <v>15439.7</v>
      </c>
      <c r="L3" s="474" t="s">
        <v>35</v>
      </c>
    </row>
    <row r="4">
      <c r="A4" s="499" t="s">
        <v>2668</v>
      </c>
      <c r="B4" s="500" t="s">
        <v>2664</v>
      </c>
      <c r="C4" s="501" t="s">
        <v>2669</v>
      </c>
      <c r="D4" s="502">
        <v>29694.0</v>
      </c>
      <c r="E4" s="503">
        <v>29999.0</v>
      </c>
      <c r="F4" s="502">
        <v>29990.0</v>
      </c>
      <c r="G4" s="502">
        <v>1800.0</v>
      </c>
      <c r="H4" s="497">
        <f t="shared" si="1"/>
        <v>28199</v>
      </c>
      <c r="I4" s="497">
        <f t="shared" si="2"/>
        <v>845.97</v>
      </c>
      <c r="J4" s="498">
        <f t="shared" si="3"/>
        <v>29044.97</v>
      </c>
      <c r="L4" s="1" t="s">
        <v>35</v>
      </c>
    </row>
    <row r="5">
      <c r="A5" s="499" t="s">
        <v>2670</v>
      </c>
      <c r="B5" s="500" t="s">
        <v>2664</v>
      </c>
      <c r="C5" s="501" t="s">
        <v>2669</v>
      </c>
      <c r="D5" s="502">
        <v>21772.0</v>
      </c>
      <c r="E5" s="503">
        <v>21990.0</v>
      </c>
      <c r="F5" s="502">
        <v>21990.0</v>
      </c>
      <c r="G5" s="502">
        <v>1500.0</v>
      </c>
      <c r="H5" s="497">
        <f t="shared" si="1"/>
        <v>20490</v>
      </c>
      <c r="I5" s="497">
        <f t="shared" si="2"/>
        <v>614.7</v>
      </c>
      <c r="J5" s="498">
        <f t="shared" si="3"/>
        <v>21104.7</v>
      </c>
      <c r="L5" s="1" t="s">
        <v>35</v>
      </c>
    </row>
    <row r="6">
      <c r="A6" s="499" t="s">
        <v>2671</v>
      </c>
      <c r="B6" s="500" t="s">
        <v>2664</v>
      </c>
      <c r="C6" s="501" t="s">
        <v>2672</v>
      </c>
      <c r="D6" s="502">
        <v>43555.0</v>
      </c>
      <c r="E6" s="503">
        <v>43990.0</v>
      </c>
      <c r="F6" s="502">
        <v>43555.0</v>
      </c>
      <c r="G6" s="502">
        <v>2000.0</v>
      </c>
      <c r="H6" s="497">
        <f t="shared" si="1"/>
        <v>41990</v>
      </c>
      <c r="I6" s="497">
        <f t="shared" si="2"/>
        <v>1259.7</v>
      </c>
      <c r="J6" s="498">
        <f t="shared" si="3"/>
        <v>43249.7</v>
      </c>
      <c r="L6" s="1" t="s">
        <v>35</v>
      </c>
    </row>
    <row r="7">
      <c r="A7" s="504" t="s">
        <v>2673</v>
      </c>
      <c r="B7" s="505" t="s">
        <v>2664</v>
      </c>
      <c r="C7" s="506" t="s">
        <v>2674</v>
      </c>
      <c r="D7" s="507">
        <v>34644.0</v>
      </c>
      <c r="E7" s="503">
        <v>34990.0</v>
      </c>
      <c r="F7" s="507">
        <v>29990.0</v>
      </c>
      <c r="G7" s="507">
        <v>2000.0</v>
      </c>
      <c r="H7" s="497">
        <f t="shared" si="1"/>
        <v>32990</v>
      </c>
      <c r="I7" s="497">
        <f t="shared" si="2"/>
        <v>989.7</v>
      </c>
      <c r="J7" s="498">
        <f t="shared" si="3"/>
        <v>33979.7</v>
      </c>
      <c r="L7" s="1" t="s">
        <v>343</v>
      </c>
      <c r="N7" s="474" t="s">
        <v>2675</v>
      </c>
    </row>
    <row r="8">
      <c r="A8" s="504" t="s">
        <v>2676</v>
      </c>
      <c r="B8" s="505" t="s">
        <v>2664</v>
      </c>
      <c r="C8" s="506" t="s">
        <v>2669</v>
      </c>
      <c r="D8" s="507">
        <v>25733.0</v>
      </c>
      <c r="E8" s="503">
        <v>25990.0</v>
      </c>
      <c r="F8" s="507">
        <v>25990.0</v>
      </c>
      <c r="G8" s="507">
        <v>1600.0</v>
      </c>
      <c r="H8" s="497">
        <f t="shared" si="1"/>
        <v>24390</v>
      </c>
      <c r="I8" s="497">
        <f t="shared" si="2"/>
        <v>731.7</v>
      </c>
      <c r="J8" s="498">
        <f t="shared" si="3"/>
        <v>25121.7</v>
      </c>
      <c r="L8" s="1" t="s">
        <v>35</v>
      </c>
    </row>
    <row r="9">
      <c r="A9" s="504" t="s">
        <v>2677</v>
      </c>
      <c r="B9" s="505" t="s">
        <v>2664</v>
      </c>
      <c r="C9" s="506" t="s">
        <v>2678</v>
      </c>
      <c r="D9" s="507">
        <v>11900.0</v>
      </c>
      <c r="E9" s="503">
        <v>11999.0</v>
      </c>
      <c r="F9" s="507">
        <v>12999.0</v>
      </c>
      <c r="G9" s="507">
        <v>1100.0</v>
      </c>
      <c r="H9" s="497">
        <f t="shared" si="1"/>
        <v>10899</v>
      </c>
      <c r="I9" s="497">
        <f t="shared" si="2"/>
        <v>326.97</v>
      </c>
      <c r="J9" s="498">
        <f t="shared" si="3"/>
        <v>11225.97</v>
      </c>
      <c r="L9" s="1" t="s">
        <v>35</v>
      </c>
    </row>
    <row r="10">
      <c r="A10" s="508" t="s">
        <v>2679</v>
      </c>
      <c r="B10" s="509" t="s">
        <v>2664</v>
      </c>
      <c r="C10" s="510" t="s">
        <v>2680</v>
      </c>
      <c r="D10" s="511">
        <v>14356.0</v>
      </c>
      <c r="E10" s="511">
        <v>14490.0</v>
      </c>
      <c r="F10" s="511">
        <v>15999.0</v>
      </c>
      <c r="G10" s="511">
        <v>400.0</v>
      </c>
      <c r="H10" s="497">
        <f t="shared" si="1"/>
        <v>14090</v>
      </c>
      <c r="I10" s="497">
        <f t="shared" si="2"/>
        <v>422.7</v>
      </c>
      <c r="J10" s="497">
        <f t="shared" si="3"/>
        <v>14512.7</v>
      </c>
      <c r="L10" s="1" t="s">
        <v>35</v>
      </c>
    </row>
    <row r="11">
      <c r="A11" s="508" t="s">
        <v>2679</v>
      </c>
      <c r="B11" s="509" t="s">
        <v>2664</v>
      </c>
      <c r="C11" s="510" t="s">
        <v>2681</v>
      </c>
      <c r="D11" s="511">
        <v>15841.0</v>
      </c>
      <c r="E11" s="511">
        <v>15999.0</v>
      </c>
      <c r="F11" s="154"/>
      <c r="G11" s="511">
        <v>450.0</v>
      </c>
      <c r="H11" s="497">
        <f t="shared" si="1"/>
        <v>15549</v>
      </c>
      <c r="I11" s="497">
        <f t="shared" si="2"/>
        <v>466.47</v>
      </c>
      <c r="J11" s="497">
        <f t="shared" si="3"/>
        <v>16015.47</v>
      </c>
      <c r="L11" s="1" t="s">
        <v>35</v>
      </c>
    </row>
    <row r="12">
      <c r="A12" s="508" t="s">
        <v>2679</v>
      </c>
      <c r="B12" s="509" t="s">
        <v>2664</v>
      </c>
      <c r="C12" s="510" t="s">
        <v>2669</v>
      </c>
      <c r="D12" s="511">
        <v>17821.0</v>
      </c>
      <c r="E12" s="511">
        <v>17999.0</v>
      </c>
      <c r="F12" s="154"/>
      <c r="G12" s="511">
        <v>600.0</v>
      </c>
      <c r="H12" s="497">
        <f t="shared" si="1"/>
        <v>17399</v>
      </c>
      <c r="I12" s="497">
        <f t="shared" si="2"/>
        <v>521.97</v>
      </c>
      <c r="J12" s="497">
        <f t="shared" si="3"/>
        <v>17920.97</v>
      </c>
      <c r="L12" s="1" t="s">
        <v>35</v>
      </c>
    </row>
    <row r="13">
      <c r="A13" s="508" t="s">
        <v>2682</v>
      </c>
      <c r="B13" s="509" t="s">
        <v>2664</v>
      </c>
      <c r="C13" s="510" t="s">
        <v>2678</v>
      </c>
      <c r="D13" s="511">
        <v>11881.0</v>
      </c>
      <c r="E13" s="511">
        <v>11999.0</v>
      </c>
      <c r="F13" s="154"/>
      <c r="G13" s="511">
        <v>350.0</v>
      </c>
      <c r="H13" s="497">
        <f t="shared" si="1"/>
        <v>11649</v>
      </c>
      <c r="I13" s="497">
        <f t="shared" si="2"/>
        <v>349.47</v>
      </c>
      <c r="J13" s="497">
        <f t="shared" si="3"/>
        <v>11998.47</v>
      </c>
      <c r="L13" s="1" t="s">
        <v>35</v>
      </c>
    </row>
    <row r="14">
      <c r="A14" s="508" t="s">
        <v>2682</v>
      </c>
      <c r="B14" s="509" t="s">
        <v>2664</v>
      </c>
      <c r="C14" s="510" t="s">
        <v>2680</v>
      </c>
      <c r="D14" s="511">
        <v>12871.0</v>
      </c>
      <c r="E14" s="511">
        <v>12999.0</v>
      </c>
      <c r="F14" s="154"/>
      <c r="G14" s="511">
        <v>400.0</v>
      </c>
      <c r="H14" s="497">
        <f t="shared" si="1"/>
        <v>12599</v>
      </c>
      <c r="I14" s="497">
        <f t="shared" si="2"/>
        <v>377.97</v>
      </c>
      <c r="J14" s="497">
        <f t="shared" si="3"/>
        <v>12976.97</v>
      </c>
      <c r="L14" s="1" t="s">
        <v>35</v>
      </c>
    </row>
    <row r="15">
      <c r="A15" s="508" t="s">
        <v>2682</v>
      </c>
      <c r="B15" s="509" t="s">
        <v>2664</v>
      </c>
      <c r="C15" s="510" t="s">
        <v>2681</v>
      </c>
      <c r="D15" s="511">
        <v>14851.0</v>
      </c>
      <c r="E15" s="511">
        <v>14499.0</v>
      </c>
      <c r="F15" s="154"/>
      <c r="G15" s="511">
        <v>450.0</v>
      </c>
      <c r="H15" s="497">
        <f t="shared" si="1"/>
        <v>14049</v>
      </c>
      <c r="I15" s="497">
        <f t="shared" si="2"/>
        <v>421.47</v>
      </c>
      <c r="J15" s="497">
        <f t="shared" si="3"/>
        <v>14470.47</v>
      </c>
      <c r="L15" s="1" t="s">
        <v>35</v>
      </c>
    </row>
    <row r="16">
      <c r="A16" s="508" t="s">
        <v>2683</v>
      </c>
      <c r="B16" s="509" t="s">
        <v>2664</v>
      </c>
      <c r="C16" s="510" t="s">
        <v>2680</v>
      </c>
      <c r="D16" s="511">
        <v>15832.0</v>
      </c>
      <c r="E16" s="511">
        <v>15990.0</v>
      </c>
      <c r="F16" s="154"/>
      <c r="G16" s="511">
        <v>450.0</v>
      </c>
      <c r="H16" s="497">
        <f t="shared" si="1"/>
        <v>15540</v>
      </c>
      <c r="I16" s="497">
        <f t="shared" si="2"/>
        <v>466.2</v>
      </c>
      <c r="J16" s="497">
        <f t="shared" si="3"/>
        <v>16006.2</v>
      </c>
      <c r="L16" s="1" t="s">
        <v>35</v>
      </c>
    </row>
    <row r="17" ht="15.75" customHeight="1">
      <c r="A17" s="508" t="s">
        <v>2683</v>
      </c>
      <c r="B17" s="509" t="s">
        <v>2664</v>
      </c>
      <c r="C17" s="510" t="s">
        <v>2681</v>
      </c>
      <c r="D17" s="511">
        <v>16822.0</v>
      </c>
      <c r="E17" s="511">
        <v>16990.0</v>
      </c>
      <c r="F17" s="154"/>
      <c r="G17" s="511">
        <v>500.0</v>
      </c>
      <c r="H17" s="497">
        <f t="shared" si="1"/>
        <v>16490</v>
      </c>
      <c r="I17" s="497">
        <f t="shared" si="2"/>
        <v>494.7</v>
      </c>
      <c r="J17" s="497">
        <f t="shared" si="3"/>
        <v>16984.7</v>
      </c>
      <c r="L17" s="1" t="s">
        <v>35</v>
      </c>
    </row>
    <row r="18" ht="15.75" customHeight="1">
      <c r="A18" s="508" t="s">
        <v>2683</v>
      </c>
      <c r="B18" s="509" t="s">
        <v>2664</v>
      </c>
      <c r="C18" s="510" t="s">
        <v>2669</v>
      </c>
      <c r="D18" s="511">
        <v>19793.0</v>
      </c>
      <c r="E18" s="511">
        <v>19990.0</v>
      </c>
      <c r="F18" s="154"/>
      <c r="G18" s="511">
        <v>700.0</v>
      </c>
      <c r="H18" s="497">
        <f t="shared" si="1"/>
        <v>19290</v>
      </c>
      <c r="I18" s="497">
        <f t="shared" si="2"/>
        <v>578.7</v>
      </c>
      <c r="J18" s="497">
        <f t="shared" si="3"/>
        <v>19868.7</v>
      </c>
      <c r="L18" s="1" t="s">
        <v>35</v>
      </c>
    </row>
    <row r="19" ht="15.75" customHeight="1">
      <c r="A19" s="508" t="s">
        <v>2684</v>
      </c>
      <c r="B19" s="509" t="s">
        <v>2664</v>
      </c>
      <c r="C19" s="510" t="s">
        <v>2681</v>
      </c>
      <c r="D19" s="511">
        <v>23762.0</v>
      </c>
      <c r="E19" s="511">
        <v>23999.0</v>
      </c>
      <c r="F19" s="154"/>
      <c r="G19" s="511">
        <v>900.0</v>
      </c>
      <c r="H19" s="497">
        <f t="shared" si="1"/>
        <v>23099</v>
      </c>
      <c r="I19" s="497">
        <f t="shared" si="2"/>
        <v>692.97</v>
      </c>
      <c r="J19" s="497">
        <f t="shared" si="3"/>
        <v>23791.97</v>
      </c>
      <c r="L19" s="1" t="s">
        <v>35</v>
      </c>
    </row>
    <row r="20" ht="15.75" customHeight="1">
      <c r="A20" s="508" t="s">
        <v>2684</v>
      </c>
      <c r="B20" s="509" t="s">
        <v>2664</v>
      </c>
      <c r="C20" s="510" t="s">
        <v>2669</v>
      </c>
      <c r="D20" s="511">
        <v>24752.0</v>
      </c>
      <c r="E20" s="511">
        <v>24999.0</v>
      </c>
      <c r="F20" s="154"/>
      <c r="G20" s="511">
        <v>1000.0</v>
      </c>
      <c r="H20" s="497">
        <f t="shared" si="1"/>
        <v>23999</v>
      </c>
      <c r="I20" s="497">
        <f t="shared" si="2"/>
        <v>719.97</v>
      </c>
      <c r="J20" s="497">
        <f t="shared" si="3"/>
        <v>24718.97</v>
      </c>
      <c r="L20" s="1" t="s">
        <v>35</v>
      </c>
    </row>
    <row r="21" ht="15.7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</row>
    <row r="22" ht="15.7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</row>
    <row r="23" ht="15.7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</row>
    <row r="24" ht="15.7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</row>
    <row r="25" ht="15.75" customHeight="1">
      <c r="A25" s="154"/>
      <c r="B25" s="154"/>
      <c r="C25" s="154"/>
      <c r="D25" s="154"/>
      <c r="E25" s="154"/>
      <c r="F25" s="154"/>
      <c r="G25" s="154"/>
      <c r="H25" s="154"/>
      <c r="I25" s="154"/>
      <c r="J25" s="154"/>
    </row>
    <row r="26" ht="15.75" customHeight="1"/>
    <row r="27" ht="15.75" customHeight="1"/>
    <row r="28" ht="15.75" customHeight="1"/>
    <row r="29" ht="15.75" customHeight="1">
      <c r="A29" s="1" t="s">
        <v>2685</v>
      </c>
      <c r="C29" s="474" t="s">
        <v>2686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11.43"/>
    <col customWidth="1" min="3" max="3" width="10.86"/>
    <col customWidth="1" min="4" max="4" width="20.43"/>
    <col customWidth="1" min="5" max="5" width="13.43"/>
    <col customWidth="1" min="6" max="6" width="17.57"/>
    <col customWidth="1" min="7" max="7" width="12.14"/>
    <col customWidth="1" min="8" max="9" width="8.71"/>
  </cols>
  <sheetData>
    <row r="1" ht="14.25" customHeight="1">
      <c r="A1" s="1" t="s">
        <v>2687</v>
      </c>
      <c r="B1" s="512"/>
      <c r="C1" s="29"/>
      <c r="D1" s="29"/>
      <c r="E1" s="29"/>
      <c r="F1" s="26"/>
    </row>
    <row r="2" ht="20.25" customHeight="1">
      <c r="A2" s="513" t="s">
        <v>2688</v>
      </c>
      <c r="B2" s="29"/>
      <c r="C2" s="29"/>
      <c r="D2" s="29"/>
      <c r="E2" s="29"/>
      <c r="F2" s="26"/>
    </row>
    <row r="3" ht="22.5" customHeight="1">
      <c r="A3" s="514" t="s">
        <v>2689</v>
      </c>
      <c r="B3" s="514" t="s">
        <v>2596</v>
      </c>
      <c r="C3" s="514" t="s">
        <v>2419</v>
      </c>
      <c r="D3" s="514" t="s">
        <v>2690</v>
      </c>
      <c r="E3" s="514" t="s">
        <v>2488</v>
      </c>
      <c r="F3" s="514" t="s">
        <v>238</v>
      </c>
    </row>
    <row r="4" ht="16.5" customHeight="1">
      <c r="A4" s="154" t="s">
        <v>2691</v>
      </c>
      <c r="B4" s="154" t="s">
        <v>2692</v>
      </c>
      <c r="C4" s="515">
        <v>71999.0</v>
      </c>
      <c r="D4" s="515">
        <v>69840.0</v>
      </c>
      <c r="E4" s="516">
        <f t="shared" ref="E4:E16" si="1">D4*0.2/100</f>
        <v>139.68</v>
      </c>
      <c r="F4" s="515">
        <f t="shared" ref="F4:F16" si="2">D4+E4+300</f>
        <v>70279.68</v>
      </c>
      <c r="G4" s="1" t="s">
        <v>2425</v>
      </c>
      <c r="H4" s="33"/>
    </row>
    <row r="5" ht="15.0" customHeight="1">
      <c r="A5" s="154" t="s">
        <v>2693</v>
      </c>
      <c r="B5" s="154" t="s">
        <v>2694</v>
      </c>
      <c r="C5" s="515">
        <v>66999.0</v>
      </c>
      <c r="D5" s="515">
        <v>64990.0</v>
      </c>
      <c r="E5" s="516">
        <f t="shared" si="1"/>
        <v>129.98</v>
      </c>
      <c r="F5" s="515">
        <f t="shared" si="2"/>
        <v>65419.98</v>
      </c>
      <c r="G5" s="1" t="s">
        <v>2425</v>
      </c>
      <c r="H5" s="33"/>
    </row>
    <row r="6">
      <c r="A6" s="154" t="s">
        <v>2695</v>
      </c>
      <c r="B6" s="154" t="s">
        <v>2692</v>
      </c>
      <c r="C6" s="515">
        <v>46999.0</v>
      </c>
      <c r="D6" s="515">
        <v>45590.0</v>
      </c>
      <c r="E6" s="516">
        <f t="shared" si="1"/>
        <v>91.18</v>
      </c>
      <c r="F6" s="515">
        <f t="shared" si="2"/>
        <v>45981.18</v>
      </c>
      <c r="G6" s="1" t="s">
        <v>2425</v>
      </c>
      <c r="H6" s="33"/>
    </row>
    <row r="7">
      <c r="A7" s="154" t="s">
        <v>2696</v>
      </c>
      <c r="B7" s="154" t="s">
        <v>2697</v>
      </c>
      <c r="C7" s="515">
        <v>42999.0</v>
      </c>
      <c r="D7" s="515">
        <v>41710.0</v>
      </c>
      <c r="E7" s="516">
        <f t="shared" si="1"/>
        <v>83.42</v>
      </c>
      <c r="F7" s="515">
        <f t="shared" si="2"/>
        <v>42093.42</v>
      </c>
      <c r="G7" s="1" t="s">
        <v>2425</v>
      </c>
      <c r="H7" s="33"/>
    </row>
    <row r="8">
      <c r="A8" s="154" t="s">
        <v>2698</v>
      </c>
      <c r="B8" s="154"/>
      <c r="C8" s="515">
        <v>39999.0</v>
      </c>
      <c r="D8" s="515">
        <v>38800.0</v>
      </c>
      <c r="E8" s="516">
        <f t="shared" si="1"/>
        <v>77.6</v>
      </c>
      <c r="F8" s="515">
        <f t="shared" si="2"/>
        <v>39177.6</v>
      </c>
      <c r="H8" s="33"/>
      <c r="I8" s="474" t="s">
        <v>2699</v>
      </c>
    </row>
    <row r="9">
      <c r="A9" s="154" t="s">
        <v>2700</v>
      </c>
      <c r="B9" s="154" t="s">
        <v>2692</v>
      </c>
      <c r="C9" s="515">
        <v>38999.0</v>
      </c>
      <c r="D9" s="515">
        <v>37830.0</v>
      </c>
      <c r="E9" s="516">
        <f t="shared" si="1"/>
        <v>75.66</v>
      </c>
      <c r="F9" s="515">
        <f t="shared" si="2"/>
        <v>38205.66</v>
      </c>
      <c r="G9" s="1" t="s">
        <v>2425</v>
      </c>
      <c r="H9" s="33"/>
    </row>
    <row r="10">
      <c r="A10" s="154" t="s">
        <v>2700</v>
      </c>
      <c r="B10" s="154" t="s">
        <v>2694</v>
      </c>
      <c r="C10" s="515">
        <v>34999.0</v>
      </c>
      <c r="D10" s="515">
        <v>33950.0</v>
      </c>
      <c r="E10" s="516">
        <f t="shared" si="1"/>
        <v>67.9</v>
      </c>
      <c r="F10" s="515">
        <f t="shared" si="2"/>
        <v>34317.9</v>
      </c>
      <c r="G10" s="1" t="s">
        <v>2425</v>
      </c>
      <c r="H10" s="33"/>
    </row>
    <row r="11">
      <c r="A11" s="154" t="s">
        <v>2701</v>
      </c>
      <c r="B11" s="154" t="s">
        <v>2692</v>
      </c>
      <c r="C11" s="515">
        <v>33999.0</v>
      </c>
      <c r="D11" s="515">
        <v>32980.0</v>
      </c>
      <c r="E11" s="516">
        <f t="shared" si="1"/>
        <v>65.96</v>
      </c>
      <c r="F11" s="515">
        <f t="shared" si="2"/>
        <v>33345.96</v>
      </c>
      <c r="G11" s="1" t="s">
        <v>2425</v>
      </c>
      <c r="H11" s="33"/>
    </row>
    <row r="12">
      <c r="A12" s="154" t="s">
        <v>2701</v>
      </c>
      <c r="B12" s="154" t="s">
        <v>2697</v>
      </c>
      <c r="C12" s="515">
        <v>28999.0</v>
      </c>
      <c r="D12" s="515">
        <v>28130.0</v>
      </c>
      <c r="E12" s="516">
        <f t="shared" si="1"/>
        <v>56.26</v>
      </c>
      <c r="F12" s="515">
        <f t="shared" si="2"/>
        <v>28486.26</v>
      </c>
      <c r="G12" s="1" t="s">
        <v>2425</v>
      </c>
      <c r="H12" s="33"/>
    </row>
    <row r="13">
      <c r="A13" s="154" t="s">
        <v>2702</v>
      </c>
      <c r="B13" s="154" t="s">
        <v>2703</v>
      </c>
      <c r="C13" s="515">
        <v>24999.0</v>
      </c>
      <c r="D13" s="515">
        <v>24250.0</v>
      </c>
      <c r="E13" s="516">
        <f t="shared" si="1"/>
        <v>48.5</v>
      </c>
      <c r="F13" s="515">
        <f t="shared" si="2"/>
        <v>24598.5</v>
      </c>
      <c r="G13" s="1" t="s">
        <v>2425</v>
      </c>
      <c r="H13" s="33"/>
    </row>
    <row r="14">
      <c r="A14" s="154" t="s">
        <v>2702</v>
      </c>
      <c r="B14" s="154" t="s">
        <v>2704</v>
      </c>
      <c r="C14" s="515">
        <v>23999.0</v>
      </c>
      <c r="D14" s="515">
        <v>23280.0</v>
      </c>
      <c r="E14" s="516">
        <f t="shared" si="1"/>
        <v>46.56</v>
      </c>
      <c r="F14" s="515">
        <f t="shared" si="2"/>
        <v>23626.56</v>
      </c>
      <c r="G14" s="1" t="s">
        <v>2425</v>
      </c>
      <c r="H14" s="33"/>
    </row>
    <row r="15" ht="16.5" customHeight="1">
      <c r="A15" s="154" t="s">
        <v>2705</v>
      </c>
      <c r="B15" s="154" t="s">
        <v>2706</v>
      </c>
      <c r="C15" s="515">
        <v>20999.0</v>
      </c>
      <c r="D15" s="515">
        <v>20370.0</v>
      </c>
      <c r="E15" s="516">
        <f t="shared" si="1"/>
        <v>40.74</v>
      </c>
      <c r="F15" s="515">
        <f t="shared" si="2"/>
        <v>20710.74</v>
      </c>
      <c r="G15" s="1" t="s">
        <v>2425</v>
      </c>
      <c r="H15" s="33"/>
    </row>
    <row r="16" ht="15.0" customHeight="1">
      <c r="A16" s="154" t="s">
        <v>2707</v>
      </c>
      <c r="B16" s="154" t="s">
        <v>2708</v>
      </c>
      <c r="C16" s="515">
        <v>18999.0</v>
      </c>
      <c r="D16" s="515">
        <v>18430.0</v>
      </c>
      <c r="E16" s="516">
        <f t="shared" si="1"/>
        <v>36.86</v>
      </c>
      <c r="F16" s="515">
        <f t="shared" si="2"/>
        <v>18766.86</v>
      </c>
      <c r="G16" s="1" t="s">
        <v>2425</v>
      </c>
      <c r="H16" s="33"/>
    </row>
    <row r="17" ht="15.0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 t="s">
        <v>2709</v>
      </c>
      <c r="C22" s="1"/>
      <c r="D22" s="1"/>
      <c r="E22" s="1"/>
      <c r="F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A2:F2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2.43"/>
    <col customWidth="1" min="3" max="3" width="28.57"/>
    <col customWidth="1" min="4" max="5" width="8.71"/>
    <col customWidth="1" hidden="1" min="6" max="6" width="3.43"/>
    <col customWidth="1" min="7" max="7" width="9.14"/>
    <col customWidth="1" min="8" max="8" width="12.71"/>
    <col customWidth="1" min="9" max="9" width="18.86"/>
    <col customWidth="1" min="10" max="10" width="13.71"/>
    <col customWidth="1" min="11" max="11" width="13.86"/>
    <col customWidth="1" min="12" max="12" width="12.0"/>
    <col customWidth="1" min="13" max="13" width="15.57"/>
    <col customWidth="1" min="14" max="14" width="15.43"/>
    <col customWidth="1" min="15" max="15" width="12.14"/>
    <col customWidth="1" min="16" max="16" width="8.71"/>
  </cols>
  <sheetData>
    <row r="1" ht="3.0" customHeight="1"/>
    <row r="2" ht="23.25" customHeight="1">
      <c r="B2" s="457" t="s">
        <v>2710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6"/>
    </row>
    <row r="3">
      <c r="B3" s="82" t="s">
        <v>2711</v>
      </c>
      <c r="C3" s="82" t="s">
        <v>2712</v>
      </c>
      <c r="D3" s="82" t="s">
        <v>2596</v>
      </c>
      <c r="E3" s="82"/>
      <c r="F3" s="82"/>
      <c r="G3" s="82" t="s">
        <v>2713</v>
      </c>
      <c r="H3" s="82" t="s">
        <v>2714</v>
      </c>
      <c r="I3" s="303" t="s">
        <v>2715</v>
      </c>
      <c r="J3" s="82" t="s">
        <v>2716</v>
      </c>
      <c r="K3" s="82" t="s">
        <v>2451</v>
      </c>
      <c r="L3" s="82" t="s">
        <v>2717</v>
      </c>
      <c r="M3" s="82" t="s">
        <v>238</v>
      </c>
    </row>
    <row r="4">
      <c r="B4" s="517" t="s">
        <v>2718</v>
      </c>
      <c r="C4" s="517" t="s">
        <v>2719</v>
      </c>
      <c r="D4" s="517"/>
      <c r="E4" s="517"/>
      <c r="F4" s="517"/>
      <c r="G4" s="518" t="s">
        <v>2720</v>
      </c>
      <c r="H4" s="518">
        <v>31552.0</v>
      </c>
      <c r="I4" s="518">
        <f t="shared" ref="I4:I58" si="1">H4*3/100</f>
        <v>946.56</v>
      </c>
      <c r="J4" s="518">
        <v>1456.0</v>
      </c>
      <c r="K4" s="518">
        <v>30999.0</v>
      </c>
      <c r="L4" s="518">
        <f t="shared" ref="L4:L58" si="2">H4+100</f>
        <v>31652</v>
      </c>
      <c r="M4" s="518">
        <f t="shared" ref="M4:M58" si="3">L4+400</f>
        <v>32052</v>
      </c>
      <c r="N4" s="1" t="s">
        <v>2425</v>
      </c>
    </row>
    <row r="5">
      <c r="B5" s="517" t="s">
        <v>2721</v>
      </c>
      <c r="C5" s="517" t="s">
        <v>2722</v>
      </c>
      <c r="D5" s="517"/>
      <c r="E5" s="517"/>
      <c r="F5" s="517"/>
      <c r="G5" s="518" t="s">
        <v>2723</v>
      </c>
      <c r="H5" s="518">
        <v>33009.0</v>
      </c>
      <c r="I5" s="518">
        <f t="shared" si="1"/>
        <v>990.27</v>
      </c>
      <c r="J5" s="518">
        <v>1456.0</v>
      </c>
      <c r="K5" s="518">
        <v>32499.0</v>
      </c>
      <c r="L5" s="518">
        <f t="shared" si="2"/>
        <v>33109</v>
      </c>
      <c r="M5" s="518">
        <f t="shared" si="3"/>
        <v>33509</v>
      </c>
      <c r="N5" s="1" t="s">
        <v>2425</v>
      </c>
    </row>
    <row r="6">
      <c r="B6" s="517" t="s">
        <v>2724</v>
      </c>
      <c r="C6" s="517" t="s">
        <v>2725</v>
      </c>
      <c r="D6" s="517"/>
      <c r="E6" s="517"/>
      <c r="F6" s="517"/>
      <c r="G6" s="518" t="s">
        <v>2726</v>
      </c>
      <c r="H6" s="518">
        <v>9708.0</v>
      </c>
      <c r="I6" s="518">
        <f t="shared" si="1"/>
        <v>291.24</v>
      </c>
      <c r="J6" s="518"/>
      <c r="K6" s="518">
        <v>9999.0</v>
      </c>
      <c r="L6" s="518">
        <f t="shared" si="2"/>
        <v>9808</v>
      </c>
      <c r="M6" s="518">
        <f t="shared" si="3"/>
        <v>10208</v>
      </c>
      <c r="N6" s="1" t="s">
        <v>2425</v>
      </c>
    </row>
    <row r="7" ht="15.75" customHeight="1">
      <c r="B7" s="517" t="s">
        <v>2727</v>
      </c>
      <c r="C7" s="517" t="s">
        <v>2728</v>
      </c>
      <c r="D7" s="517"/>
      <c r="E7" s="517"/>
      <c r="F7" s="517"/>
      <c r="G7" s="518"/>
      <c r="H7" s="518">
        <v>11164.0</v>
      </c>
      <c r="I7" s="518">
        <f t="shared" si="1"/>
        <v>334.92</v>
      </c>
      <c r="J7" s="518"/>
      <c r="K7" s="518">
        <v>11499.0</v>
      </c>
      <c r="L7" s="518">
        <f t="shared" si="2"/>
        <v>11264</v>
      </c>
      <c r="M7" s="518">
        <f t="shared" si="3"/>
        <v>11664</v>
      </c>
      <c r="N7" s="1" t="s">
        <v>2425</v>
      </c>
    </row>
    <row r="8" ht="15.75" customHeight="1">
      <c r="B8" s="517" t="s">
        <v>2729</v>
      </c>
      <c r="C8" s="517" t="s">
        <v>2730</v>
      </c>
      <c r="D8" s="519"/>
      <c r="E8" s="517"/>
      <c r="F8" s="517"/>
      <c r="G8" s="518"/>
      <c r="H8" s="518">
        <v>14562.0</v>
      </c>
      <c r="I8" s="518">
        <f t="shared" si="1"/>
        <v>436.86</v>
      </c>
      <c r="J8" s="518">
        <v>971.0</v>
      </c>
      <c r="K8" s="518">
        <v>13999.0</v>
      </c>
      <c r="L8" s="518">
        <f t="shared" si="2"/>
        <v>14662</v>
      </c>
      <c r="M8" s="518">
        <f t="shared" si="3"/>
        <v>15062</v>
      </c>
      <c r="N8" s="1" t="s">
        <v>2425</v>
      </c>
    </row>
    <row r="9" ht="15.75" customHeight="1">
      <c r="B9" s="517" t="s">
        <v>2731</v>
      </c>
      <c r="C9" s="517" t="s">
        <v>2732</v>
      </c>
      <c r="D9" s="517"/>
      <c r="E9" s="517"/>
      <c r="F9" s="517"/>
      <c r="G9" s="518"/>
      <c r="H9" s="518">
        <v>15533.0</v>
      </c>
      <c r="I9" s="518">
        <f t="shared" si="1"/>
        <v>465.99</v>
      </c>
      <c r="J9" s="518">
        <v>971.0</v>
      </c>
      <c r="K9" s="518">
        <v>14999.0</v>
      </c>
      <c r="L9" s="518">
        <f t="shared" si="2"/>
        <v>15633</v>
      </c>
      <c r="M9" s="518">
        <f t="shared" si="3"/>
        <v>16033</v>
      </c>
      <c r="N9" s="1" t="s">
        <v>2425</v>
      </c>
    </row>
    <row r="10" ht="15.75" customHeight="1">
      <c r="B10" s="517" t="s">
        <v>2733</v>
      </c>
      <c r="C10" s="517" t="s">
        <v>2734</v>
      </c>
      <c r="D10" s="517"/>
      <c r="E10" s="517"/>
      <c r="F10" s="517"/>
      <c r="G10" s="518" t="s">
        <v>2735</v>
      </c>
      <c r="H10" s="518">
        <v>16989.0</v>
      </c>
      <c r="I10" s="518">
        <f t="shared" si="1"/>
        <v>509.67</v>
      </c>
      <c r="J10" s="518">
        <v>971.0</v>
      </c>
      <c r="K10" s="518">
        <v>16499.0</v>
      </c>
      <c r="L10" s="518">
        <f t="shared" si="2"/>
        <v>17089</v>
      </c>
      <c r="M10" s="518">
        <f t="shared" si="3"/>
        <v>17489</v>
      </c>
      <c r="N10" s="1" t="s">
        <v>2425</v>
      </c>
    </row>
    <row r="11" ht="15.75" customHeight="1">
      <c r="B11" s="517" t="s">
        <v>2736</v>
      </c>
      <c r="C11" s="517" t="s">
        <v>2737</v>
      </c>
      <c r="D11" s="517"/>
      <c r="E11" s="517"/>
      <c r="F11" s="517"/>
      <c r="G11" s="518" t="s">
        <v>2726</v>
      </c>
      <c r="H11" s="518">
        <v>18931.0</v>
      </c>
      <c r="I11" s="518">
        <f t="shared" si="1"/>
        <v>567.93</v>
      </c>
      <c r="J11" s="518">
        <v>971.0</v>
      </c>
      <c r="K11" s="518">
        <v>18499.0</v>
      </c>
      <c r="L11" s="518">
        <f t="shared" si="2"/>
        <v>19031</v>
      </c>
      <c r="M11" s="518">
        <f t="shared" si="3"/>
        <v>19431</v>
      </c>
      <c r="N11" s="1" t="s">
        <v>2425</v>
      </c>
    </row>
    <row r="12" ht="15.75" customHeight="1">
      <c r="B12" s="517" t="s">
        <v>2738</v>
      </c>
      <c r="C12" s="517" t="s">
        <v>2739</v>
      </c>
      <c r="D12" s="517"/>
      <c r="E12" s="517"/>
      <c r="F12" s="517"/>
      <c r="G12" s="518" t="s">
        <v>2740</v>
      </c>
      <c r="H12" s="518">
        <v>20387.0</v>
      </c>
      <c r="I12" s="518">
        <f t="shared" si="1"/>
        <v>611.61</v>
      </c>
      <c r="J12" s="518">
        <v>971.0</v>
      </c>
      <c r="K12" s="518">
        <v>19999.0</v>
      </c>
      <c r="L12" s="518">
        <f t="shared" si="2"/>
        <v>20487</v>
      </c>
      <c r="M12" s="518">
        <f t="shared" si="3"/>
        <v>20887</v>
      </c>
      <c r="N12" s="1" t="s">
        <v>2425</v>
      </c>
    </row>
    <row r="13" ht="15.75" customHeight="1">
      <c r="B13" s="517" t="s">
        <v>2741</v>
      </c>
      <c r="C13" s="517" t="s">
        <v>2742</v>
      </c>
      <c r="D13" s="517"/>
      <c r="E13" s="517"/>
      <c r="F13" s="517"/>
      <c r="G13" s="518" t="s">
        <v>2743</v>
      </c>
      <c r="H13" s="518">
        <v>27669.0</v>
      </c>
      <c r="I13" s="518">
        <f t="shared" si="1"/>
        <v>830.07</v>
      </c>
      <c r="J13" s="518">
        <v>2913.0</v>
      </c>
      <c r="K13" s="518">
        <v>25999.0</v>
      </c>
      <c r="L13" s="518">
        <f t="shared" si="2"/>
        <v>27769</v>
      </c>
      <c r="M13" s="518">
        <f t="shared" si="3"/>
        <v>28169</v>
      </c>
      <c r="N13" s="1" t="s">
        <v>2425</v>
      </c>
      <c r="P13" s="474" t="s">
        <v>2744</v>
      </c>
    </row>
    <row r="14" ht="15.75" customHeight="1">
      <c r="B14" s="517" t="s">
        <v>2745</v>
      </c>
      <c r="C14" s="517" t="s">
        <v>2746</v>
      </c>
      <c r="D14" s="517"/>
      <c r="E14" s="517"/>
      <c r="F14" s="517"/>
      <c r="G14" s="518" t="s">
        <v>2726</v>
      </c>
      <c r="H14" s="518">
        <v>29125.0</v>
      </c>
      <c r="I14" s="518">
        <f t="shared" si="1"/>
        <v>873.75</v>
      </c>
      <c r="J14" s="518">
        <v>2913.0</v>
      </c>
      <c r="K14" s="518">
        <v>26999.0</v>
      </c>
      <c r="L14" s="518">
        <f t="shared" si="2"/>
        <v>29225</v>
      </c>
      <c r="M14" s="518">
        <f t="shared" si="3"/>
        <v>29625</v>
      </c>
      <c r="N14" s="1" t="s">
        <v>2425</v>
      </c>
    </row>
    <row r="15" ht="15.75" customHeight="1">
      <c r="B15" s="517" t="s">
        <v>2747</v>
      </c>
      <c r="C15" s="517" t="s">
        <v>2748</v>
      </c>
      <c r="D15" s="517"/>
      <c r="E15" s="517"/>
      <c r="F15" s="517"/>
      <c r="G15" s="518" t="s">
        <v>2749</v>
      </c>
      <c r="H15" s="518">
        <v>33494.0</v>
      </c>
      <c r="I15" s="518">
        <f t="shared" si="1"/>
        <v>1004.82</v>
      </c>
      <c r="J15" s="518">
        <v>2913.0</v>
      </c>
      <c r="K15" s="518">
        <v>31499.0</v>
      </c>
      <c r="L15" s="518">
        <f t="shared" si="2"/>
        <v>33594</v>
      </c>
      <c r="M15" s="518">
        <f t="shared" si="3"/>
        <v>33994</v>
      </c>
      <c r="N15" s="1" t="s">
        <v>2425</v>
      </c>
    </row>
    <row r="16" ht="15.75" customHeight="1">
      <c r="B16" s="517" t="s">
        <v>2750</v>
      </c>
      <c r="C16" s="517" t="s">
        <v>2751</v>
      </c>
      <c r="D16" s="517"/>
      <c r="E16" s="517"/>
      <c r="F16" s="517"/>
      <c r="G16" s="518" t="s">
        <v>2752</v>
      </c>
      <c r="H16" s="518">
        <v>34950.0</v>
      </c>
      <c r="I16" s="518">
        <f t="shared" si="1"/>
        <v>1048.5</v>
      </c>
      <c r="J16" s="518">
        <v>2913.0</v>
      </c>
      <c r="K16" s="518">
        <v>32999.0</v>
      </c>
      <c r="L16" s="518">
        <f t="shared" si="2"/>
        <v>35050</v>
      </c>
      <c r="M16" s="518">
        <f t="shared" si="3"/>
        <v>35450</v>
      </c>
      <c r="N16" s="1" t="s">
        <v>2425</v>
      </c>
    </row>
    <row r="17" ht="15.75" customHeight="1">
      <c r="B17" s="517" t="s">
        <v>2753</v>
      </c>
      <c r="C17" s="517" t="s">
        <v>2754</v>
      </c>
      <c r="D17" s="517"/>
      <c r="E17" s="517"/>
      <c r="F17" s="517"/>
      <c r="G17" s="518"/>
      <c r="H17" s="518">
        <v>40776.0</v>
      </c>
      <c r="I17" s="518">
        <f t="shared" si="1"/>
        <v>1223.28</v>
      </c>
      <c r="J17" s="518"/>
      <c r="K17" s="518">
        <v>41999.0</v>
      </c>
      <c r="L17" s="518">
        <f t="shared" si="2"/>
        <v>40876</v>
      </c>
      <c r="M17" s="518">
        <f t="shared" si="3"/>
        <v>41276</v>
      </c>
      <c r="N17" s="474" t="s">
        <v>2425</v>
      </c>
    </row>
    <row r="18" ht="15.75" customHeight="1">
      <c r="B18" s="517" t="s">
        <v>2755</v>
      </c>
      <c r="C18" s="517" t="s">
        <v>2756</v>
      </c>
      <c r="D18" s="517"/>
      <c r="E18" s="517"/>
      <c r="F18" s="517"/>
      <c r="G18" s="518" t="s">
        <v>2752</v>
      </c>
      <c r="H18" s="518">
        <v>43688.0</v>
      </c>
      <c r="I18" s="518">
        <f t="shared" si="1"/>
        <v>1310.64</v>
      </c>
      <c r="J18" s="518"/>
      <c r="K18" s="518">
        <v>44999.0</v>
      </c>
      <c r="L18" s="518">
        <f t="shared" si="2"/>
        <v>43788</v>
      </c>
      <c r="M18" s="518">
        <f t="shared" si="3"/>
        <v>44188</v>
      </c>
      <c r="N18" s="474" t="s">
        <v>2425</v>
      </c>
    </row>
    <row r="19" ht="15.75" customHeight="1">
      <c r="B19" s="517" t="s">
        <v>2757</v>
      </c>
      <c r="C19" s="517" t="s">
        <v>2758</v>
      </c>
      <c r="D19" s="517"/>
      <c r="E19" s="517"/>
      <c r="F19" s="517"/>
      <c r="G19" s="518" t="s">
        <v>2759</v>
      </c>
      <c r="H19" s="518">
        <v>11499.0</v>
      </c>
      <c r="I19" s="518">
        <f t="shared" si="1"/>
        <v>344.97</v>
      </c>
      <c r="J19" s="518"/>
      <c r="K19" s="518">
        <v>11499.0</v>
      </c>
      <c r="L19" s="518">
        <f t="shared" si="2"/>
        <v>11599</v>
      </c>
      <c r="M19" s="518">
        <f t="shared" si="3"/>
        <v>11999</v>
      </c>
      <c r="N19" s="474" t="s">
        <v>2425</v>
      </c>
    </row>
    <row r="20" ht="15.75" customHeight="1">
      <c r="B20" s="517" t="s">
        <v>2760</v>
      </c>
      <c r="C20" s="517" t="s">
        <v>2761</v>
      </c>
      <c r="D20" s="517"/>
      <c r="E20" s="517"/>
      <c r="F20" s="517"/>
      <c r="G20" s="518" t="s">
        <v>2762</v>
      </c>
      <c r="H20" s="518">
        <v>13499.0</v>
      </c>
      <c r="I20" s="518">
        <f t="shared" si="1"/>
        <v>404.97</v>
      </c>
      <c r="J20" s="518"/>
      <c r="K20" s="518">
        <v>13499.0</v>
      </c>
      <c r="L20" s="518">
        <f t="shared" si="2"/>
        <v>13599</v>
      </c>
      <c r="M20" s="518">
        <f t="shared" si="3"/>
        <v>13999</v>
      </c>
      <c r="N20" s="474" t="s">
        <v>2425</v>
      </c>
    </row>
    <row r="21" ht="15.75" customHeight="1">
      <c r="B21" s="517" t="s">
        <v>2763</v>
      </c>
      <c r="C21" s="517" t="s">
        <v>2764</v>
      </c>
      <c r="D21" s="517"/>
      <c r="E21" s="517"/>
      <c r="F21" s="517"/>
      <c r="G21" s="518" t="s">
        <v>2765</v>
      </c>
      <c r="H21" s="518">
        <v>11999.0</v>
      </c>
      <c r="I21" s="518">
        <f t="shared" si="1"/>
        <v>359.97</v>
      </c>
      <c r="J21" s="518"/>
      <c r="K21" s="518">
        <v>11999.0</v>
      </c>
      <c r="L21" s="518">
        <f t="shared" si="2"/>
        <v>12099</v>
      </c>
      <c r="M21" s="518">
        <f t="shared" si="3"/>
        <v>12499</v>
      </c>
      <c r="N21" s="474" t="s">
        <v>2425</v>
      </c>
    </row>
    <row r="22" ht="15.75" customHeight="1">
      <c r="B22" s="517" t="s">
        <v>2766</v>
      </c>
      <c r="C22" s="517" t="s">
        <v>2767</v>
      </c>
      <c r="D22" s="517"/>
      <c r="E22" s="517"/>
      <c r="F22" s="517"/>
      <c r="G22" s="518" t="s">
        <v>2768</v>
      </c>
      <c r="H22" s="518">
        <v>13999.0</v>
      </c>
      <c r="I22" s="518">
        <f t="shared" si="1"/>
        <v>419.97</v>
      </c>
      <c r="J22" s="518"/>
      <c r="K22" s="518">
        <v>13999.0</v>
      </c>
      <c r="L22" s="518">
        <f t="shared" si="2"/>
        <v>14099</v>
      </c>
      <c r="M22" s="518">
        <f t="shared" si="3"/>
        <v>14499</v>
      </c>
      <c r="N22" s="474" t="s">
        <v>2425</v>
      </c>
    </row>
    <row r="23" ht="15.75" customHeight="1">
      <c r="B23" s="517" t="s">
        <v>2769</v>
      </c>
      <c r="C23" s="517" t="s">
        <v>2770</v>
      </c>
      <c r="D23" s="517"/>
      <c r="E23" s="517"/>
      <c r="F23" s="517"/>
      <c r="G23" s="518" t="s">
        <v>2771</v>
      </c>
      <c r="H23" s="518">
        <v>13999.0</v>
      </c>
      <c r="I23" s="518">
        <f t="shared" si="1"/>
        <v>419.97</v>
      </c>
      <c r="J23" s="518"/>
      <c r="K23" s="518">
        <v>13999.0</v>
      </c>
      <c r="L23" s="518">
        <f t="shared" si="2"/>
        <v>14099</v>
      </c>
      <c r="M23" s="518">
        <f t="shared" si="3"/>
        <v>14499</v>
      </c>
      <c r="N23" s="474" t="s">
        <v>2425</v>
      </c>
    </row>
    <row r="24" ht="15.75" customHeight="1">
      <c r="B24" s="517" t="s">
        <v>2772</v>
      </c>
      <c r="C24" s="517" t="s">
        <v>2773</v>
      </c>
      <c r="D24" s="517"/>
      <c r="E24" s="517"/>
      <c r="F24" s="517"/>
      <c r="G24" s="518" t="s">
        <v>2774</v>
      </c>
      <c r="H24" s="518">
        <v>15999.0</v>
      </c>
      <c r="I24" s="518">
        <f t="shared" si="1"/>
        <v>479.97</v>
      </c>
      <c r="J24" s="518"/>
      <c r="K24" s="518">
        <v>15999.0</v>
      </c>
      <c r="L24" s="518">
        <f t="shared" si="2"/>
        <v>16099</v>
      </c>
      <c r="M24" s="518">
        <f t="shared" si="3"/>
        <v>16499</v>
      </c>
      <c r="N24" s="474" t="s">
        <v>2425</v>
      </c>
    </row>
    <row r="25" ht="15.75" customHeight="1">
      <c r="B25" s="517" t="s">
        <v>2775</v>
      </c>
      <c r="C25" s="517" t="s">
        <v>2776</v>
      </c>
      <c r="D25" s="517"/>
      <c r="E25" s="517"/>
      <c r="F25" s="517"/>
      <c r="G25" s="518" t="s">
        <v>2777</v>
      </c>
      <c r="H25" s="518">
        <v>13499.0</v>
      </c>
      <c r="I25" s="518">
        <f t="shared" si="1"/>
        <v>404.97</v>
      </c>
      <c r="J25" s="518"/>
      <c r="K25" s="518">
        <v>13499.0</v>
      </c>
      <c r="L25" s="518">
        <f t="shared" si="2"/>
        <v>13599</v>
      </c>
      <c r="M25" s="518">
        <f t="shared" si="3"/>
        <v>13999</v>
      </c>
      <c r="N25" s="1" t="s">
        <v>2425</v>
      </c>
    </row>
    <row r="26" ht="15.75" customHeight="1">
      <c r="B26" s="517" t="s">
        <v>2778</v>
      </c>
      <c r="C26" s="517" t="s">
        <v>2779</v>
      </c>
      <c r="D26" s="517"/>
      <c r="E26" s="517"/>
      <c r="F26" s="517"/>
      <c r="G26" s="518" t="s">
        <v>2780</v>
      </c>
      <c r="H26" s="518">
        <v>15499.0</v>
      </c>
      <c r="I26" s="518">
        <f t="shared" si="1"/>
        <v>464.97</v>
      </c>
      <c r="J26" s="518"/>
      <c r="K26" s="518">
        <v>15499.0</v>
      </c>
      <c r="L26" s="518">
        <f t="shared" si="2"/>
        <v>15599</v>
      </c>
      <c r="M26" s="518">
        <f t="shared" si="3"/>
        <v>15999</v>
      </c>
      <c r="N26" s="1" t="s">
        <v>2425</v>
      </c>
    </row>
    <row r="27" ht="15.75" customHeight="1">
      <c r="B27" s="517" t="s">
        <v>2781</v>
      </c>
      <c r="C27" s="517" t="s">
        <v>2782</v>
      </c>
      <c r="D27" s="517"/>
      <c r="E27" s="517"/>
      <c r="F27" s="517"/>
      <c r="G27" s="518" t="s">
        <v>2783</v>
      </c>
      <c r="H27" s="518">
        <v>20999.0</v>
      </c>
      <c r="I27" s="518">
        <f t="shared" si="1"/>
        <v>629.97</v>
      </c>
      <c r="J27" s="518"/>
      <c r="K27" s="518">
        <v>20999.0</v>
      </c>
      <c r="L27" s="518">
        <f t="shared" si="2"/>
        <v>21099</v>
      </c>
      <c r="M27" s="518">
        <f t="shared" si="3"/>
        <v>21499</v>
      </c>
      <c r="N27" s="1" t="s">
        <v>2425</v>
      </c>
    </row>
    <row r="28" ht="15.75" customHeight="1">
      <c r="B28" s="517" t="s">
        <v>2784</v>
      </c>
      <c r="C28" s="517" t="s">
        <v>2785</v>
      </c>
      <c r="D28" s="517"/>
      <c r="E28" s="517"/>
      <c r="F28" s="517"/>
      <c r="G28" s="518" t="s">
        <v>2786</v>
      </c>
      <c r="H28" s="518">
        <v>22999.0</v>
      </c>
      <c r="I28" s="518">
        <f t="shared" si="1"/>
        <v>689.97</v>
      </c>
      <c r="J28" s="518"/>
      <c r="K28" s="518">
        <v>22999.0</v>
      </c>
      <c r="L28" s="518">
        <f t="shared" si="2"/>
        <v>23099</v>
      </c>
      <c r="M28" s="518">
        <f t="shared" si="3"/>
        <v>23499</v>
      </c>
      <c r="N28" s="1" t="s">
        <v>2425</v>
      </c>
    </row>
    <row r="29" ht="15.75" customHeight="1">
      <c r="B29" s="517" t="s">
        <v>2787</v>
      </c>
      <c r="C29" s="517" t="s">
        <v>2788</v>
      </c>
      <c r="D29" s="517"/>
      <c r="E29" s="517"/>
      <c r="F29" s="517"/>
      <c r="G29" s="518" t="s">
        <v>2789</v>
      </c>
      <c r="H29" s="518">
        <v>18999.0</v>
      </c>
      <c r="I29" s="518">
        <f t="shared" si="1"/>
        <v>569.97</v>
      </c>
      <c r="J29" s="518"/>
      <c r="K29" s="518">
        <v>18999.0</v>
      </c>
      <c r="L29" s="518">
        <f t="shared" si="2"/>
        <v>19099</v>
      </c>
      <c r="M29" s="518">
        <f t="shared" si="3"/>
        <v>19499</v>
      </c>
      <c r="N29" s="1" t="s">
        <v>2425</v>
      </c>
    </row>
    <row r="30" ht="15.75" customHeight="1">
      <c r="B30" s="517" t="s">
        <v>2790</v>
      </c>
      <c r="C30" s="517" t="s">
        <v>2791</v>
      </c>
      <c r="D30" s="517"/>
      <c r="E30" s="517"/>
      <c r="F30" s="517"/>
      <c r="G30" s="518" t="s">
        <v>2792</v>
      </c>
      <c r="H30" s="518">
        <v>20499.0</v>
      </c>
      <c r="I30" s="518">
        <f t="shared" si="1"/>
        <v>614.97</v>
      </c>
      <c r="J30" s="518"/>
      <c r="K30" s="518">
        <v>20499.0</v>
      </c>
      <c r="L30" s="518">
        <f t="shared" si="2"/>
        <v>20599</v>
      </c>
      <c r="M30" s="518">
        <f t="shared" si="3"/>
        <v>20999</v>
      </c>
      <c r="N30" s="1" t="s">
        <v>2425</v>
      </c>
    </row>
    <row r="31" ht="15.75" customHeight="1">
      <c r="B31" s="517" t="s">
        <v>2793</v>
      </c>
      <c r="C31" s="517" t="s">
        <v>2794</v>
      </c>
      <c r="D31" s="517"/>
      <c r="E31" s="517"/>
      <c r="F31" s="517"/>
      <c r="G31" s="518" t="s">
        <v>2795</v>
      </c>
      <c r="H31" s="518">
        <v>29999.0</v>
      </c>
      <c r="I31" s="518">
        <f t="shared" si="1"/>
        <v>899.97</v>
      </c>
      <c r="J31" s="518"/>
      <c r="K31" s="518">
        <v>29999.0</v>
      </c>
      <c r="L31" s="518">
        <f t="shared" si="2"/>
        <v>30099</v>
      </c>
      <c r="M31" s="518">
        <f t="shared" si="3"/>
        <v>30499</v>
      </c>
      <c r="N31" s="1" t="s">
        <v>2425</v>
      </c>
    </row>
    <row r="32" ht="15.75" customHeight="1">
      <c r="B32" s="517" t="s">
        <v>2796</v>
      </c>
      <c r="C32" s="517" t="s">
        <v>2797</v>
      </c>
      <c r="D32" s="517"/>
      <c r="E32" s="517"/>
      <c r="F32" s="517"/>
      <c r="G32" s="518" t="s">
        <v>2798</v>
      </c>
      <c r="H32" s="518">
        <v>31999.0</v>
      </c>
      <c r="I32" s="518">
        <f t="shared" si="1"/>
        <v>959.97</v>
      </c>
      <c r="J32" s="518"/>
      <c r="K32" s="518">
        <v>31999.0</v>
      </c>
      <c r="L32" s="518">
        <f t="shared" si="2"/>
        <v>32099</v>
      </c>
      <c r="M32" s="518">
        <f t="shared" si="3"/>
        <v>32499</v>
      </c>
      <c r="N32" s="1" t="s">
        <v>2425</v>
      </c>
    </row>
    <row r="33" ht="15.75" customHeight="1">
      <c r="B33" s="517" t="s">
        <v>2799</v>
      </c>
      <c r="C33" s="517" t="s">
        <v>2800</v>
      </c>
      <c r="D33" s="517"/>
      <c r="E33" s="517"/>
      <c r="F33" s="517"/>
      <c r="G33" s="518" t="s">
        <v>2801</v>
      </c>
      <c r="H33" s="518">
        <v>28999.0</v>
      </c>
      <c r="I33" s="518">
        <f t="shared" si="1"/>
        <v>869.97</v>
      </c>
      <c r="J33" s="518"/>
      <c r="K33" s="518">
        <v>28999.0</v>
      </c>
      <c r="L33" s="518">
        <f t="shared" si="2"/>
        <v>29099</v>
      </c>
      <c r="M33" s="518">
        <f t="shared" si="3"/>
        <v>29499</v>
      </c>
      <c r="N33" s="1" t="s">
        <v>2425</v>
      </c>
    </row>
    <row r="34" ht="15.75" customHeight="1">
      <c r="B34" s="517" t="s">
        <v>2802</v>
      </c>
      <c r="C34" s="517" t="s">
        <v>2803</v>
      </c>
      <c r="D34" s="517"/>
      <c r="E34" s="517"/>
      <c r="F34" s="517"/>
      <c r="G34" s="518" t="s">
        <v>2804</v>
      </c>
      <c r="H34" s="518">
        <v>30999.0</v>
      </c>
      <c r="I34" s="518">
        <f t="shared" si="1"/>
        <v>929.97</v>
      </c>
      <c r="J34" s="518"/>
      <c r="K34" s="518">
        <v>30999.0</v>
      </c>
      <c r="L34" s="518">
        <f t="shared" si="2"/>
        <v>31099</v>
      </c>
      <c r="M34" s="518">
        <f t="shared" si="3"/>
        <v>31499</v>
      </c>
      <c r="N34" s="1" t="s">
        <v>2425</v>
      </c>
    </row>
    <row r="35" ht="15.75" customHeight="1">
      <c r="A35" s="1" t="s">
        <v>2805</v>
      </c>
      <c r="B35" s="517" t="s">
        <v>2806</v>
      </c>
      <c r="C35" s="517" t="s">
        <v>2807</v>
      </c>
      <c r="D35" s="517"/>
      <c r="E35" s="517"/>
      <c r="F35" s="517"/>
      <c r="G35" s="518" t="s">
        <v>2808</v>
      </c>
      <c r="H35" s="518">
        <v>11499.0</v>
      </c>
      <c r="I35" s="518">
        <f t="shared" si="1"/>
        <v>344.97</v>
      </c>
      <c r="J35" s="518"/>
      <c r="K35" s="518">
        <v>11499.0</v>
      </c>
      <c r="L35" s="518">
        <f t="shared" si="2"/>
        <v>11599</v>
      </c>
      <c r="M35" s="518">
        <f t="shared" si="3"/>
        <v>11999</v>
      </c>
      <c r="N35" s="1" t="s">
        <v>2425</v>
      </c>
    </row>
    <row r="36" ht="15.75" customHeight="1">
      <c r="A36" s="1" t="s">
        <v>2805</v>
      </c>
      <c r="B36" s="517" t="s">
        <v>2809</v>
      </c>
      <c r="C36" s="517" t="s">
        <v>2810</v>
      </c>
      <c r="D36" s="517"/>
      <c r="E36" s="517"/>
      <c r="F36" s="517"/>
      <c r="G36" s="518" t="s">
        <v>2811</v>
      </c>
      <c r="H36" s="518">
        <v>12499.0</v>
      </c>
      <c r="I36" s="518">
        <f t="shared" si="1"/>
        <v>374.97</v>
      </c>
      <c r="J36" s="518"/>
      <c r="K36" s="518">
        <v>12499.0</v>
      </c>
      <c r="L36" s="518">
        <f t="shared" si="2"/>
        <v>12599</v>
      </c>
      <c r="M36" s="518">
        <f t="shared" si="3"/>
        <v>12999</v>
      </c>
      <c r="N36" s="1" t="s">
        <v>2425</v>
      </c>
    </row>
    <row r="37" ht="15.75" customHeight="1">
      <c r="B37" s="517" t="s">
        <v>2812</v>
      </c>
      <c r="C37" s="517" t="s">
        <v>2813</v>
      </c>
      <c r="D37" s="517"/>
      <c r="E37" s="517"/>
      <c r="F37" s="517"/>
      <c r="G37" s="518" t="s">
        <v>2814</v>
      </c>
      <c r="H37" s="518">
        <v>12999.0</v>
      </c>
      <c r="I37" s="518">
        <f t="shared" si="1"/>
        <v>389.97</v>
      </c>
      <c r="J37" s="518"/>
      <c r="K37" s="518">
        <v>12999.0</v>
      </c>
      <c r="L37" s="518">
        <f t="shared" si="2"/>
        <v>13099</v>
      </c>
      <c r="M37" s="518">
        <f t="shared" si="3"/>
        <v>13499</v>
      </c>
      <c r="N37" s="520" t="s">
        <v>2425</v>
      </c>
    </row>
    <row r="38" ht="15.75" customHeight="1">
      <c r="B38" s="517" t="s">
        <v>2815</v>
      </c>
      <c r="C38" s="517" t="s">
        <v>2816</v>
      </c>
      <c r="D38" s="517"/>
      <c r="E38" s="517"/>
      <c r="F38" s="517"/>
      <c r="G38" s="518" t="s">
        <v>2817</v>
      </c>
      <c r="H38" s="518">
        <v>14999.0</v>
      </c>
      <c r="I38" s="518">
        <f t="shared" si="1"/>
        <v>449.97</v>
      </c>
      <c r="J38" s="518"/>
      <c r="K38" s="518">
        <v>14999.0</v>
      </c>
      <c r="L38" s="518">
        <f t="shared" si="2"/>
        <v>15099</v>
      </c>
      <c r="M38" s="518">
        <f t="shared" si="3"/>
        <v>15499</v>
      </c>
      <c r="N38" s="1" t="s">
        <v>2425</v>
      </c>
    </row>
    <row r="39" ht="15.75" customHeight="1">
      <c r="B39" s="517" t="s">
        <v>2818</v>
      </c>
      <c r="C39" s="517" t="s">
        <v>2819</v>
      </c>
      <c r="D39" s="517"/>
      <c r="E39" s="517"/>
      <c r="F39" s="517"/>
      <c r="G39" s="518" t="s">
        <v>2820</v>
      </c>
      <c r="H39" s="518">
        <v>17499.0</v>
      </c>
      <c r="I39" s="518">
        <f t="shared" si="1"/>
        <v>524.97</v>
      </c>
      <c r="J39" s="518"/>
      <c r="K39" s="518">
        <v>17499.0</v>
      </c>
      <c r="L39" s="518">
        <f t="shared" si="2"/>
        <v>17599</v>
      </c>
      <c r="M39" s="518">
        <f t="shared" si="3"/>
        <v>17999</v>
      </c>
      <c r="N39" s="1" t="s">
        <v>2425</v>
      </c>
    </row>
    <row r="40" ht="15.75" customHeight="1">
      <c r="B40" s="517" t="s">
        <v>2821</v>
      </c>
      <c r="C40" s="517" t="s">
        <v>2822</v>
      </c>
      <c r="D40" s="517"/>
      <c r="E40" s="517"/>
      <c r="F40" s="517"/>
      <c r="G40" s="518" t="s">
        <v>2823</v>
      </c>
      <c r="H40" s="518">
        <v>18499.0</v>
      </c>
      <c r="I40" s="518">
        <f t="shared" si="1"/>
        <v>554.97</v>
      </c>
      <c r="J40" s="518"/>
      <c r="K40" s="518">
        <v>18499.0</v>
      </c>
      <c r="L40" s="518">
        <f t="shared" si="2"/>
        <v>18599</v>
      </c>
      <c r="M40" s="518">
        <f t="shared" si="3"/>
        <v>18999</v>
      </c>
      <c r="N40" s="1" t="s">
        <v>2425</v>
      </c>
    </row>
    <row r="41" ht="15.75" customHeight="1">
      <c r="B41" s="517" t="s">
        <v>2824</v>
      </c>
      <c r="C41" s="517" t="s">
        <v>2825</v>
      </c>
      <c r="D41" s="517"/>
      <c r="E41" s="517"/>
      <c r="F41" s="517"/>
      <c r="G41" s="518" t="s">
        <v>2826</v>
      </c>
      <c r="H41" s="518">
        <v>20999.0</v>
      </c>
      <c r="I41" s="518">
        <f t="shared" si="1"/>
        <v>629.97</v>
      </c>
      <c r="J41" s="518"/>
      <c r="K41" s="518">
        <v>20999.0</v>
      </c>
      <c r="L41" s="518">
        <f t="shared" si="2"/>
        <v>21099</v>
      </c>
      <c r="M41" s="518">
        <f t="shared" si="3"/>
        <v>21499</v>
      </c>
      <c r="N41" s="474" t="s">
        <v>2425</v>
      </c>
    </row>
    <row r="42" ht="15.75" customHeight="1">
      <c r="B42" s="517" t="s">
        <v>2827</v>
      </c>
      <c r="C42" s="517" t="s">
        <v>2828</v>
      </c>
      <c r="D42" s="517"/>
      <c r="E42" s="517"/>
      <c r="F42" s="517"/>
      <c r="G42" s="518" t="s">
        <v>2829</v>
      </c>
      <c r="H42" s="518">
        <v>22999.0</v>
      </c>
      <c r="I42" s="518">
        <f t="shared" si="1"/>
        <v>689.97</v>
      </c>
      <c r="J42" s="518"/>
      <c r="K42" s="518">
        <v>22999.0</v>
      </c>
      <c r="L42" s="518">
        <f t="shared" si="2"/>
        <v>23099</v>
      </c>
      <c r="M42" s="518">
        <f t="shared" si="3"/>
        <v>23499</v>
      </c>
      <c r="N42" s="474" t="s">
        <v>2425</v>
      </c>
    </row>
    <row r="43" ht="15.75" customHeight="1">
      <c r="B43" s="517" t="s">
        <v>2830</v>
      </c>
      <c r="C43" s="517" t="s">
        <v>2831</v>
      </c>
      <c r="D43" s="517"/>
      <c r="E43" s="517"/>
      <c r="F43" s="517"/>
      <c r="G43" s="518" t="s">
        <v>2832</v>
      </c>
      <c r="H43" s="518">
        <v>45999.0</v>
      </c>
      <c r="I43" s="518">
        <f t="shared" si="1"/>
        <v>1379.97</v>
      </c>
      <c r="J43" s="518"/>
      <c r="K43" s="518">
        <v>46999.0</v>
      </c>
      <c r="L43" s="518">
        <f t="shared" si="2"/>
        <v>46099</v>
      </c>
      <c r="M43" s="518">
        <f t="shared" si="3"/>
        <v>46499</v>
      </c>
      <c r="N43" s="474" t="s">
        <v>2425</v>
      </c>
    </row>
    <row r="44" ht="15.75" customHeight="1">
      <c r="B44" s="517" t="s">
        <v>2833</v>
      </c>
      <c r="C44" s="517" t="s">
        <v>2834</v>
      </c>
      <c r="D44" s="517"/>
      <c r="E44" s="517"/>
      <c r="F44" s="517"/>
      <c r="G44" s="518" t="s">
        <v>2835</v>
      </c>
      <c r="H44" s="518">
        <v>58999.0</v>
      </c>
      <c r="I44" s="518">
        <f t="shared" si="1"/>
        <v>1769.97</v>
      </c>
      <c r="J44" s="518">
        <v>10000.0</v>
      </c>
      <c r="K44" s="518">
        <v>59999.0</v>
      </c>
      <c r="L44" s="518">
        <f t="shared" si="2"/>
        <v>59099</v>
      </c>
      <c r="M44" s="518">
        <f t="shared" si="3"/>
        <v>59499</v>
      </c>
      <c r="N44" s="474" t="s">
        <v>2425</v>
      </c>
    </row>
    <row r="45" ht="15.75" customHeight="1">
      <c r="B45" s="517" t="s">
        <v>2836</v>
      </c>
      <c r="C45" s="517" t="s">
        <v>2837</v>
      </c>
      <c r="D45" s="517"/>
      <c r="E45" s="517"/>
      <c r="F45" s="517"/>
      <c r="G45" s="518" t="s">
        <v>2838</v>
      </c>
      <c r="H45" s="518">
        <v>62999.0</v>
      </c>
      <c r="I45" s="518">
        <f t="shared" si="1"/>
        <v>1889.97</v>
      </c>
      <c r="J45" s="518">
        <v>10000.0</v>
      </c>
      <c r="K45" s="518">
        <v>63999.0</v>
      </c>
      <c r="L45" s="518">
        <f t="shared" si="2"/>
        <v>63099</v>
      </c>
      <c r="M45" s="518">
        <f t="shared" si="3"/>
        <v>63499</v>
      </c>
      <c r="N45" s="474" t="s">
        <v>2425</v>
      </c>
    </row>
    <row r="46" ht="15.75" customHeight="1">
      <c r="B46" s="517" t="s">
        <v>2839</v>
      </c>
      <c r="C46" s="517" t="s">
        <v>2840</v>
      </c>
      <c r="D46" s="517"/>
      <c r="E46" s="517"/>
      <c r="F46" s="517"/>
      <c r="G46" s="518" t="s">
        <v>2835</v>
      </c>
      <c r="H46" s="518">
        <v>104999.0</v>
      </c>
      <c r="I46" s="518">
        <f t="shared" si="1"/>
        <v>3149.97</v>
      </c>
      <c r="J46" s="518">
        <v>10000.0</v>
      </c>
      <c r="K46" s="518">
        <v>95999.0</v>
      </c>
      <c r="L46" s="518">
        <f t="shared" si="2"/>
        <v>105099</v>
      </c>
      <c r="M46" s="518">
        <f t="shared" si="3"/>
        <v>105499</v>
      </c>
      <c r="N46" s="474" t="s">
        <v>2425</v>
      </c>
    </row>
    <row r="47" ht="15.75" customHeight="1">
      <c r="B47" s="517" t="s">
        <v>2841</v>
      </c>
      <c r="C47" s="517" t="s">
        <v>2842</v>
      </c>
      <c r="D47" s="517"/>
      <c r="E47" s="517"/>
      <c r="F47" s="517"/>
      <c r="G47" s="518" t="s">
        <v>2843</v>
      </c>
      <c r="H47" s="518">
        <v>71999.0</v>
      </c>
      <c r="I47" s="518">
        <f t="shared" si="1"/>
        <v>2159.97</v>
      </c>
      <c r="J47" s="518"/>
      <c r="K47" s="518">
        <v>72999.0</v>
      </c>
      <c r="L47" s="518">
        <f t="shared" si="2"/>
        <v>72099</v>
      </c>
      <c r="M47" s="518">
        <f t="shared" si="3"/>
        <v>72499</v>
      </c>
      <c r="N47" s="474" t="s">
        <v>2425</v>
      </c>
    </row>
    <row r="48" ht="15.75" customHeight="1">
      <c r="B48" s="517" t="s">
        <v>2844</v>
      </c>
      <c r="C48" s="517" t="s">
        <v>2845</v>
      </c>
      <c r="D48" s="517"/>
      <c r="E48" s="517"/>
      <c r="F48" s="517"/>
      <c r="G48" s="518" t="s">
        <v>2838</v>
      </c>
      <c r="H48" s="518">
        <v>75999.0</v>
      </c>
      <c r="I48" s="518">
        <f t="shared" si="1"/>
        <v>2279.97</v>
      </c>
      <c r="J48" s="518"/>
      <c r="K48" s="518">
        <v>76999.0</v>
      </c>
      <c r="L48" s="518">
        <f t="shared" si="2"/>
        <v>76099</v>
      </c>
      <c r="M48" s="518">
        <f t="shared" si="3"/>
        <v>76499</v>
      </c>
      <c r="N48" s="474" t="s">
        <v>2425</v>
      </c>
    </row>
    <row r="49" ht="15.75" customHeight="1">
      <c r="B49" s="517" t="s">
        <v>2846</v>
      </c>
      <c r="C49" s="517" t="s">
        <v>2847</v>
      </c>
      <c r="D49" s="517"/>
      <c r="E49" s="517"/>
      <c r="F49" s="517"/>
      <c r="G49" s="518" t="s">
        <v>2848</v>
      </c>
      <c r="H49" s="518">
        <v>83999.0</v>
      </c>
      <c r="I49" s="518">
        <f t="shared" si="1"/>
        <v>2519.97</v>
      </c>
      <c r="J49" s="518"/>
      <c r="K49" s="518">
        <v>84999.0</v>
      </c>
      <c r="L49" s="518">
        <f t="shared" si="2"/>
        <v>84099</v>
      </c>
      <c r="M49" s="518">
        <f t="shared" si="3"/>
        <v>84499</v>
      </c>
      <c r="N49" s="474" t="s">
        <v>2425</v>
      </c>
    </row>
    <row r="50" ht="15.75" customHeight="1">
      <c r="B50" s="517" t="s">
        <v>2849</v>
      </c>
      <c r="C50" s="517" t="s">
        <v>2850</v>
      </c>
      <c r="D50" s="517"/>
      <c r="E50" s="517"/>
      <c r="F50" s="517"/>
      <c r="G50" s="518" t="s">
        <v>2838</v>
      </c>
      <c r="H50" s="518">
        <v>108999.0</v>
      </c>
      <c r="I50" s="518">
        <f t="shared" si="1"/>
        <v>3269.97</v>
      </c>
      <c r="J50" s="518"/>
      <c r="K50" s="518">
        <v>109999.0</v>
      </c>
      <c r="L50" s="518">
        <f t="shared" si="2"/>
        <v>109099</v>
      </c>
      <c r="M50" s="518">
        <f t="shared" si="3"/>
        <v>109499</v>
      </c>
      <c r="N50" s="474" t="s">
        <v>2425</v>
      </c>
    </row>
    <row r="51" ht="15.75" customHeight="1">
      <c r="B51" s="154" t="s">
        <v>2851</v>
      </c>
      <c r="C51" s="154" t="s">
        <v>2852</v>
      </c>
      <c r="D51" s="154"/>
      <c r="E51" s="154"/>
      <c r="F51" s="154"/>
      <c r="G51" s="136" t="s">
        <v>2853</v>
      </c>
      <c r="H51" s="136">
        <v>117999.0</v>
      </c>
      <c r="I51" s="136">
        <f t="shared" si="1"/>
        <v>3539.97</v>
      </c>
      <c r="J51" s="136"/>
      <c r="K51" s="136">
        <v>118999.0</v>
      </c>
      <c r="L51" s="136">
        <f t="shared" si="2"/>
        <v>118099</v>
      </c>
      <c r="M51" s="136">
        <f t="shared" si="3"/>
        <v>118499</v>
      </c>
      <c r="N51" s="474" t="s">
        <v>2699</v>
      </c>
    </row>
    <row r="52" ht="15.75" customHeight="1">
      <c r="B52" s="517" t="s">
        <v>2854</v>
      </c>
      <c r="C52" s="517" t="s">
        <v>2855</v>
      </c>
      <c r="D52" s="517"/>
      <c r="E52" s="517"/>
      <c r="F52" s="517"/>
      <c r="G52" s="518" t="s">
        <v>2838</v>
      </c>
      <c r="H52" s="518">
        <v>83999.0</v>
      </c>
      <c r="I52" s="518">
        <f t="shared" si="1"/>
        <v>2519.97</v>
      </c>
      <c r="J52" s="518"/>
      <c r="K52" s="518">
        <v>84999.0</v>
      </c>
      <c r="L52" s="518">
        <f t="shared" si="2"/>
        <v>84099</v>
      </c>
      <c r="M52" s="518">
        <f t="shared" si="3"/>
        <v>84499</v>
      </c>
      <c r="N52" s="474" t="s">
        <v>2425</v>
      </c>
      <c r="O52" s="474" t="s">
        <v>2856</v>
      </c>
    </row>
    <row r="53" ht="15.75" customHeight="1">
      <c r="B53" s="517" t="s">
        <v>2857</v>
      </c>
      <c r="C53" s="517" t="s">
        <v>2858</v>
      </c>
      <c r="D53" s="517"/>
      <c r="E53" s="517"/>
      <c r="F53" s="517"/>
      <c r="G53" s="518" t="s">
        <v>2838</v>
      </c>
      <c r="H53" s="518">
        <v>87999.0</v>
      </c>
      <c r="I53" s="518">
        <f t="shared" si="1"/>
        <v>2639.97</v>
      </c>
      <c r="J53" s="518"/>
      <c r="K53" s="518">
        <v>88999.0</v>
      </c>
      <c r="L53" s="518">
        <f t="shared" si="2"/>
        <v>88099</v>
      </c>
      <c r="M53" s="518">
        <f t="shared" si="3"/>
        <v>88499</v>
      </c>
      <c r="N53" s="474" t="s">
        <v>2425</v>
      </c>
      <c r="O53" s="474" t="s">
        <v>2856</v>
      </c>
    </row>
    <row r="54" ht="15.75" customHeight="1">
      <c r="B54" s="517" t="s">
        <v>2859</v>
      </c>
      <c r="C54" s="517" t="s">
        <v>2860</v>
      </c>
      <c r="D54" s="517"/>
      <c r="E54" s="517"/>
      <c r="F54" s="517"/>
      <c r="G54" s="518" t="s">
        <v>2838</v>
      </c>
      <c r="H54" s="518">
        <v>148999.0</v>
      </c>
      <c r="I54" s="518">
        <f t="shared" si="1"/>
        <v>4469.97</v>
      </c>
      <c r="J54" s="518">
        <v>10000.0</v>
      </c>
      <c r="K54" s="518">
        <v>139999.0</v>
      </c>
      <c r="L54" s="518">
        <f t="shared" si="2"/>
        <v>149099</v>
      </c>
      <c r="M54" s="518">
        <f t="shared" si="3"/>
        <v>149499</v>
      </c>
      <c r="N54" s="474" t="s">
        <v>2425</v>
      </c>
    </row>
    <row r="55" ht="15.75" customHeight="1">
      <c r="B55" s="517" t="s">
        <v>2861</v>
      </c>
      <c r="C55" s="517" t="s">
        <v>2862</v>
      </c>
      <c r="D55" s="517"/>
      <c r="E55" s="517"/>
      <c r="F55" s="517"/>
      <c r="G55" s="518" t="s">
        <v>2838</v>
      </c>
      <c r="H55" s="518">
        <v>156999.0</v>
      </c>
      <c r="I55" s="518">
        <f t="shared" si="1"/>
        <v>4709.97</v>
      </c>
      <c r="J55" s="518">
        <v>10000.0</v>
      </c>
      <c r="K55" s="518">
        <v>147999.0</v>
      </c>
      <c r="L55" s="518">
        <f t="shared" si="2"/>
        <v>157099</v>
      </c>
      <c r="M55" s="518">
        <f t="shared" si="3"/>
        <v>157499</v>
      </c>
      <c r="N55" s="474" t="s">
        <v>2425</v>
      </c>
    </row>
    <row r="56" ht="15.75" customHeight="1">
      <c r="B56" s="517"/>
      <c r="C56" s="517" t="s">
        <v>2863</v>
      </c>
      <c r="D56" s="517"/>
      <c r="E56" s="517"/>
      <c r="F56" s="517"/>
      <c r="G56" s="518" t="s">
        <v>2864</v>
      </c>
      <c r="H56" s="518">
        <v>189999.0</v>
      </c>
      <c r="I56" s="518">
        <f t="shared" si="1"/>
        <v>5699.97</v>
      </c>
      <c r="J56" s="518"/>
      <c r="K56" s="518"/>
      <c r="L56" s="518">
        <f t="shared" si="2"/>
        <v>190099</v>
      </c>
      <c r="M56" s="518">
        <f t="shared" si="3"/>
        <v>190499</v>
      </c>
      <c r="N56" s="474" t="s">
        <v>2425</v>
      </c>
    </row>
    <row r="57" ht="15.75" customHeight="1">
      <c r="B57" s="517"/>
      <c r="C57" s="517" t="s">
        <v>2865</v>
      </c>
      <c r="D57" s="517"/>
      <c r="E57" s="517"/>
      <c r="F57" s="517"/>
      <c r="G57" s="518" t="s">
        <v>2864</v>
      </c>
      <c r="H57" s="518">
        <v>169999.0</v>
      </c>
      <c r="I57" s="518">
        <f t="shared" si="1"/>
        <v>5099.97</v>
      </c>
      <c r="J57" s="518"/>
      <c r="K57" s="518"/>
      <c r="L57" s="518">
        <f t="shared" si="2"/>
        <v>170099</v>
      </c>
      <c r="M57" s="518">
        <f t="shared" si="3"/>
        <v>170499</v>
      </c>
      <c r="N57" s="474" t="s">
        <v>2425</v>
      </c>
    </row>
    <row r="58" ht="15.75" customHeight="1">
      <c r="B58" s="517"/>
      <c r="C58" s="517" t="s">
        <v>2866</v>
      </c>
      <c r="D58" s="517"/>
      <c r="E58" s="517"/>
      <c r="F58" s="517"/>
      <c r="G58" s="518" t="s">
        <v>2864</v>
      </c>
      <c r="H58" s="518">
        <v>154999.0</v>
      </c>
      <c r="I58" s="518">
        <f t="shared" si="1"/>
        <v>4649.97</v>
      </c>
      <c r="J58" s="518"/>
      <c r="K58" s="518"/>
      <c r="L58" s="518">
        <f t="shared" si="2"/>
        <v>155099</v>
      </c>
      <c r="M58" s="518">
        <f t="shared" si="3"/>
        <v>155499</v>
      </c>
      <c r="N58" s="1" t="s">
        <v>2425</v>
      </c>
    </row>
    <row r="59" ht="15.75" customHeight="1">
      <c r="B59" s="154"/>
      <c r="C59" s="154" t="s">
        <v>2867</v>
      </c>
      <c r="D59" s="154"/>
      <c r="E59" s="154"/>
      <c r="F59" s="154"/>
      <c r="G59" s="136"/>
      <c r="H59" s="136"/>
      <c r="I59" s="136">
        <v>15611.0</v>
      </c>
      <c r="J59" s="136"/>
      <c r="K59" s="136">
        <v>16499.0</v>
      </c>
      <c r="L59" s="136"/>
      <c r="M59" s="136"/>
    </row>
    <row r="60" ht="15.75" customHeight="1">
      <c r="B60" s="154"/>
      <c r="C60" s="154" t="s">
        <v>2868</v>
      </c>
      <c r="D60" s="154"/>
      <c r="E60" s="154"/>
      <c r="F60" s="154"/>
      <c r="G60" s="136"/>
      <c r="H60" s="136"/>
      <c r="I60" s="136">
        <v>17977.0</v>
      </c>
      <c r="J60" s="136"/>
      <c r="K60" s="136">
        <v>18999.0</v>
      </c>
      <c r="L60" s="136"/>
      <c r="M60" s="136"/>
    </row>
    <row r="61" ht="15.75" customHeight="1">
      <c r="C61" s="154" t="s">
        <v>2869</v>
      </c>
      <c r="I61" s="142">
        <v>19869.0</v>
      </c>
      <c r="J61" s="142"/>
      <c r="K61" s="142">
        <v>20999.0</v>
      </c>
    </row>
    <row r="62" ht="15.75" customHeight="1">
      <c r="G62" s="474" t="s">
        <v>2870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M2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11.29"/>
    <col customWidth="1" min="3" max="3" width="38.43"/>
    <col customWidth="1" min="4" max="4" width="13.43"/>
    <col customWidth="1" min="5" max="5" width="13.86"/>
    <col customWidth="1" min="6" max="6" width="18.71"/>
    <col customWidth="1" min="7" max="7" width="13.71"/>
    <col customWidth="1" min="8" max="8" width="12.71"/>
    <col customWidth="1" min="9" max="9" width="13.86"/>
    <col customWidth="1" min="10" max="10" width="14.43"/>
    <col customWidth="1" min="11" max="11" width="8.71"/>
    <col customWidth="1" min="12" max="12" width="10.71"/>
    <col customWidth="1" min="13" max="13" width="8.71"/>
  </cols>
  <sheetData>
    <row r="1" ht="3.0" customHeight="1">
      <c r="L1" s="373"/>
    </row>
    <row r="2" ht="24.75" customHeight="1">
      <c r="B2" s="457" t="s">
        <v>2871</v>
      </c>
      <c r="C2" s="29"/>
      <c r="D2" s="29"/>
      <c r="E2" s="29"/>
      <c r="F2" s="29"/>
      <c r="G2" s="29"/>
      <c r="H2" s="29"/>
      <c r="I2" s="29"/>
      <c r="J2" s="26"/>
      <c r="L2" s="373"/>
    </row>
    <row r="3" ht="23.25" customHeight="1">
      <c r="B3" s="514" t="s">
        <v>2595</v>
      </c>
      <c r="C3" s="514" t="s">
        <v>2872</v>
      </c>
      <c r="D3" s="82" t="s">
        <v>2873</v>
      </c>
      <c r="E3" s="514" t="s">
        <v>2420</v>
      </c>
      <c r="F3" s="514" t="s">
        <v>2690</v>
      </c>
      <c r="G3" s="514" t="s">
        <v>2874</v>
      </c>
      <c r="H3" s="514" t="s">
        <v>2875</v>
      </c>
      <c r="I3" s="514" t="s">
        <v>2488</v>
      </c>
      <c r="J3" s="514" t="s">
        <v>238</v>
      </c>
      <c r="L3" s="373"/>
    </row>
    <row r="4" ht="18.75" customHeight="1">
      <c r="B4" s="154" t="s">
        <v>2876</v>
      </c>
      <c r="C4" s="154" t="s">
        <v>2877</v>
      </c>
      <c r="D4" s="154"/>
      <c r="E4" s="516">
        <v>11999.0</v>
      </c>
      <c r="F4" s="516">
        <v>11694.0</v>
      </c>
      <c r="G4" s="516">
        <v>11999.0</v>
      </c>
      <c r="H4" s="516">
        <v>11999.0</v>
      </c>
      <c r="I4" s="516">
        <f t="shared" ref="I4:I23" si="1">F4+50</f>
        <v>11744</v>
      </c>
      <c r="J4" s="516">
        <f t="shared" ref="J4:J23" si="2">I4+400</f>
        <v>12144</v>
      </c>
      <c r="L4" s="373" t="s">
        <v>35</v>
      </c>
      <c r="M4" s="1"/>
    </row>
    <row r="5">
      <c r="B5" s="154" t="s">
        <v>2878</v>
      </c>
      <c r="C5" s="229" t="s">
        <v>2879</v>
      </c>
      <c r="D5" s="229"/>
      <c r="E5" s="521">
        <v>14499.0</v>
      </c>
      <c r="F5" s="521">
        <v>14130.0</v>
      </c>
      <c r="G5" s="521">
        <v>14499.0</v>
      </c>
      <c r="H5" s="521">
        <v>14499.0</v>
      </c>
      <c r="I5" s="521">
        <f t="shared" si="1"/>
        <v>14180</v>
      </c>
      <c r="J5" s="521">
        <f t="shared" si="2"/>
        <v>14580</v>
      </c>
      <c r="L5" s="373" t="s">
        <v>35</v>
      </c>
      <c r="M5" s="1"/>
    </row>
    <row r="6">
      <c r="B6" s="184" t="s">
        <v>2880</v>
      </c>
      <c r="C6" s="154" t="s">
        <v>2881</v>
      </c>
      <c r="D6" s="154"/>
      <c r="E6" s="516">
        <v>15999.0</v>
      </c>
      <c r="F6" s="516">
        <v>15592.0</v>
      </c>
      <c r="G6" s="516">
        <v>17999.0</v>
      </c>
      <c r="H6" s="516">
        <v>17999.0</v>
      </c>
      <c r="I6" s="516">
        <f t="shared" si="1"/>
        <v>15642</v>
      </c>
      <c r="J6" s="516">
        <f t="shared" si="2"/>
        <v>16042</v>
      </c>
      <c r="L6" s="373" t="s">
        <v>35</v>
      </c>
    </row>
    <row r="7">
      <c r="B7" s="184" t="s">
        <v>2882</v>
      </c>
      <c r="C7" s="154" t="s">
        <v>2883</v>
      </c>
      <c r="D7" s="154"/>
      <c r="E7" s="516">
        <v>17999.0</v>
      </c>
      <c r="F7" s="516">
        <v>17541.0</v>
      </c>
      <c r="G7" s="516">
        <v>19999.0</v>
      </c>
      <c r="H7" s="516">
        <v>19999.0</v>
      </c>
      <c r="I7" s="516">
        <f t="shared" si="1"/>
        <v>17591</v>
      </c>
      <c r="J7" s="516">
        <f t="shared" si="2"/>
        <v>17991</v>
      </c>
      <c r="L7" s="373" t="s">
        <v>35</v>
      </c>
    </row>
    <row r="8">
      <c r="B8" s="184" t="s">
        <v>2884</v>
      </c>
      <c r="C8" s="154" t="s">
        <v>2885</v>
      </c>
      <c r="D8" s="154"/>
      <c r="E8" s="516">
        <v>19499.0</v>
      </c>
      <c r="F8" s="516">
        <v>19003.0</v>
      </c>
      <c r="G8" s="516">
        <v>19499.0</v>
      </c>
      <c r="H8" s="516">
        <v>19999.0</v>
      </c>
      <c r="I8" s="516">
        <f t="shared" si="1"/>
        <v>19053</v>
      </c>
      <c r="J8" s="516">
        <f t="shared" si="2"/>
        <v>19453</v>
      </c>
      <c r="L8" s="373" t="s">
        <v>35</v>
      </c>
    </row>
    <row r="9">
      <c r="B9" s="184" t="s">
        <v>2886</v>
      </c>
      <c r="C9" s="154" t="s">
        <v>2887</v>
      </c>
      <c r="D9" s="154"/>
      <c r="E9" s="516">
        <v>19999.0</v>
      </c>
      <c r="F9" s="516">
        <v>19491.0</v>
      </c>
      <c r="G9" s="516">
        <v>19999.0</v>
      </c>
      <c r="H9" s="516">
        <v>21999.0</v>
      </c>
      <c r="I9" s="516">
        <f t="shared" si="1"/>
        <v>19541</v>
      </c>
      <c r="J9" s="516">
        <f t="shared" si="2"/>
        <v>19941</v>
      </c>
      <c r="L9" s="373" t="s">
        <v>35</v>
      </c>
    </row>
    <row r="10">
      <c r="B10" s="184" t="s">
        <v>2888</v>
      </c>
      <c r="C10" s="154" t="s">
        <v>2889</v>
      </c>
      <c r="D10" s="154"/>
      <c r="E10" s="516">
        <v>21999.0</v>
      </c>
      <c r="F10" s="516">
        <v>21440.0</v>
      </c>
      <c r="G10" s="516">
        <v>21999.0</v>
      </c>
      <c r="H10" s="516">
        <v>23999.0</v>
      </c>
      <c r="I10" s="516">
        <f t="shared" si="1"/>
        <v>21490</v>
      </c>
      <c r="J10" s="516">
        <f t="shared" si="2"/>
        <v>21890</v>
      </c>
      <c r="L10" s="373" t="s">
        <v>35</v>
      </c>
    </row>
    <row r="11">
      <c r="B11" s="184" t="s">
        <v>2890</v>
      </c>
      <c r="C11" s="154" t="s">
        <v>2891</v>
      </c>
      <c r="D11" s="154"/>
      <c r="E11" s="516">
        <v>27999.0</v>
      </c>
      <c r="F11" s="516">
        <v>27287.0</v>
      </c>
      <c r="G11" s="516">
        <v>27999.0</v>
      </c>
      <c r="H11" s="516">
        <v>27999.0</v>
      </c>
      <c r="I11" s="516">
        <f t="shared" si="1"/>
        <v>27337</v>
      </c>
      <c r="J11" s="516">
        <f t="shared" si="2"/>
        <v>27737</v>
      </c>
      <c r="L11" s="373" t="s">
        <v>35</v>
      </c>
    </row>
    <row r="12">
      <c r="B12" s="184" t="s">
        <v>2892</v>
      </c>
      <c r="C12" s="154" t="s">
        <v>2893</v>
      </c>
      <c r="D12" s="154"/>
      <c r="E12" s="516">
        <v>31999.0</v>
      </c>
      <c r="F12" s="516">
        <v>31185.0</v>
      </c>
      <c r="G12" s="516">
        <v>31999.0</v>
      </c>
      <c r="H12" s="516">
        <v>31999.0</v>
      </c>
      <c r="I12" s="516">
        <f t="shared" si="1"/>
        <v>31235</v>
      </c>
      <c r="J12" s="516">
        <f t="shared" si="2"/>
        <v>31635</v>
      </c>
      <c r="L12" s="373" t="s">
        <v>35</v>
      </c>
    </row>
    <row r="13">
      <c r="B13" s="184" t="s">
        <v>2894</v>
      </c>
      <c r="C13" s="154" t="s">
        <v>2895</v>
      </c>
      <c r="D13" s="154" t="s">
        <v>2896</v>
      </c>
      <c r="E13" s="516">
        <v>45999.0</v>
      </c>
      <c r="F13" s="516">
        <v>44830.0</v>
      </c>
      <c r="G13" s="516">
        <v>45999.0</v>
      </c>
      <c r="H13" s="516">
        <v>46999.0</v>
      </c>
      <c r="I13" s="516">
        <f t="shared" si="1"/>
        <v>44880</v>
      </c>
      <c r="J13" s="516">
        <f t="shared" si="2"/>
        <v>45280</v>
      </c>
      <c r="L13" s="373" t="s">
        <v>35</v>
      </c>
    </row>
    <row r="14">
      <c r="B14" s="184" t="s">
        <v>2897</v>
      </c>
      <c r="C14" s="154" t="s">
        <v>2895</v>
      </c>
      <c r="D14" s="154" t="s">
        <v>2898</v>
      </c>
      <c r="E14" s="516">
        <v>49999.0</v>
      </c>
      <c r="F14" s="516">
        <v>48728.0</v>
      </c>
      <c r="G14" s="516">
        <v>49999.0</v>
      </c>
      <c r="H14" s="516">
        <v>50999.0</v>
      </c>
      <c r="I14" s="516">
        <f t="shared" si="1"/>
        <v>48778</v>
      </c>
      <c r="J14" s="516">
        <f t="shared" si="2"/>
        <v>49178</v>
      </c>
      <c r="L14" s="373" t="s">
        <v>35</v>
      </c>
    </row>
    <row r="15">
      <c r="B15" s="154" t="s">
        <v>2899</v>
      </c>
      <c r="C15" s="433" t="s">
        <v>2900</v>
      </c>
      <c r="D15" s="433"/>
      <c r="E15" s="522">
        <v>62999.0</v>
      </c>
      <c r="F15" s="522">
        <v>61397.0</v>
      </c>
      <c r="G15" s="522">
        <v>62999.0</v>
      </c>
      <c r="H15" s="522">
        <v>63999.0</v>
      </c>
      <c r="I15" s="522">
        <f t="shared" si="1"/>
        <v>61447</v>
      </c>
      <c r="J15" s="522">
        <f t="shared" si="2"/>
        <v>61847</v>
      </c>
      <c r="L15" s="373" t="s">
        <v>35</v>
      </c>
    </row>
    <row r="16">
      <c r="B16" s="154" t="s">
        <v>2901</v>
      </c>
      <c r="C16" s="154" t="s">
        <v>2902</v>
      </c>
      <c r="D16" s="154"/>
      <c r="E16" s="516">
        <v>71499.0</v>
      </c>
      <c r="F16" s="516">
        <v>69681.0</v>
      </c>
      <c r="G16" s="516">
        <v>71499.0</v>
      </c>
      <c r="H16" s="516">
        <v>71999.0</v>
      </c>
      <c r="I16" s="516">
        <f t="shared" si="1"/>
        <v>69731</v>
      </c>
      <c r="J16" s="516">
        <f t="shared" si="2"/>
        <v>70131</v>
      </c>
      <c r="L16" s="373" t="s">
        <v>35</v>
      </c>
    </row>
    <row r="17">
      <c r="B17" s="154" t="s">
        <v>2903</v>
      </c>
      <c r="C17" s="154" t="s">
        <v>2904</v>
      </c>
      <c r="D17" s="154"/>
      <c r="E17" s="516">
        <v>78999.0</v>
      </c>
      <c r="F17" s="516">
        <v>76991.0</v>
      </c>
      <c r="G17" s="516">
        <v>78999.0</v>
      </c>
      <c r="H17" s="516">
        <v>79999.0</v>
      </c>
      <c r="I17" s="516">
        <f t="shared" si="1"/>
        <v>77041</v>
      </c>
      <c r="J17" s="516">
        <f t="shared" si="2"/>
        <v>77441</v>
      </c>
      <c r="L17" s="373" t="s">
        <v>35</v>
      </c>
    </row>
    <row r="18">
      <c r="B18" s="154" t="s">
        <v>2905</v>
      </c>
      <c r="C18" s="154" t="s">
        <v>2906</v>
      </c>
      <c r="D18" s="154" t="s">
        <v>2706</v>
      </c>
      <c r="E18" s="516">
        <v>58999.0</v>
      </c>
      <c r="F18" s="516">
        <v>57499.0</v>
      </c>
      <c r="G18" s="516">
        <v>58999.0</v>
      </c>
      <c r="H18" s="516">
        <v>58999.0</v>
      </c>
      <c r="I18" s="516">
        <f t="shared" si="1"/>
        <v>57549</v>
      </c>
      <c r="J18" s="516">
        <f t="shared" si="2"/>
        <v>57949</v>
      </c>
      <c r="L18" s="373" t="s">
        <v>35</v>
      </c>
    </row>
    <row r="19">
      <c r="B19" s="154" t="s">
        <v>2907</v>
      </c>
      <c r="C19" s="154" t="s">
        <v>2908</v>
      </c>
      <c r="D19" s="154" t="s">
        <v>2706</v>
      </c>
      <c r="E19" s="516">
        <v>70999.0</v>
      </c>
      <c r="F19" s="516">
        <v>69194.0</v>
      </c>
      <c r="G19" s="516">
        <v>70999.0</v>
      </c>
      <c r="H19" s="516">
        <v>70999.0</v>
      </c>
      <c r="I19" s="516">
        <f t="shared" si="1"/>
        <v>69244</v>
      </c>
      <c r="J19" s="516">
        <f t="shared" si="2"/>
        <v>69644</v>
      </c>
      <c r="L19" s="373" t="s">
        <v>2162</v>
      </c>
    </row>
    <row r="20" ht="15.75" customHeight="1">
      <c r="B20" s="154" t="s">
        <v>2909</v>
      </c>
      <c r="C20" s="154" t="s">
        <v>2910</v>
      </c>
      <c r="D20" s="154" t="s">
        <v>2706</v>
      </c>
      <c r="E20" s="516">
        <v>74999.0</v>
      </c>
      <c r="F20" s="516">
        <v>73092.0</v>
      </c>
      <c r="G20" s="516">
        <v>74999.0</v>
      </c>
      <c r="H20" s="516">
        <v>74999.0</v>
      </c>
      <c r="I20" s="516">
        <f t="shared" si="1"/>
        <v>73142</v>
      </c>
      <c r="J20" s="516">
        <f t="shared" si="2"/>
        <v>73542</v>
      </c>
      <c r="K20" s="1"/>
      <c r="L20" s="373" t="s">
        <v>35</v>
      </c>
      <c r="M20" s="1"/>
    </row>
    <row r="21" ht="15.75" customHeight="1">
      <c r="B21" s="154" t="s">
        <v>2911</v>
      </c>
      <c r="C21" s="154" t="s">
        <v>2912</v>
      </c>
      <c r="D21" s="154" t="s">
        <v>2706</v>
      </c>
      <c r="E21" s="516">
        <v>87999.0</v>
      </c>
      <c r="F21" s="516">
        <v>85762.0</v>
      </c>
      <c r="G21" s="516">
        <v>87999.0</v>
      </c>
      <c r="H21" s="516">
        <v>87999.0</v>
      </c>
      <c r="I21" s="516">
        <f t="shared" si="1"/>
        <v>85812</v>
      </c>
      <c r="J21" s="516">
        <f t="shared" si="2"/>
        <v>86212</v>
      </c>
      <c r="L21" s="373" t="s">
        <v>2162</v>
      </c>
    </row>
    <row r="22" ht="15.75" customHeight="1">
      <c r="B22" s="154" t="s">
        <v>2913</v>
      </c>
      <c r="C22" s="154" t="s">
        <v>2914</v>
      </c>
      <c r="D22" s="154" t="s">
        <v>2692</v>
      </c>
      <c r="E22" s="516">
        <v>108999.0</v>
      </c>
      <c r="F22" s="516">
        <v>106228.0</v>
      </c>
      <c r="G22" s="516">
        <v>108999.0</v>
      </c>
      <c r="H22" s="516">
        <v>108999.0</v>
      </c>
      <c r="I22" s="516">
        <f t="shared" si="1"/>
        <v>106278</v>
      </c>
      <c r="J22" s="516">
        <f t="shared" si="2"/>
        <v>106678</v>
      </c>
      <c r="L22" s="373" t="s">
        <v>35</v>
      </c>
    </row>
    <row r="23" ht="15.75" customHeight="1">
      <c r="B23" s="154" t="s">
        <v>2915</v>
      </c>
      <c r="C23" s="154" t="s">
        <v>2916</v>
      </c>
      <c r="D23" s="154" t="s">
        <v>2692</v>
      </c>
      <c r="E23" s="516">
        <v>122999.0</v>
      </c>
      <c r="F23" s="516">
        <v>119872.0</v>
      </c>
      <c r="G23" s="516">
        <v>122999.0</v>
      </c>
      <c r="H23" s="516">
        <v>122999.0</v>
      </c>
      <c r="I23" s="516">
        <f t="shared" si="1"/>
        <v>119922</v>
      </c>
      <c r="J23" s="516">
        <f t="shared" si="2"/>
        <v>120322</v>
      </c>
      <c r="K23" s="1"/>
      <c r="L23" s="373" t="s">
        <v>35</v>
      </c>
    </row>
    <row r="24" ht="15.75" customHeight="1">
      <c r="B24" s="154"/>
      <c r="C24" s="154"/>
      <c r="D24" s="154"/>
      <c r="E24" s="154"/>
      <c r="F24" s="154"/>
      <c r="G24" s="154"/>
      <c r="H24" s="154"/>
      <c r="I24" s="154"/>
      <c r="J24" s="154"/>
      <c r="L24" s="373"/>
    </row>
    <row r="25" ht="15.75" customHeight="1">
      <c r="L25" s="373"/>
    </row>
    <row r="26" ht="15.75" customHeight="1">
      <c r="L26" s="373"/>
    </row>
    <row r="27" ht="15.75" customHeight="1">
      <c r="L27" s="373"/>
    </row>
    <row r="28" ht="15.75" customHeight="1">
      <c r="L28" s="373"/>
    </row>
    <row r="29" ht="15.75" customHeight="1">
      <c r="E29" s="1" t="s">
        <v>2917</v>
      </c>
      <c r="L29" s="373"/>
    </row>
    <row r="30" ht="15.75" customHeight="1">
      <c r="L30" s="373"/>
    </row>
    <row r="31" ht="15.75" customHeight="1">
      <c r="L31" s="373"/>
    </row>
    <row r="32" ht="15.75" customHeight="1">
      <c r="L32" s="373"/>
    </row>
    <row r="33" ht="15.75" customHeight="1">
      <c r="L33" s="373"/>
    </row>
    <row r="34" ht="15.75" customHeight="1">
      <c r="L34" s="373"/>
    </row>
    <row r="35" ht="15.75" customHeight="1">
      <c r="L35" s="373"/>
    </row>
    <row r="36" ht="15.75" customHeight="1">
      <c r="L36" s="373"/>
    </row>
    <row r="37" ht="15.75" customHeight="1">
      <c r="L37" s="373"/>
    </row>
    <row r="38" ht="15.75" customHeight="1">
      <c r="L38" s="373"/>
    </row>
    <row r="39" ht="15.75" customHeight="1">
      <c r="L39" s="373"/>
    </row>
    <row r="40" ht="15.75" customHeight="1">
      <c r="L40" s="373"/>
    </row>
    <row r="41" ht="15.75" customHeight="1">
      <c r="L41" s="373"/>
    </row>
    <row r="42" ht="15.75" customHeight="1">
      <c r="L42" s="373"/>
    </row>
    <row r="43" ht="15.75" customHeight="1">
      <c r="L43" s="373"/>
    </row>
    <row r="44" ht="15.75" customHeight="1">
      <c r="L44" s="373"/>
    </row>
    <row r="45" ht="15.75" customHeight="1">
      <c r="L45" s="373"/>
    </row>
    <row r="46" ht="15.75" customHeight="1">
      <c r="L46" s="373"/>
    </row>
    <row r="47" ht="15.75" customHeight="1">
      <c r="L47" s="373"/>
    </row>
    <row r="48" ht="15.75" customHeight="1">
      <c r="L48" s="373"/>
    </row>
    <row r="49" ht="15.75" customHeight="1">
      <c r="L49" s="373"/>
    </row>
    <row r="50" ht="15.75" customHeight="1">
      <c r="L50" s="373"/>
    </row>
    <row r="51" ht="15.75" customHeight="1">
      <c r="L51" s="373"/>
    </row>
    <row r="52" ht="15.75" customHeight="1">
      <c r="L52" s="373"/>
    </row>
    <row r="53" ht="15.75" customHeight="1">
      <c r="L53" s="373"/>
    </row>
    <row r="54" ht="15.75" customHeight="1">
      <c r="L54" s="373"/>
    </row>
    <row r="55" ht="15.75" customHeight="1">
      <c r="L55" s="373"/>
    </row>
    <row r="56" ht="15.75" customHeight="1">
      <c r="L56" s="373"/>
    </row>
    <row r="57" ht="15.75" customHeight="1">
      <c r="L57" s="373"/>
    </row>
    <row r="58" ht="15.75" customHeight="1">
      <c r="L58" s="373"/>
    </row>
    <row r="59" ht="15.75" customHeight="1">
      <c r="L59" s="373"/>
    </row>
    <row r="60" ht="15.75" customHeight="1">
      <c r="L60" s="373"/>
    </row>
    <row r="61" ht="15.75" customHeight="1">
      <c r="L61" s="373"/>
    </row>
    <row r="62" ht="15.75" customHeight="1">
      <c r="L62" s="373"/>
    </row>
    <row r="63" ht="15.75" customHeight="1">
      <c r="L63" s="373"/>
    </row>
    <row r="64" ht="15.75" customHeight="1">
      <c r="L64" s="373"/>
    </row>
    <row r="65" ht="15.75" customHeight="1">
      <c r="L65" s="373"/>
    </row>
    <row r="66" ht="15.75" customHeight="1">
      <c r="L66" s="373"/>
    </row>
    <row r="67" ht="15.75" customHeight="1">
      <c r="L67" s="373"/>
    </row>
    <row r="68" ht="15.75" customHeight="1">
      <c r="L68" s="373"/>
    </row>
    <row r="69" ht="15.75" customHeight="1">
      <c r="L69" s="373"/>
    </row>
    <row r="70" ht="15.75" customHeight="1">
      <c r="L70" s="373"/>
    </row>
    <row r="71" ht="15.75" customHeight="1">
      <c r="L71" s="373"/>
    </row>
    <row r="72" ht="15.75" customHeight="1">
      <c r="L72" s="373"/>
    </row>
    <row r="73" ht="15.75" customHeight="1">
      <c r="L73" s="373"/>
    </row>
    <row r="74" ht="15.75" customHeight="1">
      <c r="L74" s="373"/>
    </row>
    <row r="75" ht="15.75" customHeight="1">
      <c r="L75" s="373"/>
    </row>
    <row r="76" ht="15.75" customHeight="1">
      <c r="L76" s="373"/>
    </row>
    <row r="77" ht="15.75" customHeight="1">
      <c r="L77" s="373"/>
    </row>
    <row r="78" ht="15.75" customHeight="1">
      <c r="L78" s="373"/>
    </row>
    <row r="79" ht="15.75" customHeight="1">
      <c r="L79" s="373"/>
    </row>
    <row r="80" ht="15.75" customHeight="1">
      <c r="L80" s="373"/>
    </row>
    <row r="81" ht="15.75" customHeight="1">
      <c r="L81" s="373"/>
    </row>
    <row r="82" ht="15.75" customHeight="1">
      <c r="L82" s="373"/>
    </row>
    <row r="83" ht="15.75" customHeight="1">
      <c r="L83" s="373"/>
    </row>
    <row r="84" ht="15.75" customHeight="1">
      <c r="L84" s="373"/>
    </row>
    <row r="85" ht="15.75" customHeight="1">
      <c r="L85" s="373"/>
    </row>
    <row r="86" ht="15.75" customHeight="1">
      <c r="L86" s="373"/>
    </row>
    <row r="87" ht="15.75" customHeight="1">
      <c r="L87" s="373"/>
    </row>
    <row r="88" ht="15.75" customHeight="1">
      <c r="L88" s="373"/>
    </row>
    <row r="89" ht="15.75" customHeight="1">
      <c r="L89" s="373"/>
    </row>
    <row r="90" ht="15.75" customHeight="1">
      <c r="L90" s="373"/>
    </row>
    <row r="91" ht="15.75" customHeight="1">
      <c r="L91" s="373"/>
    </row>
    <row r="92" ht="15.75" customHeight="1">
      <c r="L92" s="373"/>
    </row>
    <row r="93" ht="15.75" customHeight="1">
      <c r="L93" s="373"/>
    </row>
    <row r="94" ht="15.75" customHeight="1">
      <c r="L94" s="373"/>
    </row>
    <row r="95" ht="15.75" customHeight="1">
      <c r="L95" s="373"/>
    </row>
    <row r="96" ht="15.75" customHeight="1">
      <c r="L96" s="373"/>
    </row>
    <row r="97" ht="15.75" customHeight="1">
      <c r="L97" s="373"/>
    </row>
    <row r="98" ht="15.75" customHeight="1">
      <c r="L98" s="373"/>
    </row>
    <row r="99" ht="15.75" customHeight="1">
      <c r="L99" s="373"/>
    </row>
    <row r="100" ht="15.75" customHeight="1">
      <c r="L100" s="373"/>
    </row>
    <row r="101" ht="15.75" customHeight="1">
      <c r="L101" s="373"/>
    </row>
    <row r="102" ht="15.75" customHeight="1">
      <c r="L102" s="373"/>
    </row>
    <row r="103" ht="15.75" customHeight="1">
      <c r="L103" s="373"/>
    </row>
    <row r="104" ht="15.75" customHeight="1">
      <c r="L104" s="373"/>
    </row>
    <row r="105" ht="15.75" customHeight="1">
      <c r="L105" s="373"/>
    </row>
    <row r="106" ht="15.75" customHeight="1">
      <c r="L106" s="373"/>
    </row>
    <row r="107" ht="15.75" customHeight="1">
      <c r="L107" s="373"/>
    </row>
    <row r="108" ht="15.75" customHeight="1">
      <c r="L108" s="373"/>
    </row>
    <row r="109" ht="15.75" customHeight="1">
      <c r="L109" s="373"/>
    </row>
    <row r="110" ht="15.75" customHeight="1">
      <c r="L110" s="373"/>
    </row>
    <row r="111" ht="15.75" customHeight="1">
      <c r="L111" s="373"/>
    </row>
    <row r="112" ht="15.75" customHeight="1">
      <c r="L112" s="373"/>
    </row>
    <row r="113" ht="15.75" customHeight="1">
      <c r="L113" s="373"/>
    </row>
    <row r="114" ht="15.75" customHeight="1">
      <c r="L114" s="373"/>
    </row>
    <row r="115" ht="15.75" customHeight="1">
      <c r="L115" s="373"/>
    </row>
    <row r="116" ht="15.75" customHeight="1">
      <c r="L116" s="373"/>
    </row>
    <row r="117" ht="15.75" customHeight="1">
      <c r="L117" s="373"/>
    </row>
    <row r="118" ht="15.75" customHeight="1">
      <c r="L118" s="373"/>
    </row>
    <row r="119" ht="15.75" customHeight="1">
      <c r="L119" s="373"/>
    </row>
    <row r="120" ht="15.75" customHeight="1">
      <c r="L120" s="373"/>
    </row>
    <row r="121" ht="15.75" customHeight="1">
      <c r="L121" s="373"/>
    </row>
    <row r="122" ht="15.75" customHeight="1">
      <c r="L122" s="373"/>
    </row>
    <row r="123" ht="15.75" customHeight="1">
      <c r="L123" s="373"/>
    </row>
    <row r="124" ht="15.75" customHeight="1">
      <c r="L124" s="373"/>
    </row>
    <row r="125" ht="15.75" customHeight="1">
      <c r="L125" s="373"/>
    </row>
    <row r="126" ht="15.75" customHeight="1">
      <c r="L126" s="373"/>
    </row>
    <row r="127" ht="15.75" customHeight="1">
      <c r="L127" s="373"/>
    </row>
    <row r="128" ht="15.75" customHeight="1">
      <c r="L128" s="373"/>
    </row>
    <row r="129" ht="15.75" customHeight="1">
      <c r="L129" s="373"/>
    </row>
    <row r="130" ht="15.75" customHeight="1">
      <c r="L130" s="373"/>
    </row>
    <row r="131" ht="15.75" customHeight="1">
      <c r="L131" s="373"/>
    </row>
    <row r="132" ht="15.75" customHeight="1">
      <c r="L132" s="373"/>
    </row>
    <row r="133" ht="15.75" customHeight="1">
      <c r="L133" s="373"/>
    </row>
    <row r="134" ht="15.75" customHeight="1">
      <c r="L134" s="373"/>
    </row>
    <row r="135" ht="15.75" customHeight="1">
      <c r="L135" s="373"/>
    </row>
    <row r="136" ht="15.75" customHeight="1">
      <c r="L136" s="373"/>
    </row>
    <row r="137" ht="15.75" customHeight="1">
      <c r="L137" s="373"/>
    </row>
    <row r="138" ht="15.75" customHeight="1">
      <c r="L138" s="373"/>
    </row>
    <row r="139" ht="15.75" customHeight="1">
      <c r="L139" s="373"/>
    </row>
    <row r="140" ht="15.75" customHeight="1">
      <c r="L140" s="373"/>
    </row>
    <row r="141" ht="15.75" customHeight="1">
      <c r="L141" s="373"/>
    </row>
    <row r="142" ht="15.75" customHeight="1">
      <c r="L142" s="373"/>
    </row>
    <row r="143" ht="15.75" customHeight="1">
      <c r="L143" s="373"/>
    </row>
    <row r="144" ht="15.75" customHeight="1">
      <c r="L144" s="373"/>
    </row>
    <row r="145" ht="15.75" customHeight="1">
      <c r="L145" s="373"/>
    </row>
    <row r="146" ht="15.75" customHeight="1">
      <c r="L146" s="373"/>
    </row>
    <row r="147" ht="15.75" customHeight="1">
      <c r="L147" s="373"/>
    </row>
    <row r="148" ht="15.75" customHeight="1">
      <c r="L148" s="373"/>
    </row>
    <row r="149" ht="15.75" customHeight="1">
      <c r="L149" s="373"/>
    </row>
    <row r="150" ht="15.75" customHeight="1">
      <c r="L150" s="373"/>
    </row>
    <row r="151" ht="15.75" customHeight="1">
      <c r="L151" s="373"/>
    </row>
    <row r="152" ht="15.75" customHeight="1">
      <c r="L152" s="373"/>
    </row>
    <row r="153" ht="15.75" customHeight="1">
      <c r="L153" s="373"/>
    </row>
    <row r="154" ht="15.75" customHeight="1">
      <c r="L154" s="373"/>
    </row>
    <row r="155" ht="15.75" customHeight="1">
      <c r="L155" s="373"/>
    </row>
    <row r="156" ht="15.75" customHeight="1">
      <c r="L156" s="373"/>
    </row>
    <row r="157" ht="15.75" customHeight="1">
      <c r="L157" s="373"/>
    </row>
    <row r="158" ht="15.75" customHeight="1">
      <c r="L158" s="373"/>
    </row>
    <row r="159" ht="15.75" customHeight="1">
      <c r="L159" s="373"/>
    </row>
    <row r="160" ht="15.75" customHeight="1">
      <c r="L160" s="373"/>
    </row>
    <row r="161" ht="15.75" customHeight="1">
      <c r="L161" s="373"/>
    </row>
    <row r="162" ht="15.75" customHeight="1">
      <c r="L162" s="373"/>
    </row>
    <row r="163" ht="15.75" customHeight="1">
      <c r="L163" s="373"/>
    </row>
    <row r="164" ht="15.75" customHeight="1">
      <c r="L164" s="373"/>
    </row>
    <row r="165" ht="15.75" customHeight="1">
      <c r="L165" s="373"/>
    </row>
    <row r="166" ht="15.75" customHeight="1">
      <c r="L166" s="373"/>
    </row>
    <row r="167" ht="15.75" customHeight="1">
      <c r="L167" s="373"/>
    </row>
    <row r="168" ht="15.75" customHeight="1">
      <c r="L168" s="373"/>
    </row>
    <row r="169" ht="15.75" customHeight="1">
      <c r="L169" s="373"/>
    </row>
    <row r="170" ht="15.75" customHeight="1">
      <c r="L170" s="373"/>
    </row>
    <row r="171" ht="15.75" customHeight="1">
      <c r="L171" s="373"/>
    </row>
    <row r="172" ht="15.75" customHeight="1">
      <c r="L172" s="373"/>
    </row>
    <row r="173" ht="15.75" customHeight="1">
      <c r="L173" s="373"/>
    </row>
    <row r="174" ht="15.75" customHeight="1">
      <c r="L174" s="373"/>
    </row>
    <row r="175" ht="15.75" customHeight="1">
      <c r="L175" s="373"/>
    </row>
    <row r="176" ht="15.75" customHeight="1">
      <c r="L176" s="373"/>
    </row>
    <row r="177" ht="15.75" customHeight="1">
      <c r="L177" s="373"/>
    </row>
    <row r="178" ht="15.75" customHeight="1">
      <c r="L178" s="373"/>
    </row>
    <row r="179" ht="15.75" customHeight="1">
      <c r="L179" s="373"/>
    </row>
    <row r="180" ht="15.75" customHeight="1">
      <c r="L180" s="373"/>
    </row>
    <row r="181" ht="15.75" customHeight="1">
      <c r="L181" s="373"/>
    </row>
    <row r="182" ht="15.75" customHeight="1">
      <c r="L182" s="373"/>
    </row>
    <row r="183" ht="15.75" customHeight="1">
      <c r="L183" s="373"/>
    </row>
    <row r="184" ht="15.75" customHeight="1">
      <c r="L184" s="373"/>
    </row>
    <row r="185" ht="15.75" customHeight="1">
      <c r="L185" s="373"/>
    </row>
    <row r="186" ht="15.75" customHeight="1">
      <c r="L186" s="373"/>
    </row>
    <row r="187" ht="15.75" customHeight="1">
      <c r="L187" s="373"/>
    </row>
    <row r="188" ht="15.75" customHeight="1">
      <c r="L188" s="373"/>
    </row>
    <row r="189" ht="15.75" customHeight="1">
      <c r="L189" s="373"/>
    </row>
    <row r="190" ht="15.75" customHeight="1">
      <c r="L190" s="373"/>
    </row>
    <row r="191" ht="15.75" customHeight="1">
      <c r="L191" s="373"/>
    </row>
    <row r="192" ht="15.75" customHeight="1">
      <c r="L192" s="373"/>
    </row>
    <row r="193" ht="15.75" customHeight="1">
      <c r="L193" s="373"/>
    </row>
    <row r="194" ht="15.75" customHeight="1">
      <c r="L194" s="373"/>
    </row>
    <row r="195" ht="15.75" customHeight="1">
      <c r="L195" s="373"/>
    </row>
    <row r="196" ht="15.75" customHeight="1">
      <c r="L196" s="373"/>
    </row>
    <row r="197" ht="15.75" customHeight="1">
      <c r="L197" s="373"/>
    </row>
    <row r="198" ht="15.75" customHeight="1">
      <c r="L198" s="373"/>
    </row>
    <row r="199" ht="15.75" customHeight="1">
      <c r="L199" s="373"/>
    </row>
    <row r="200" ht="15.75" customHeight="1">
      <c r="L200" s="373"/>
    </row>
    <row r="201" ht="15.75" customHeight="1">
      <c r="L201" s="373"/>
    </row>
    <row r="202" ht="15.75" customHeight="1">
      <c r="L202" s="373"/>
    </row>
    <row r="203" ht="15.75" customHeight="1">
      <c r="L203" s="373"/>
    </row>
    <row r="204" ht="15.75" customHeight="1">
      <c r="L204" s="373"/>
    </row>
    <row r="205" ht="15.75" customHeight="1">
      <c r="L205" s="373"/>
    </row>
    <row r="206" ht="15.75" customHeight="1">
      <c r="L206" s="373"/>
    </row>
    <row r="207" ht="15.75" customHeight="1">
      <c r="L207" s="373"/>
    </row>
    <row r="208" ht="15.75" customHeight="1">
      <c r="L208" s="373"/>
    </row>
    <row r="209" ht="15.75" customHeight="1">
      <c r="L209" s="373"/>
    </row>
    <row r="210" ht="15.75" customHeight="1">
      <c r="L210" s="373"/>
    </row>
    <row r="211" ht="15.75" customHeight="1">
      <c r="L211" s="373"/>
    </row>
    <row r="212" ht="15.75" customHeight="1">
      <c r="L212" s="373"/>
    </row>
    <row r="213" ht="15.75" customHeight="1">
      <c r="L213" s="373"/>
    </row>
    <row r="214" ht="15.75" customHeight="1">
      <c r="L214" s="373"/>
    </row>
    <row r="215" ht="15.75" customHeight="1">
      <c r="L215" s="373"/>
    </row>
    <row r="216" ht="15.75" customHeight="1">
      <c r="L216" s="373"/>
    </row>
    <row r="217" ht="15.75" customHeight="1">
      <c r="L217" s="373"/>
    </row>
    <row r="218" ht="15.75" customHeight="1">
      <c r="L218" s="373"/>
    </row>
    <row r="219" ht="15.75" customHeight="1">
      <c r="L219" s="373"/>
    </row>
    <row r="220" ht="15.75" customHeight="1">
      <c r="L220" s="373"/>
    </row>
    <row r="221" ht="15.75" customHeight="1">
      <c r="L221" s="373"/>
    </row>
    <row r="222" ht="15.75" customHeight="1">
      <c r="L222" s="373"/>
    </row>
    <row r="223" ht="15.75" customHeight="1">
      <c r="L223" s="373"/>
    </row>
    <row r="224" ht="15.75" customHeight="1">
      <c r="L224" s="373"/>
    </row>
    <row r="225" ht="15.75" customHeight="1">
      <c r="L225" s="373"/>
    </row>
    <row r="226" ht="15.75" customHeight="1">
      <c r="L226" s="373"/>
    </row>
    <row r="227" ht="15.75" customHeight="1">
      <c r="L227" s="373"/>
    </row>
    <row r="228" ht="15.75" customHeight="1">
      <c r="L228" s="373"/>
    </row>
    <row r="229" ht="15.75" customHeight="1">
      <c r="L229" s="373"/>
    </row>
    <row r="230" ht="15.75" customHeight="1">
      <c r="L230" s="373"/>
    </row>
    <row r="231" ht="15.75" customHeight="1">
      <c r="L231" s="373"/>
    </row>
    <row r="232" ht="15.75" customHeight="1">
      <c r="L232" s="373"/>
    </row>
    <row r="233" ht="15.75" customHeight="1">
      <c r="L233" s="373"/>
    </row>
    <row r="234" ht="15.75" customHeight="1">
      <c r="L234" s="373"/>
    </row>
    <row r="235" ht="15.75" customHeight="1">
      <c r="L235" s="373"/>
    </row>
    <row r="236" ht="15.75" customHeight="1">
      <c r="L236" s="373"/>
    </row>
    <row r="237" ht="15.75" customHeight="1">
      <c r="L237" s="373"/>
    </row>
    <row r="238" ht="15.75" customHeight="1">
      <c r="L238" s="373"/>
    </row>
    <row r="239" ht="15.75" customHeight="1">
      <c r="L239" s="373"/>
    </row>
    <row r="240" ht="15.75" customHeight="1">
      <c r="L240" s="373"/>
    </row>
    <row r="241" ht="15.75" customHeight="1">
      <c r="L241" s="373"/>
    </row>
    <row r="242" ht="15.75" customHeight="1">
      <c r="L242" s="373"/>
    </row>
    <row r="243" ht="15.75" customHeight="1">
      <c r="L243" s="373"/>
    </row>
    <row r="244" ht="15.75" customHeight="1">
      <c r="L244" s="373"/>
    </row>
    <row r="245" ht="15.75" customHeight="1">
      <c r="L245" s="373"/>
    </row>
    <row r="246" ht="15.75" customHeight="1">
      <c r="L246" s="373"/>
    </row>
    <row r="247" ht="15.75" customHeight="1">
      <c r="L247" s="373"/>
    </row>
    <row r="248" ht="15.75" customHeight="1">
      <c r="L248" s="373"/>
    </row>
    <row r="249" ht="15.75" customHeight="1">
      <c r="L249" s="373"/>
    </row>
    <row r="250" ht="15.75" customHeight="1">
      <c r="L250" s="373"/>
    </row>
    <row r="251" ht="15.75" customHeight="1">
      <c r="L251" s="373"/>
    </row>
    <row r="252" ht="15.75" customHeight="1">
      <c r="L252" s="373"/>
    </row>
    <row r="253" ht="15.75" customHeight="1">
      <c r="L253" s="373"/>
    </row>
    <row r="254" ht="15.75" customHeight="1">
      <c r="L254" s="373"/>
    </row>
    <row r="255" ht="15.75" customHeight="1">
      <c r="L255" s="373"/>
    </row>
    <row r="256" ht="15.75" customHeight="1">
      <c r="L256" s="373"/>
    </row>
    <row r="257" ht="15.75" customHeight="1">
      <c r="L257" s="373"/>
    </row>
    <row r="258" ht="15.75" customHeight="1">
      <c r="L258" s="373"/>
    </row>
    <row r="259" ht="15.75" customHeight="1">
      <c r="L259" s="373"/>
    </row>
    <row r="260" ht="15.75" customHeight="1">
      <c r="L260" s="373"/>
    </row>
    <row r="261" ht="15.75" customHeight="1">
      <c r="L261" s="373"/>
    </row>
    <row r="262" ht="15.75" customHeight="1">
      <c r="L262" s="373"/>
    </row>
    <row r="263" ht="15.75" customHeight="1">
      <c r="L263" s="373"/>
    </row>
    <row r="264" ht="15.75" customHeight="1">
      <c r="L264" s="373"/>
    </row>
    <row r="265" ht="15.75" customHeight="1">
      <c r="L265" s="373"/>
    </row>
    <row r="266" ht="15.75" customHeight="1">
      <c r="L266" s="373"/>
    </row>
    <row r="267" ht="15.75" customHeight="1">
      <c r="L267" s="373"/>
    </row>
    <row r="268" ht="15.75" customHeight="1">
      <c r="L268" s="373"/>
    </row>
    <row r="269" ht="15.75" customHeight="1">
      <c r="L269" s="373"/>
    </row>
    <row r="270" ht="15.75" customHeight="1">
      <c r="L270" s="373"/>
    </row>
    <row r="271" ht="15.75" customHeight="1">
      <c r="L271" s="373"/>
    </row>
    <row r="272" ht="15.75" customHeight="1">
      <c r="L272" s="373"/>
    </row>
    <row r="273" ht="15.75" customHeight="1">
      <c r="L273" s="373"/>
    </row>
    <row r="274" ht="15.75" customHeight="1">
      <c r="L274" s="373"/>
    </row>
    <row r="275" ht="15.75" customHeight="1">
      <c r="L275" s="373"/>
    </row>
    <row r="276" ht="15.75" customHeight="1">
      <c r="L276" s="373"/>
    </row>
    <row r="277" ht="15.75" customHeight="1">
      <c r="L277" s="373"/>
    </row>
    <row r="278" ht="15.75" customHeight="1">
      <c r="L278" s="373"/>
    </row>
    <row r="279" ht="15.75" customHeight="1">
      <c r="L279" s="373"/>
    </row>
    <row r="280" ht="15.75" customHeight="1">
      <c r="L280" s="373"/>
    </row>
    <row r="281" ht="15.75" customHeight="1">
      <c r="L281" s="373"/>
    </row>
    <row r="282" ht="15.75" customHeight="1">
      <c r="L282" s="373"/>
    </row>
    <row r="283" ht="15.75" customHeight="1">
      <c r="L283" s="373"/>
    </row>
    <row r="284" ht="15.75" customHeight="1">
      <c r="L284" s="373"/>
    </row>
    <row r="285" ht="15.75" customHeight="1">
      <c r="L285" s="373"/>
    </row>
    <row r="286" ht="15.75" customHeight="1">
      <c r="L286" s="373"/>
    </row>
    <row r="287" ht="15.75" customHeight="1">
      <c r="L287" s="373"/>
    </row>
    <row r="288" ht="15.75" customHeight="1">
      <c r="L288" s="373"/>
    </row>
    <row r="289" ht="15.75" customHeight="1">
      <c r="L289" s="373"/>
    </row>
    <row r="290" ht="15.75" customHeight="1">
      <c r="L290" s="373"/>
    </row>
    <row r="291" ht="15.75" customHeight="1">
      <c r="L291" s="373"/>
    </row>
    <row r="292" ht="15.75" customHeight="1">
      <c r="L292" s="373"/>
    </row>
    <row r="293" ht="15.75" customHeight="1">
      <c r="L293" s="373"/>
    </row>
    <row r="294" ht="15.75" customHeight="1">
      <c r="L294" s="373"/>
    </row>
    <row r="295" ht="15.75" customHeight="1">
      <c r="L295" s="373"/>
    </row>
    <row r="296" ht="15.75" customHeight="1">
      <c r="L296" s="373"/>
    </row>
    <row r="297" ht="15.75" customHeight="1">
      <c r="L297" s="373"/>
    </row>
    <row r="298" ht="15.75" customHeight="1">
      <c r="L298" s="373"/>
    </row>
    <row r="299" ht="15.75" customHeight="1">
      <c r="L299" s="373"/>
    </row>
    <row r="300" ht="15.75" customHeight="1">
      <c r="L300" s="373"/>
    </row>
    <row r="301" ht="15.75" customHeight="1">
      <c r="L301" s="373"/>
    </row>
    <row r="302" ht="15.75" customHeight="1">
      <c r="L302" s="373"/>
    </row>
    <row r="303" ht="15.75" customHeight="1">
      <c r="L303" s="373"/>
    </row>
    <row r="304" ht="15.75" customHeight="1">
      <c r="L304" s="373"/>
    </row>
    <row r="305" ht="15.75" customHeight="1">
      <c r="L305" s="373"/>
    </row>
    <row r="306" ht="15.75" customHeight="1">
      <c r="L306" s="373"/>
    </row>
    <row r="307" ht="15.75" customHeight="1">
      <c r="L307" s="373"/>
    </row>
    <row r="308" ht="15.75" customHeight="1">
      <c r="L308" s="373"/>
    </row>
    <row r="309" ht="15.75" customHeight="1">
      <c r="L309" s="373"/>
    </row>
    <row r="310" ht="15.75" customHeight="1">
      <c r="L310" s="373"/>
    </row>
    <row r="311" ht="15.75" customHeight="1">
      <c r="L311" s="373"/>
    </row>
    <row r="312" ht="15.75" customHeight="1">
      <c r="L312" s="373"/>
    </row>
    <row r="313" ht="15.75" customHeight="1">
      <c r="L313" s="373"/>
    </row>
    <row r="314" ht="15.75" customHeight="1">
      <c r="L314" s="373"/>
    </row>
    <row r="315" ht="15.75" customHeight="1">
      <c r="L315" s="373"/>
    </row>
    <row r="316" ht="15.75" customHeight="1">
      <c r="L316" s="373"/>
    </row>
    <row r="317" ht="15.75" customHeight="1">
      <c r="L317" s="373"/>
    </row>
    <row r="318" ht="15.75" customHeight="1">
      <c r="L318" s="373"/>
    </row>
    <row r="319" ht="15.75" customHeight="1">
      <c r="L319" s="373"/>
    </row>
    <row r="320" ht="15.75" customHeight="1">
      <c r="L320" s="373"/>
    </row>
    <row r="321" ht="15.75" customHeight="1">
      <c r="L321" s="373"/>
    </row>
    <row r="322" ht="15.75" customHeight="1">
      <c r="L322" s="373"/>
    </row>
    <row r="323" ht="15.75" customHeight="1">
      <c r="L323" s="373"/>
    </row>
    <row r="324" ht="15.75" customHeight="1">
      <c r="L324" s="373"/>
    </row>
    <row r="325" ht="15.75" customHeight="1">
      <c r="L325" s="373"/>
    </row>
    <row r="326" ht="15.75" customHeight="1">
      <c r="L326" s="373"/>
    </row>
    <row r="327" ht="15.75" customHeight="1">
      <c r="L327" s="373"/>
    </row>
    <row r="328" ht="15.75" customHeight="1">
      <c r="L328" s="373"/>
    </row>
    <row r="329" ht="15.75" customHeight="1">
      <c r="L329" s="373"/>
    </row>
    <row r="330" ht="15.75" customHeight="1">
      <c r="L330" s="373"/>
    </row>
    <row r="331" ht="15.75" customHeight="1">
      <c r="L331" s="373"/>
    </row>
    <row r="332" ht="15.75" customHeight="1">
      <c r="L332" s="373"/>
    </row>
    <row r="333" ht="15.75" customHeight="1">
      <c r="L333" s="373"/>
    </row>
    <row r="334" ht="15.75" customHeight="1">
      <c r="L334" s="373"/>
    </row>
    <row r="335" ht="15.75" customHeight="1">
      <c r="L335" s="373"/>
    </row>
    <row r="336" ht="15.75" customHeight="1">
      <c r="L336" s="373"/>
    </row>
    <row r="337" ht="15.75" customHeight="1">
      <c r="L337" s="373"/>
    </row>
    <row r="338" ht="15.75" customHeight="1">
      <c r="L338" s="373"/>
    </row>
    <row r="339" ht="15.75" customHeight="1">
      <c r="L339" s="373"/>
    </row>
    <row r="340" ht="15.75" customHeight="1">
      <c r="L340" s="373"/>
    </row>
    <row r="341" ht="15.75" customHeight="1">
      <c r="L341" s="373"/>
    </row>
    <row r="342" ht="15.75" customHeight="1">
      <c r="L342" s="373"/>
    </row>
    <row r="343" ht="15.75" customHeight="1">
      <c r="L343" s="373"/>
    </row>
    <row r="344" ht="15.75" customHeight="1">
      <c r="L344" s="373"/>
    </row>
    <row r="345" ht="15.75" customHeight="1">
      <c r="L345" s="373"/>
    </row>
    <row r="346" ht="15.75" customHeight="1">
      <c r="L346" s="373"/>
    </row>
    <row r="347" ht="15.75" customHeight="1">
      <c r="L347" s="373"/>
    </row>
    <row r="348" ht="15.75" customHeight="1">
      <c r="L348" s="373"/>
    </row>
    <row r="349" ht="15.75" customHeight="1">
      <c r="L349" s="373"/>
    </row>
    <row r="350" ht="15.75" customHeight="1">
      <c r="L350" s="373"/>
    </row>
    <row r="351" ht="15.75" customHeight="1">
      <c r="L351" s="373"/>
    </row>
    <row r="352" ht="15.75" customHeight="1">
      <c r="L352" s="373"/>
    </row>
    <row r="353" ht="15.75" customHeight="1">
      <c r="L353" s="373"/>
    </row>
    <row r="354" ht="15.75" customHeight="1">
      <c r="L354" s="373"/>
    </row>
    <row r="355" ht="15.75" customHeight="1">
      <c r="L355" s="373"/>
    </row>
    <row r="356" ht="15.75" customHeight="1">
      <c r="L356" s="373"/>
    </row>
    <row r="357" ht="15.75" customHeight="1">
      <c r="L357" s="373"/>
    </row>
    <row r="358" ht="15.75" customHeight="1">
      <c r="L358" s="373"/>
    </row>
    <row r="359" ht="15.75" customHeight="1">
      <c r="L359" s="373"/>
    </row>
    <row r="360" ht="15.75" customHeight="1">
      <c r="L360" s="373"/>
    </row>
    <row r="361" ht="15.75" customHeight="1">
      <c r="L361" s="373"/>
    </row>
    <row r="362" ht="15.75" customHeight="1">
      <c r="L362" s="373"/>
    </row>
    <row r="363" ht="15.75" customHeight="1">
      <c r="L363" s="373"/>
    </row>
    <row r="364" ht="15.75" customHeight="1">
      <c r="L364" s="373"/>
    </row>
    <row r="365" ht="15.75" customHeight="1">
      <c r="L365" s="373"/>
    </row>
    <row r="366" ht="15.75" customHeight="1">
      <c r="L366" s="373"/>
    </row>
    <row r="367" ht="15.75" customHeight="1">
      <c r="L367" s="373"/>
    </row>
    <row r="368" ht="15.75" customHeight="1">
      <c r="L368" s="373"/>
    </row>
    <row r="369" ht="15.75" customHeight="1">
      <c r="L369" s="373"/>
    </row>
    <row r="370" ht="15.75" customHeight="1">
      <c r="L370" s="373"/>
    </row>
    <row r="371" ht="15.75" customHeight="1">
      <c r="L371" s="373"/>
    </row>
    <row r="372" ht="15.75" customHeight="1">
      <c r="L372" s="373"/>
    </row>
    <row r="373" ht="15.75" customHeight="1">
      <c r="L373" s="373"/>
    </row>
    <row r="374" ht="15.75" customHeight="1">
      <c r="L374" s="373"/>
    </row>
    <row r="375" ht="15.75" customHeight="1">
      <c r="L375" s="373"/>
    </row>
    <row r="376" ht="15.75" customHeight="1">
      <c r="L376" s="373"/>
    </row>
    <row r="377" ht="15.75" customHeight="1">
      <c r="L377" s="373"/>
    </row>
    <row r="378" ht="15.75" customHeight="1">
      <c r="L378" s="373"/>
    </row>
    <row r="379" ht="15.75" customHeight="1">
      <c r="L379" s="373"/>
    </row>
    <row r="380" ht="15.75" customHeight="1">
      <c r="L380" s="373"/>
    </row>
    <row r="381" ht="15.75" customHeight="1">
      <c r="L381" s="373"/>
    </row>
    <row r="382" ht="15.75" customHeight="1">
      <c r="L382" s="373"/>
    </row>
    <row r="383" ht="15.75" customHeight="1">
      <c r="L383" s="373"/>
    </row>
    <row r="384" ht="15.75" customHeight="1">
      <c r="L384" s="373"/>
    </row>
    <row r="385" ht="15.75" customHeight="1">
      <c r="L385" s="373"/>
    </row>
    <row r="386" ht="15.75" customHeight="1">
      <c r="L386" s="373"/>
    </row>
    <row r="387" ht="15.75" customHeight="1">
      <c r="L387" s="373"/>
    </row>
    <row r="388" ht="15.75" customHeight="1">
      <c r="L388" s="373"/>
    </row>
    <row r="389" ht="15.75" customHeight="1">
      <c r="L389" s="373"/>
    </row>
    <row r="390" ht="15.75" customHeight="1">
      <c r="L390" s="373"/>
    </row>
    <row r="391" ht="15.75" customHeight="1">
      <c r="L391" s="373"/>
    </row>
    <row r="392" ht="15.75" customHeight="1">
      <c r="L392" s="373"/>
    </row>
    <row r="393" ht="15.75" customHeight="1">
      <c r="L393" s="373"/>
    </row>
    <row r="394" ht="15.75" customHeight="1">
      <c r="L394" s="373"/>
    </row>
    <row r="395" ht="15.75" customHeight="1">
      <c r="L395" s="373"/>
    </row>
    <row r="396" ht="15.75" customHeight="1">
      <c r="L396" s="373"/>
    </row>
    <row r="397" ht="15.75" customHeight="1">
      <c r="L397" s="373"/>
    </row>
    <row r="398" ht="15.75" customHeight="1">
      <c r="L398" s="373"/>
    </row>
    <row r="399" ht="15.75" customHeight="1">
      <c r="L399" s="373"/>
    </row>
    <row r="400" ht="15.75" customHeight="1">
      <c r="L400" s="373"/>
    </row>
    <row r="401" ht="15.75" customHeight="1">
      <c r="L401" s="373"/>
    </row>
    <row r="402" ht="15.75" customHeight="1">
      <c r="L402" s="373"/>
    </row>
    <row r="403" ht="15.75" customHeight="1">
      <c r="L403" s="373"/>
    </row>
    <row r="404" ht="15.75" customHeight="1">
      <c r="L404" s="373"/>
    </row>
    <row r="405" ht="15.75" customHeight="1">
      <c r="L405" s="373"/>
    </row>
    <row r="406" ht="15.75" customHeight="1">
      <c r="L406" s="373"/>
    </row>
    <row r="407" ht="15.75" customHeight="1">
      <c r="L407" s="373"/>
    </row>
    <row r="408" ht="15.75" customHeight="1">
      <c r="L408" s="373"/>
    </row>
    <row r="409" ht="15.75" customHeight="1">
      <c r="L409" s="373"/>
    </row>
    <row r="410" ht="15.75" customHeight="1">
      <c r="L410" s="373"/>
    </row>
    <row r="411" ht="15.75" customHeight="1">
      <c r="L411" s="373"/>
    </row>
    <row r="412" ht="15.75" customHeight="1">
      <c r="L412" s="373"/>
    </row>
    <row r="413" ht="15.75" customHeight="1">
      <c r="L413" s="373"/>
    </row>
    <row r="414" ht="15.75" customHeight="1">
      <c r="L414" s="373"/>
    </row>
    <row r="415" ht="15.75" customHeight="1">
      <c r="L415" s="373"/>
    </row>
    <row r="416" ht="15.75" customHeight="1">
      <c r="L416" s="373"/>
    </row>
    <row r="417" ht="15.75" customHeight="1">
      <c r="L417" s="373"/>
    </row>
    <row r="418" ht="15.75" customHeight="1">
      <c r="L418" s="373"/>
    </row>
    <row r="419" ht="15.75" customHeight="1">
      <c r="L419" s="373"/>
    </row>
    <row r="420" ht="15.75" customHeight="1">
      <c r="L420" s="373"/>
    </row>
    <row r="421" ht="15.75" customHeight="1">
      <c r="L421" s="373"/>
    </row>
    <row r="422" ht="15.75" customHeight="1">
      <c r="L422" s="373"/>
    </row>
    <row r="423" ht="15.75" customHeight="1">
      <c r="L423" s="373"/>
    </row>
    <row r="424" ht="15.75" customHeight="1">
      <c r="L424" s="373"/>
    </row>
    <row r="425" ht="15.75" customHeight="1">
      <c r="L425" s="373"/>
    </row>
    <row r="426" ht="15.75" customHeight="1">
      <c r="L426" s="373"/>
    </row>
    <row r="427" ht="15.75" customHeight="1">
      <c r="L427" s="373"/>
    </row>
    <row r="428" ht="15.75" customHeight="1">
      <c r="L428" s="373"/>
    </row>
    <row r="429" ht="15.75" customHeight="1">
      <c r="L429" s="373"/>
    </row>
    <row r="430" ht="15.75" customHeight="1">
      <c r="L430" s="373"/>
    </row>
    <row r="431" ht="15.75" customHeight="1">
      <c r="L431" s="373"/>
    </row>
    <row r="432" ht="15.75" customHeight="1">
      <c r="L432" s="373"/>
    </row>
    <row r="433" ht="15.75" customHeight="1">
      <c r="L433" s="373"/>
    </row>
    <row r="434" ht="15.75" customHeight="1">
      <c r="L434" s="373"/>
    </row>
    <row r="435" ht="15.75" customHeight="1">
      <c r="L435" s="373"/>
    </row>
    <row r="436" ht="15.75" customHeight="1">
      <c r="L436" s="373"/>
    </row>
    <row r="437" ht="15.75" customHeight="1">
      <c r="L437" s="373"/>
    </row>
    <row r="438" ht="15.75" customHeight="1">
      <c r="L438" s="373"/>
    </row>
    <row r="439" ht="15.75" customHeight="1">
      <c r="L439" s="373"/>
    </row>
    <row r="440" ht="15.75" customHeight="1">
      <c r="L440" s="373"/>
    </row>
    <row r="441" ht="15.75" customHeight="1">
      <c r="L441" s="373"/>
    </row>
    <row r="442" ht="15.75" customHeight="1">
      <c r="L442" s="373"/>
    </row>
    <row r="443" ht="15.75" customHeight="1">
      <c r="L443" s="373"/>
    </row>
    <row r="444" ht="15.75" customHeight="1">
      <c r="L444" s="373"/>
    </row>
    <row r="445" ht="15.75" customHeight="1">
      <c r="L445" s="373"/>
    </row>
    <row r="446" ht="15.75" customHeight="1">
      <c r="L446" s="373"/>
    </row>
    <row r="447" ht="15.75" customHeight="1">
      <c r="L447" s="373"/>
    </row>
    <row r="448" ht="15.75" customHeight="1">
      <c r="L448" s="373"/>
    </row>
    <row r="449" ht="15.75" customHeight="1">
      <c r="L449" s="373"/>
    </row>
    <row r="450" ht="15.75" customHeight="1">
      <c r="L450" s="373"/>
    </row>
    <row r="451" ht="15.75" customHeight="1">
      <c r="L451" s="373"/>
    </row>
    <row r="452" ht="15.75" customHeight="1">
      <c r="L452" s="373"/>
    </row>
    <row r="453" ht="15.75" customHeight="1">
      <c r="L453" s="373"/>
    </row>
    <row r="454" ht="15.75" customHeight="1">
      <c r="L454" s="373"/>
    </row>
    <row r="455" ht="15.75" customHeight="1">
      <c r="L455" s="373"/>
    </row>
    <row r="456" ht="15.75" customHeight="1">
      <c r="L456" s="373"/>
    </row>
    <row r="457" ht="15.75" customHeight="1">
      <c r="L457" s="373"/>
    </row>
    <row r="458" ht="15.75" customHeight="1">
      <c r="L458" s="373"/>
    </row>
    <row r="459" ht="15.75" customHeight="1">
      <c r="L459" s="373"/>
    </row>
    <row r="460" ht="15.75" customHeight="1">
      <c r="L460" s="373"/>
    </row>
    <row r="461" ht="15.75" customHeight="1">
      <c r="L461" s="373"/>
    </row>
    <row r="462" ht="15.75" customHeight="1">
      <c r="L462" s="373"/>
    </row>
    <row r="463" ht="15.75" customHeight="1">
      <c r="L463" s="373"/>
    </row>
    <row r="464" ht="15.75" customHeight="1">
      <c r="L464" s="373"/>
    </row>
    <row r="465" ht="15.75" customHeight="1">
      <c r="L465" s="373"/>
    </row>
    <row r="466" ht="15.75" customHeight="1">
      <c r="L466" s="373"/>
    </row>
    <row r="467" ht="15.75" customHeight="1">
      <c r="L467" s="373"/>
    </row>
    <row r="468" ht="15.75" customHeight="1">
      <c r="L468" s="373"/>
    </row>
    <row r="469" ht="15.75" customHeight="1">
      <c r="L469" s="373"/>
    </row>
    <row r="470" ht="15.75" customHeight="1">
      <c r="L470" s="373"/>
    </row>
    <row r="471" ht="15.75" customHeight="1">
      <c r="L471" s="373"/>
    </row>
    <row r="472" ht="15.75" customHeight="1">
      <c r="L472" s="373"/>
    </row>
    <row r="473" ht="15.75" customHeight="1">
      <c r="L473" s="373"/>
    </row>
    <row r="474" ht="15.75" customHeight="1">
      <c r="L474" s="373"/>
    </row>
    <row r="475" ht="15.75" customHeight="1">
      <c r="L475" s="373"/>
    </row>
    <row r="476" ht="15.75" customHeight="1">
      <c r="L476" s="373"/>
    </row>
    <row r="477" ht="15.75" customHeight="1">
      <c r="L477" s="373"/>
    </row>
    <row r="478" ht="15.75" customHeight="1">
      <c r="L478" s="373"/>
    </row>
    <row r="479" ht="15.75" customHeight="1">
      <c r="L479" s="373"/>
    </row>
    <row r="480" ht="15.75" customHeight="1">
      <c r="L480" s="373"/>
    </row>
    <row r="481" ht="15.75" customHeight="1">
      <c r="L481" s="373"/>
    </row>
    <row r="482" ht="15.75" customHeight="1">
      <c r="L482" s="373"/>
    </row>
    <row r="483" ht="15.75" customHeight="1">
      <c r="L483" s="373"/>
    </row>
    <row r="484" ht="15.75" customHeight="1">
      <c r="L484" s="373"/>
    </row>
    <row r="485" ht="15.75" customHeight="1">
      <c r="L485" s="373"/>
    </row>
    <row r="486" ht="15.75" customHeight="1">
      <c r="L486" s="373"/>
    </row>
    <row r="487" ht="15.75" customHeight="1">
      <c r="L487" s="373"/>
    </row>
    <row r="488" ht="15.75" customHeight="1">
      <c r="L488" s="373"/>
    </row>
    <row r="489" ht="15.75" customHeight="1">
      <c r="L489" s="373"/>
    </row>
    <row r="490" ht="15.75" customHeight="1">
      <c r="L490" s="373"/>
    </row>
    <row r="491" ht="15.75" customHeight="1">
      <c r="L491" s="373"/>
    </row>
    <row r="492" ht="15.75" customHeight="1">
      <c r="L492" s="373"/>
    </row>
    <row r="493" ht="15.75" customHeight="1">
      <c r="L493" s="373"/>
    </row>
    <row r="494" ht="15.75" customHeight="1">
      <c r="L494" s="373"/>
    </row>
    <row r="495" ht="15.75" customHeight="1">
      <c r="L495" s="373"/>
    </row>
    <row r="496" ht="15.75" customHeight="1">
      <c r="L496" s="373"/>
    </row>
    <row r="497" ht="15.75" customHeight="1">
      <c r="L497" s="373"/>
    </row>
    <row r="498" ht="15.75" customHeight="1">
      <c r="L498" s="373"/>
    </row>
    <row r="499" ht="15.75" customHeight="1">
      <c r="L499" s="373"/>
    </row>
    <row r="500" ht="15.75" customHeight="1">
      <c r="L500" s="373"/>
    </row>
    <row r="501" ht="15.75" customHeight="1">
      <c r="L501" s="373"/>
    </row>
    <row r="502" ht="15.75" customHeight="1">
      <c r="L502" s="373"/>
    </row>
    <row r="503" ht="15.75" customHeight="1">
      <c r="L503" s="373"/>
    </row>
    <row r="504" ht="15.75" customHeight="1">
      <c r="L504" s="373"/>
    </row>
    <row r="505" ht="15.75" customHeight="1">
      <c r="L505" s="373"/>
    </row>
    <row r="506" ht="15.75" customHeight="1">
      <c r="L506" s="373"/>
    </row>
    <row r="507" ht="15.75" customHeight="1">
      <c r="L507" s="373"/>
    </row>
    <row r="508" ht="15.75" customHeight="1">
      <c r="L508" s="373"/>
    </row>
    <row r="509" ht="15.75" customHeight="1">
      <c r="L509" s="373"/>
    </row>
    <row r="510" ht="15.75" customHeight="1">
      <c r="L510" s="373"/>
    </row>
    <row r="511" ht="15.75" customHeight="1">
      <c r="L511" s="373"/>
    </row>
    <row r="512" ht="15.75" customHeight="1">
      <c r="L512" s="373"/>
    </row>
    <row r="513" ht="15.75" customHeight="1">
      <c r="L513" s="373"/>
    </row>
    <row r="514" ht="15.75" customHeight="1">
      <c r="L514" s="373"/>
    </row>
    <row r="515" ht="15.75" customHeight="1">
      <c r="L515" s="373"/>
    </row>
    <row r="516" ht="15.75" customHeight="1">
      <c r="L516" s="373"/>
    </row>
    <row r="517" ht="15.75" customHeight="1">
      <c r="L517" s="373"/>
    </row>
    <row r="518" ht="15.75" customHeight="1">
      <c r="L518" s="373"/>
    </row>
    <row r="519" ht="15.75" customHeight="1">
      <c r="L519" s="373"/>
    </row>
    <row r="520" ht="15.75" customHeight="1">
      <c r="L520" s="373"/>
    </row>
    <row r="521" ht="15.75" customHeight="1">
      <c r="L521" s="373"/>
    </row>
    <row r="522" ht="15.75" customHeight="1">
      <c r="L522" s="373"/>
    </row>
    <row r="523" ht="15.75" customHeight="1">
      <c r="L523" s="373"/>
    </row>
    <row r="524" ht="15.75" customHeight="1">
      <c r="L524" s="373"/>
    </row>
    <row r="525" ht="15.75" customHeight="1">
      <c r="L525" s="373"/>
    </row>
    <row r="526" ht="15.75" customHeight="1">
      <c r="L526" s="373"/>
    </row>
    <row r="527" ht="15.75" customHeight="1">
      <c r="L527" s="373"/>
    </row>
    <row r="528" ht="15.75" customHeight="1">
      <c r="L528" s="373"/>
    </row>
    <row r="529" ht="15.75" customHeight="1">
      <c r="L529" s="373"/>
    </row>
    <row r="530" ht="15.75" customHeight="1">
      <c r="L530" s="373"/>
    </row>
    <row r="531" ht="15.75" customHeight="1">
      <c r="L531" s="373"/>
    </row>
    <row r="532" ht="15.75" customHeight="1">
      <c r="L532" s="373"/>
    </row>
    <row r="533" ht="15.75" customHeight="1">
      <c r="L533" s="373"/>
    </row>
    <row r="534" ht="15.75" customHeight="1">
      <c r="L534" s="373"/>
    </row>
    <row r="535" ht="15.75" customHeight="1">
      <c r="L535" s="373"/>
    </row>
    <row r="536" ht="15.75" customHeight="1">
      <c r="L536" s="373"/>
    </row>
    <row r="537" ht="15.75" customHeight="1">
      <c r="L537" s="373"/>
    </row>
    <row r="538" ht="15.75" customHeight="1">
      <c r="L538" s="373"/>
    </row>
    <row r="539" ht="15.75" customHeight="1">
      <c r="L539" s="373"/>
    </row>
    <row r="540" ht="15.75" customHeight="1">
      <c r="L540" s="373"/>
    </row>
    <row r="541" ht="15.75" customHeight="1">
      <c r="L541" s="373"/>
    </row>
    <row r="542" ht="15.75" customHeight="1">
      <c r="L542" s="373"/>
    </row>
    <row r="543" ht="15.75" customHeight="1">
      <c r="L543" s="373"/>
    </row>
    <row r="544" ht="15.75" customHeight="1">
      <c r="L544" s="373"/>
    </row>
    <row r="545" ht="15.75" customHeight="1">
      <c r="L545" s="373"/>
    </row>
    <row r="546" ht="15.75" customHeight="1">
      <c r="L546" s="373"/>
    </row>
    <row r="547" ht="15.75" customHeight="1">
      <c r="L547" s="373"/>
    </row>
    <row r="548" ht="15.75" customHeight="1">
      <c r="L548" s="373"/>
    </row>
    <row r="549" ht="15.75" customHeight="1">
      <c r="L549" s="373"/>
    </row>
    <row r="550" ht="15.75" customHeight="1">
      <c r="L550" s="373"/>
    </row>
    <row r="551" ht="15.75" customHeight="1">
      <c r="L551" s="373"/>
    </row>
    <row r="552" ht="15.75" customHeight="1">
      <c r="L552" s="373"/>
    </row>
    <row r="553" ht="15.75" customHeight="1">
      <c r="L553" s="373"/>
    </row>
    <row r="554" ht="15.75" customHeight="1">
      <c r="L554" s="373"/>
    </row>
    <row r="555" ht="15.75" customHeight="1">
      <c r="L555" s="373"/>
    </row>
    <row r="556" ht="15.75" customHeight="1">
      <c r="L556" s="373"/>
    </row>
    <row r="557" ht="15.75" customHeight="1">
      <c r="L557" s="373"/>
    </row>
    <row r="558" ht="15.75" customHeight="1">
      <c r="L558" s="373"/>
    </row>
    <row r="559" ht="15.75" customHeight="1">
      <c r="L559" s="373"/>
    </row>
    <row r="560" ht="15.75" customHeight="1">
      <c r="L560" s="373"/>
    </row>
    <row r="561" ht="15.75" customHeight="1">
      <c r="L561" s="373"/>
    </row>
    <row r="562" ht="15.75" customHeight="1">
      <c r="L562" s="373"/>
    </row>
    <row r="563" ht="15.75" customHeight="1">
      <c r="L563" s="373"/>
    </row>
    <row r="564" ht="15.75" customHeight="1">
      <c r="L564" s="373"/>
    </row>
    <row r="565" ht="15.75" customHeight="1">
      <c r="L565" s="373"/>
    </row>
    <row r="566" ht="15.75" customHeight="1">
      <c r="L566" s="373"/>
    </row>
    <row r="567" ht="15.75" customHeight="1">
      <c r="L567" s="373"/>
    </row>
    <row r="568" ht="15.75" customHeight="1">
      <c r="L568" s="373"/>
    </row>
    <row r="569" ht="15.75" customHeight="1">
      <c r="L569" s="373"/>
    </row>
    <row r="570" ht="15.75" customHeight="1">
      <c r="L570" s="373"/>
    </row>
    <row r="571" ht="15.75" customHeight="1">
      <c r="L571" s="373"/>
    </row>
    <row r="572" ht="15.75" customHeight="1">
      <c r="L572" s="373"/>
    </row>
    <row r="573" ht="15.75" customHeight="1">
      <c r="L573" s="373"/>
    </row>
    <row r="574" ht="15.75" customHeight="1">
      <c r="L574" s="373"/>
    </row>
    <row r="575" ht="15.75" customHeight="1">
      <c r="L575" s="373"/>
    </row>
    <row r="576" ht="15.75" customHeight="1">
      <c r="L576" s="373"/>
    </row>
    <row r="577" ht="15.75" customHeight="1">
      <c r="L577" s="373"/>
    </row>
    <row r="578" ht="15.75" customHeight="1">
      <c r="L578" s="373"/>
    </row>
    <row r="579" ht="15.75" customHeight="1">
      <c r="L579" s="373"/>
    </row>
    <row r="580" ht="15.75" customHeight="1">
      <c r="L580" s="373"/>
    </row>
    <row r="581" ht="15.75" customHeight="1">
      <c r="L581" s="373"/>
    </row>
    <row r="582" ht="15.75" customHeight="1">
      <c r="L582" s="373"/>
    </row>
    <row r="583" ht="15.75" customHeight="1">
      <c r="L583" s="373"/>
    </row>
    <row r="584" ht="15.75" customHeight="1">
      <c r="L584" s="373"/>
    </row>
    <row r="585" ht="15.75" customHeight="1">
      <c r="L585" s="373"/>
    </row>
    <row r="586" ht="15.75" customHeight="1">
      <c r="L586" s="373"/>
    </row>
    <row r="587" ht="15.75" customHeight="1">
      <c r="L587" s="373"/>
    </row>
    <row r="588" ht="15.75" customHeight="1">
      <c r="L588" s="373"/>
    </row>
    <row r="589" ht="15.75" customHeight="1">
      <c r="L589" s="373"/>
    </row>
    <row r="590" ht="15.75" customHeight="1">
      <c r="L590" s="373"/>
    </row>
    <row r="591" ht="15.75" customHeight="1">
      <c r="L591" s="373"/>
    </row>
    <row r="592" ht="15.75" customHeight="1">
      <c r="L592" s="373"/>
    </row>
    <row r="593" ht="15.75" customHeight="1">
      <c r="L593" s="373"/>
    </row>
    <row r="594" ht="15.75" customHeight="1">
      <c r="L594" s="373"/>
    </row>
    <row r="595" ht="15.75" customHeight="1">
      <c r="L595" s="373"/>
    </row>
    <row r="596" ht="15.75" customHeight="1">
      <c r="L596" s="373"/>
    </row>
    <row r="597" ht="15.75" customHeight="1">
      <c r="L597" s="373"/>
    </row>
    <row r="598" ht="15.75" customHeight="1">
      <c r="L598" s="373"/>
    </row>
    <row r="599" ht="15.75" customHeight="1">
      <c r="L599" s="373"/>
    </row>
    <row r="600" ht="15.75" customHeight="1">
      <c r="L600" s="373"/>
    </row>
    <row r="601" ht="15.75" customHeight="1">
      <c r="L601" s="373"/>
    </row>
    <row r="602" ht="15.75" customHeight="1">
      <c r="L602" s="373"/>
    </row>
    <row r="603" ht="15.75" customHeight="1">
      <c r="L603" s="373"/>
    </row>
    <row r="604" ht="15.75" customHeight="1">
      <c r="L604" s="373"/>
    </row>
    <row r="605" ht="15.75" customHeight="1">
      <c r="L605" s="373"/>
    </row>
    <row r="606" ht="15.75" customHeight="1">
      <c r="L606" s="373"/>
    </row>
    <row r="607" ht="15.75" customHeight="1">
      <c r="L607" s="373"/>
    </row>
    <row r="608" ht="15.75" customHeight="1">
      <c r="L608" s="373"/>
    </row>
    <row r="609" ht="15.75" customHeight="1">
      <c r="L609" s="373"/>
    </row>
    <row r="610" ht="15.75" customHeight="1">
      <c r="L610" s="373"/>
    </row>
    <row r="611" ht="15.75" customHeight="1">
      <c r="L611" s="373"/>
    </row>
    <row r="612" ht="15.75" customHeight="1">
      <c r="L612" s="373"/>
    </row>
    <row r="613" ht="15.75" customHeight="1">
      <c r="L613" s="373"/>
    </row>
    <row r="614" ht="15.75" customHeight="1">
      <c r="L614" s="373"/>
    </row>
    <row r="615" ht="15.75" customHeight="1">
      <c r="L615" s="373"/>
    </row>
    <row r="616" ht="15.75" customHeight="1">
      <c r="L616" s="373"/>
    </row>
    <row r="617" ht="15.75" customHeight="1">
      <c r="L617" s="373"/>
    </row>
    <row r="618" ht="15.75" customHeight="1">
      <c r="L618" s="373"/>
    </row>
    <row r="619" ht="15.75" customHeight="1">
      <c r="L619" s="373"/>
    </row>
    <row r="620" ht="15.75" customHeight="1">
      <c r="L620" s="373"/>
    </row>
    <row r="621" ht="15.75" customHeight="1">
      <c r="L621" s="373"/>
    </row>
    <row r="622" ht="15.75" customHeight="1">
      <c r="L622" s="373"/>
    </row>
    <row r="623" ht="15.75" customHeight="1">
      <c r="L623" s="373"/>
    </row>
    <row r="624" ht="15.75" customHeight="1">
      <c r="L624" s="373"/>
    </row>
    <row r="625" ht="15.75" customHeight="1">
      <c r="L625" s="373"/>
    </row>
    <row r="626" ht="15.75" customHeight="1">
      <c r="L626" s="373"/>
    </row>
    <row r="627" ht="15.75" customHeight="1">
      <c r="L627" s="373"/>
    </row>
    <row r="628" ht="15.75" customHeight="1">
      <c r="L628" s="373"/>
    </row>
    <row r="629" ht="15.75" customHeight="1">
      <c r="L629" s="373"/>
    </row>
    <row r="630" ht="15.75" customHeight="1">
      <c r="L630" s="373"/>
    </row>
    <row r="631" ht="15.75" customHeight="1">
      <c r="L631" s="373"/>
    </row>
    <row r="632" ht="15.75" customHeight="1">
      <c r="L632" s="373"/>
    </row>
    <row r="633" ht="15.75" customHeight="1">
      <c r="L633" s="373"/>
    </row>
    <row r="634" ht="15.75" customHeight="1">
      <c r="L634" s="373"/>
    </row>
    <row r="635" ht="15.75" customHeight="1">
      <c r="L635" s="373"/>
    </row>
    <row r="636" ht="15.75" customHeight="1">
      <c r="L636" s="373"/>
    </row>
    <row r="637" ht="15.75" customHeight="1">
      <c r="L637" s="373"/>
    </row>
    <row r="638" ht="15.75" customHeight="1">
      <c r="L638" s="373"/>
    </row>
    <row r="639" ht="15.75" customHeight="1">
      <c r="L639" s="373"/>
    </row>
    <row r="640" ht="15.75" customHeight="1">
      <c r="L640" s="373"/>
    </row>
    <row r="641" ht="15.75" customHeight="1">
      <c r="L641" s="373"/>
    </row>
    <row r="642" ht="15.75" customHeight="1">
      <c r="L642" s="373"/>
    </row>
    <row r="643" ht="15.75" customHeight="1">
      <c r="L643" s="373"/>
    </row>
    <row r="644" ht="15.75" customHeight="1">
      <c r="L644" s="373"/>
    </row>
    <row r="645" ht="15.75" customHeight="1">
      <c r="L645" s="373"/>
    </row>
    <row r="646" ht="15.75" customHeight="1">
      <c r="L646" s="373"/>
    </row>
    <row r="647" ht="15.75" customHeight="1">
      <c r="L647" s="373"/>
    </row>
    <row r="648" ht="15.75" customHeight="1">
      <c r="L648" s="373"/>
    </row>
    <row r="649" ht="15.75" customHeight="1">
      <c r="L649" s="373"/>
    </row>
    <row r="650" ht="15.75" customHeight="1">
      <c r="L650" s="373"/>
    </row>
    <row r="651" ht="15.75" customHeight="1">
      <c r="L651" s="373"/>
    </row>
    <row r="652" ht="15.75" customHeight="1">
      <c r="L652" s="373"/>
    </row>
    <row r="653" ht="15.75" customHeight="1">
      <c r="L653" s="373"/>
    </row>
    <row r="654" ht="15.75" customHeight="1">
      <c r="L654" s="373"/>
    </row>
    <row r="655" ht="15.75" customHeight="1">
      <c r="L655" s="373"/>
    </row>
    <row r="656" ht="15.75" customHeight="1">
      <c r="L656" s="373"/>
    </row>
    <row r="657" ht="15.75" customHeight="1">
      <c r="L657" s="373"/>
    </row>
    <row r="658" ht="15.75" customHeight="1">
      <c r="L658" s="373"/>
    </row>
    <row r="659" ht="15.75" customHeight="1">
      <c r="L659" s="373"/>
    </row>
    <row r="660" ht="15.75" customHeight="1">
      <c r="L660" s="373"/>
    </row>
    <row r="661" ht="15.75" customHeight="1">
      <c r="L661" s="373"/>
    </row>
    <row r="662" ht="15.75" customHeight="1">
      <c r="L662" s="373"/>
    </row>
    <row r="663" ht="15.75" customHeight="1">
      <c r="L663" s="373"/>
    </row>
    <row r="664" ht="15.75" customHeight="1">
      <c r="L664" s="373"/>
    </row>
    <row r="665" ht="15.75" customHeight="1">
      <c r="L665" s="373"/>
    </row>
    <row r="666" ht="15.75" customHeight="1">
      <c r="L666" s="373"/>
    </row>
    <row r="667" ht="15.75" customHeight="1">
      <c r="L667" s="373"/>
    </row>
    <row r="668" ht="15.75" customHeight="1">
      <c r="L668" s="373"/>
    </row>
    <row r="669" ht="15.75" customHeight="1">
      <c r="L669" s="373"/>
    </row>
    <row r="670" ht="15.75" customHeight="1">
      <c r="L670" s="373"/>
    </row>
    <row r="671" ht="15.75" customHeight="1">
      <c r="L671" s="373"/>
    </row>
    <row r="672" ht="15.75" customHeight="1">
      <c r="L672" s="373"/>
    </row>
    <row r="673" ht="15.75" customHeight="1">
      <c r="L673" s="373"/>
    </row>
    <row r="674" ht="15.75" customHeight="1">
      <c r="L674" s="373"/>
    </row>
    <row r="675" ht="15.75" customHeight="1">
      <c r="L675" s="373"/>
    </row>
    <row r="676" ht="15.75" customHeight="1">
      <c r="L676" s="373"/>
    </row>
    <row r="677" ht="15.75" customHeight="1">
      <c r="L677" s="373"/>
    </row>
    <row r="678" ht="15.75" customHeight="1">
      <c r="L678" s="373"/>
    </row>
    <row r="679" ht="15.75" customHeight="1">
      <c r="L679" s="373"/>
    </row>
    <row r="680" ht="15.75" customHeight="1">
      <c r="L680" s="373"/>
    </row>
    <row r="681" ht="15.75" customHeight="1">
      <c r="L681" s="373"/>
    </row>
    <row r="682" ht="15.75" customHeight="1">
      <c r="L682" s="373"/>
    </row>
    <row r="683" ht="15.75" customHeight="1">
      <c r="L683" s="373"/>
    </row>
    <row r="684" ht="15.75" customHeight="1">
      <c r="L684" s="373"/>
    </row>
    <row r="685" ht="15.75" customHeight="1">
      <c r="L685" s="373"/>
    </row>
    <row r="686" ht="15.75" customHeight="1">
      <c r="L686" s="373"/>
    </row>
    <row r="687" ht="15.75" customHeight="1">
      <c r="L687" s="373"/>
    </row>
    <row r="688" ht="15.75" customHeight="1">
      <c r="L688" s="373"/>
    </row>
    <row r="689" ht="15.75" customHeight="1">
      <c r="L689" s="373"/>
    </row>
    <row r="690" ht="15.75" customHeight="1">
      <c r="L690" s="373"/>
    </row>
    <row r="691" ht="15.75" customHeight="1">
      <c r="L691" s="373"/>
    </row>
    <row r="692" ht="15.75" customHeight="1">
      <c r="L692" s="373"/>
    </row>
    <row r="693" ht="15.75" customHeight="1">
      <c r="L693" s="373"/>
    </row>
    <row r="694" ht="15.75" customHeight="1">
      <c r="L694" s="373"/>
    </row>
    <row r="695" ht="15.75" customHeight="1">
      <c r="L695" s="373"/>
    </row>
    <row r="696" ht="15.75" customHeight="1">
      <c r="L696" s="373"/>
    </row>
    <row r="697" ht="15.75" customHeight="1">
      <c r="L697" s="373"/>
    </row>
    <row r="698" ht="15.75" customHeight="1">
      <c r="L698" s="373"/>
    </row>
    <row r="699" ht="15.75" customHeight="1">
      <c r="L699" s="373"/>
    </row>
    <row r="700" ht="15.75" customHeight="1">
      <c r="L700" s="373"/>
    </row>
    <row r="701" ht="15.75" customHeight="1">
      <c r="L701" s="373"/>
    </row>
    <row r="702" ht="15.75" customHeight="1">
      <c r="L702" s="373"/>
    </row>
    <row r="703" ht="15.75" customHeight="1">
      <c r="L703" s="373"/>
    </row>
    <row r="704" ht="15.75" customHeight="1">
      <c r="L704" s="373"/>
    </row>
    <row r="705" ht="15.75" customHeight="1">
      <c r="L705" s="373"/>
    </row>
    <row r="706" ht="15.75" customHeight="1">
      <c r="L706" s="373"/>
    </row>
    <row r="707" ht="15.75" customHeight="1">
      <c r="L707" s="373"/>
    </row>
    <row r="708" ht="15.75" customHeight="1">
      <c r="L708" s="373"/>
    </row>
    <row r="709" ht="15.75" customHeight="1">
      <c r="L709" s="373"/>
    </row>
    <row r="710" ht="15.75" customHeight="1">
      <c r="L710" s="373"/>
    </row>
    <row r="711" ht="15.75" customHeight="1">
      <c r="L711" s="373"/>
    </row>
    <row r="712" ht="15.75" customHeight="1">
      <c r="L712" s="373"/>
    </row>
    <row r="713" ht="15.75" customHeight="1">
      <c r="L713" s="373"/>
    </row>
    <row r="714" ht="15.75" customHeight="1">
      <c r="L714" s="373"/>
    </row>
    <row r="715" ht="15.75" customHeight="1">
      <c r="L715" s="373"/>
    </row>
    <row r="716" ht="15.75" customHeight="1">
      <c r="L716" s="373"/>
    </row>
    <row r="717" ht="15.75" customHeight="1">
      <c r="L717" s="373"/>
    </row>
    <row r="718" ht="15.75" customHeight="1">
      <c r="L718" s="373"/>
    </row>
    <row r="719" ht="15.75" customHeight="1">
      <c r="L719" s="373"/>
    </row>
    <row r="720" ht="15.75" customHeight="1">
      <c r="L720" s="373"/>
    </row>
    <row r="721" ht="15.75" customHeight="1">
      <c r="L721" s="373"/>
    </row>
    <row r="722" ht="15.75" customHeight="1">
      <c r="L722" s="373"/>
    </row>
    <row r="723" ht="15.75" customHeight="1">
      <c r="L723" s="373"/>
    </row>
    <row r="724" ht="15.75" customHeight="1">
      <c r="L724" s="373"/>
    </row>
    <row r="725" ht="15.75" customHeight="1">
      <c r="L725" s="373"/>
    </row>
    <row r="726" ht="15.75" customHeight="1">
      <c r="L726" s="373"/>
    </row>
    <row r="727" ht="15.75" customHeight="1">
      <c r="L727" s="373"/>
    </row>
    <row r="728" ht="15.75" customHeight="1">
      <c r="L728" s="373"/>
    </row>
    <row r="729" ht="15.75" customHeight="1">
      <c r="L729" s="373"/>
    </row>
    <row r="730" ht="15.75" customHeight="1">
      <c r="L730" s="373"/>
    </row>
    <row r="731" ht="15.75" customHeight="1">
      <c r="L731" s="373"/>
    </row>
    <row r="732" ht="15.75" customHeight="1">
      <c r="L732" s="373"/>
    </row>
    <row r="733" ht="15.75" customHeight="1">
      <c r="L733" s="373"/>
    </row>
    <row r="734" ht="15.75" customHeight="1">
      <c r="L734" s="373"/>
    </row>
    <row r="735" ht="15.75" customHeight="1">
      <c r="L735" s="373"/>
    </row>
    <row r="736" ht="15.75" customHeight="1">
      <c r="L736" s="373"/>
    </row>
    <row r="737" ht="15.75" customHeight="1">
      <c r="L737" s="373"/>
    </row>
    <row r="738" ht="15.75" customHeight="1">
      <c r="L738" s="373"/>
    </row>
    <row r="739" ht="15.75" customHeight="1">
      <c r="L739" s="373"/>
    </row>
    <row r="740" ht="15.75" customHeight="1">
      <c r="L740" s="373"/>
    </row>
    <row r="741" ht="15.75" customHeight="1">
      <c r="L741" s="373"/>
    </row>
    <row r="742" ht="15.75" customHeight="1">
      <c r="L742" s="373"/>
    </row>
    <row r="743" ht="15.75" customHeight="1">
      <c r="L743" s="373"/>
    </row>
    <row r="744" ht="15.75" customHeight="1">
      <c r="L744" s="373"/>
    </row>
    <row r="745" ht="15.75" customHeight="1">
      <c r="L745" s="373"/>
    </row>
    <row r="746" ht="15.75" customHeight="1">
      <c r="L746" s="373"/>
    </row>
    <row r="747" ht="15.75" customHeight="1">
      <c r="L747" s="373"/>
    </row>
    <row r="748" ht="15.75" customHeight="1">
      <c r="L748" s="373"/>
    </row>
    <row r="749" ht="15.75" customHeight="1">
      <c r="L749" s="373"/>
    </row>
    <row r="750" ht="15.75" customHeight="1">
      <c r="L750" s="373"/>
    </row>
    <row r="751" ht="15.75" customHeight="1">
      <c r="L751" s="373"/>
    </row>
    <row r="752" ht="15.75" customHeight="1">
      <c r="L752" s="373"/>
    </row>
    <row r="753" ht="15.75" customHeight="1">
      <c r="L753" s="373"/>
    </row>
    <row r="754" ht="15.75" customHeight="1">
      <c r="L754" s="373"/>
    </row>
    <row r="755" ht="15.75" customHeight="1">
      <c r="L755" s="373"/>
    </row>
    <row r="756" ht="15.75" customHeight="1">
      <c r="L756" s="373"/>
    </row>
    <row r="757" ht="15.75" customHeight="1">
      <c r="L757" s="373"/>
    </row>
    <row r="758" ht="15.75" customHeight="1">
      <c r="L758" s="373"/>
    </row>
    <row r="759" ht="15.75" customHeight="1">
      <c r="L759" s="373"/>
    </row>
    <row r="760" ht="15.75" customHeight="1">
      <c r="L760" s="373"/>
    </row>
    <row r="761" ht="15.75" customHeight="1">
      <c r="L761" s="373"/>
    </row>
    <row r="762" ht="15.75" customHeight="1">
      <c r="L762" s="373"/>
    </row>
    <row r="763" ht="15.75" customHeight="1">
      <c r="L763" s="373"/>
    </row>
    <row r="764" ht="15.75" customHeight="1">
      <c r="L764" s="373"/>
    </row>
    <row r="765" ht="15.75" customHeight="1">
      <c r="L765" s="373"/>
    </row>
    <row r="766" ht="15.75" customHeight="1">
      <c r="L766" s="373"/>
    </row>
    <row r="767" ht="15.75" customHeight="1">
      <c r="L767" s="373"/>
    </row>
    <row r="768" ht="15.75" customHeight="1">
      <c r="L768" s="373"/>
    </row>
    <row r="769" ht="15.75" customHeight="1">
      <c r="L769" s="373"/>
    </row>
    <row r="770" ht="15.75" customHeight="1">
      <c r="L770" s="373"/>
    </row>
    <row r="771" ht="15.75" customHeight="1">
      <c r="L771" s="373"/>
    </row>
    <row r="772" ht="15.75" customHeight="1">
      <c r="L772" s="373"/>
    </row>
    <row r="773" ht="15.75" customHeight="1">
      <c r="L773" s="373"/>
    </row>
    <row r="774" ht="15.75" customHeight="1">
      <c r="L774" s="373"/>
    </row>
    <row r="775" ht="15.75" customHeight="1">
      <c r="L775" s="373"/>
    </row>
    <row r="776" ht="15.75" customHeight="1">
      <c r="L776" s="373"/>
    </row>
    <row r="777" ht="15.75" customHeight="1">
      <c r="L777" s="373"/>
    </row>
    <row r="778" ht="15.75" customHeight="1">
      <c r="L778" s="373"/>
    </row>
    <row r="779" ht="15.75" customHeight="1">
      <c r="L779" s="373"/>
    </row>
    <row r="780" ht="15.75" customHeight="1">
      <c r="L780" s="373"/>
    </row>
    <row r="781" ht="15.75" customHeight="1">
      <c r="L781" s="373"/>
    </row>
    <row r="782" ht="15.75" customHeight="1">
      <c r="L782" s="373"/>
    </row>
    <row r="783" ht="15.75" customHeight="1">
      <c r="L783" s="373"/>
    </row>
    <row r="784" ht="15.75" customHeight="1">
      <c r="L784" s="373"/>
    </row>
    <row r="785" ht="15.75" customHeight="1">
      <c r="L785" s="373"/>
    </row>
    <row r="786" ht="15.75" customHeight="1">
      <c r="L786" s="373"/>
    </row>
    <row r="787" ht="15.75" customHeight="1">
      <c r="L787" s="373"/>
    </row>
    <row r="788" ht="15.75" customHeight="1">
      <c r="L788" s="373"/>
    </row>
    <row r="789" ht="15.75" customHeight="1">
      <c r="L789" s="373"/>
    </row>
    <row r="790" ht="15.75" customHeight="1">
      <c r="L790" s="373"/>
    </row>
    <row r="791" ht="15.75" customHeight="1">
      <c r="L791" s="373"/>
    </row>
    <row r="792" ht="15.75" customHeight="1">
      <c r="L792" s="373"/>
    </row>
    <row r="793" ht="15.75" customHeight="1">
      <c r="L793" s="373"/>
    </row>
    <row r="794" ht="15.75" customHeight="1">
      <c r="L794" s="373"/>
    </row>
    <row r="795" ht="15.75" customHeight="1">
      <c r="L795" s="373"/>
    </row>
    <row r="796" ht="15.75" customHeight="1">
      <c r="L796" s="373"/>
    </row>
    <row r="797" ht="15.75" customHeight="1">
      <c r="L797" s="373"/>
    </row>
    <row r="798" ht="15.75" customHeight="1">
      <c r="L798" s="373"/>
    </row>
    <row r="799" ht="15.75" customHeight="1">
      <c r="L799" s="373"/>
    </row>
    <row r="800" ht="15.75" customHeight="1">
      <c r="L800" s="373"/>
    </row>
    <row r="801" ht="15.75" customHeight="1">
      <c r="L801" s="373"/>
    </row>
    <row r="802" ht="15.75" customHeight="1">
      <c r="L802" s="373"/>
    </row>
    <row r="803" ht="15.75" customHeight="1">
      <c r="L803" s="373"/>
    </row>
    <row r="804" ht="15.75" customHeight="1">
      <c r="L804" s="373"/>
    </row>
    <row r="805" ht="15.75" customHeight="1">
      <c r="L805" s="373"/>
    </row>
    <row r="806" ht="15.75" customHeight="1">
      <c r="L806" s="373"/>
    </row>
    <row r="807" ht="15.75" customHeight="1">
      <c r="L807" s="373"/>
    </row>
    <row r="808" ht="15.75" customHeight="1">
      <c r="L808" s="373"/>
    </row>
    <row r="809" ht="15.75" customHeight="1">
      <c r="L809" s="373"/>
    </row>
    <row r="810" ht="15.75" customHeight="1">
      <c r="L810" s="373"/>
    </row>
    <row r="811" ht="15.75" customHeight="1">
      <c r="L811" s="373"/>
    </row>
    <row r="812" ht="15.75" customHeight="1">
      <c r="L812" s="373"/>
    </row>
    <row r="813" ht="15.75" customHeight="1">
      <c r="L813" s="373"/>
    </row>
    <row r="814" ht="15.75" customHeight="1">
      <c r="L814" s="373"/>
    </row>
    <row r="815" ht="15.75" customHeight="1">
      <c r="L815" s="373"/>
    </row>
    <row r="816" ht="15.75" customHeight="1">
      <c r="L816" s="373"/>
    </row>
    <row r="817" ht="15.75" customHeight="1">
      <c r="L817" s="373"/>
    </row>
    <row r="818" ht="15.75" customHeight="1">
      <c r="L818" s="373"/>
    </row>
    <row r="819" ht="15.75" customHeight="1">
      <c r="L819" s="373"/>
    </row>
    <row r="820" ht="15.75" customHeight="1">
      <c r="L820" s="373"/>
    </row>
    <row r="821" ht="15.75" customHeight="1">
      <c r="L821" s="373"/>
    </row>
    <row r="822" ht="15.75" customHeight="1">
      <c r="L822" s="373"/>
    </row>
    <row r="823" ht="15.75" customHeight="1">
      <c r="L823" s="373"/>
    </row>
    <row r="824" ht="15.75" customHeight="1">
      <c r="L824" s="373"/>
    </row>
    <row r="825" ht="15.75" customHeight="1">
      <c r="L825" s="373"/>
    </row>
    <row r="826" ht="15.75" customHeight="1">
      <c r="L826" s="373"/>
    </row>
    <row r="827" ht="15.75" customHeight="1">
      <c r="L827" s="373"/>
    </row>
    <row r="828" ht="15.75" customHeight="1">
      <c r="L828" s="373"/>
    </row>
    <row r="829" ht="15.75" customHeight="1">
      <c r="L829" s="373"/>
    </row>
    <row r="830" ht="15.75" customHeight="1">
      <c r="L830" s="373"/>
    </row>
    <row r="831" ht="15.75" customHeight="1">
      <c r="L831" s="373"/>
    </row>
    <row r="832" ht="15.75" customHeight="1">
      <c r="L832" s="373"/>
    </row>
    <row r="833" ht="15.75" customHeight="1">
      <c r="L833" s="373"/>
    </row>
    <row r="834" ht="15.75" customHeight="1">
      <c r="L834" s="373"/>
    </row>
    <row r="835" ht="15.75" customHeight="1">
      <c r="L835" s="373"/>
    </row>
    <row r="836" ht="15.75" customHeight="1">
      <c r="L836" s="373"/>
    </row>
    <row r="837" ht="15.75" customHeight="1">
      <c r="L837" s="373"/>
    </row>
    <row r="838" ht="15.75" customHeight="1">
      <c r="L838" s="373"/>
    </row>
    <row r="839" ht="15.75" customHeight="1">
      <c r="L839" s="373"/>
    </row>
    <row r="840" ht="15.75" customHeight="1">
      <c r="L840" s="373"/>
    </row>
    <row r="841" ht="15.75" customHeight="1">
      <c r="L841" s="373"/>
    </row>
    <row r="842" ht="15.75" customHeight="1">
      <c r="L842" s="373"/>
    </row>
    <row r="843" ht="15.75" customHeight="1">
      <c r="L843" s="373"/>
    </row>
    <row r="844" ht="15.75" customHeight="1">
      <c r="L844" s="373"/>
    </row>
    <row r="845" ht="15.75" customHeight="1">
      <c r="L845" s="373"/>
    </row>
    <row r="846" ht="15.75" customHeight="1">
      <c r="L846" s="373"/>
    </row>
    <row r="847" ht="15.75" customHeight="1">
      <c r="L847" s="373"/>
    </row>
    <row r="848" ht="15.75" customHeight="1">
      <c r="L848" s="373"/>
    </row>
    <row r="849" ht="15.75" customHeight="1">
      <c r="L849" s="373"/>
    </row>
    <row r="850" ht="15.75" customHeight="1">
      <c r="L850" s="373"/>
    </row>
    <row r="851" ht="15.75" customHeight="1">
      <c r="L851" s="373"/>
    </row>
    <row r="852" ht="15.75" customHeight="1">
      <c r="L852" s="373"/>
    </row>
    <row r="853" ht="15.75" customHeight="1">
      <c r="L853" s="373"/>
    </row>
    <row r="854" ht="15.75" customHeight="1">
      <c r="L854" s="373"/>
    </row>
    <row r="855" ht="15.75" customHeight="1">
      <c r="L855" s="373"/>
    </row>
    <row r="856" ht="15.75" customHeight="1">
      <c r="L856" s="373"/>
    </row>
    <row r="857" ht="15.75" customHeight="1">
      <c r="L857" s="373"/>
    </row>
    <row r="858" ht="15.75" customHeight="1">
      <c r="L858" s="373"/>
    </row>
    <row r="859" ht="15.75" customHeight="1">
      <c r="L859" s="373"/>
    </row>
    <row r="860" ht="15.75" customHeight="1">
      <c r="L860" s="373"/>
    </row>
    <row r="861" ht="15.75" customHeight="1">
      <c r="L861" s="373"/>
    </row>
    <row r="862" ht="15.75" customHeight="1">
      <c r="L862" s="373"/>
    </row>
    <row r="863" ht="15.75" customHeight="1">
      <c r="L863" s="373"/>
    </row>
    <row r="864" ht="15.75" customHeight="1">
      <c r="L864" s="373"/>
    </row>
    <row r="865" ht="15.75" customHeight="1">
      <c r="L865" s="373"/>
    </row>
    <row r="866" ht="15.75" customHeight="1">
      <c r="L866" s="373"/>
    </row>
    <row r="867" ht="15.75" customHeight="1">
      <c r="L867" s="373"/>
    </row>
    <row r="868" ht="15.75" customHeight="1">
      <c r="L868" s="373"/>
    </row>
    <row r="869" ht="15.75" customHeight="1">
      <c r="L869" s="373"/>
    </row>
    <row r="870" ht="15.75" customHeight="1">
      <c r="L870" s="373"/>
    </row>
    <row r="871" ht="15.75" customHeight="1">
      <c r="L871" s="373"/>
    </row>
    <row r="872" ht="15.75" customHeight="1">
      <c r="L872" s="373"/>
    </row>
    <row r="873" ht="15.75" customHeight="1">
      <c r="L873" s="373"/>
    </row>
    <row r="874" ht="15.75" customHeight="1">
      <c r="L874" s="373"/>
    </row>
    <row r="875" ht="15.75" customHeight="1">
      <c r="L875" s="373"/>
    </row>
    <row r="876" ht="15.75" customHeight="1">
      <c r="L876" s="373"/>
    </row>
    <row r="877" ht="15.75" customHeight="1">
      <c r="L877" s="373"/>
    </row>
    <row r="878" ht="15.75" customHeight="1">
      <c r="L878" s="373"/>
    </row>
    <row r="879" ht="15.75" customHeight="1">
      <c r="L879" s="373"/>
    </row>
    <row r="880" ht="15.75" customHeight="1">
      <c r="L880" s="373"/>
    </row>
    <row r="881" ht="15.75" customHeight="1">
      <c r="L881" s="373"/>
    </row>
    <row r="882" ht="15.75" customHeight="1">
      <c r="L882" s="373"/>
    </row>
    <row r="883" ht="15.75" customHeight="1">
      <c r="L883" s="373"/>
    </row>
    <row r="884" ht="15.75" customHeight="1">
      <c r="L884" s="373"/>
    </row>
    <row r="885" ht="15.75" customHeight="1">
      <c r="L885" s="373"/>
    </row>
    <row r="886" ht="15.75" customHeight="1">
      <c r="L886" s="373"/>
    </row>
    <row r="887" ht="15.75" customHeight="1">
      <c r="L887" s="373"/>
    </row>
    <row r="888" ht="15.75" customHeight="1">
      <c r="L888" s="373"/>
    </row>
    <row r="889" ht="15.75" customHeight="1">
      <c r="L889" s="373"/>
    </row>
    <row r="890" ht="15.75" customHeight="1">
      <c r="L890" s="373"/>
    </row>
    <row r="891" ht="15.75" customHeight="1">
      <c r="L891" s="373"/>
    </row>
    <row r="892" ht="15.75" customHeight="1">
      <c r="L892" s="373"/>
    </row>
    <row r="893" ht="15.75" customHeight="1">
      <c r="L893" s="373"/>
    </row>
    <row r="894" ht="15.75" customHeight="1">
      <c r="L894" s="373"/>
    </row>
    <row r="895" ht="15.75" customHeight="1">
      <c r="L895" s="373"/>
    </row>
    <row r="896" ht="15.75" customHeight="1">
      <c r="L896" s="373"/>
    </row>
    <row r="897" ht="15.75" customHeight="1">
      <c r="L897" s="373"/>
    </row>
    <row r="898" ht="15.75" customHeight="1">
      <c r="L898" s="373"/>
    </row>
    <row r="899" ht="15.75" customHeight="1">
      <c r="L899" s="373"/>
    </row>
    <row r="900" ht="15.75" customHeight="1">
      <c r="L900" s="373"/>
    </row>
    <row r="901" ht="15.75" customHeight="1">
      <c r="L901" s="373"/>
    </row>
    <row r="902" ht="15.75" customHeight="1">
      <c r="L902" s="373"/>
    </row>
    <row r="903" ht="15.75" customHeight="1">
      <c r="L903" s="373"/>
    </row>
    <row r="904" ht="15.75" customHeight="1">
      <c r="L904" s="373"/>
    </row>
    <row r="905" ht="15.75" customHeight="1">
      <c r="L905" s="373"/>
    </row>
    <row r="906" ht="15.75" customHeight="1">
      <c r="L906" s="373"/>
    </row>
    <row r="907" ht="15.75" customHeight="1">
      <c r="L907" s="373"/>
    </row>
    <row r="908" ht="15.75" customHeight="1">
      <c r="L908" s="373"/>
    </row>
    <row r="909" ht="15.75" customHeight="1">
      <c r="L909" s="373"/>
    </row>
    <row r="910" ht="15.75" customHeight="1">
      <c r="L910" s="373"/>
    </row>
    <row r="911" ht="15.75" customHeight="1">
      <c r="L911" s="373"/>
    </row>
    <row r="912" ht="15.75" customHeight="1">
      <c r="L912" s="373"/>
    </row>
    <row r="913" ht="15.75" customHeight="1">
      <c r="L913" s="373"/>
    </row>
    <row r="914" ht="15.75" customHeight="1">
      <c r="L914" s="373"/>
    </row>
    <row r="915" ht="15.75" customHeight="1">
      <c r="L915" s="373"/>
    </row>
    <row r="916" ht="15.75" customHeight="1">
      <c r="L916" s="373"/>
    </row>
    <row r="917" ht="15.75" customHeight="1">
      <c r="L917" s="373"/>
    </row>
    <row r="918" ht="15.75" customHeight="1">
      <c r="L918" s="373"/>
    </row>
    <row r="919" ht="15.75" customHeight="1">
      <c r="L919" s="373"/>
    </row>
    <row r="920" ht="15.75" customHeight="1">
      <c r="L920" s="373"/>
    </row>
    <row r="921" ht="15.75" customHeight="1">
      <c r="L921" s="373"/>
    </row>
    <row r="922" ht="15.75" customHeight="1">
      <c r="L922" s="373"/>
    </row>
    <row r="923" ht="15.75" customHeight="1">
      <c r="L923" s="373"/>
    </row>
    <row r="924" ht="15.75" customHeight="1">
      <c r="L924" s="373"/>
    </row>
    <row r="925" ht="15.75" customHeight="1">
      <c r="L925" s="373"/>
    </row>
    <row r="926" ht="15.75" customHeight="1">
      <c r="L926" s="373"/>
    </row>
    <row r="927" ht="15.75" customHeight="1">
      <c r="L927" s="373"/>
    </row>
    <row r="928" ht="15.75" customHeight="1">
      <c r="L928" s="373"/>
    </row>
    <row r="929" ht="15.75" customHeight="1">
      <c r="L929" s="373"/>
    </row>
    <row r="930" ht="15.75" customHeight="1">
      <c r="L930" s="373"/>
    </row>
    <row r="931" ht="15.75" customHeight="1">
      <c r="L931" s="373"/>
    </row>
    <row r="932" ht="15.75" customHeight="1">
      <c r="L932" s="373"/>
    </row>
    <row r="933" ht="15.75" customHeight="1">
      <c r="L933" s="373"/>
    </row>
    <row r="934" ht="15.75" customHeight="1">
      <c r="L934" s="373"/>
    </row>
    <row r="935" ht="15.75" customHeight="1">
      <c r="L935" s="373"/>
    </row>
    <row r="936" ht="15.75" customHeight="1">
      <c r="L936" s="373"/>
    </row>
    <row r="937" ht="15.75" customHeight="1">
      <c r="L937" s="373"/>
    </row>
    <row r="938" ht="15.75" customHeight="1">
      <c r="L938" s="373"/>
    </row>
    <row r="939" ht="15.75" customHeight="1">
      <c r="L939" s="373"/>
    </row>
    <row r="940" ht="15.75" customHeight="1">
      <c r="L940" s="373"/>
    </row>
    <row r="941" ht="15.75" customHeight="1">
      <c r="L941" s="373"/>
    </row>
    <row r="942" ht="15.75" customHeight="1">
      <c r="L942" s="373"/>
    </row>
    <row r="943" ht="15.75" customHeight="1">
      <c r="L943" s="373"/>
    </row>
    <row r="944" ht="15.75" customHeight="1">
      <c r="L944" s="373"/>
    </row>
    <row r="945" ht="15.75" customHeight="1">
      <c r="L945" s="373"/>
    </row>
    <row r="946" ht="15.75" customHeight="1">
      <c r="L946" s="373"/>
    </row>
    <row r="947" ht="15.75" customHeight="1">
      <c r="L947" s="373"/>
    </row>
    <row r="948" ht="15.75" customHeight="1">
      <c r="L948" s="373"/>
    </row>
    <row r="949" ht="15.75" customHeight="1">
      <c r="L949" s="373"/>
    </row>
    <row r="950" ht="15.75" customHeight="1">
      <c r="L950" s="373"/>
    </row>
    <row r="951" ht="15.75" customHeight="1">
      <c r="L951" s="373"/>
    </row>
    <row r="952" ht="15.75" customHeight="1">
      <c r="L952" s="373"/>
    </row>
    <row r="953" ht="15.75" customHeight="1">
      <c r="L953" s="373"/>
    </row>
    <row r="954" ht="15.75" customHeight="1">
      <c r="L954" s="373"/>
    </row>
    <row r="955" ht="15.75" customHeight="1">
      <c r="L955" s="373"/>
    </row>
    <row r="956" ht="15.75" customHeight="1">
      <c r="L956" s="373"/>
    </row>
    <row r="957" ht="15.75" customHeight="1">
      <c r="L957" s="373"/>
    </row>
    <row r="958" ht="15.75" customHeight="1">
      <c r="L958" s="373"/>
    </row>
    <row r="959" ht="15.75" customHeight="1">
      <c r="L959" s="373"/>
    </row>
    <row r="960" ht="15.75" customHeight="1">
      <c r="L960" s="373"/>
    </row>
    <row r="961" ht="15.75" customHeight="1">
      <c r="L961" s="373"/>
    </row>
    <row r="962" ht="15.75" customHeight="1">
      <c r="L962" s="373"/>
    </row>
    <row r="963" ht="15.75" customHeight="1">
      <c r="L963" s="373"/>
    </row>
    <row r="964" ht="15.75" customHeight="1">
      <c r="L964" s="373"/>
    </row>
    <row r="965" ht="15.75" customHeight="1">
      <c r="L965" s="373"/>
    </row>
    <row r="966" ht="15.75" customHeight="1">
      <c r="L966" s="373"/>
    </row>
    <row r="967" ht="15.75" customHeight="1">
      <c r="L967" s="373"/>
    </row>
    <row r="968" ht="15.75" customHeight="1">
      <c r="L968" s="373"/>
    </row>
    <row r="969" ht="15.75" customHeight="1">
      <c r="L969" s="373"/>
    </row>
    <row r="970" ht="15.75" customHeight="1">
      <c r="L970" s="373"/>
    </row>
    <row r="971" ht="15.75" customHeight="1">
      <c r="L971" s="373"/>
    </row>
    <row r="972" ht="15.75" customHeight="1">
      <c r="L972" s="373"/>
    </row>
    <row r="973" ht="15.75" customHeight="1">
      <c r="L973" s="373"/>
    </row>
    <row r="974" ht="15.75" customHeight="1">
      <c r="L974" s="373"/>
    </row>
    <row r="975" ht="15.75" customHeight="1">
      <c r="L975" s="373"/>
    </row>
    <row r="976" ht="15.75" customHeight="1">
      <c r="L976" s="373"/>
    </row>
    <row r="977" ht="15.75" customHeight="1">
      <c r="L977" s="373"/>
    </row>
    <row r="978" ht="15.75" customHeight="1">
      <c r="L978" s="373"/>
    </row>
    <row r="979" ht="15.75" customHeight="1">
      <c r="L979" s="373"/>
    </row>
    <row r="980" ht="15.75" customHeight="1">
      <c r="L980" s="373"/>
    </row>
    <row r="981" ht="15.75" customHeight="1">
      <c r="L981" s="373"/>
    </row>
    <row r="982" ht="15.75" customHeight="1">
      <c r="L982" s="373"/>
    </row>
    <row r="983" ht="15.75" customHeight="1">
      <c r="L983" s="373"/>
    </row>
    <row r="984" ht="15.75" customHeight="1">
      <c r="L984" s="373"/>
    </row>
    <row r="985" ht="15.75" customHeight="1">
      <c r="L985" s="373"/>
    </row>
    <row r="986" ht="15.75" customHeight="1">
      <c r="L986" s="373"/>
    </row>
    <row r="987" ht="15.75" customHeight="1">
      <c r="L987" s="373"/>
    </row>
    <row r="988" ht="15.75" customHeight="1">
      <c r="L988" s="373"/>
    </row>
    <row r="989" ht="15.75" customHeight="1">
      <c r="L989" s="373"/>
    </row>
    <row r="990" ht="15.75" customHeight="1">
      <c r="L990" s="373"/>
    </row>
    <row r="991" ht="15.75" customHeight="1">
      <c r="L991" s="373"/>
    </row>
    <row r="992" ht="15.75" customHeight="1">
      <c r="L992" s="373"/>
    </row>
    <row r="993" ht="15.75" customHeight="1">
      <c r="L993" s="373"/>
    </row>
    <row r="994" ht="15.75" customHeight="1">
      <c r="L994" s="373"/>
    </row>
    <row r="995" ht="15.75" customHeight="1">
      <c r="L995" s="373"/>
    </row>
    <row r="996" ht="15.75" customHeight="1">
      <c r="L996" s="373"/>
    </row>
    <row r="997" ht="15.75" customHeight="1">
      <c r="L997" s="373"/>
    </row>
    <row r="998" ht="15.75" customHeight="1">
      <c r="L998" s="373"/>
    </row>
    <row r="999" ht="15.75" customHeight="1">
      <c r="L999" s="373"/>
    </row>
    <row r="1000" ht="15.75" customHeight="1">
      <c r="L1000" s="373"/>
    </row>
  </sheetData>
  <mergeCells count="1">
    <mergeCell ref="B2:J2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86"/>
    <col customWidth="1" min="2" max="2" width="13.29"/>
    <col customWidth="1" min="3" max="3" width="8.71"/>
    <col customWidth="1" min="4" max="4" width="11.14"/>
    <col customWidth="1" min="5" max="5" width="11.43"/>
    <col customWidth="1" min="6" max="6" width="12.0"/>
    <col customWidth="1" min="7" max="7" width="16.43"/>
    <col customWidth="1" min="8" max="8" width="11.86"/>
    <col customWidth="1" min="9" max="9" width="12.86"/>
    <col customWidth="1" min="10" max="11" width="8.71"/>
  </cols>
  <sheetData>
    <row r="1" ht="20.25" customHeight="1">
      <c r="A1" s="514" t="s">
        <v>2595</v>
      </c>
      <c r="B1" s="443"/>
      <c r="C1" s="514" t="s">
        <v>201</v>
      </c>
      <c r="D1" s="514" t="s">
        <v>2451</v>
      </c>
      <c r="E1" s="514" t="s">
        <v>2918</v>
      </c>
      <c r="F1" s="514" t="s">
        <v>2919</v>
      </c>
      <c r="G1" s="514" t="s">
        <v>2920</v>
      </c>
      <c r="H1" s="514" t="s">
        <v>2662</v>
      </c>
      <c r="I1" s="514" t="s">
        <v>238</v>
      </c>
    </row>
    <row r="2">
      <c r="A2" s="523" t="s">
        <v>2921</v>
      </c>
      <c r="B2" s="523" t="s">
        <v>2162</v>
      </c>
      <c r="C2" s="524">
        <v>2599.0</v>
      </c>
      <c r="D2" s="515">
        <v>1999.0</v>
      </c>
      <c r="E2" s="516">
        <v>1779.11</v>
      </c>
      <c r="F2" s="516">
        <v>219.89</v>
      </c>
      <c r="G2" s="516">
        <f t="shared" ref="G2:G26" si="1">E2+F2+50</f>
        <v>2049</v>
      </c>
      <c r="H2" s="516">
        <f t="shared" ref="H2:H26" si="2">G2*20/100</f>
        <v>409.8</v>
      </c>
      <c r="I2" s="524">
        <f t="shared" ref="I2:I26" si="3">G2+H2</f>
        <v>2458.8</v>
      </c>
      <c r="K2" s="33" t="s">
        <v>2425</v>
      </c>
    </row>
    <row r="3">
      <c r="A3" s="523" t="s">
        <v>2922</v>
      </c>
      <c r="B3" s="523" t="s">
        <v>2162</v>
      </c>
      <c r="C3" s="525">
        <v>1499.0</v>
      </c>
      <c r="D3" s="516">
        <v>949.0</v>
      </c>
      <c r="E3" s="516">
        <v>854.1</v>
      </c>
      <c r="F3" s="516">
        <v>94.9</v>
      </c>
      <c r="G3" s="516">
        <f t="shared" si="1"/>
        <v>999</v>
      </c>
      <c r="H3" s="516">
        <f t="shared" si="2"/>
        <v>199.8</v>
      </c>
      <c r="I3" s="524">
        <f t="shared" si="3"/>
        <v>1198.8</v>
      </c>
      <c r="K3" s="33" t="s">
        <v>2425</v>
      </c>
    </row>
    <row r="4">
      <c r="A4" s="523" t="s">
        <v>2923</v>
      </c>
      <c r="B4" s="523" t="s">
        <v>2162</v>
      </c>
      <c r="C4" s="524">
        <v>1.199</v>
      </c>
      <c r="D4" s="516">
        <v>749.0</v>
      </c>
      <c r="E4" s="516">
        <v>674.1</v>
      </c>
      <c r="F4" s="516">
        <v>74.9</v>
      </c>
      <c r="G4" s="516">
        <f t="shared" si="1"/>
        <v>799</v>
      </c>
      <c r="H4" s="516">
        <f t="shared" si="2"/>
        <v>159.8</v>
      </c>
      <c r="I4" s="524">
        <f t="shared" si="3"/>
        <v>958.8</v>
      </c>
      <c r="K4" s="33" t="s">
        <v>2425</v>
      </c>
    </row>
    <row r="5">
      <c r="A5" s="523" t="s">
        <v>2924</v>
      </c>
      <c r="B5" s="523" t="s">
        <v>2162</v>
      </c>
      <c r="C5" s="524">
        <v>399.0</v>
      </c>
      <c r="D5" s="516">
        <v>249.0</v>
      </c>
      <c r="E5" s="516">
        <v>226.59</v>
      </c>
      <c r="F5" s="516">
        <v>22.41</v>
      </c>
      <c r="G5" s="516">
        <f t="shared" si="1"/>
        <v>299</v>
      </c>
      <c r="H5" s="516">
        <f t="shared" si="2"/>
        <v>59.8</v>
      </c>
      <c r="I5" s="524">
        <f t="shared" si="3"/>
        <v>358.8</v>
      </c>
      <c r="K5" s="33" t="s">
        <v>2425</v>
      </c>
    </row>
    <row r="6">
      <c r="A6" s="523" t="s">
        <v>2925</v>
      </c>
      <c r="B6" s="523" t="s">
        <v>2162</v>
      </c>
      <c r="C6" s="524">
        <v>349.0</v>
      </c>
      <c r="D6" s="516">
        <v>199.0</v>
      </c>
      <c r="E6" s="516">
        <v>181.09</v>
      </c>
      <c r="F6" s="516">
        <v>17.91</v>
      </c>
      <c r="G6" s="516">
        <f t="shared" si="1"/>
        <v>249</v>
      </c>
      <c r="H6" s="516">
        <f t="shared" si="2"/>
        <v>49.8</v>
      </c>
      <c r="I6" s="524">
        <f t="shared" si="3"/>
        <v>298.8</v>
      </c>
      <c r="K6" s="33" t="s">
        <v>2425</v>
      </c>
    </row>
    <row r="7">
      <c r="A7" s="523" t="s">
        <v>2926</v>
      </c>
      <c r="B7" s="523" t="s">
        <v>2162</v>
      </c>
      <c r="C7" s="524">
        <v>999.0</v>
      </c>
      <c r="D7" s="516">
        <v>599.0</v>
      </c>
      <c r="E7" s="516">
        <v>515.14</v>
      </c>
      <c r="F7" s="516">
        <v>83.86</v>
      </c>
      <c r="G7" s="516">
        <f t="shared" si="1"/>
        <v>649</v>
      </c>
      <c r="H7" s="516">
        <f t="shared" si="2"/>
        <v>129.8</v>
      </c>
      <c r="I7" s="524">
        <f t="shared" si="3"/>
        <v>778.8</v>
      </c>
      <c r="K7" s="33" t="s">
        <v>2425</v>
      </c>
    </row>
    <row r="8">
      <c r="A8" s="523" t="s">
        <v>2927</v>
      </c>
      <c r="B8" s="523" t="s">
        <v>2162</v>
      </c>
      <c r="C8" s="525">
        <v>3999.0</v>
      </c>
      <c r="D8" s="515">
        <v>2999.0</v>
      </c>
      <c r="E8" s="516">
        <v>2639.12</v>
      </c>
      <c r="F8" s="516">
        <v>359.88</v>
      </c>
      <c r="G8" s="516">
        <f t="shared" si="1"/>
        <v>3049</v>
      </c>
      <c r="H8" s="516">
        <f t="shared" si="2"/>
        <v>609.8</v>
      </c>
      <c r="I8" s="524">
        <f t="shared" si="3"/>
        <v>3658.8</v>
      </c>
      <c r="K8" s="33" t="s">
        <v>2425</v>
      </c>
    </row>
    <row r="9">
      <c r="A9" s="523" t="s">
        <v>2928</v>
      </c>
      <c r="B9" s="523" t="s">
        <v>2162</v>
      </c>
      <c r="C9" s="524">
        <v>1.299</v>
      </c>
      <c r="D9" s="516">
        <v>799.0</v>
      </c>
      <c r="E9" s="516">
        <v>703.12</v>
      </c>
      <c r="F9" s="516">
        <v>95.88</v>
      </c>
      <c r="G9" s="516">
        <f t="shared" si="1"/>
        <v>849</v>
      </c>
      <c r="H9" s="516">
        <f t="shared" si="2"/>
        <v>169.8</v>
      </c>
      <c r="I9" s="524">
        <f t="shared" si="3"/>
        <v>1018.8</v>
      </c>
      <c r="K9" s="33" t="s">
        <v>2425</v>
      </c>
    </row>
    <row r="10">
      <c r="A10" s="523" t="s">
        <v>2929</v>
      </c>
      <c r="B10" s="523" t="s">
        <v>2162</v>
      </c>
      <c r="C10" s="525">
        <v>2699.0</v>
      </c>
      <c r="D10" s="515">
        <v>1999.0</v>
      </c>
      <c r="E10" s="526">
        <v>1799.1</v>
      </c>
      <c r="F10" s="516">
        <v>199.9</v>
      </c>
      <c r="G10" s="526">
        <f t="shared" si="1"/>
        <v>2049</v>
      </c>
      <c r="H10" s="516">
        <f t="shared" si="2"/>
        <v>409.8</v>
      </c>
      <c r="I10" s="527">
        <f t="shared" si="3"/>
        <v>2458.8</v>
      </c>
      <c r="K10" s="33" t="s">
        <v>2425</v>
      </c>
    </row>
    <row r="11">
      <c r="A11" s="523" t="s">
        <v>2930</v>
      </c>
      <c r="B11" s="523" t="s">
        <v>2162</v>
      </c>
      <c r="C11" s="525">
        <v>4699.0</v>
      </c>
      <c r="D11" s="515">
        <v>3999.0</v>
      </c>
      <c r="E11" s="526">
        <v>3639.09</v>
      </c>
      <c r="F11" s="516">
        <v>359.91</v>
      </c>
      <c r="G11" s="526">
        <f t="shared" si="1"/>
        <v>4049</v>
      </c>
      <c r="H11" s="516">
        <f t="shared" si="2"/>
        <v>809.8</v>
      </c>
      <c r="I11" s="527">
        <f t="shared" si="3"/>
        <v>4858.8</v>
      </c>
      <c r="K11" s="33" t="s">
        <v>2425</v>
      </c>
    </row>
    <row r="12">
      <c r="A12" s="523" t="s">
        <v>2931</v>
      </c>
      <c r="B12" s="523" t="s">
        <v>2162</v>
      </c>
      <c r="C12" s="524">
        <v>9.999</v>
      </c>
      <c r="D12" s="515">
        <v>7999.0</v>
      </c>
      <c r="E12" s="516">
        <v>7039.12</v>
      </c>
      <c r="F12" s="516">
        <v>959.88</v>
      </c>
      <c r="G12" s="516">
        <f t="shared" si="1"/>
        <v>8049</v>
      </c>
      <c r="H12" s="516">
        <f t="shared" si="2"/>
        <v>1609.8</v>
      </c>
      <c r="I12" s="524">
        <f t="shared" si="3"/>
        <v>9658.8</v>
      </c>
      <c r="K12" s="33" t="s">
        <v>2425</v>
      </c>
    </row>
    <row r="13">
      <c r="A13" s="523" t="s">
        <v>2932</v>
      </c>
      <c r="B13" s="523" t="s">
        <v>2162</v>
      </c>
      <c r="C13" s="524">
        <v>5.999</v>
      </c>
      <c r="D13" s="516">
        <v>3.999</v>
      </c>
      <c r="E13" s="516">
        <v>3639.09</v>
      </c>
      <c r="F13" s="516">
        <v>359.91</v>
      </c>
      <c r="G13" s="516">
        <f t="shared" si="1"/>
        <v>4049</v>
      </c>
      <c r="H13" s="516">
        <f t="shared" si="2"/>
        <v>809.8</v>
      </c>
      <c r="I13" s="524">
        <f t="shared" si="3"/>
        <v>4858.8</v>
      </c>
      <c r="K13" s="33" t="s">
        <v>2425</v>
      </c>
    </row>
    <row r="14" ht="15.75" customHeight="1">
      <c r="A14" s="523" t="s">
        <v>2933</v>
      </c>
      <c r="B14" s="523" t="s">
        <v>2162</v>
      </c>
      <c r="C14" s="525">
        <v>3999.0</v>
      </c>
      <c r="D14" s="515">
        <v>2499.0</v>
      </c>
      <c r="E14" s="516">
        <v>2274.09</v>
      </c>
      <c r="F14" s="516">
        <v>224.91</v>
      </c>
      <c r="G14" s="516">
        <f t="shared" si="1"/>
        <v>2549</v>
      </c>
      <c r="H14" s="516">
        <f t="shared" si="2"/>
        <v>509.8</v>
      </c>
      <c r="I14" s="524">
        <f t="shared" si="3"/>
        <v>3058.8</v>
      </c>
      <c r="K14" s="33" t="s">
        <v>2425</v>
      </c>
    </row>
    <row r="15" ht="15.75" customHeight="1">
      <c r="A15" s="523" t="s">
        <v>2934</v>
      </c>
      <c r="B15" s="523" t="s">
        <v>2162</v>
      </c>
      <c r="C15" s="525">
        <v>12999.0</v>
      </c>
      <c r="D15" s="515">
        <v>7999.0</v>
      </c>
      <c r="E15" s="516">
        <v>7039.12</v>
      </c>
      <c r="F15" s="516">
        <v>959.88</v>
      </c>
      <c r="G15" s="516">
        <f t="shared" si="1"/>
        <v>8049</v>
      </c>
      <c r="H15" s="516">
        <f t="shared" si="2"/>
        <v>1609.8</v>
      </c>
      <c r="I15" s="524">
        <f t="shared" si="3"/>
        <v>9658.8</v>
      </c>
      <c r="K15" s="33" t="s">
        <v>2425</v>
      </c>
    </row>
    <row r="16" ht="15.75" customHeight="1">
      <c r="A16" s="523" t="s">
        <v>2935</v>
      </c>
      <c r="B16" s="523" t="s">
        <v>2744</v>
      </c>
      <c r="C16" s="524">
        <v>29999.0</v>
      </c>
      <c r="D16" s="516">
        <v>24.999</v>
      </c>
      <c r="E16" s="516">
        <v>21999.12</v>
      </c>
      <c r="F16" s="516">
        <v>2999.88</v>
      </c>
      <c r="G16" s="516">
        <f t="shared" si="1"/>
        <v>25049</v>
      </c>
      <c r="H16" s="516">
        <f t="shared" si="2"/>
        <v>5009.8</v>
      </c>
      <c r="I16" s="524">
        <f t="shared" si="3"/>
        <v>30058.8</v>
      </c>
      <c r="K16" s="33" t="s">
        <v>2425</v>
      </c>
    </row>
    <row r="17" ht="15.75" customHeight="1">
      <c r="A17" s="523" t="s">
        <v>2936</v>
      </c>
      <c r="B17" s="523" t="s">
        <v>2162</v>
      </c>
      <c r="C17" s="525">
        <v>1799.0</v>
      </c>
      <c r="D17" s="515">
        <v>1299.0</v>
      </c>
      <c r="E17" s="516">
        <v>1156.11</v>
      </c>
      <c r="F17" s="516">
        <v>142.89</v>
      </c>
      <c r="G17" s="516">
        <f t="shared" si="1"/>
        <v>1349</v>
      </c>
      <c r="H17" s="516">
        <f t="shared" si="2"/>
        <v>269.8</v>
      </c>
      <c r="I17" s="524">
        <f t="shared" si="3"/>
        <v>1618.8</v>
      </c>
      <c r="K17" s="33" t="s">
        <v>2425</v>
      </c>
    </row>
    <row r="18" ht="15.75" customHeight="1">
      <c r="A18" s="523" t="s">
        <v>2937</v>
      </c>
      <c r="B18" s="523" t="s">
        <v>2162</v>
      </c>
      <c r="C18" s="525">
        <v>2599.0</v>
      </c>
      <c r="D18" s="515">
        <v>1999.0</v>
      </c>
      <c r="E18" s="516">
        <v>1779.11</v>
      </c>
      <c r="F18" s="516">
        <v>219.89</v>
      </c>
      <c r="G18" s="516">
        <f t="shared" si="1"/>
        <v>2049</v>
      </c>
      <c r="H18" s="516">
        <f t="shared" si="2"/>
        <v>409.8</v>
      </c>
      <c r="I18" s="524">
        <f t="shared" si="3"/>
        <v>2458.8</v>
      </c>
      <c r="K18" s="33" t="s">
        <v>2425</v>
      </c>
    </row>
    <row r="19" ht="15.75" customHeight="1">
      <c r="A19" s="523" t="s">
        <v>2938</v>
      </c>
      <c r="B19" s="523" t="s">
        <v>343</v>
      </c>
      <c r="C19" s="525">
        <v>5999.0</v>
      </c>
      <c r="D19" s="515">
        <v>4999.0</v>
      </c>
      <c r="E19" s="516">
        <v>4399.12</v>
      </c>
      <c r="F19" s="516">
        <v>599.88</v>
      </c>
      <c r="G19" s="516">
        <f t="shared" si="1"/>
        <v>5049</v>
      </c>
      <c r="H19" s="516">
        <f t="shared" si="2"/>
        <v>1009.8</v>
      </c>
      <c r="I19" s="524">
        <f t="shared" si="3"/>
        <v>6058.8</v>
      </c>
      <c r="K19" s="33" t="s">
        <v>2425</v>
      </c>
    </row>
    <row r="20" ht="15.75" customHeight="1">
      <c r="A20" s="523" t="s">
        <v>2939</v>
      </c>
      <c r="B20" s="523" t="s">
        <v>2162</v>
      </c>
      <c r="C20" s="524">
        <v>399.0</v>
      </c>
      <c r="D20" s="516">
        <v>299.0</v>
      </c>
      <c r="E20" s="516">
        <v>263.12</v>
      </c>
      <c r="F20" s="516">
        <v>35.88</v>
      </c>
      <c r="G20" s="516">
        <f t="shared" si="1"/>
        <v>349</v>
      </c>
      <c r="H20" s="516">
        <f t="shared" si="2"/>
        <v>69.8</v>
      </c>
      <c r="I20" s="524">
        <f t="shared" si="3"/>
        <v>418.8</v>
      </c>
      <c r="K20" s="33" t="s">
        <v>2425</v>
      </c>
    </row>
    <row r="21" ht="15.75" customHeight="1">
      <c r="A21" s="523" t="s">
        <v>2940</v>
      </c>
      <c r="B21" s="523" t="s">
        <v>2162</v>
      </c>
      <c r="C21" s="525">
        <v>3999.0</v>
      </c>
      <c r="D21" s="516">
        <v>3.499</v>
      </c>
      <c r="E21" s="516">
        <v>3184.09</v>
      </c>
      <c r="F21" s="516">
        <v>314.91</v>
      </c>
      <c r="G21" s="516">
        <f t="shared" si="1"/>
        <v>3549</v>
      </c>
      <c r="H21" s="516">
        <f t="shared" si="2"/>
        <v>709.8</v>
      </c>
      <c r="I21" s="524">
        <f t="shared" si="3"/>
        <v>4258.8</v>
      </c>
      <c r="K21" s="33" t="s">
        <v>2425</v>
      </c>
    </row>
    <row r="22" ht="15.75" customHeight="1">
      <c r="A22" s="523" t="s">
        <v>2941</v>
      </c>
      <c r="B22" s="523" t="s">
        <v>2162</v>
      </c>
      <c r="C22" s="525">
        <v>5999.0</v>
      </c>
      <c r="D22" s="515">
        <v>4999.0</v>
      </c>
      <c r="E22" s="516">
        <v>4549.09</v>
      </c>
      <c r="F22" s="516">
        <v>449.91</v>
      </c>
      <c r="G22" s="516">
        <f t="shared" si="1"/>
        <v>5049</v>
      </c>
      <c r="H22" s="516">
        <f t="shared" si="2"/>
        <v>1009.8</v>
      </c>
      <c r="I22" s="524">
        <f t="shared" si="3"/>
        <v>6058.8</v>
      </c>
      <c r="K22" s="33" t="s">
        <v>2425</v>
      </c>
    </row>
    <row r="23" ht="15.75" customHeight="1">
      <c r="A23" s="523" t="s">
        <v>2942</v>
      </c>
      <c r="B23" s="523" t="s">
        <v>2162</v>
      </c>
      <c r="C23" s="525">
        <v>12999.0</v>
      </c>
      <c r="D23" s="515">
        <v>9999.0</v>
      </c>
      <c r="E23" s="516">
        <v>8999.1</v>
      </c>
      <c r="F23" s="516">
        <v>999.9</v>
      </c>
      <c r="G23" s="516">
        <f t="shared" si="1"/>
        <v>10049</v>
      </c>
      <c r="H23" s="516">
        <f t="shared" si="2"/>
        <v>2009.8</v>
      </c>
      <c r="I23" s="524">
        <f t="shared" si="3"/>
        <v>12058.8</v>
      </c>
      <c r="K23" s="33" t="s">
        <v>2425</v>
      </c>
    </row>
    <row r="24" ht="15.75" customHeight="1">
      <c r="A24" s="523" t="s">
        <v>2943</v>
      </c>
      <c r="B24" s="523" t="s">
        <v>2162</v>
      </c>
      <c r="C24" s="524">
        <v>799.0</v>
      </c>
      <c r="D24" s="516">
        <v>499.0</v>
      </c>
      <c r="E24" s="516">
        <v>439.12</v>
      </c>
      <c r="F24" s="516">
        <v>59.88</v>
      </c>
      <c r="G24" s="516">
        <f t="shared" si="1"/>
        <v>549</v>
      </c>
      <c r="H24" s="516">
        <f t="shared" si="2"/>
        <v>109.8</v>
      </c>
      <c r="I24" s="524">
        <f t="shared" si="3"/>
        <v>658.8</v>
      </c>
      <c r="K24" s="33" t="s">
        <v>2425</v>
      </c>
    </row>
    <row r="25" ht="15.75" customHeight="1">
      <c r="A25" s="523" t="s">
        <v>2944</v>
      </c>
      <c r="B25" s="523" t="s">
        <v>2162</v>
      </c>
      <c r="C25" s="525">
        <v>1999.0</v>
      </c>
      <c r="D25" s="516">
        <v>1.799</v>
      </c>
      <c r="E25" s="516">
        <v>1583.12</v>
      </c>
      <c r="F25" s="516">
        <v>215.88</v>
      </c>
      <c r="G25" s="516">
        <f t="shared" si="1"/>
        <v>1849</v>
      </c>
      <c r="H25" s="516">
        <f t="shared" si="2"/>
        <v>369.8</v>
      </c>
      <c r="I25" s="524">
        <f t="shared" si="3"/>
        <v>2218.8</v>
      </c>
      <c r="K25" s="33" t="s">
        <v>2945</v>
      </c>
    </row>
    <row r="26" ht="15.75" customHeight="1">
      <c r="A26" s="528" t="s">
        <v>2946</v>
      </c>
      <c r="B26" s="528" t="s">
        <v>2162</v>
      </c>
      <c r="C26" s="529">
        <v>5999.0</v>
      </c>
      <c r="D26" s="530">
        <v>3999.0</v>
      </c>
      <c r="E26" s="521">
        <v>3519.12</v>
      </c>
      <c r="F26" s="521">
        <v>479.88</v>
      </c>
      <c r="G26" s="521">
        <f t="shared" si="1"/>
        <v>4049</v>
      </c>
      <c r="H26" s="521">
        <f t="shared" si="2"/>
        <v>809.8</v>
      </c>
      <c r="I26" s="531">
        <f t="shared" si="3"/>
        <v>4858.8</v>
      </c>
      <c r="K26" s="33" t="s">
        <v>2945</v>
      </c>
    </row>
    <row r="27" ht="8.25" customHeight="1">
      <c r="A27" s="532"/>
      <c r="B27" s="532"/>
      <c r="C27" s="533"/>
      <c r="D27" s="534"/>
      <c r="E27" s="534"/>
      <c r="F27" s="534"/>
      <c r="G27" s="534"/>
      <c r="H27" s="534"/>
      <c r="I27" s="535"/>
      <c r="K27" s="33"/>
    </row>
    <row r="28" ht="15.75" customHeight="1"/>
    <row r="29" ht="15.75" customHeight="1"/>
    <row r="30" ht="15.75" customHeight="1"/>
    <row r="31" ht="15.75" customHeight="1"/>
    <row r="32" ht="15.75" customHeight="1">
      <c r="E32" s="1" t="s">
        <v>2917</v>
      </c>
    </row>
    <row r="33" ht="15.75" customHeight="1">
      <c r="A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15.14"/>
    <col customWidth="1" min="3" max="3" width="13.43"/>
    <col customWidth="1" min="4" max="4" width="17.43"/>
    <col customWidth="1" min="5" max="5" width="16.0"/>
    <col customWidth="1" min="6" max="6" width="16.71"/>
    <col customWidth="1" min="7" max="7" width="14.0"/>
    <col customWidth="1" min="8" max="8" width="8.71"/>
    <col customWidth="1" min="9" max="9" width="10.43"/>
    <col customWidth="1" min="10" max="11" width="8.71"/>
  </cols>
  <sheetData>
    <row r="1" ht="23.25" customHeight="1">
      <c r="A1" s="536" t="s">
        <v>2947</v>
      </c>
      <c r="B1" s="537" t="s">
        <v>201</v>
      </c>
      <c r="C1" s="537" t="s">
        <v>2451</v>
      </c>
      <c r="D1" s="537" t="s">
        <v>2948</v>
      </c>
      <c r="E1" s="537" t="s">
        <v>2919</v>
      </c>
      <c r="F1" s="537" t="s">
        <v>2488</v>
      </c>
      <c r="G1" s="537" t="s">
        <v>238</v>
      </c>
    </row>
    <row r="2">
      <c r="A2" s="538" t="s">
        <v>2949</v>
      </c>
      <c r="B2" s="539">
        <v>1499.0</v>
      </c>
      <c r="C2" s="540">
        <v>1199.0</v>
      </c>
      <c r="D2" s="541">
        <v>1079.1</v>
      </c>
      <c r="E2" s="433">
        <v>119.9</v>
      </c>
      <c r="F2" s="541">
        <f t="shared" ref="F2:F21" si="1">D2+E2+50</f>
        <v>1249</v>
      </c>
      <c r="G2" s="542">
        <f t="shared" ref="G2:G21" si="2">F2+100</f>
        <v>1349</v>
      </c>
      <c r="I2" s="33" t="s">
        <v>2425</v>
      </c>
    </row>
    <row r="3">
      <c r="A3" s="460" t="s">
        <v>2950</v>
      </c>
      <c r="B3" s="543">
        <v>1.299</v>
      </c>
      <c r="C3" s="544">
        <v>1299.0</v>
      </c>
      <c r="D3" s="545">
        <v>1208.07</v>
      </c>
      <c r="E3" s="154">
        <v>90.93</v>
      </c>
      <c r="F3" s="545">
        <f t="shared" si="1"/>
        <v>1349</v>
      </c>
      <c r="G3" s="546">
        <f t="shared" si="2"/>
        <v>1449</v>
      </c>
      <c r="I3" s="33" t="s">
        <v>2425</v>
      </c>
    </row>
    <row r="4">
      <c r="A4" s="460" t="s">
        <v>2951</v>
      </c>
      <c r="B4" s="547">
        <v>2499.0</v>
      </c>
      <c r="C4" s="154">
        <v>2.099</v>
      </c>
      <c r="D4" s="545">
        <v>1889.1</v>
      </c>
      <c r="E4" s="154">
        <v>209.9</v>
      </c>
      <c r="F4" s="545">
        <f t="shared" si="1"/>
        <v>2149</v>
      </c>
      <c r="G4" s="546">
        <f t="shared" si="2"/>
        <v>2249</v>
      </c>
      <c r="I4" s="33" t="s">
        <v>2425</v>
      </c>
    </row>
    <row r="5">
      <c r="A5" s="460" t="s">
        <v>2952</v>
      </c>
      <c r="B5" s="547">
        <v>2999.0</v>
      </c>
      <c r="C5" s="548">
        <v>2.399</v>
      </c>
      <c r="D5" s="549">
        <v>2159.1</v>
      </c>
      <c r="E5" s="548">
        <v>239.9</v>
      </c>
      <c r="F5" s="549">
        <f t="shared" si="1"/>
        <v>2449</v>
      </c>
      <c r="G5" s="546">
        <f t="shared" si="2"/>
        <v>2549</v>
      </c>
      <c r="I5" s="33" t="s">
        <v>2425</v>
      </c>
      <c r="J5" s="1"/>
    </row>
    <row r="6">
      <c r="A6" s="460" t="s">
        <v>2953</v>
      </c>
      <c r="B6" s="543">
        <v>2.499</v>
      </c>
      <c r="C6" s="550">
        <v>1.799</v>
      </c>
      <c r="D6" s="550">
        <v>1637.09</v>
      </c>
      <c r="E6" s="550">
        <v>161.91</v>
      </c>
      <c r="F6" s="551">
        <f t="shared" si="1"/>
        <v>1849</v>
      </c>
      <c r="G6" s="546">
        <f t="shared" si="2"/>
        <v>1949</v>
      </c>
      <c r="H6" s="552"/>
      <c r="I6" s="33" t="s">
        <v>2425</v>
      </c>
    </row>
    <row r="7">
      <c r="A7" s="460" t="s">
        <v>2954</v>
      </c>
      <c r="B7" s="543">
        <v>999.0</v>
      </c>
      <c r="C7" s="548">
        <v>599.0</v>
      </c>
      <c r="D7" s="548">
        <v>545.09</v>
      </c>
      <c r="E7" s="548">
        <v>53.91</v>
      </c>
      <c r="F7" s="549">
        <f t="shared" si="1"/>
        <v>649</v>
      </c>
      <c r="G7" s="546">
        <f t="shared" si="2"/>
        <v>749</v>
      </c>
      <c r="H7" s="370"/>
      <c r="I7" s="33" t="s">
        <v>2425</v>
      </c>
      <c r="K7" s="1"/>
    </row>
    <row r="8">
      <c r="A8" s="460" t="s">
        <v>2955</v>
      </c>
      <c r="B8" s="543">
        <v>3.499</v>
      </c>
      <c r="C8" s="548">
        <v>2.999</v>
      </c>
      <c r="D8" s="549">
        <v>2729.09</v>
      </c>
      <c r="E8" s="548">
        <v>269.91</v>
      </c>
      <c r="F8" s="549">
        <f t="shared" si="1"/>
        <v>3049</v>
      </c>
      <c r="G8" s="546">
        <f t="shared" si="2"/>
        <v>3149</v>
      </c>
      <c r="I8" s="33" t="s">
        <v>2425</v>
      </c>
    </row>
    <row r="9">
      <c r="A9" s="460" t="s">
        <v>2956</v>
      </c>
      <c r="B9" s="543">
        <v>599.0</v>
      </c>
      <c r="C9" s="548">
        <v>499.0</v>
      </c>
      <c r="D9" s="548">
        <v>454.09</v>
      </c>
      <c r="E9" s="548">
        <v>44.91</v>
      </c>
      <c r="F9" s="549">
        <f t="shared" si="1"/>
        <v>549</v>
      </c>
      <c r="G9" s="546">
        <f t="shared" si="2"/>
        <v>649</v>
      </c>
      <c r="I9" s="33" t="s">
        <v>2425</v>
      </c>
    </row>
    <row r="10">
      <c r="A10" s="460" t="s">
        <v>2957</v>
      </c>
      <c r="B10" s="547">
        <v>5999.0</v>
      </c>
      <c r="C10" s="154">
        <v>3999.0</v>
      </c>
      <c r="D10" s="545">
        <v>3639.09</v>
      </c>
      <c r="E10" s="154">
        <v>359.91</v>
      </c>
      <c r="F10" s="545">
        <f t="shared" si="1"/>
        <v>4049</v>
      </c>
      <c r="G10" s="546">
        <f t="shared" si="2"/>
        <v>4149</v>
      </c>
      <c r="I10" s="33" t="s">
        <v>2425</v>
      </c>
    </row>
    <row r="11">
      <c r="A11" s="460" t="s">
        <v>2958</v>
      </c>
      <c r="B11" s="543">
        <v>6.999</v>
      </c>
      <c r="C11" s="154">
        <v>4999.0</v>
      </c>
      <c r="D11" s="154">
        <v>4399.12</v>
      </c>
      <c r="E11" s="154">
        <v>599.88</v>
      </c>
      <c r="F11" s="545">
        <f t="shared" si="1"/>
        <v>5049</v>
      </c>
      <c r="G11" s="546">
        <f t="shared" si="2"/>
        <v>5149</v>
      </c>
      <c r="I11" s="33" t="s">
        <v>2425</v>
      </c>
    </row>
    <row r="12">
      <c r="A12" s="460" t="s">
        <v>2959</v>
      </c>
      <c r="B12" s="543">
        <v>3.499</v>
      </c>
      <c r="C12" s="154">
        <v>2499.0</v>
      </c>
      <c r="D12" s="154">
        <v>2274.09</v>
      </c>
      <c r="E12" s="154">
        <v>224.91</v>
      </c>
      <c r="F12" s="545">
        <f t="shared" si="1"/>
        <v>2549</v>
      </c>
      <c r="G12" s="546">
        <f t="shared" si="2"/>
        <v>2649</v>
      </c>
      <c r="I12" s="33" t="s">
        <v>2425</v>
      </c>
    </row>
    <row r="13">
      <c r="A13" s="460" t="s">
        <v>2960</v>
      </c>
      <c r="B13" s="543">
        <v>699.0</v>
      </c>
      <c r="C13" s="154">
        <v>399.0</v>
      </c>
      <c r="D13" s="154">
        <v>351.12</v>
      </c>
      <c r="E13" s="154">
        <v>47.88</v>
      </c>
      <c r="F13" s="545">
        <f t="shared" si="1"/>
        <v>449</v>
      </c>
      <c r="G13" s="546">
        <f t="shared" si="2"/>
        <v>549</v>
      </c>
      <c r="I13" s="33" t="s">
        <v>2425</v>
      </c>
    </row>
    <row r="14">
      <c r="A14" s="460" t="s">
        <v>2961</v>
      </c>
      <c r="B14" s="547">
        <v>2499.0</v>
      </c>
      <c r="C14" s="544">
        <v>1599.0</v>
      </c>
      <c r="D14" s="545">
        <v>1455.09</v>
      </c>
      <c r="E14" s="154">
        <v>143.91</v>
      </c>
      <c r="F14" s="545">
        <f t="shared" si="1"/>
        <v>1649</v>
      </c>
      <c r="G14" s="546">
        <f t="shared" si="2"/>
        <v>1749</v>
      </c>
      <c r="I14" s="33" t="s">
        <v>2425</v>
      </c>
    </row>
    <row r="15" ht="15.75" customHeight="1">
      <c r="A15" s="460" t="s">
        <v>2962</v>
      </c>
      <c r="B15" s="547">
        <v>3499.0</v>
      </c>
      <c r="C15" s="544">
        <v>1999.0</v>
      </c>
      <c r="D15" s="545">
        <v>1819.09</v>
      </c>
      <c r="E15" s="154">
        <v>179.91</v>
      </c>
      <c r="F15" s="545">
        <f t="shared" si="1"/>
        <v>2049</v>
      </c>
      <c r="G15" s="546">
        <f t="shared" si="2"/>
        <v>2149</v>
      </c>
      <c r="I15" s="33" t="s">
        <v>2425</v>
      </c>
    </row>
    <row r="16" ht="15.75" customHeight="1">
      <c r="A16" s="460" t="s">
        <v>2963</v>
      </c>
      <c r="B16" s="547">
        <v>3499.0</v>
      </c>
      <c r="C16" s="154">
        <v>2.299</v>
      </c>
      <c r="D16" s="545">
        <v>2092.09</v>
      </c>
      <c r="E16" s="154">
        <v>206.91</v>
      </c>
      <c r="F16" s="545">
        <f t="shared" si="1"/>
        <v>2349</v>
      </c>
      <c r="G16" s="546">
        <f t="shared" si="2"/>
        <v>2449</v>
      </c>
      <c r="I16" s="33" t="s">
        <v>2425</v>
      </c>
    </row>
    <row r="17" ht="15.75" customHeight="1">
      <c r="A17" s="460" t="s">
        <v>2964</v>
      </c>
      <c r="B17" s="547">
        <v>2499.0</v>
      </c>
      <c r="C17" s="553">
        <v>1499.0</v>
      </c>
      <c r="D17" s="549">
        <v>1364.09</v>
      </c>
      <c r="E17" s="548">
        <v>134.91</v>
      </c>
      <c r="F17" s="549">
        <f t="shared" si="1"/>
        <v>1549</v>
      </c>
      <c r="G17" s="546">
        <f t="shared" si="2"/>
        <v>1649</v>
      </c>
      <c r="I17" s="33" t="s">
        <v>2425</v>
      </c>
    </row>
    <row r="18" ht="15.75" customHeight="1">
      <c r="A18" s="460" t="s">
        <v>2965</v>
      </c>
      <c r="B18" s="543">
        <v>799.0</v>
      </c>
      <c r="C18" s="154">
        <v>599.0</v>
      </c>
      <c r="D18" s="154">
        <v>527.12</v>
      </c>
      <c r="E18" s="154">
        <v>71.88</v>
      </c>
      <c r="F18" s="545">
        <f t="shared" si="1"/>
        <v>649</v>
      </c>
      <c r="G18" s="546">
        <f t="shared" si="2"/>
        <v>749</v>
      </c>
      <c r="I18" s="33" t="s">
        <v>2425</v>
      </c>
    </row>
    <row r="19" ht="15.75" customHeight="1">
      <c r="A19" s="460" t="s">
        <v>2966</v>
      </c>
      <c r="B19" s="543">
        <v>499.0</v>
      </c>
      <c r="C19" s="154">
        <v>399.0</v>
      </c>
      <c r="D19" s="154">
        <v>351.12</v>
      </c>
      <c r="E19" s="154">
        <v>47.88</v>
      </c>
      <c r="F19" s="545">
        <f t="shared" si="1"/>
        <v>449</v>
      </c>
      <c r="G19" s="546">
        <f t="shared" si="2"/>
        <v>549</v>
      </c>
      <c r="I19" s="33" t="s">
        <v>2425</v>
      </c>
    </row>
    <row r="20" ht="15.75" customHeight="1">
      <c r="A20" s="460" t="s">
        <v>2967</v>
      </c>
      <c r="B20" s="547">
        <v>1199.0</v>
      </c>
      <c r="C20" s="154">
        <v>999.0</v>
      </c>
      <c r="D20" s="154">
        <v>879.12</v>
      </c>
      <c r="E20" s="154">
        <v>119.88</v>
      </c>
      <c r="F20" s="545">
        <f t="shared" si="1"/>
        <v>1049</v>
      </c>
      <c r="G20" s="546">
        <f t="shared" si="2"/>
        <v>1149</v>
      </c>
      <c r="I20" s="33" t="s">
        <v>2425</v>
      </c>
    </row>
    <row r="21" ht="15.75" customHeight="1">
      <c r="A21" s="460" t="s">
        <v>2968</v>
      </c>
      <c r="B21" s="547">
        <v>2499.0</v>
      </c>
      <c r="C21" s="544">
        <v>1799.0</v>
      </c>
      <c r="D21" s="545">
        <v>1619.1</v>
      </c>
      <c r="E21" s="154">
        <v>179.8</v>
      </c>
      <c r="F21" s="545">
        <f t="shared" si="1"/>
        <v>1848.9</v>
      </c>
      <c r="G21" s="546">
        <f t="shared" si="2"/>
        <v>1948.9</v>
      </c>
      <c r="I21" s="33" t="s">
        <v>2425</v>
      </c>
    </row>
    <row r="22" ht="15.75" customHeight="1"/>
    <row r="23" ht="15.75" customHeight="1"/>
    <row r="24" ht="15.75" customHeight="1"/>
    <row r="25" ht="15.75" customHeight="1">
      <c r="A25" s="474" t="s">
        <v>2685</v>
      </c>
    </row>
    <row r="26" ht="15.75" customHeight="1">
      <c r="D26" s="1" t="s">
        <v>2917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29"/>
    <col customWidth="1" min="3" max="3" width="14.86"/>
    <col customWidth="1" min="4" max="4" width="15.0"/>
    <col customWidth="1" min="5" max="5" width="13.71"/>
    <col customWidth="1" min="6" max="6" width="12.43"/>
    <col customWidth="1" min="7" max="7" width="14.71"/>
    <col customWidth="1" min="8" max="8" width="12.86"/>
    <col customWidth="1" min="9" max="9" width="13.43"/>
    <col customWidth="1" min="10" max="10" width="14.43"/>
    <col customWidth="1" min="11" max="11" width="14.14"/>
    <col customWidth="1" min="12" max="12" width="22.57"/>
    <col customWidth="1" min="13" max="15" width="8.71"/>
  </cols>
  <sheetData>
    <row r="1">
      <c r="A1" s="554" t="s">
        <v>2658</v>
      </c>
      <c r="B1" s="555" t="s">
        <v>1875</v>
      </c>
      <c r="C1" s="555" t="s">
        <v>2969</v>
      </c>
      <c r="D1" s="555" t="s">
        <v>2659</v>
      </c>
      <c r="E1" s="555" t="s">
        <v>2970</v>
      </c>
      <c r="F1" s="555" t="s">
        <v>201</v>
      </c>
      <c r="G1" s="555" t="s">
        <v>2971</v>
      </c>
      <c r="H1" s="555" t="s">
        <v>2661</v>
      </c>
      <c r="I1" s="556" t="s">
        <v>2488</v>
      </c>
      <c r="J1" s="556" t="s">
        <v>2972</v>
      </c>
      <c r="K1" s="556" t="s">
        <v>238</v>
      </c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</row>
    <row r="2">
      <c r="A2" s="557" t="s">
        <v>2973</v>
      </c>
      <c r="B2" s="558" t="s">
        <v>2974</v>
      </c>
      <c r="C2" s="558">
        <v>8.517129E7</v>
      </c>
      <c r="D2" s="559" t="s">
        <v>2975</v>
      </c>
      <c r="E2" s="560">
        <v>17145.0</v>
      </c>
      <c r="F2" s="561">
        <v>17145.0</v>
      </c>
      <c r="G2" s="560">
        <v>17490.0</v>
      </c>
      <c r="H2" s="560">
        <v>1050.0</v>
      </c>
      <c r="I2" s="562">
        <f t="shared" ref="I2:I12" si="1">E2-H2+50</f>
        <v>16145</v>
      </c>
      <c r="J2" s="562">
        <f t="shared" ref="J2:J12" si="2">I2*3/100</f>
        <v>484.35</v>
      </c>
      <c r="K2" s="563">
        <f t="shared" ref="K2:K12" si="3">I2+J2</f>
        <v>16629.35</v>
      </c>
      <c r="L2" s="373" t="s">
        <v>2425</v>
      </c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</row>
    <row r="3">
      <c r="A3" s="564" t="s">
        <v>2976</v>
      </c>
      <c r="B3" s="565" t="s">
        <v>2974</v>
      </c>
      <c r="C3" s="558">
        <v>8.517129E7</v>
      </c>
      <c r="D3" s="566" t="s">
        <v>2672</v>
      </c>
      <c r="E3" s="567">
        <v>37282.0</v>
      </c>
      <c r="F3" s="561">
        <v>37282.0</v>
      </c>
      <c r="G3" s="567">
        <v>39990.0</v>
      </c>
      <c r="H3" s="560">
        <v>1050.0</v>
      </c>
      <c r="I3" s="562">
        <f t="shared" si="1"/>
        <v>36282</v>
      </c>
      <c r="J3" s="562">
        <f t="shared" si="2"/>
        <v>1088.46</v>
      </c>
      <c r="K3" s="563">
        <f t="shared" si="3"/>
        <v>37370.46</v>
      </c>
      <c r="L3" s="373" t="s">
        <v>2425</v>
      </c>
      <c r="M3" s="373"/>
      <c r="N3" s="373"/>
      <c r="O3" s="373" t="s">
        <v>2699</v>
      </c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</row>
    <row r="4">
      <c r="A4" s="564" t="s">
        <v>2977</v>
      </c>
      <c r="B4" s="565" t="s">
        <v>2974</v>
      </c>
      <c r="C4" s="558">
        <v>8.51713E7</v>
      </c>
      <c r="D4" s="566" t="s">
        <v>2674</v>
      </c>
      <c r="E4" s="567">
        <v>27358.0</v>
      </c>
      <c r="F4" s="561">
        <v>27358.0</v>
      </c>
      <c r="G4" s="567">
        <v>28990.0</v>
      </c>
      <c r="H4" s="560">
        <v>1050.0</v>
      </c>
      <c r="I4" s="562">
        <f t="shared" si="1"/>
        <v>26358</v>
      </c>
      <c r="J4" s="562">
        <f t="shared" si="2"/>
        <v>790.74</v>
      </c>
      <c r="K4" s="563">
        <f t="shared" si="3"/>
        <v>27148.74</v>
      </c>
      <c r="L4" s="373" t="s">
        <v>2425</v>
      </c>
      <c r="M4" s="373"/>
      <c r="N4" s="373"/>
      <c r="O4" s="373" t="s">
        <v>2699</v>
      </c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</row>
    <row r="5">
      <c r="A5" s="564" t="s">
        <v>2978</v>
      </c>
      <c r="B5" s="565" t="s">
        <v>2974</v>
      </c>
      <c r="C5" s="558">
        <v>8.517129E7</v>
      </c>
      <c r="D5" s="566" t="s">
        <v>2669</v>
      </c>
      <c r="E5" s="567">
        <v>19605.0</v>
      </c>
      <c r="F5" s="561">
        <v>19605.0</v>
      </c>
      <c r="G5" s="567">
        <v>19999.0</v>
      </c>
      <c r="H5" s="560">
        <v>1050.0</v>
      </c>
      <c r="I5" s="562">
        <f t="shared" si="1"/>
        <v>18605</v>
      </c>
      <c r="J5" s="562">
        <f t="shared" si="2"/>
        <v>558.15</v>
      </c>
      <c r="K5" s="563">
        <f t="shared" si="3"/>
        <v>19163.15</v>
      </c>
      <c r="L5" s="373" t="s">
        <v>2425</v>
      </c>
      <c r="M5" s="373"/>
      <c r="N5" s="373"/>
      <c r="O5" s="373" t="s">
        <v>2699</v>
      </c>
      <c r="P5" s="373"/>
      <c r="Q5" s="373"/>
      <c r="R5" s="373"/>
      <c r="S5" s="373"/>
      <c r="T5" s="373"/>
      <c r="U5" s="373"/>
      <c r="V5" s="373"/>
      <c r="W5" s="373"/>
      <c r="X5" s="373"/>
      <c r="Y5" s="373"/>
      <c r="Z5" s="373"/>
    </row>
    <row r="6">
      <c r="A6" s="564" t="s">
        <v>2979</v>
      </c>
      <c r="B6" s="565" t="s">
        <v>2974</v>
      </c>
      <c r="C6" s="558">
        <v>8.517129E7</v>
      </c>
      <c r="D6" s="566" t="s">
        <v>2980</v>
      </c>
      <c r="E6" s="567">
        <v>9794.0</v>
      </c>
      <c r="F6" s="561">
        <v>9794.0</v>
      </c>
      <c r="G6" s="567">
        <v>9990.0</v>
      </c>
      <c r="H6" s="560">
        <v>520.0</v>
      </c>
      <c r="I6" s="562">
        <f t="shared" si="1"/>
        <v>9324</v>
      </c>
      <c r="J6" s="562">
        <f t="shared" si="2"/>
        <v>279.72</v>
      </c>
      <c r="K6" s="563">
        <f t="shared" si="3"/>
        <v>9603.72</v>
      </c>
      <c r="L6" s="373" t="s">
        <v>2425</v>
      </c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</row>
    <row r="7">
      <c r="A7" s="564" t="s">
        <v>2981</v>
      </c>
      <c r="B7" s="565" t="s">
        <v>2974</v>
      </c>
      <c r="C7" s="558">
        <v>8.517129E7</v>
      </c>
      <c r="D7" s="566" t="s">
        <v>2669</v>
      </c>
      <c r="E7" s="567">
        <v>25520.0</v>
      </c>
      <c r="F7" s="561">
        <v>26215.0</v>
      </c>
      <c r="G7" s="567">
        <v>25999.0</v>
      </c>
      <c r="H7" s="560">
        <v>1050.0</v>
      </c>
      <c r="I7" s="562">
        <f t="shared" si="1"/>
        <v>24520</v>
      </c>
      <c r="J7" s="562">
        <f t="shared" si="2"/>
        <v>735.6</v>
      </c>
      <c r="K7" s="563">
        <f t="shared" si="3"/>
        <v>25255.6</v>
      </c>
      <c r="L7" s="373" t="s">
        <v>2425</v>
      </c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  <c r="X7" s="373"/>
      <c r="Y7" s="373"/>
      <c r="Z7" s="373"/>
    </row>
    <row r="8">
      <c r="A8" s="564" t="s">
        <v>2979</v>
      </c>
      <c r="B8" s="565" t="s">
        <v>2974</v>
      </c>
      <c r="C8" s="558">
        <v>8.517129E7</v>
      </c>
      <c r="D8" s="566" t="s">
        <v>2678</v>
      </c>
      <c r="E8" s="567">
        <v>10775.0</v>
      </c>
      <c r="F8" s="561">
        <v>10775.0</v>
      </c>
      <c r="G8" s="567">
        <v>10999.0</v>
      </c>
      <c r="H8" s="560">
        <v>520.0</v>
      </c>
      <c r="I8" s="562">
        <f t="shared" si="1"/>
        <v>10305</v>
      </c>
      <c r="J8" s="562">
        <f t="shared" si="2"/>
        <v>309.15</v>
      </c>
      <c r="K8" s="563">
        <f t="shared" si="3"/>
        <v>10614.15</v>
      </c>
      <c r="L8" s="373" t="s">
        <v>2425</v>
      </c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</row>
    <row r="9">
      <c r="A9" s="564" t="s">
        <v>2982</v>
      </c>
      <c r="B9" s="565" t="s">
        <v>2974</v>
      </c>
      <c r="C9" s="558">
        <v>8.51713E7</v>
      </c>
      <c r="D9" s="566" t="s">
        <v>2678</v>
      </c>
      <c r="E9" s="567">
        <v>12775.0</v>
      </c>
      <c r="F9" s="561">
        <v>12775.0</v>
      </c>
      <c r="G9" s="567">
        <v>12999.0</v>
      </c>
      <c r="H9" s="560">
        <v>520.0</v>
      </c>
      <c r="I9" s="562">
        <f t="shared" si="1"/>
        <v>12305</v>
      </c>
      <c r="J9" s="562">
        <f t="shared" si="2"/>
        <v>369.15</v>
      </c>
      <c r="K9" s="563">
        <f t="shared" si="3"/>
        <v>12674.15</v>
      </c>
      <c r="L9" s="373" t="s">
        <v>2425</v>
      </c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</row>
    <row r="10">
      <c r="A10" s="564" t="s">
        <v>2983</v>
      </c>
      <c r="B10" s="565" t="s">
        <v>2974</v>
      </c>
      <c r="C10" s="558">
        <v>8.51713E7</v>
      </c>
      <c r="D10" s="566" t="s">
        <v>2669</v>
      </c>
      <c r="E10" s="567">
        <v>21570.0</v>
      </c>
      <c r="F10" s="561">
        <v>22550.0</v>
      </c>
      <c r="G10" s="567">
        <v>21999.0</v>
      </c>
      <c r="H10" s="560">
        <v>1050.0</v>
      </c>
      <c r="I10" s="562">
        <f t="shared" si="1"/>
        <v>20570</v>
      </c>
      <c r="J10" s="562">
        <f t="shared" si="2"/>
        <v>617.1</v>
      </c>
      <c r="K10" s="563">
        <f t="shared" si="3"/>
        <v>21187.1</v>
      </c>
      <c r="L10" s="373" t="s">
        <v>2425</v>
      </c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</row>
    <row r="11">
      <c r="A11" s="564" t="s">
        <v>2984</v>
      </c>
      <c r="B11" s="565" t="s">
        <v>2974</v>
      </c>
      <c r="C11" s="558">
        <v>8.51713E7</v>
      </c>
      <c r="D11" s="566" t="s">
        <v>2678</v>
      </c>
      <c r="E11" s="567">
        <v>13775.0</v>
      </c>
      <c r="F11" s="561">
        <v>13775.0</v>
      </c>
      <c r="G11" s="567">
        <v>13999.0</v>
      </c>
      <c r="H11" s="560">
        <v>1050.0</v>
      </c>
      <c r="I11" s="562">
        <f t="shared" si="1"/>
        <v>12775</v>
      </c>
      <c r="J11" s="562">
        <f t="shared" si="2"/>
        <v>383.25</v>
      </c>
      <c r="K11" s="563">
        <f t="shared" si="3"/>
        <v>13158.25</v>
      </c>
      <c r="L11" s="373" t="s">
        <v>2425</v>
      </c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  <c r="X11" s="373"/>
      <c r="Y11" s="373"/>
      <c r="Z11" s="373"/>
    </row>
    <row r="12" ht="15.75" customHeight="1">
      <c r="A12" s="373" t="s">
        <v>2985</v>
      </c>
      <c r="B12" s="373" t="s">
        <v>2974</v>
      </c>
      <c r="C12" s="373"/>
      <c r="D12" s="373" t="s">
        <v>2669</v>
      </c>
      <c r="E12" s="373">
        <v>18270.0</v>
      </c>
      <c r="F12" s="373">
        <v>18270.0</v>
      </c>
      <c r="G12" s="373" t="s">
        <v>2986</v>
      </c>
      <c r="H12" s="373">
        <v>1050.0</v>
      </c>
      <c r="I12" s="373">
        <f t="shared" si="1"/>
        <v>17270</v>
      </c>
      <c r="J12" s="373">
        <f t="shared" si="2"/>
        <v>518.1</v>
      </c>
      <c r="K12" s="373">
        <f t="shared" si="3"/>
        <v>17788.1</v>
      </c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</row>
    <row r="13" ht="15.75" customHeight="1">
      <c r="A13" s="373"/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  <c r="X13" s="373"/>
      <c r="Y13" s="373"/>
      <c r="Z13" s="373"/>
    </row>
    <row r="14" ht="15.75" customHeight="1">
      <c r="A14" s="373"/>
      <c r="B14" s="373"/>
      <c r="C14" s="373" t="s">
        <v>2870</v>
      </c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  <c r="X14" s="373"/>
      <c r="Y14" s="373"/>
      <c r="Z14" s="373"/>
    </row>
    <row r="15" ht="15.75" customHeight="1">
      <c r="A15" s="373"/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</row>
    <row r="16" ht="15.75" customHeight="1">
      <c r="A16" s="373"/>
      <c r="B16" s="373"/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73"/>
      <c r="R16" s="373"/>
      <c r="S16" s="373"/>
      <c r="T16" s="373"/>
      <c r="U16" s="373"/>
      <c r="V16" s="373"/>
      <c r="W16" s="373"/>
      <c r="X16" s="373"/>
      <c r="Y16" s="373"/>
      <c r="Z16" s="373"/>
    </row>
    <row r="17" ht="15.75" customHeight="1">
      <c r="A17" s="373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</row>
    <row r="18" ht="15.75" customHeight="1">
      <c r="A18" s="373"/>
      <c r="B18" s="373"/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3"/>
      <c r="Q18" s="373"/>
      <c r="R18" s="373"/>
      <c r="S18" s="373"/>
      <c r="T18" s="373"/>
      <c r="U18" s="373"/>
      <c r="V18" s="373"/>
      <c r="W18" s="373"/>
      <c r="X18" s="373"/>
      <c r="Y18" s="373"/>
      <c r="Z18" s="373"/>
    </row>
    <row r="19" ht="15.75" customHeight="1">
      <c r="A19" s="373"/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</row>
    <row r="20" ht="15.75" customHeight="1">
      <c r="A20" s="373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73"/>
    </row>
    <row r="21" ht="15.75" customHeight="1">
      <c r="A21" s="373"/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73"/>
    </row>
    <row r="22" ht="15.75" customHeight="1">
      <c r="A22" s="37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</row>
    <row r="23" ht="15.75" customHeight="1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</row>
    <row r="24" ht="15.75" customHeight="1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373"/>
      <c r="X24" s="373"/>
      <c r="Y24" s="373"/>
      <c r="Z24" s="373"/>
    </row>
    <row r="25" ht="15.75" customHeight="1">
      <c r="A25" s="373"/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</row>
    <row r="26" ht="15.75" customHeight="1">
      <c r="A26" s="373"/>
      <c r="B26" s="373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  <c r="V26" s="373"/>
      <c r="W26" s="373"/>
      <c r="X26" s="373"/>
      <c r="Y26" s="373"/>
      <c r="Z26" s="373"/>
    </row>
    <row r="27" ht="15.75" customHeight="1">
      <c r="A27" s="373"/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  <c r="V27" s="373"/>
      <c r="W27" s="373"/>
      <c r="X27" s="373"/>
      <c r="Y27" s="373"/>
      <c r="Z27" s="373"/>
    </row>
    <row r="28" ht="15.75" customHeight="1">
      <c r="A28" s="373"/>
      <c r="B28" s="373"/>
      <c r="C28" s="373"/>
      <c r="D28" s="373"/>
      <c r="E28" s="373"/>
      <c r="F28" s="373"/>
      <c r="G28" s="373"/>
      <c r="H28" s="373"/>
      <c r="I28" s="373"/>
      <c r="J28" s="373"/>
      <c r="K28" s="373"/>
      <c r="L28" s="373"/>
      <c r="M28" s="373"/>
      <c r="N28" s="373"/>
      <c r="O28" s="373"/>
      <c r="P28" s="373"/>
      <c r="Q28" s="373"/>
      <c r="R28" s="373"/>
      <c r="S28" s="373"/>
      <c r="T28" s="373"/>
      <c r="U28" s="373"/>
      <c r="V28" s="373"/>
      <c r="W28" s="373"/>
      <c r="X28" s="373"/>
      <c r="Y28" s="373"/>
      <c r="Z28" s="373"/>
    </row>
    <row r="29" ht="15.75" customHeight="1">
      <c r="A29" s="373"/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3"/>
      <c r="W29" s="373"/>
      <c r="X29" s="373"/>
      <c r="Y29" s="373"/>
      <c r="Z29" s="373"/>
    </row>
    <row r="30" ht="15.75" customHeight="1">
      <c r="A30" s="373"/>
      <c r="B30" s="373"/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373"/>
      <c r="X30" s="373"/>
      <c r="Y30" s="373"/>
      <c r="Z30" s="373"/>
    </row>
    <row r="31" ht="15.75" customHeight="1">
      <c r="A31" s="373"/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  <c r="V31" s="373"/>
      <c r="W31" s="373"/>
      <c r="X31" s="373"/>
      <c r="Y31" s="373"/>
      <c r="Z31" s="373"/>
    </row>
    <row r="32" ht="15.75" customHeight="1">
      <c r="A32" s="373"/>
      <c r="B32" s="373"/>
      <c r="C32" s="373"/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3"/>
      <c r="W32" s="373"/>
      <c r="X32" s="373"/>
      <c r="Y32" s="373"/>
      <c r="Z32" s="373"/>
    </row>
    <row r="33" ht="15.75" customHeight="1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</row>
    <row r="34" ht="15.75" customHeight="1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373"/>
      <c r="Z34" s="373"/>
    </row>
    <row r="35" ht="15.75" customHeight="1">
      <c r="A35" s="373"/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373"/>
      <c r="Z35" s="373"/>
    </row>
    <row r="36" ht="15.75" customHeight="1">
      <c r="A36" s="373"/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373"/>
      <c r="Z36" s="373"/>
    </row>
    <row r="37" ht="15.75" customHeight="1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373"/>
      <c r="V37" s="373"/>
      <c r="W37" s="373"/>
      <c r="X37" s="373"/>
      <c r="Y37" s="373"/>
      <c r="Z37" s="373"/>
    </row>
    <row r="38" ht="15.75" customHeight="1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373"/>
      <c r="Z38" s="373"/>
    </row>
    <row r="39" ht="15.75" customHeight="1">
      <c r="A39" s="373"/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73"/>
      <c r="Z39" s="373"/>
    </row>
    <row r="40" ht="15.75" customHeight="1">
      <c r="A40" s="373"/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373"/>
      <c r="Z40" s="373"/>
    </row>
    <row r="41" ht="15.75" customHeight="1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3"/>
    </row>
    <row r="42" ht="15.75" customHeight="1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3"/>
    </row>
    <row r="43" ht="15.75" customHeight="1">
      <c r="A43" s="373"/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73"/>
    </row>
    <row r="44" ht="15.75" customHeight="1">
      <c r="A44" s="373"/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3"/>
    </row>
    <row r="45" ht="15.75" customHeight="1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  <c r="U45" s="373"/>
      <c r="V45" s="373"/>
      <c r="W45" s="373"/>
      <c r="X45" s="373"/>
      <c r="Y45" s="373"/>
      <c r="Z45" s="373"/>
    </row>
    <row r="46" ht="15.75" customHeight="1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373"/>
      <c r="Z46" s="373"/>
    </row>
    <row r="47" ht="15.75" customHeight="1">
      <c r="A47" s="373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373"/>
      <c r="Z47" s="373"/>
    </row>
    <row r="48" ht="15.75" customHeight="1">
      <c r="A48" s="373"/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73"/>
      <c r="Z48" s="373"/>
    </row>
    <row r="49" ht="15.75" customHeight="1">
      <c r="A49" s="373"/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73"/>
      <c r="Z49" s="373"/>
    </row>
    <row r="50" ht="15.75" customHeight="1">
      <c r="A50" s="373"/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</row>
    <row r="51" ht="15.75" customHeight="1">
      <c r="A51" s="373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</row>
    <row r="52" ht="15.75" customHeight="1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373"/>
      <c r="V52" s="373"/>
      <c r="W52" s="373"/>
      <c r="X52" s="373"/>
      <c r="Y52" s="373"/>
      <c r="Z52" s="373"/>
    </row>
    <row r="53" ht="15.75" customHeight="1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373"/>
      <c r="X53" s="373"/>
      <c r="Y53" s="373"/>
      <c r="Z53" s="373"/>
    </row>
    <row r="54" ht="15.75" customHeight="1">
      <c r="A54" s="373"/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73"/>
    </row>
    <row r="55" ht="15.75" customHeight="1">
      <c r="A55" s="373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73"/>
    </row>
    <row r="56" ht="15.75" customHeight="1">
      <c r="A56" s="373"/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373"/>
      <c r="Z56" s="373"/>
    </row>
    <row r="57" ht="15.75" customHeight="1">
      <c r="A57" s="373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73"/>
      <c r="V57" s="373"/>
      <c r="W57" s="373"/>
      <c r="X57" s="373"/>
      <c r="Y57" s="373"/>
      <c r="Z57" s="373"/>
    </row>
    <row r="58" ht="15.75" customHeight="1">
      <c r="A58" s="373"/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  <c r="U58" s="373"/>
      <c r="V58" s="373"/>
      <c r="W58" s="373"/>
      <c r="X58" s="373"/>
      <c r="Y58" s="373"/>
      <c r="Z58" s="373"/>
    </row>
    <row r="59" ht="15.75" customHeight="1">
      <c r="A59" s="373"/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  <c r="U59" s="373"/>
      <c r="V59" s="373"/>
      <c r="W59" s="373"/>
      <c r="X59" s="373"/>
      <c r="Y59" s="373"/>
      <c r="Z59" s="373"/>
    </row>
    <row r="60" ht="15.75" customHeight="1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  <c r="U60" s="373"/>
      <c r="V60" s="373"/>
      <c r="W60" s="373"/>
      <c r="X60" s="373"/>
      <c r="Y60" s="373"/>
      <c r="Z60" s="373"/>
    </row>
    <row r="61" ht="15.75" customHeight="1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373"/>
      <c r="Z61" s="373"/>
    </row>
    <row r="62" ht="15.75" customHeight="1">
      <c r="A62" s="373"/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</row>
    <row r="63" ht="15.75" customHeight="1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73"/>
    </row>
    <row r="64" ht="15.75" customHeight="1">
      <c r="A64" s="373"/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373"/>
      <c r="Z64" s="373"/>
    </row>
    <row r="65" ht="15.75" customHeight="1">
      <c r="A65" s="373"/>
      <c r="B65" s="373"/>
      <c r="C65" s="373"/>
      <c r="D65" s="373"/>
      <c r="E65" s="373"/>
      <c r="F65" s="373"/>
      <c r="G65" s="373"/>
      <c r="H65" s="373"/>
      <c r="I65" s="373"/>
      <c r="J65" s="373"/>
      <c r="K65" s="373"/>
      <c r="L65" s="373"/>
      <c r="M65" s="373"/>
      <c r="N65" s="373"/>
      <c r="O65" s="373"/>
      <c r="P65" s="373"/>
      <c r="Q65" s="373"/>
      <c r="R65" s="373"/>
      <c r="S65" s="373"/>
      <c r="T65" s="373"/>
      <c r="U65" s="373"/>
      <c r="V65" s="373"/>
      <c r="W65" s="373"/>
      <c r="X65" s="373"/>
      <c r="Y65" s="373"/>
      <c r="Z65" s="373"/>
    </row>
    <row r="66" ht="15.75" customHeight="1">
      <c r="A66" s="373"/>
      <c r="B66" s="373"/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  <c r="U66" s="373"/>
      <c r="V66" s="373"/>
      <c r="W66" s="373"/>
      <c r="X66" s="373"/>
      <c r="Y66" s="373"/>
      <c r="Z66" s="373"/>
    </row>
    <row r="67" ht="15.75" customHeight="1">
      <c r="A67" s="37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</row>
    <row r="68" ht="15.75" customHeight="1">
      <c r="A68" s="373"/>
      <c r="B68" s="373"/>
      <c r="C68" s="373"/>
      <c r="D68" s="373"/>
      <c r="E68" s="373"/>
      <c r="F68" s="373"/>
      <c r="G68" s="373"/>
      <c r="H68" s="373"/>
      <c r="I68" s="373"/>
      <c r="J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  <c r="U68" s="373"/>
      <c r="V68" s="373"/>
      <c r="W68" s="373"/>
      <c r="X68" s="373"/>
      <c r="Y68" s="373"/>
      <c r="Z68" s="373"/>
    </row>
    <row r="69" ht="15.75" customHeight="1">
      <c r="A69" s="373"/>
      <c r="B69" s="373"/>
      <c r="C69" s="373"/>
      <c r="D69" s="373"/>
      <c r="E69" s="373"/>
      <c r="F69" s="373"/>
      <c r="G69" s="373"/>
      <c r="H69" s="373"/>
      <c r="I69" s="373"/>
      <c r="J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</row>
    <row r="70" ht="15.75" customHeight="1">
      <c r="A70" s="373"/>
      <c r="B70" s="373"/>
      <c r="C70" s="373"/>
      <c r="D70" s="373"/>
      <c r="E70" s="373"/>
      <c r="F70" s="373"/>
      <c r="G70" s="373"/>
      <c r="H70" s="373"/>
      <c r="I70" s="373"/>
      <c r="J70" s="373"/>
      <c r="K70" s="373"/>
      <c r="L70" s="373"/>
      <c r="M70" s="373"/>
      <c r="N70" s="373"/>
      <c r="O70" s="373"/>
      <c r="P70" s="373"/>
      <c r="Q70" s="373"/>
      <c r="R70" s="373"/>
      <c r="S70" s="373"/>
      <c r="T70" s="373"/>
      <c r="U70" s="373"/>
      <c r="V70" s="373"/>
      <c r="W70" s="373"/>
      <c r="X70" s="373"/>
      <c r="Y70" s="373"/>
      <c r="Z70" s="373"/>
    </row>
    <row r="71" ht="15.75" customHeight="1">
      <c r="A71" s="373"/>
      <c r="B71" s="373"/>
      <c r="C71" s="373"/>
      <c r="D71" s="373"/>
      <c r="E71" s="373"/>
      <c r="F71" s="373"/>
      <c r="G71" s="373"/>
      <c r="H71" s="373"/>
      <c r="I71" s="373"/>
      <c r="J71" s="373"/>
      <c r="K71" s="373"/>
      <c r="L71" s="373"/>
      <c r="M71" s="373"/>
      <c r="N71" s="373"/>
      <c r="O71" s="373"/>
      <c r="P71" s="373"/>
      <c r="Q71" s="373"/>
      <c r="R71" s="373"/>
      <c r="S71" s="373"/>
      <c r="T71" s="373"/>
      <c r="U71" s="373"/>
      <c r="V71" s="373"/>
      <c r="W71" s="373"/>
      <c r="X71" s="373"/>
      <c r="Y71" s="373"/>
      <c r="Z71" s="373"/>
    </row>
    <row r="72" ht="15.75" customHeight="1">
      <c r="A72" s="373"/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</row>
    <row r="73" ht="15.75" customHeight="1">
      <c r="A73" s="373"/>
      <c r="B73" s="373"/>
      <c r="C73" s="373"/>
      <c r="D73" s="373"/>
      <c r="E73" s="373"/>
      <c r="F73" s="373"/>
      <c r="G73" s="373"/>
      <c r="H73" s="373"/>
      <c r="I73" s="373"/>
      <c r="J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</row>
    <row r="74" ht="15.75" customHeight="1">
      <c r="A74" s="373"/>
      <c r="B74" s="373"/>
      <c r="C74" s="373"/>
      <c r="D74" s="373"/>
      <c r="E74" s="373"/>
      <c r="F74" s="373"/>
      <c r="G74" s="373"/>
      <c r="H74" s="373"/>
      <c r="I74" s="373"/>
      <c r="J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</row>
    <row r="75" ht="15.75" customHeight="1">
      <c r="A75" s="373"/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  <c r="U75" s="373"/>
      <c r="V75" s="373"/>
      <c r="W75" s="373"/>
      <c r="X75" s="373"/>
      <c r="Y75" s="373"/>
      <c r="Z75" s="373"/>
    </row>
    <row r="76" ht="15.75" customHeight="1">
      <c r="A76" s="373"/>
      <c r="B76" s="373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  <c r="X76" s="373"/>
      <c r="Y76" s="373"/>
      <c r="Z76" s="373"/>
    </row>
    <row r="77" ht="15.75" customHeight="1">
      <c r="A77" s="373"/>
      <c r="B77" s="373"/>
      <c r="C77" s="373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</row>
    <row r="78" ht="15.75" customHeight="1">
      <c r="A78" s="373"/>
      <c r="B78" s="373"/>
      <c r="C78" s="373"/>
      <c r="D78" s="373"/>
      <c r="E78" s="373"/>
      <c r="F78" s="373"/>
      <c r="G78" s="373"/>
      <c r="H78" s="373"/>
      <c r="I78" s="373"/>
      <c r="J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  <c r="U78" s="373"/>
      <c r="V78" s="373"/>
      <c r="W78" s="373"/>
      <c r="X78" s="373"/>
      <c r="Y78" s="373"/>
      <c r="Z78" s="373"/>
    </row>
    <row r="79" ht="15.75" customHeight="1">
      <c r="A79" s="373"/>
      <c r="B79" s="373"/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</row>
    <row r="80" ht="15.75" customHeight="1">
      <c r="A80" s="373"/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</row>
    <row r="81" ht="15.75" customHeight="1">
      <c r="A81" s="373"/>
      <c r="B81" s="373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  <c r="U81" s="373"/>
      <c r="V81" s="373"/>
      <c r="W81" s="373"/>
      <c r="X81" s="373"/>
      <c r="Y81" s="373"/>
      <c r="Z81" s="373"/>
    </row>
    <row r="82" ht="15.75" customHeight="1">
      <c r="A82" s="373"/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</row>
    <row r="83" ht="15.75" customHeight="1">
      <c r="A83" s="373"/>
      <c r="B83" s="373"/>
      <c r="C83" s="373"/>
      <c r="D83" s="373"/>
      <c r="E83" s="373"/>
      <c r="F83" s="373"/>
      <c r="G83" s="373"/>
      <c r="H83" s="373"/>
      <c r="I83" s="373"/>
      <c r="J83" s="373"/>
      <c r="K83" s="373"/>
      <c r="L83" s="373"/>
      <c r="M83" s="373"/>
      <c r="N83" s="373"/>
      <c r="O83" s="373"/>
      <c r="P83" s="373"/>
      <c r="Q83" s="373"/>
      <c r="R83" s="373"/>
      <c r="S83" s="373"/>
      <c r="T83" s="373"/>
      <c r="U83" s="373"/>
      <c r="V83" s="373"/>
      <c r="W83" s="373"/>
      <c r="X83" s="373"/>
      <c r="Y83" s="373"/>
      <c r="Z83" s="373"/>
    </row>
    <row r="84" ht="15.75" customHeight="1">
      <c r="A84" s="373"/>
      <c r="B84" s="373"/>
      <c r="C84" s="373"/>
      <c r="D84" s="373"/>
      <c r="E84" s="373"/>
      <c r="F84" s="373"/>
      <c r="G84" s="373"/>
      <c r="H84" s="373"/>
      <c r="I84" s="373"/>
      <c r="J84" s="373"/>
      <c r="K84" s="373"/>
      <c r="L84" s="373"/>
      <c r="M84" s="373"/>
      <c r="N84" s="373"/>
      <c r="O84" s="373"/>
      <c r="P84" s="373"/>
      <c r="Q84" s="373"/>
      <c r="R84" s="373"/>
      <c r="S84" s="373"/>
      <c r="T84" s="373"/>
      <c r="U84" s="373"/>
      <c r="V84" s="373"/>
      <c r="W84" s="373"/>
      <c r="X84" s="373"/>
      <c r="Y84" s="373"/>
      <c r="Z84" s="373"/>
    </row>
    <row r="85" ht="15.75" customHeight="1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</row>
    <row r="86" ht="15.75" customHeight="1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3"/>
      <c r="P86" s="373"/>
      <c r="Q86" s="373"/>
      <c r="R86" s="373"/>
      <c r="S86" s="373"/>
      <c r="T86" s="373"/>
      <c r="U86" s="373"/>
      <c r="V86" s="373"/>
      <c r="W86" s="373"/>
      <c r="X86" s="373"/>
      <c r="Y86" s="373"/>
      <c r="Z86" s="373"/>
    </row>
    <row r="87" ht="15.75" customHeight="1">
      <c r="A87" s="373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73"/>
      <c r="Z87" s="373"/>
    </row>
    <row r="88" ht="15.75" customHeight="1">
      <c r="A88" s="373"/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373"/>
      <c r="Z88" s="373"/>
    </row>
    <row r="89" ht="15.75" customHeight="1">
      <c r="A89" s="373"/>
      <c r="B89" s="373"/>
      <c r="C89" s="373"/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  <c r="U89" s="373"/>
      <c r="V89" s="373"/>
      <c r="W89" s="373"/>
      <c r="X89" s="373"/>
      <c r="Y89" s="373"/>
      <c r="Z89" s="373"/>
    </row>
    <row r="90" ht="15.75" customHeight="1">
      <c r="A90" s="373"/>
      <c r="B90" s="373"/>
      <c r="C90" s="373"/>
      <c r="D90" s="373"/>
      <c r="E90" s="373"/>
      <c r="F90" s="373"/>
      <c r="G90" s="373"/>
      <c r="H90" s="373"/>
      <c r="I90" s="373"/>
      <c r="J90" s="373"/>
      <c r="K90" s="373"/>
      <c r="L90" s="373"/>
      <c r="M90" s="373"/>
      <c r="N90" s="373"/>
      <c r="O90" s="373"/>
      <c r="P90" s="373"/>
      <c r="Q90" s="373"/>
      <c r="R90" s="373"/>
      <c r="S90" s="373"/>
      <c r="T90" s="373"/>
      <c r="U90" s="373"/>
      <c r="V90" s="373"/>
      <c r="W90" s="373"/>
      <c r="X90" s="373"/>
      <c r="Y90" s="373"/>
      <c r="Z90" s="373"/>
    </row>
    <row r="91" ht="15.75" customHeight="1">
      <c r="A91" s="373"/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373"/>
      <c r="Y91" s="373"/>
      <c r="Z91" s="373"/>
    </row>
    <row r="92" ht="15.75" customHeight="1">
      <c r="A92" s="373"/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</row>
    <row r="93" ht="15.75" customHeight="1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3"/>
      <c r="O93" s="373"/>
      <c r="P93" s="373"/>
      <c r="Q93" s="373"/>
      <c r="R93" s="373"/>
      <c r="S93" s="373"/>
      <c r="T93" s="373"/>
      <c r="U93" s="373"/>
      <c r="V93" s="373"/>
      <c r="W93" s="373"/>
      <c r="X93" s="373"/>
      <c r="Y93" s="373"/>
      <c r="Z93" s="373"/>
    </row>
    <row r="94" ht="15.75" customHeight="1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73"/>
    </row>
    <row r="95" ht="15.75" customHeight="1">
      <c r="A95" s="373"/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73"/>
    </row>
    <row r="96" ht="15.75" customHeight="1">
      <c r="A96" s="373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73"/>
      <c r="M96" s="373"/>
      <c r="N96" s="373"/>
      <c r="O96" s="373"/>
      <c r="P96" s="373"/>
      <c r="Q96" s="373"/>
      <c r="R96" s="373"/>
      <c r="S96" s="373"/>
      <c r="T96" s="373"/>
      <c r="U96" s="373"/>
      <c r="V96" s="373"/>
      <c r="W96" s="373"/>
      <c r="X96" s="373"/>
      <c r="Y96" s="373"/>
      <c r="Z96" s="373"/>
    </row>
    <row r="97" ht="15.75" customHeight="1">
      <c r="A97" s="37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373"/>
      <c r="V97" s="373"/>
      <c r="W97" s="373"/>
      <c r="X97" s="373"/>
      <c r="Y97" s="373"/>
      <c r="Z97" s="373"/>
    </row>
    <row r="98" ht="15.75" customHeight="1">
      <c r="A98" s="373"/>
      <c r="B98" s="373"/>
      <c r="C98" s="373"/>
      <c r="D98" s="373"/>
      <c r="E98" s="373"/>
      <c r="F98" s="373"/>
      <c r="G98" s="373"/>
      <c r="H98" s="373"/>
      <c r="I98" s="373"/>
      <c r="J98" s="373"/>
      <c r="K98" s="373"/>
      <c r="L98" s="373"/>
      <c r="M98" s="373"/>
      <c r="N98" s="373"/>
      <c r="O98" s="373"/>
      <c r="P98" s="373"/>
      <c r="Q98" s="373"/>
      <c r="R98" s="373"/>
      <c r="S98" s="373"/>
      <c r="T98" s="373"/>
      <c r="U98" s="373"/>
      <c r="V98" s="373"/>
      <c r="W98" s="373"/>
      <c r="X98" s="373"/>
      <c r="Y98" s="373"/>
      <c r="Z98" s="373"/>
    </row>
    <row r="99" ht="15.75" customHeight="1">
      <c r="A99" s="373"/>
      <c r="B99" s="373"/>
      <c r="C99" s="373"/>
      <c r="D99" s="373"/>
      <c r="E99" s="373"/>
      <c r="F99" s="373"/>
      <c r="G99" s="373"/>
      <c r="H99" s="373"/>
      <c r="I99" s="373"/>
      <c r="J99" s="373"/>
      <c r="K99" s="373"/>
      <c r="L99" s="373"/>
      <c r="M99" s="373"/>
      <c r="N99" s="373"/>
      <c r="O99" s="373"/>
      <c r="P99" s="373"/>
      <c r="Q99" s="373"/>
      <c r="R99" s="373"/>
      <c r="S99" s="373"/>
      <c r="T99" s="373"/>
      <c r="U99" s="373"/>
      <c r="V99" s="373"/>
      <c r="W99" s="373"/>
      <c r="X99" s="373"/>
      <c r="Y99" s="373"/>
      <c r="Z99" s="373"/>
    </row>
    <row r="100" ht="15.75" customHeight="1">
      <c r="A100" s="373"/>
      <c r="B100" s="373"/>
      <c r="C100" s="373"/>
      <c r="D100" s="373"/>
      <c r="E100" s="373"/>
      <c r="F100" s="373"/>
      <c r="G100" s="373"/>
      <c r="H100" s="373"/>
      <c r="I100" s="373"/>
      <c r="J100" s="373"/>
      <c r="K100" s="373"/>
      <c r="L100" s="373"/>
      <c r="M100" s="373"/>
      <c r="N100" s="373"/>
      <c r="O100" s="373"/>
      <c r="P100" s="373"/>
      <c r="Q100" s="373"/>
      <c r="R100" s="373"/>
      <c r="S100" s="373"/>
      <c r="T100" s="373"/>
      <c r="U100" s="373"/>
      <c r="V100" s="373"/>
      <c r="W100" s="373"/>
      <c r="X100" s="373"/>
      <c r="Y100" s="373"/>
      <c r="Z100" s="373"/>
    </row>
    <row r="101" ht="15.75" customHeight="1">
      <c r="A101" s="373"/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  <c r="U101" s="373"/>
      <c r="V101" s="373"/>
      <c r="W101" s="373"/>
      <c r="X101" s="373"/>
      <c r="Y101" s="373"/>
      <c r="Z101" s="373"/>
    </row>
    <row r="102" ht="15.75" customHeight="1">
      <c r="A102" s="373"/>
      <c r="B102" s="373"/>
      <c r="C102" s="373"/>
      <c r="D102" s="373"/>
      <c r="E102" s="373"/>
      <c r="F102" s="373"/>
      <c r="G102" s="373"/>
      <c r="H102" s="373"/>
      <c r="I102" s="373"/>
      <c r="J102" s="373"/>
      <c r="K102" s="373"/>
      <c r="L102" s="373"/>
      <c r="M102" s="373"/>
      <c r="N102" s="373"/>
      <c r="O102" s="373"/>
      <c r="P102" s="373"/>
      <c r="Q102" s="373"/>
      <c r="R102" s="373"/>
      <c r="S102" s="373"/>
      <c r="T102" s="373"/>
      <c r="U102" s="373"/>
      <c r="V102" s="373"/>
      <c r="W102" s="373"/>
      <c r="X102" s="373"/>
      <c r="Y102" s="373"/>
      <c r="Z102" s="373"/>
    </row>
    <row r="103" ht="15.75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373"/>
      <c r="Y103" s="373"/>
      <c r="Z103" s="373"/>
    </row>
    <row r="104" ht="15.75" customHeight="1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3"/>
      <c r="N104" s="373"/>
      <c r="O104" s="373"/>
      <c r="P104" s="373"/>
      <c r="Q104" s="373"/>
      <c r="R104" s="373"/>
      <c r="S104" s="373"/>
      <c r="T104" s="373"/>
      <c r="U104" s="373"/>
      <c r="V104" s="373"/>
      <c r="W104" s="373"/>
      <c r="X104" s="373"/>
      <c r="Y104" s="373"/>
      <c r="Z104" s="373"/>
    </row>
    <row r="105" ht="15.75" customHeight="1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373"/>
      <c r="Z105" s="373"/>
    </row>
    <row r="106" ht="15.75" customHeight="1">
      <c r="A106" s="373"/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73"/>
      <c r="Z106" s="373"/>
    </row>
    <row r="107" ht="15.75" customHeight="1">
      <c r="A107" s="373"/>
      <c r="B107" s="373"/>
      <c r="C107" s="373"/>
      <c r="D107" s="373"/>
      <c r="E107" s="373"/>
      <c r="F107" s="373"/>
      <c r="G107" s="373"/>
      <c r="H107" s="373"/>
      <c r="I107" s="373"/>
      <c r="J107" s="373"/>
      <c r="K107" s="373"/>
      <c r="L107" s="373"/>
      <c r="M107" s="373"/>
      <c r="N107" s="373"/>
      <c r="O107" s="373"/>
      <c r="P107" s="373"/>
      <c r="Q107" s="373"/>
      <c r="R107" s="373"/>
      <c r="S107" s="373"/>
      <c r="T107" s="373"/>
      <c r="U107" s="373"/>
      <c r="V107" s="373"/>
      <c r="W107" s="373"/>
      <c r="X107" s="373"/>
      <c r="Y107" s="373"/>
      <c r="Z107" s="373"/>
    </row>
    <row r="108" ht="15.75" customHeight="1">
      <c r="A108" s="373"/>
      <c r="B108" s="373"/>
      <c r="C108" s="373"/>
      <c r="D108" s="373"/>
      <c r="E108" s="373"/>
      <c r="F108" s="373"/>
      <c r="G108" s="373"/>
      <c r="H108" s="373"/>
      <c r="I108" s="373"/>
      <c r="J108" s="373"/>
      <c r="K108" s="373"/>
      <c r="L108" s="373"/>
      <c r="M108" s="373"/>
      <c r="N108" s="373"/>
      <c r="O108" s="373"/>
      <c r="P108" s="373"/>
      <c r="Q108" s="373"/>
      <c r="R108" s="373"/>
      <c r="S108" s="373"/>
      <c r="T108" s="373"/>
      <c r="U108" s="373"/>
      <c r="V108" s="373"/>
      <c r="W108" s="373"/>
      <c r="X108" s="373"/>
      <c r="Y108" s="373"/>
      <c r="Z108" s="373"/>
    </row>
    <row r="109" ht="15.75" customHeight="1">
      <c r="A109" s="373"/>
      <c r="B109" s="373"/>
      <c r="C109" s="373"/>
      <c r="D109" s="373"/>
      <c r="E109" s="373"/>
      <c r="F109" s="373"/>
      <c r="G109" s="373"/>
      <c r="H109" s="373"/>
      <c r="I109" s="373"/>
      <c r="J109" s="373"/>
      <c r="K109" s="373"/>
      <c r="L109" s="373"/>
      <c r="M109" s="373"/>
      <c r="N109" s="373"/>
      <c r="O109" s="373"/>
      <c r="P109" s="373"/>
      <c r="Q109" s="373"/>
      <c r="R109" s="373"/>
      <c r="S109" s="373"/>
      <c r="T109" s="373"/>
      <c r="U109" s="373"/>
      <c r="V109" s="373"/>
      <c r="W109" s="373"/>
      <c r="X109" s="373"/>
      <c r="Y109" s="373"/>
      <c r="Z109" s="373"/>
    </row>
    <row r="110" ht="15.75" customHeight="1">
      <c r="A110" s="373"/>
      <c r="B110" s="373"/>
      <c r="C110" s="373"/>
      <c r="D110" s="373"/>
      <c r="E110" s="373"/>
      <c r="F110" s="373"/>
      <c r="G110" s="373"/>
      <c r="H110" s="373"/>
      <c r="I110" s="373"/>
      <c r="J110" s="373"/>
      <c r="K110" s="373"/>
      <c r="L110" s="373"/>
      <c r="M110" s="373"/>
      <c r="N110" s="373"/>
      <c r="O110" s="373"/>
      <c r="P110" s="373"/>
      <c r="Q110" s="373"/>
      <c r="R110" s="373"/>
      <c r="S110" s="373"/>
      <c r="T110" s="373"/>
      <c r="U110" s="373"/>
      <c r="V110" s="373"/>
      <c r="W110" s="373"/>
      <c r="X110" s="373"/>
      <c r="Y110" s="373"/>
      <c r="Z110" s="373"/>
    </row>
    <row r="111" ht="15.75" customHeight="1">
      <c r="A111" s="373"/>
      <c r="B111" s="373"/>
      <c r="C111" s="373"/>
      <c r="D111" s="373"/>
      <c r="E111" s="373"/>
      <c r="F111" s="373"/>
      <c r="G111" s="373"/>
      <c r="H111" s="373"/>
      <c r="I111" s="373"/>
      <c r="J111" s="373"/>
      <c r="K111" s="373"/>
      <c r="L111" s="373"/>
      <c r="M111" s="373"/>
      <c r="N111" s="373"/>
      <c r="O111" s="373"/>
      <c r="P111" s="373"/>
      <c r="Q111" s="373"/>
      <c r="R111" s="373"/>
      <c r="S111" s="373"/>
      <c r="T111" s="373"/>
      <c r="U111" s="373"/>
      <c r="V111" s="373"/>
      <c r="W111" s="373"/>
      <c r="X111" s="373"/>
      <c r="Y111" s="373"/>
      <c r="Z111" s="373"/>
    </row>
    <row r="112" ht="15.75" customHeight="1">
      <c r="A112" s="373"/>
      <c r="B112" s="373"/>
      <c r="C112" s="373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3"/>
      <c r="P112" s="373"/>
      <c r="Q112" s="373"/>
      <c r="R112" s="373"/>
      <c r="S112" s="373"/>
      <c r="T112" s="373"/>
      <c r="U112" s="373"/>
      <c r="V112" s="373"/>
      <c r="W112" s="373"/>
      <c r="X112" s="373"/>
      <c r="Y112" s="373"/>
      <c r="Z112" s="373"/>
    </row>
    <row r="113" ht="15.75" customHeight="1">
      <c r="A113" s="373"/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373"/>
      <c r="Y113" s="373"/>
      <c r="Z113" s="373"/>
    </row>
    <row r="114" ht="15.75" customHeight="1">
      <c r="A114" s="373"/>
      <c r="B114" s="373"/>
      <c r="C114" s="373"/>
      <c r="D114" s="373"/>
      <c r="E114" s="373"/>
      <c r="F114" s="373"/>
      <c r="G114" s="373"/>
      <c r="H114" s="373"/>
      <c r="I114" s="373"/>
      <c r="J114" s="373"/>
      <c r="K114" s="373"/>
      <c r="L114" s="373"/>
      <c r="M114" s="373"/>
      <c r="N114" s="373"/>
      <c r="O114" s="373"/>
      <c r="P114" s="373"/>
      <c r="Q114" s="373"/>
      <c r="R114" s="373"/>
      <c r="S114" s="373"/>
      <c r="T114" s="373"/>
      <c r="U114" s="373"/>
      <c r="V114" s="373"/>
      <c r="W114" s="373"/>
      <c r="X114" s="373"/>
      <c r="Y114" s="373"/>
      <c r="Z114" s="373"/>
    </row>
    <row r="115" ht="15.75" customHeight="1">
      <c r="A115" s="373"/>
      <c r="B115" s="373"/>
      <c r="C115" s="373"/>
      <c r="D115" s="373"/>
      <c r="E115" s="373"/>
      <c r="F115" s="373"/>
      <c r="G115" s="373"/>
      <c r="H115" s="373"/>
      <c r="I115" s="373"/>
      <c r="J115" s="373"/>
      <c r="K115" s="373"/>
      <c r="L115" s="373"/>
      <c r="M115" s="373"/>
      <c r="N115" s="373"/>
      <c r="O115" s="373"/>
      <c r="P115" s="373"/>
      <c r="Q115" s="373"/>
      <c r="R115" s="373"/>
      <c r="S115" s="373"/>
      <c r="T115" s="373"/>
      <c r="U115" s="373"/>
      <c r="V115" s="373"/>
      <c r="W115" s="373"/>
      <c r="X115" s="373"/>
      <c r="Y115" s="373"/>
      <c r="Z115" s="373"/>
    </row>
    <row r="116" ht="15.75" customHeight="1">
      <c r="A116" s="373"/>
      <c r="B116" s="373"/>
      <c r="C116" s="373"/>
      <c r="D116" s="373"/>
      <c r="E116" s="373"/>
      <c r="F116" s="373"/>
      <c r="G116" s="373"/>
      <c r="H116" s="373"/>
      <c r="I116" s="373"/>
      <c r="J116" s="373"/>
      <c r="K116" s="373"/>
      <c r="L116" s="373"/>
      <c r="M116" s="373"/>
      <c r="N116" s="373"/>
      <c r="O116" s="373"/>
      <c r="P116" s="373"/>
      <c r="Q116" s="373"/>
      <c r="R116" s="373"/>
      <c r="S116" s="373"/>
      <c r="T116" s="373"/>
      <c r="U116" s="373"/>
      <c r="V116" s="373"/>
      <c r="W116" s="373"/>
      <c r="X116" s="373"/>
      <c r="Y116" s="373"/>
      <c r="Z116" s="373"/>
    </row>
    <row r="117" ht="15.75" customHeight="1">
      <c r="A117" s="373"/>
      <c r="B117" s="373"/>
      <c r="C117" s="373"/>
      <c r="D117" s="373"/>
      <c r="E117" s="373"/>
      <c r="F117" s="373"/>
      <c r="G117" s="373"/>
      <c r="H117" s="373"/>
      <c r="I117" s="373"/>
      <c r="J117" s="373"/>
      <c r="K117" s="373"/>
      <c r="L117" s="373"/>
      <c r="M117" s="373"/>
      <c r="N117" s="373"/>
      <c r="O117" s="373"/>
      <c r="P117" s="373"/>
      <c r="Q117" s="373"/>
      <c r="R117" s="373"/>
      <c r="S117" s="373"/>
      <c r="T117" s="373"/>
      <c r="U117" s="373"/>
      <c r="V117" s="373"/>
      <c r="W117" s="373"/>
      <c r="X117" s="373"/>
      <c r="Y117" s="373"/>
      <c r="Z117" s="373"/>
    </row>
    <row r="118" ht="15.75" customHeight="1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373"/>
      <c r="Z118" s="373"/>
    </row>
    <row r="119" ht="15.75" customHeight="1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3"/>
      <c r="O119" s="373"/>
      <c r="P119" s="373"/>
      <c r="Q119" s="373"/>
      <c r="R119" s="373"/>
      <c r="S119" s="373"/>
      <c r="T119" s="373"/>
      <c r="U119" s="373"/>
      <c r="V119" s="373"/>
      <c r="W119" s="373"/>
      <c r="X119" s="373"/>
      <c r="Y119" s="373"/>
      <c r="Z119" s="373"/>
    </row>
    <row r="120" ht="15.75" customHeight="1">
      <c r="A120" s="373"/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73"/>
      <c r="Z120" s="373"/>
    </row>
    <row r="121" ht="15.75" customHeight="1">
      <c r="A121" s="373"/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373"/>
      <c r="Z121" s="373"/>
    </row>
    <row r="122" ht="15.75" customHeight="1">
      <c r="A122" s="373"/>
      <c r="B122" s="373"/>
      <c r="C122" s="373"/>
      <c r="D122" s="373"/>
      <c r="E122" s="373"/>
      <c r="F122" s="373"/>
      <c r="G122" s="373"/>
      <c r="H122" s="373"/>
      <c r="I122" s="373"/>
      <c r="J122" s="373"/>
      <c r="K122" s="373"/>
      <c r="L122" s="373"/>
      <c r="M122" s="373"/>
      <c r="N122" s="373"/>
      <c r="O122" s="373"/>
      <c r="P122" s="373"/>
      <c r="Q122" s="373"/>
      <c r="R122" s="373"/>
      <c r="S122" s="373"/>
      <c r="T122" s="373"/>
      <c r="U122" s="373"/>
      <c r="V122" s="373"/>
      <c r="W122" s="373"/>
      <c r="X122" s="373"/>
      <c r="Y122" s="373"/>
      <c r="Z122" s="373"/>
    </row>
    <row r="123" ht="15.75" customHeight="1">
      <c r="A123" s="373"/>
      <c r="B123" s="373"/>
      <c r="C123" s="373"/>
      <c r="D123" s="373"/>
      <c r="E123" s="373"/>
      <c r="F123" s="373"/>
      <c r="G123" s="373"/>
      <c r="H123" s="373"/>
      <c r="I123" s="373"/>
      <c r="J123" s="373"/>
      <c r="K123" s="373"/>
      <c r="L123" s="373"/>
      <c r="M123" s="373"/>
      <c r="N123" s="373"/>
      <c r="O123" s="373"/>
      <c r="P123" s="373"/>
      <c r="Q123" s="373"/>
      <c r="R123" s="373"/>
      <c r="S123" s="373"/>
      <c r="T123" s="373"/>
      <c r="U123" s="373"/>
      <c r="V123" s="373"/>
      <c r="W123" s="373"/>
      <c r="X123" s="373"/>
      <c r="Y123" s="373"/>
      <c r="Z123" s="373"/>
    </row>
    <row r="124" ht="15.75" customHeight="1">
      <c r="A124" s="373"/>
      <c r="B124" s="373"/>
      <c r="C124" s="373"/>
      <c r="D124" s="373"/>
      <c r="E124" s="373"/>
      <c r="F124" s="373"/>
      <c r="G124" s="373"/>
      <c r="H124" s="373"/>
      <c r="I124" s="373"/>
      <c r="J124" s="373"/>
      <c r="K124" s="373"/>
      <c r="L124" s="373"/>
      <c r="M124" s="373"/>
      <c r="N124" s="373"/>
      <c r="O124" s="373"/>
      <c r="P124" s="373"/>
      <c r="Q124" s="373"/>
      <c r="R124" s="373"/>
      <c r="S124" s="373"/>
      <c r="T124" s="373"/>
      <c r="U124" s="373"/>
      <c r="V124" s="373"/>
      <c r="W124" s="373"/>
      <c r="X124" s="373"/>
      <c r="Y124" s="373"/>
      <c r="Z124" s="373"/>
    </row>
    <row r="125" ht="15.75" customHeight="1">
      <c r="A125" s="373"/>
      <c r="B125" s="373"/>
      <c r="C125" s="373"/>
      <c r="D125" s="373"/>
      <c r="E125" s="373"/>
      <c r="F125" s="373"/>
      <c r="G125" s="373"/>
      <c r="H125" s="373"/>
      <c r="I125" s="373"/>
      <c r="J125" s="373"/>
      <c r="K125" s="373"/>
      <c r="L125" s="373"/>
      <c r="M125" s="373"/>
      <c r="N125" s="373"/>
      <c r="O125" s="373"/>
      <c r="P125" s="373"/>
      <c r="Q125" s="373"/>
      <c r="R125" s="373"/>
      <c r="S125" s="373"/>
      <c r="T125" s="373"/>
      <c r="U125" s="373"/>
      <c r="V125" s="373"/>
      <c r="W125" s="373"/>
      <c r="X125" s="373"/>
      <c r="Y125" s="373"/>
      <c r="Z125" s="373"/>
    </row>
    <row r="126" ht="15.75" customHeight="1">
      <c r="A126" s="373"/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  <c r="U126" s="373"/>
      <c r="V126" s="373"/>
      <c r="W126" s="373"/>
      <c r="X126" s="373"/>
      <c r="Y126" s="373"/>
      <c r="Z126" s="373"/>
    </row>
    <row r="127" ht="15.75" customHeight="1">
      <c r="A127" s="373"/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373"/>
      <c r="Z127" s="373"/>
    </row>
    <row r="128" ht="15.75" customHeight="1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  <c r="X128" s="373"/>
      <c r="Y128" s="373"/>
      <c r="Z128" s="373"/>
    </row>
    <row r="129" ht="15.75" customHeight="1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373"/>
      <c r="Y129" s="373"/>
      <c r="Z129" s="373"/>
    </row>
    <row r="130" ht="15.75" customHeight="1">
      <c r="A130" s="373"/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373"/>
      <c r="Z130" s="373"/>
    </row>
    <row r="131" ht="15.75" customHeight="1">
      <c r="A131" s="373"/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73"/>
      <c r="Z131" s="373"/>
    </row>
    <row r="132" ht="15.75" customHeight="1">
      <c r="A132" s="373"/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373"/>
      <c r="Z132" s="373"/>
    </row>
    <row r="133" ht="15.75" customHeight="1">
      <c r="A133" s="373"/>
      <c r="B133" s="373"/>
      <c r="C133" s="373"/>
      <c r="D133" s="373"/>
      <c r="E133" s="373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  <c r="X133" s="373"/>
      <c r="Y133" s="373"/>
      <c r="Z133" s="373"/>
    </row>
    <row r="134" ht="15.75" customHeight="1">
      <c r="A134" s="373"/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373"/>
      <c r="Z134" s="373"/>
    </row>
    <row r="135" ht="15.75" customHeight="1">
      <c r="A135" s="373"/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373"/>
      <c r="Z135" s="373"/>
    </row>
    <row r="136" ht="15.75" customHeight="1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</row>
    <row r="137" ht="15.75" customHeight="1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373"/>
      <c r="Z137" s="373"/>
    </row>
    <row r="138" ht="15.75" customHeight="1">
      <c r="A138" s="373"/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  <c r="X138" s="373"/>
      <c r="Y138" s="373"/>
      <c r="Z138" s="373"/>
    </row>
    <row r="139" ht="15.75" customHeight="1">
      <c r="A139" s="373"/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373"/>
      <c r="Z139" s="373"/>
    </row>
    <row r="140" ht="15.75" customHeight="1">
      <c r="A140" s="373"/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  <c r="X140" s="373"/>
      <c r="Y140" s="373"/>
      <c r="Z140" s="373"/>
    </row>
    <row r="141" ht="15.75" customHeight="1">
      <c r="A141" s="373"/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373"/>
      <c r="Z141" s="373"/>
    </row>
    <row r="142" ht="15.75" customHeight="1">
      <c r="A142" s="373"/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373"/>
      <c r="Z142" s="373"/>
    </row>
    <row r="143" ht="15.75" customHeight="1">
      <c r="A143" s="373"/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  <c r="X143" s="373"/>
      <c r="Y143" s="373"/>
      <c r="Z143" s="373"/>
    </row>
    <row r="144" ht="15.75" customHeight="1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  <c r="X144" s="373"/>
      <c r="Y144" s="373"/>
      <c r="Z144" s="373"/>
    </row>
    <row r="145" ht="15.75" customHeight="1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  <c r="X145" s="373"/>
      <c r="Y145" s="373"/>
      <c r="Z145" s="373"/>
    </row>
    <row r="146" ht="15.75" customHeight="1">
      <c r="A146" s="373"/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  <c r="X146" s="373"/>
      <c r="Y146" s="373"/>
      <c r="Z146" s="373"/>
    </row>
    <row r="147" ht="15.75" customHeight="1">
      <c r="A147" s="373"/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73"/>
      <c r="Z147" s="373"/>
    </row>
    <row r="148" ht="15.75" customHeight="1">
      <c r="A148" s="373"/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373"/>
      <c r="Z148" s="373"/>
    </row>
    <row r="149" ht="15.75" customHeight="1">
      <c r="A149" s="373"/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373"/>
      <c r="Z149" s="373"/>
    </row>
    <row r="150" ht="15.75" customHeight="1">
      <c r="A150" s="373"/>
      <c r="B150" s="373"/>
      <c r="C150" s="373"/>
      <c r="D150" s="373"/>
      <c r="E150" s="373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  <c r="X150" s="373"/>
      <c r="Y150" s="373"/>
      <c r="Z150" s="373"/>
    </row>
    <row r="151" ht="15.75" customHeight="1">
      <c r="A151" s="373"/>
      <c r="B151" s="373"/>
      <c r="C151" s="373"/>
      <c r="D151" s="373"/>
      <c r="E151" s="373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  <c r="X151" s="373"/>
      <c r="Y151" s="373"/>
      <c r="Z151" s="373"/>
    </row>
    <row r="152" ht="15.75" customHeight="1">
      <c r="A152" s="373"/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  <c r="X152" s="373"/>
      <c r="Y152" s="373"/>
      <c r="Z152" s="373"/>
    </row>
    <row r="153" ht="15.75" customHeight="1">
      <c r="A153" s="373"/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  <c r="X153" s="373"/>
      <c r="Y153" s="373"/>
      <c r="Z153" s="373"/>
    </row>
    <row r="154" ht="15.75" customHeight="1">
      <c r="A154" s="373"/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373"/>
      <c r="Z154" s="373"/>
    </row>
    <row r="155" ht="15.75" customHeight="1">
      <c r="A155" s="373"/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</row>
    <row r="156" ht="15.75" customHeight="1">
      <c r="A156" s="373"/>
      <c r="B156" s="373"/>
      <c r="C156" s="373"/>
      <c r="D156" s="373"/>
      <c r="E156" s="373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  <c r="X156" s="373"/>
      <c r="Y156" s="373"/>
      <c r="Z156" s="373"/>
    </row>
    <row r="157" ht="15.75" customHeight="1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373"/>
      <c r="Y157" s="373"/>
      <c r="Z157" s="373"/>
    </row>
    <row r="158" ht="15.75" customHeight="1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  <c r="X158" s="373"/>
      <c r="Y158" s="373"/>
      <c r="Z158" s="373"/>
    </row>
    <row r="159" ht="15.75" customHeight="1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373"/>
      <c r="Z159" s="373"/>
    </row>
    <row r="160" ht="15.75" customHeight="1">
      <c r="A160" s="373"/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73"/>
      <c r="Z160" s="373"/>
    </row>
    <row r="161" ht="15.75" customHeight="1">
      <c r="A161" s="373"/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73"/>
    </row>
    <row r="162" ht="15.75" customHeight="1">
      <c r="A162" s="373"/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  <c r="X162" s="373"/>
      <c r="Y162" s="373"/>
      <c r="Z162" s="373"/>
    </row>
    <row r="163" ht="15.75" customHeight="1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373"/>
      <c r="Y163" s="373"/>
      <c r="Z163" s="373"/>
    </row>
    <row r="164" ht="15.75" customHeight="1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3"/>
      <c r="Z164" s="373"/>
    </row>
    <row r="165" ht="15.75" customHeight="1">
      <c r="A165" s="373"/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  <c r="X165" s="373"/>
      <c r="Y165" s="373"/>
      <c r="Z165" s="373"/>
    </row>
    <row r="166" ht="15.75" customHeight="1">
      <c r="A166" s="373"/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373"/>
      <c r="Z166" s="373"/>
    </row>
    <row r="167" ht="15.75" customHeight="1">
      <c r="A167" s="373"/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373"/>
      <c r="Z167" s="373"/>
    </row>
    <row r="168" ht="15.75" customHeight="1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  <c r="X168" s="373"/>
      <c r="Y168" s="373"/>
      <c r="Z168" s="373"/>
    </row>
    <row r="169" ht="15.75" customHeight="1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373"/>
      <c r="Z169" s="373"/>
    </row>
    <row r="170" ht="15.75" customHeight="1">
      <c r="A170" s="373"/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  <c r="X170" s="373"/>
      <c r="Y170" s="373"/>
      <c r="Z170" s="373"/>
    </row>
    <row r="171" ht="15.75" customHeight="1">
      <c r="A171" s="373"/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373"/>
      <c r="Z171" s="373"/>
    </row>
    <row r="172" ht="15.75" customHeight="1">
      <c r="A172" s="373"/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</row>
    <row r="173" ht="15.75" customHeight="1">
      <c r="A173" s="373"/>
      <c r="B173" s="373"/>
      <c r="C173" s="373"/>
      <c r="D173" s="373"/>
      <c r="E173" s="373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  <c r="X173" s="373"/>
      <c r="Y173" s="373"/>
      <c r="Z173" s="373"/>
    </row>
    <row r="174" ht="15.75" customHeight="1">
      <c r="A174" s="373"/>
      <c r="B174" s="373"/>
      <c r="C174" s="373"/>
      <c r="D174" s="373"/>
      <c r="E174" s="373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  <c r="X174" s="373"/>
      <c r="Y174" s="373"/>
      <c r="Z174" s="373"/>
    </row>
    <row r="175" ht="15.75" customHeight="1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  <c r="X175" s="373"/>
      <c r="Y175" s="373"/>
      <c r="Z175" s="373"/>
    </row>
    <row r="176" ht="15.75" customHeight="1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373"/>
      <c r="Z176" s="373"/>
    </row>
    <row r="177" ht="15.75" customHeight="1">
      <c r="A177" s="373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  <c r="X177" s="373"/>
      <c r="Y177" s="373"/>
      <c r="Z177" s="373"/>
    </row>
    <row r="178" ht="15.75" customHeight="1">
      <c r="A178" s="373"/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373"/>
      <c r="Z178" s="373"/>
    </row>
    <row r="179" ht="15.75" customHeight="1">
      <c r="A179" s="373"/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373"/>
      <c r="Z179" s="373"/>
    </row>
    <row r="180" ht="15.75" customHeight="1">
      <c r="A180" s="373"/>
      <c r="B180" s="373"/>
      <c r="C180" s="373"/>
      <c r="D180" s="373"/>
      <c r="E180" s="373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  <c r="X180" s="373"/>
      <c r="Y180" s="373"/>
      <c r="Z180" s="373"/>
    </row>
    <row r="181" ht="15.75" customHeight="1">
      <c r="A181" s="373"/>
      <c r="B181" s="373"/>
      <c r="C181" s="373"/>
      <c r="D181" s="373"/>
      <c r="E181" s="373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  <c r="X181" s="373"/>
      <c r="Y181" s="373"/>
      <c r="Z181" s="373"/>
    </row>
    <row r="182" ht="15.75" customHeight="1">
      <c r="A182" s="373"/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373"/>
      <c r="Y182" s="373"/>
      <c r="Z182" s="373"/>
    </row>
    <row r="183" ht="15.75" customHeight="1">
      <c r="A183" s="373"/>
      <c r="B183" s="373"/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  <c r="X183" s="373"/>
      <c r="Y183" s="373"/>
      <c r="Z183" s="373"/>
    </row>
    <row r="184" ht="15.75" customHeight="1">
      <c r="A184" s="373"/>
      <c r="B184" s="373"/>
      <c r="C184" s="373"/>
      <c r="D184" s="373"/>
      <c r="E184" s="373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  <c r="X184" s="373"/>
      <c r="Y184" s="373"/>
      <c r="Z184" s="373"/>
    </row>
    <row r="185" ht="15.75" customHeight="1">
      <c r="A185" s="373"/>
      <c r="B185" s="373"/>
      <c r="C185" s="373"/>
      <c r="D185" s="373"/>
      <c r="E185" s="373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  <c r="X185" s="373"/>
      <c r="Y185" s="373"/>
      <c r="Z185" s="373"/>
    </row>
    <row r="186" ht="15.75" customHeight="1">
      <c r="A186" s="373"/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</row>
    <row r="187" ht="15.75" customHeight="1">
      <c r="A187" s="373"/>
      <c r="B187" s="373"/>
      <c r="C187" s="373"/>
      <c r="D187" s="373"/>
      <c r="E187" s="373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  <c r="X187" s="373"/>
      <c r="Y187" s="373"/>
      <c r="Z187" s="373"/>
    </row>
    <row r="188" ht="15.75" customHeight="1">
      <c r="A188" s="373"/>
      <c r="B188" s="373"/>
      <c r="C188" s="373"/>
      <c r="D188" s="373"/>
      <c r="E188" s="373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  <c r="X188" s="373"/>
      <c r="Y188" s="373"/>
      <c r="Z188" s="373"/>
    </row>
    <row r="189" ht="15.75" customHeight="1">
      <c r="A189" s="373"/>
      <c r="B189" s="373"/>
      <c r="C189" s="373"/>
      <c r="D189" s="373"/>
      <c r="E189" s="373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  <c r="X189" s="373"/>
      <c r="Y189" s="373"/>
      <c r="Z189" s="373"/>
    </row>
    <row r="190" ht="15.75" customHeight="1">
      <c r="A190" s="373"/>
      <c r="B190" s="373"/>
      <c r="C190" s="373"/>
      <c r="D190" s="373"/>
      <c r="E190" s="373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  <c r="X190" s="373"/>
      <c r="Y190" s="373"/>
      <c r="Z190" s="373"/>
    </row>
    <row r="191" ht="15.75" customHeight="1">
      <c r="A191" s="373"/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373"/>
      <c r="Z191" s="373"/>
    </row>
    <row r="192" ht="15.75" customHeight="1">
      <c r="A192" s="373"/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373"/>
      <c r="Y192" s="373"/>
      <c r="Z192" s="373"/>
    </row>
    <row r="193" ht="15.75" customHeight="1">
      <c r="A193" s="373"/>
      <c r="B193" s="373"/>
      <c r="C193" s="373"/>
      <c r="D193" s="373"/>
      <c r="E193" s="373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  <c r="X193" s="373"/>
      <c r="Y193" s="373"/>
      <c r="Z193" s="373"/>
    </row>
    <row r="194" ht="15.75" customHeight="1">
      <c r="A194" s="373"/>
      <c r="B194" s="373"/>
      <c r="C194" s="373"/>
      <c r="D194" s="373"/>
      <c r="E194" s="373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  <c r="X194" s="373"/>
      <c r="Y194" s="373"/>
      <c r="Z194" s="373"/>
    </row>
    <row r="195" ht="15.75" customHeight="1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  <c r="X195" s="373"/>
      <c r="Y195" s="373"/>
      <c r="Z195" s="373"/>
    </row>
    <row r="196" ht="15.75" customHeight="1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373"/>
      <c r="Z196" s="373"/>
    </row>
    <row r="197" ht="15.75" customHeight="1">
      <c r="A197" s="373"/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373"/>
      <c r="Z197" s="373"/>
    </row>
    <row r="198" ht="15.75" customHeight="1">
      <c r="A198" s="373"/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3"/>
      <c r="Z198" s="373"/>
    </row>
    <row r="199" ht="15.75" customHeight="1">
      <c r="A199" s="373"/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373"/>
      <c r="Z199" s="373"/>
    </row>
    <row r="200" ht="15.75" customHeight="1">
      <c r="A200" s="373"/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  <c r="X200" s="373"/>
      <c r="Y200" s="373"/>
      <c r="Z200" s="373"/>
    </row>
    <row r="201" ht="15.75" customHeight="1">
      <c r="A201" s="373"/>
      <c r="B201" s="373"/>
      <c r="C201" s="373"/>
      <c r="D201" s="373"/>
      <c r="E201" s="373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  <c r="X201" s="373"/>
      <c r="Y201" s="373"/>
      <c r="Z201" s="373"/>
    </row>
    <row r="202" ht="15.75" customHeight="1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  <c r="X202" s="373"/>
      <c r="Y202" s="373"/>
      <c r="Z202" s="373"/>
    </row>
    <row r="203" ht="15.75" customHeight="1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  <c r="X203" s="373"/>
      <c r="Y203" s="373"/>
      <c r="Z203" s="373"/>
    </row>
    <row r="204" ht="15.75" customHeight="1">
      <c r="A204" s="373"/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  <c r="X204" s="373"/>
      <c r="Y204" s="373"/>
      <c r="Z204" s="373"/>
    </row>
    <row r="205" ht="15.75" customHeight="1">
      <c r="A205" s="373"/>
      <c r="B205" s="373"/>
      <c r="C205" s="373"/>
      <c r="D205" s="373"/>
      <c r="E205" s="373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  <c r="X205" s="373"/>
      <c r="Y205" s="373"/>
      <c r="Z205" s="373"/>
    </row>
    <row r="206" ht="15.75" customHeight="1">
      <c r="A206" s="373"/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3"/>
      <c r="Z206" s="373"/>
    </row>
    <row r="207" ht="15.75" customHeight="1">
      <c r="A207" s="373"/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373"/>
      <c r="Z207" s="373"/>
    </row>
    <row r="208" ht="15.75" customHeight="1">
      <c r="A208" s="373"/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373"/>
      <c r="Y208" s="373"/>
      <c r="Z208" s="373"/>
    </row>
    <row r="209" ht="15.75" customHeight="1">
      <c r="A209" s="373"/>
      <c r="B209" s="373"/>
      <c r="C209" s="373"/>
      <c r="D209" s="373"/>
      <c r="E209" s="373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  <c r="X209" s="373"/>
      <c r="Y209" s="373"/>
      <c r="Z209" s="373"/>
    </row>
    <row r="210" ht="15.75" customHeight="1">
      <c r="A210" s="373"/>
      <c r="B210" s="373"/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373"/>
      <c r="Y210" s="373"/>
      <c r="Z210" s="373"/>
    </row>
    <row r="211" ht="15.75" customHeight="1">
      <c r="A211" s="373"/>
      <c r="B211" s="373"/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  <c r="X211" s="373"/>
      <c r="Y211" s="373"/>
      <c r="Z211" s="373"/>
    </row>
    <row r="212" ht="15.75" customHeight="1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  <c r="X212" s="373"/>
      <c r="Y212" s="373"/>
      <c r="Z212" s="373"/>
    </row>
    <row r="213" ht="15.75" customHeight="1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  <c r="X213" s="373"/>
      <c r="Y213" s="373"/>
      <c r="Z213" s="373"/>
    </row>
    <row r="214" ht="15.75" customHeight="1">
      <c r="A214" s="373"/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373"/>
      <c r="Y214" s="373"/>
      <c r="Z214" s="373"/>
    </row>
    <row r="215" ht="15.75" customHeight="1">
      <c r="A215" s="373"/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373"/>
      <c r="Z215" s="373"/>
    </row>
    <row r="216" ht="15.75" customHeight="1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  <c r="X216" s="373"/>
      <c r="Y216" s="373"/>
      <c r="Z216" s="373"/>
    </row>
    <row r="217" ht="15.75" customHeight="1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373"/>
      <c r="Y217" s="373"/>
      <c r="Z217" s="373"/>
    </row>
    <row r="218" ht="15.75" customHeight="1">
      <c r="A218" s="373"/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  <c r="X218" s="373"/>
      <c r="Y218" s="373"/>
      <c r="Z218" s="373"/>
    </row>
    <row r="219" ht="15.75" customHeight="1">
      <c r="A219" s="373"/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373"/>
      <c r="Z219" s="373"/>
    </row>
    <row r="220" ht="15.75" customHeight="1">
      <c r="A220" s="373"/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373"/>
      <c r="Z220" s="373"/>
    </row>
    <row r="221" ht="15.75" customHeight="1">
      <c r="A221" s="373"/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373"/>
      <c r="Y221" s="373"/>
      <c r="Z221" s="373"/>
    </row>
    <row r="222" ht="15.75" customHeight="1">
      <c r="A222" s="373"/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</row>
    <row r="223" ht="15.75" customHeight="1">
      <c r="A223" s="373"/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373"/>
      <c r="Y223" s="373"/>
      <c r="Z223" s="373"/>
    </row>
    <row r="224" ht="15.75" customHeight="1">
      <c r="A224" s="373"/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  <c r="X224" s="373"/>
      <c r="Y224" s="373"/>
      <c r="Z224" s="373"/>
    </row>
    <row r="225" ht="15.75" customHeight="1">
      <c r="A225" s="373"/>
      <c r="B225" s="373"/>
      <c r="C225" s="373"/>
      <c r="D225" s="373"/>
      <c r="E225" s="373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  <c r="X225" s="373"/>
      <c r="Y225" s="373"/>
      <c r="Z225" s="373"/>
    </row>
    <row r="226" ht="15.75" customHeight="1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  <c r="X226" s="373"/>
      <c r="Y226" s="373"/>
      <c r="Z226" s="373"/>
    </row>
    <row r="227" ht="15.75" customHeight="1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  <c r="X227" s="373"/>
      <c r="Y227" s="373"/>
      <c r="Z227" s="373"/>
    </row>
    <row r="228" ht="15.75" customHeight="1">
      <c r="A228" s="373"/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</row>
    <row r="229" ht="15.75" customHeight="1">
      <c r="A229" s="373"/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373"/>
      <c r="Z229" s="373"/>
    </row>
    <row r="230" ht="15.75" customHeight="1">
      <c r="A230" s="373"/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373"/>
      <c r="Z230" s="373"/>
    </row>
    <row r="231" ht="15.75" customHeight="1">
      <c r="A231" s="373"/>
      <c r="B231" s="373"/>
      <c r="C231" s="373"/>
      <c r="D231" s="373"/>
      <c r="E231" s="373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  <c r="X231" s="373"/>
      <c r="Y231" s="373"/>
      <c r="Z231" s="373"/>
    </row>
    <row r="232" ht="15.75" customHeight="1">
      <c r="A232" s="373"/>
      <c r="B232" s="373"/>
      <c r="C232" s="373"/>
      <c r="D232" s="373"/>
      <c r="E232" s="373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  <c r="X232" s="373"/>
      <c r="Y232" s="373"/>
      <c r="Z232" s="373"/>
    </row>
    <row r="233" ht="15.75" customHeight="1">
      <c r="A233" s="373"/>
      <c r="B233" s="373"/>
      <c r="C233" s="373"/>
      <c r="D233" s="373"/>
      <c r="E233" s="373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  <c r="X233" s="373"/>
      <c r="Y233" s="373"/>
      <c r="Z233" s="373"/>
    </row>
    <row r="234" ht="15.75" customHeight="1">
      <c r="A234" s="373"/>
      <c r="B234" s="373"/>
      <c r="C234" s="373"/>
      <c r="D234" s="373"/>
      <c r="E234" s="373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  <c r="X234" s="373"/>
      <c r="Y234" s="373"/>
      <c r="Z234" s="373"/>
    </row>
    <row r="235" ht="15.75" customHeight="1">
      <c r="A235" s="373"/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  <c r="X235" s="373"/>
      <c r="Y235" s="373"/>
      <c r="Z235" s="373"/>
    </row>
    <row r="236" ht="15.75" customHeight="1">
      <c r="A236" s="373"/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373"/>
      <c r="Z236" s="373"/>
    </row>
    <row r="237" ht="15.75" customHeight="1">
      <c r="A237" s="373"/>
      <c r="B237" s="373"/>
      <c r="C237" s="373"/>
      <c r="D237" s="373"/>
      <c r="E237" s="373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  <c r="X237" s="373"/>
      <c r="Y237" s="373"/>
      <c r="Z237" s="373"/>
    </row>
    <row r="238" ht="15.75" customHeight="1">
      <c r="A238" s="373"/>
      <c r="B238" s="373"/>
      <c r="C238" s="373"/>
      <c r="D238" s="373"/>
      <c r="E238" s="373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  <c r="X238" s="373"/>
      <c r="Y238" s="373"/>
      <c r="Z238" s="373"/>
    </row>
    <row r="239" ht="15.75" customHeight="1">
      <c r="A239" s="373"/>
      <c r="B239" s="373"/>
      <c r="C239" s="373"/>
      <c r="D239" s="373"/>
      <c r="E239" s="373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  <c r="X239" s="373"/>
      <c r="Y239" s="373"/>
      <c r="Z239" s="373"/>
    </row>
    <row r="240" ht="15.75" customHeight="1">
      <c r="A240" s="373"/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</row>
    <row r="241" ht="15.75" customHeight="1">
      <c r="A241" s="373"/>
      <c r="B241" s="373"/>
      <c r="C241" s="373"/>
      <c r="D241" s="373"/>
      <c r="E241" s="373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  <c r="X241" s="373"/>
      <c r="Y241" s="373"/>
      <c r="Z241" s="373"/>
    </row>
    <row r="242" ht="15.75" customHeight="1">
      <c r="A242" s="373"/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</row>
    <row r="243" ht="15.75" customHeight="1">
      <c r="A243" s="373"/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373"/>
      <c r="Y243" s="373"/>
      <c r="Z243" s="373"/>
    </row>
    <row r="244" ht="15.75" customHeight="1">
      <c r="A244" s="373"/>
      <c r="B244" s="373"/>
      <c r="C244" s="373"/>
      <c r="D244" s="373"/>
      <c r="E244" s="373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  <c r="X244" s="373"/>
      <c r="Y244" s="373"/>
      <c r="Z244" s="373"/>
    </row>
    <row r="245" ht="15.75" customHeight="1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  <c r="X245" s="373"/>
      <c r="Y245" s="373"/>
      <c r="Z245" s="373"/>
    </row>
    <row r="246" ht="15.75" customHeight="1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373"/>
      <c r="Y246" s="373"/>
      <c r="Z246" s="373"/>
    </row>
    <row r="247" ht="15.75" customHeight="1">
      <c r="A247" s="373"/>
      <c r="B247" s="373"/>
      <c r="C247" s="373"/>
      <c r="D247" s="373"/>
      <c r="E247" s="373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  <c r="X247" s="373"/>
      <c r="Y247" s="373"/>
      <c r="Z247" s="373"/>
    </row>
    <row r="248" ht="15.75" customHeight="1">
      <c r="A248" s="373"/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373"/>
      <c r="Z248" s="373"/>
    </row>
    <row r="249" ht="15.75" customHeight="1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373"/>
      <c r="Y249" s="373"/>
      <c r="Z249" s="373"/>
    </row>
    <row r="250" ht="15.75" customHeight="1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</row>
    <row r="251" ht="15.75" customHeight="1">
      <c r="A251" s="373"/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373"/>
      <c r="Z251" s="373"/>
    </row>
    <row r="252" ht="15.75" customHeight="1">
      <c r="A252" s="373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373"/>
      <c r="Z252" s="373"/>
    </row>
    <row r="253" ht="15.75" customHeight="1">
      <c r="A253" s="373"/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  <c r="X253" s="373"/>
      <c r="Y253" s="373"/>
      <c r="Z253" s="373"/>
    </row>
    <row r="254" ht="15.75" customHeight="1">
      <c r="A254" s="373"/>
      <c r="B254" s="373"/>
      <c r="C254" s="373"/>
      <c r="D254" s="373"/>
      <c r="E254" s="373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73"/>
    </row>
    <row r="255" ht="15.75" customHeight="1">
      <c r="A255" s="373"/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373"/>
      <c r="Z255" s="373"/>
    </row>
    <row r="256" ht="15.75" customHeight="1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  <c r="X256" s="373"/>
      <c r="Y256" s="373"/>
      <c r="Z256" s="373"/>
    </row>
    <row r="257" ht="15.75" customHeight="1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373"/>
      <c r="Y257" s="373"/>
      <c r="Z257" s="373"/>
    </row>
    <row r="258" ht="15.75" customHeight="1">
      <c r="A258" s="373"/>
      <c r="B258" s="373"/>
      <c r="C258" s="373"/>
      <c r="D258" s="373"/>
      <c r="E258" s="373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  <c r="X258" s="373"/>
      <c r="Y258" s="373"/>
      <c r="Z258" s="373"/>
    </row>
    <row r="259" ht="15.75" customHeight="1">
      <c r="A259" s="373"/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373"/>
      <c r="Z259" s="373"/>
    </row>
    <row r="260" ht="15.75" customHeight="1">
      <c r="A260" s="373"/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</row>
    <row r="261" ht="15.75" customHeight="1">
      <c r="A261" s="373"/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373"/>
      <c r="Y261" s="373"/>
      <c r="Z261" s="373"/>
    </row>
    <row r="262" ht="15.75" customHeight="1">
      <c r="A262" s="373"/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  <c r="X262" s="373"/>
      <c r="Y262" s="373"/>
      <c r="Z262" s="373"/>
    </row>
    <row r="263" ht="15.75" customHeight="1">
      <c r="A263" s="373"/>
      <c r="B263" s="373"/>
      <c r="C263" s="373"/>
      <c r="D263" s="373"/>
      <c r="E263" s="373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  <c r="X263" s="373"/>
      <c r="Y263" s="373"/>
      <c r="Z263" s="373"/>
    </row>
    <row r="264" ht="15.75" customHeight="1">
      <c r="A264" s="373"/>
      <c r="B264" s="373"/>
      <c r="C264" s="373"/>
      <c r="D264" s="373"/>
      <c r="E264" s="373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  <c r="X264" s="373"/>
      <c r="Y264" s="373"/>
      <c r="Z264" s="373"/>
    </row>
    <row r="265" ht="15.75" customHeight="1">
      <c r="A265" s="373"/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373"/>
      <c r="Z265" s="373"/>
    </row>
    <row r="266" ht="15.75" customHeight="1">
      <c r="A266" s="373"/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373"/>
      <c r="Z266" s="373"/>
    </row>
    <row r="267" ht="15.75" customHeight="1">
      <c r="A267" s="373"/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373"/>
      <c r="Y267" s="373"/>
      <c r="Z267" s="373"/>
    </row>
    <row r="268" ht="15.75" customHeight="1">
      <c r="A268" s="373"/>
      <c r="B268" s="373"/>
      <c r="C268" s="373"/>
      <c r="D268" s="373"/>
      <c r="E268" s="373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  <c r="X268" s="373"/>
      <c r="Y268" s="373"/>
      <c r="Z268" s="373"/>
    </row>
    <row r="269" ht="15.75" customHeight="1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  <c r="X269" s="373"/>
      <c r="Y269" s="373"/>
      <c r="Z269" s="373"/>
    </row>
    <row r="270" ht="15.75" customHeight="1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  <c r="U270" s="373"/>
      <c r="V270" s="373"/>
      <c r="W270" s="373"/>
      <c r="X270" s="373"/>
      <c r="Y270" s="373"/>
      <c r="Z270" s="373"/>
    </row>
    <row r="271" ht="15.75" customHeight="1">
      <c r="A271" s="373"/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373"/>
      <c r="Z271" s="373"/>
    </row>
    <row r="272" ht="15.75" customHeight="1">
      <c r="A272" s="373"/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373"/>
      <c r="Z272" s="373"/>
    </row>
    <row r="273" ht="15.75" customHeight="1">
      <c r="A273" s="373"/>
      <c r="B273" s="373"/>
      <c r="C273" s="373"/>
      <c r="D273" s="373"/>
      <c r="E273" s="373"/>
      <c r="F273" s="373"/>
      <c r="G273" s="373"/>
      <c r="H273" s="373"/>
      <c r="I273" s="373"/>
      <c r="J273" s="373"/>
      <c r="K273" s="373"/>
      <c r="L273" s="373"/>
      <c r="M273" s="373"/>
      <c r="N273" s="373"/>
      <c r="O273" s="373"/>
      <c r="P273" s="373"/>
      <c r="Q273" s="373"/>
      <c r="R273" s="373"/>
      <c r="S273" s="373"/>
      <c r="T273" s="373"/>
      <c r="U273" s="373"/>
      <c r="V273" s="373"/>
      <c r="W273" s="373"/>
      <c r="X273" s="373"/>
      <c r="Y273" s="373"/>
      <c r="Z273" s="373"/>
    </row>
    <row r="274" ht="15.75" customHeight="1">
      <c r="A274" s="373"/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  <c r="U274" s="373"/>
      <c r="V274" s="373"/>
      <c r="W274" s="373"/>
      <c r="X274" s="373"/>
      <c r="Y274" s="373"/>
      <c r="Z274" s="373"/>
    </row>
    <row r="275" ht="15.75" customHeight="1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373"/>
      <c r="Z275" s="373"/>
    </row>
    <row r="276" ht="15.75" customHeight="1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373"/>
      <c r="Z276" s="373"/>
    </row>
    <row r="277" ht="15.75" customHeight="1">
      <c r="A277" s="373"/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</row>
    <row r="278" ht="15.75" customHeight="1">
      <c r="A278" s="373"/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373"/>
      <c r="Y278" s="373"/>
      <c r="Z278" s="373"/>
    </row>
    <row r="279" ht="15.75" customHeight="1">
      <c r="A279" s="373"/>
      <c r="B279" s="373"/>
      <c r="C279" s="373"/>
      <c r="D279" s="373"/>
      <c r="E279" s="373"/>
      <c r="F279" s="373"/>
      <c r="G279" s="373"/>
      <c r="H279" s="373"/>
      <c r="I279" s="373"/>
      <c r="J279" s="373"/>
      <c r="K279" s="373"/>
      <c r="L279" s="373"/>
      <c r="M279" s="373"/>
      <c r="N279" s="373"/>
      <c r="O279" s="373"/>
      <c r="P279" s="373"/>
      <c r="Q279" s="373"/>
      <c r="R279" s="373"/>
      <c r="S279" s="373"/>
      <c r="T279" s="373"/>
      <c r="U279" s="373"/>
      <c r="V279" s="373"/>
      <c r="W279" s="373"/>
      <c r="X279" s="373"/>
      <c r="Y279" s="373"/>
      <c r="Z279" s="373"/>
    </row>
    <row r="280" ht="15.75" customHeight="1">
      <c r="A280" s="373"/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373"/>
      <c r="Z280" s="373"/>
    </row>
    <row r="281" ht="15.75" customHeight="1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373"/>
      <c r="Y281" s="373"/>
      <c r="Z281" s="373"/>
    </row>
    <row r="282" ht="15.75" customHeight="1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373"/>
      <c r="Z282" s="373"/>
    </row>
    <row r="283" ht="15.75" customHeight="1">
      <c r="A283" s="373"/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373"/>
      <c r="Y283" s="373"/>
      <c r="Z283" s="373"/>
    </row>
    <row r="284" ht="15.75" customHeight="1">
      <c r="A284" s="373"/>
      <c r="B284" s="373"/>
      <c r="C284" s="373"/>
      <c r="D284" s="373"/>
      <c r="E284" s="373"/>
      <c r="F284" s="373"/>
      <c r="G284" s="373"/>
      <c r="H284" s="373"/>
      <c r="I284" s="373"/>
      <c r="J284" s="373"/>
      <c r="K284" s="373"/>
      <c r="L284" s="373"/>
      <c r="M284" s="373"/>
      <c r="N284" s="373"/>
      <c r="O284" s="373"/>
      <c r="P284" s="373"/>
      <c r="Q284" s="373"/>
      <c r="R284" s="373"/>
      <c r="S284" s="373"/>
      <c r="T284" s="373"/>
      <c r="U284" s="373"/>
      <c r="V284" s="373"/>
      <c r="W284" s="373"/>
      <c r="X284" s="373"/>
      <c r="Y284" s="373"/>
      <c r="Z284" s="373"/>
    </row>
    <row r="285" ht="15.75" customHeight="1">
      <c r="A285" s="373"/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373"/>
      <c r="Z285" s="373"/>
    </row>
    <row r="286" ht="15.75" customHeight="1">
      <c r="A286" s="373"/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373"/>
      <c r="Z286" s="373"/>
    </row>
    <row r="287" ht="15.75" customHeight="1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373"/>
      <c r="Y287" s="373"/>
      <c r="Z287" s="373"/>
    </row>
    <row r="288" ht="15.75" customHeight="1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  <c r="U288" s="373"/>
      <c r="V288" s="373"/>
      <c r="W288" s="373"/>
      <c r="X288" s="373"/>
      <c r="Y288" s="373"/>
      <c r="Z288" s="373"/>
    </row>
    <row r="289" ht="15.75" customHeight="1">
      <c r="A289" s="373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  <c r="U289" s="373"/>
      <c r="V289" s="373"/>
      <c r="W289" s="373"/>
      <c r="X289" s="373"/>
      <c r="Y289" s="373"/>
      <c r="Z289" s="373"/>
    </row>
    <row r="290" ht="15.75" customHeight="1">
      <c r="A290" s="373"/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  <c r="U290" s="373"/>
      <c r="V290" s="373"/>
      <c r="W290" s="373"/>
      <c r="X290" s="373"/>
      <c r="Y290" s="373"/>
      <c r="Z290" s="373"/>
    </row>
    <row r="291" ht="15.75" customHeight="1">
      <c r="A291" s="373"/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373"/>
      <c r="Z291" s="373"/>
    </row>
    <row r="292" ht="15.75" customHeight="1">
      <c r="A292" s="373"/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373"/>
      <c r="Z292" s="373"/>
    </row>
    <row r="293" ht="15.75" customHeight="1">
      <c r="A293" s="373"/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  <c r="U293" s="373"/>
      <c r="V293" s="373"/>
      <c r="W293" s="373"/>
      <c r="X293" s="373"/>
      <c r="Y293" s="373"/>
      <c r="Z293" s="373"/>
    </row>
    <row r="294" ht="15.75" customHeight="1">
      <c r="A294" s="373"/>
      <c r="B294" s="373"/>
      <c r="C294" s="373"/>
      <c r="D294" s="373"/>
      <c r="E294" s="373"/>
      <c r="F294" s="373"/>
      <c r="G294" s="373"/>
      <c r="H294" s="373"/>
      <c r="I294" s="373"/>
      <c r="J294" s="373"/>
      <c r="K294" s="373"/>
      <c r="L294" s="373"/>
      <c r="M294" s="373"/>
      <c r="N294" s="373"/>
      <c r="O294" s="373"/>
      <c r="P294" s="373"/>
      <c r="Q294" s="373"/>
      <c r="R294" s="373"/>
      <c r="S294" s="373"/>
      <c r="T294" s="373"/>
      <c r="U294" s="373"/>
      <c r="V294" s="373"/>
      <c r="W294" s="373"/>
      <c r="X294" s="373"/>
      <c r="Y294" s="373"/>
      <c r="Z294" s="373"/>
    </row>
    <row r="295" ht="15.75" customHeight="1">
      <c r="A295" s="373"/>
      <c r="B295" s="373"/>
      <c r="C295" s="373"/>
      <c r="D295" s="373"/>
      <c r="E295" s="373"/>
      <c r="F295" s="373"/>
      <c r="G295" s="373"/>
      <c r="H295" s="373"/>
      <c r="I295" s="373"/>
      <c r="J295" s="373"/>
      <c r="K295" s="373"/>
      <c r="L295" s="373"/>
      <c r="M295" s="373"/>
      <c r="N295" s="373"/>
      <c r="O295" s="373"/>
      <c r="P295" s="373"/>
      <c r="Q295" s="373"/>
      <c r="R295" s="373"/>
      <c r="S295" s="373"/>
      <c r="T295" s="373"/>
      <c r="U295" s="373"/>
      <c r="V295" s="373"/>
      <c r="W295" s="373"/>
      <c r="X295" s="373"/>
      <c r="Y295" s="373"/>
      <c r="Z295" s="373"/>
    </row>
    <row r="296" ht="15.75" customHeight="1">
      <c r="A296" s="373"/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373"/>
      <c r="Y296" s="373"/>
      <c r="Z296" s="373"/>
    </row>
    <row r="297" ht="15.75" customHeight="1">
      <c r="A297" s="373"/>
      <c r="B297" s="373"/>
      <c r="C297" s="373"/>
      <c r="D297" s="373"/>
      <c r="E297" s="373"/>
      <c r="F297" s="373"/>
      <c r="G297" s="373"/>
      <c r="H297" s="373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373"/>
      <c r="Y297" s="373"/>
      <c r="Z297" s="373"/>
    </row>
    <row r="298" ht="15.75" customHeight="1">
      <c r="A298" s="373"/>
      <c r="B298" s="373"/>
      <c r="C298" s="373"/>
      <c r="D298" s="373"/>
      <c r="E298" s="373"/>
      <c r="F298" s="373"/>
      <c r="G298" s="373"/>
      <c r="H298" s="373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  <c r="U298" s="373"/>
      <c r="V298" s="373"/>
      <c r="W298" s="373"/>
      <c r="X298" s="373"/>
      <c r="Y298" s="373"/>
      <c r="Z298" s="373"/>
    </row>
    <row r="299" ht="15.75" customHeight="1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3"/>
      <c r="N299" s="373"/>
      <c r="O299" s="373"/>
      <c r="P299" s="373"/>
      <c r="Q299" s="373"/>
      <c r="R299" s="373"/>
      <c r="S299" s="373"/>
      <c r="T299" s="373"/>
      <c r="U299" s="373"/>
      <c r="V299" s="373"/>
      <c r="W299" s="373"/>
      <c r="X299" s="373"/>
      <c r="Y299" s="373"/>
      <c r="Z299" s="373"/>
    </row>
    <row r="300" ht="15.75" customHeight="1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3"/>
      <c r="N300" s="373"/>
      <c r="O300" s="373"/>
      <c r="P300" s="373"/>
      <c r="Q300" s="373"/>
      <c r="R300" s="373"/>
      <c r="S300" s="373"/>
      <c r="T300" s="373"/>
      <c r="U300" s="373"/>
      <c r="V300" s="373"/>
      <c r="W300" s="373"/>
      <c r="X300" s="373"/>
      <c r="Y300" s="373"/>
      <c r="Z300" s="373"/>
    </row>
    <row r="301" ht="15.75" customHeight="1">
      <c r="A301" s="373"/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373"/>
      <c r="Z301" s="373"/>
    </row>
    <row r="302" ht="15.75" customHeight="1">
      <c r="A302" s="373"/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373"/>
      <c r="Y302" s="373"/>
      <c r="Z302" s="373"/>
    </row>
    <row r="303" ht="15.75" customHeight="1">
      <c r="A303" s="373"/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373"/>
      <c r="Z303" s="373"/>
    </row>
    <row r="304" ht="15.75" customHeight="1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  <c r="W304" s="373"/>
      <c r="X304" s="373"/>
      <c r="Y304" s="373"/>
      <c r="Z304" s="373"/>
    </row>
    <row r="305" ht="15.75" customHeight="1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  <c r="W305" s="373"/>
      <c r="X305" s="373"/>
      <c r="Y305" s="373"/>
      <c r="Z305" s="373"/>
    </row>
    <row r="306" ht="15.75" customHeight="1">
      <c r="A306" s="373"/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373"/>
    </row>
    <row r="307" ht="15.75" customHeight="1">
      <c r="A307" s="373"/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373"/>
      <c r="Z307" s="373"/>
    </row>
    <row r="308" ht="15.75" customHeight="1">
      <c r="A308" s="373"/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373"/>
      <c r="Z308" s="373"/>
    </row>
    <row r="309" ht="15.75" customHeight="1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73"/>
    </row>
    <row r="310" ht="15.75" customHeight="1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373"/>
      <c r="Z310" s="373"/>
    </row>
    <row r="311" ht="15.75" customHeight="1">
      <c r="A311" s="373"/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373"/>
    </row>
    <row r="312" ht="15.75" customHeight="1">
      <c r="A312" s="373"/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373"/>
      <c r="Z312" s="373"/>
    </row>
    <row r="313" ht="15.75" customHeight="1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3"/>
      <c r="N313" s="373"/>
      <c r="O313" s="373"/>
      <c r="P313" s="373"/>
      <c r="Q313" s="373"/>
      <c r="R313" s="373"/>
      <c r="S313" s="373"/>
      <c r="T313" s="373"/>
      <c r="U313" s="373"/>
      <c r="V313" s="373"/>
      <c r="W313" s="373"/>
      <c r="X313" s="373"/>
      <c r="Y313" s="373"/>
      <c r="Z313" s="373"/>
    </row>
    <row r="314" ht="15.75" customHeight="1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  <c r="U314" s="373"/>
      <c r="V314" s="373"/>
      <c r="W314" s="373"/>
      <c r="X314" s="373"/>
      <c r="Y314" s="373"/>
      <c r="Z314" s="373"/>
    </row>
    <row r="315" ht="15.75" customHeight="1">
      <c r="A315" s="373"/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373"/>
      <c r="Y315" s="373"/>
      <c r="Z315" s="373"/>
    </row>
    <row r="316" ht="15.75" customHeight="1">
      <c r="A316" s="373"/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373"/>
      <c r="Z316" s="373"/>
    </row>
    <row r="317" ht="15.75" customHeight="1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373"/>
      <c r="Z317" s="373"/>
    </row>
    <row r="318" ht="15.75" customHeight="1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3"/>
      <c r="N318" s="373"/>
      <c r="O318" s="373"/>
      <c r="P318" s="373"/>
      <c r="Q318" s="373"/>
      <c r="R318" s="373"/>
      <c r="S318" s="373"/>
      <c r="T318" s="373"/>
      <c r="U318" s="373"/>
      <c r="V318" s="373"/>
      <c r="W318" s="373"/>
      <c r="X318" s="373"/>
      <c r="Y318" s="373"/>
      <c r="Z318" s="373"/>
    </row>
    <row r="319" ht="15.75" customHeight="1">
      <c r="A319" s="373"/>
      <c r="B319" s="373"/>
      <c r="C319" s="373"/>
      <c r="D319" s="373"/>
      <c r="E319" s="373"/>
      <c r="F319" s="373"/>
      <c r="G319" s="373"/>
      <c r="H319" s="373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  <c r="U319" s="373"/>
      <c r="V319" s="373"/>
      <c r="W319" s="373"/>
      <c r="X319" s="373"/>
      <c r="Y319" s="373"/>
      <c r="Z319" s="373"/>
    </row>
    <row r="320" ht="15.75" customHeight="1">
      <c r="A320" s="373"/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373"/>
      <c r="Z320" s="373"/>
    </row>
    <row r="321" ht="15.75" customHeight="1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373"/>
      <c r="Y321" s="373"/>
      <c r="Z321" s="373"/>
    </row>
    <row r="322" ht="15.75" customHeight="1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3"/>
      <c r="N322" s="373"/>
      <c r="O322" s="373"/>
      <c r="P322" s="373"/>
      <c r="Q322" s="373"/>
      <c r="R322" s="373"/>
      <c r="S322" s="373"/>
      <c r="T322" s="373"/>
      <c r="U322" s="373"/>
      <c r="V322" s="373"/>
      <c r="W322" s="373"/>
      <c r="X322" s="373"/>
      <c r="Y322" s="373"/>
      <c r="Z322" s="373"/>
    </row>
    <row r="323" ht="15.75" customHeight="1">
      <c r="A323" s="373"/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373"/>
      <c r="Z323" s="373"/>
    </row>
    <row r="324" ht="15.75" customHeight="1">
      <c r="A324" s="373"/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373"/>
      <c r="Z324" s="373"/>
    </row>
    <row r="325" ht="15.75" customHeight="1">
      <c r="A325" s="373"/>
      <c r="B325" s="373"/>
      <c r="C325" s="373"/>
      <c r="D325" s="373"/>
      <c r="E325" s="373"/>
      <c r="F325" s="373"/>
      <c r="G325" s="373"/>
      <c r="H325" s="373"/>
      <c r="I325" s="373"/>
      <c r="J325" s="373"/>
      <c r="K325" s="373"/>
      <c r="L325" s="373"/>
      <c r="M325" s="373"/>
      <c r="N325" s="373"/>
      <c r="O325" s="373"/>
      <c r="P325" s="373"/>
      <c r="Q325" s="373"/>
      <c r="R325" s="373"/>
      <c r="S325" s="373"/>
      <c r="T325" s="373"/>
      <c r="U325" s="373"/>
      <c r="V325" s="373"/>
      <c r="W325" s="373"/>
      <c r="X325" s="373"/>
      <c r="Y325" s="373"/>
      <c r="Z325" s="373"/>
    </row>
    <row r="326" ht="15.75" customHeight="1">
      <c r="A326" s="373"/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373"/>
      <c r="Y326" s="373"/>
      <c r="Z326" s="373"/>
    </row>
    <row r="327" ht="15.75" customHeight="1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3"/>
      <c r="N327" s="373"/>
      <c r="O327" s="373"/>
      <c r="P327" s="373"/>
      <c r="Q327" s="373"/>
      <c r="R327" s="373"/>
      <c r="S327" s="373"/>
      <c r="T327" s="373"/>
      <c r="U327" s="373"/>
      <c r="V327" s="373"/>
      <c r="W327" s="373"/>
      <c r="X327" s="373"/>
      <c r="Y327" s="373"/>
      <c r="Z327" s="373"/>
    </row>
    <row r="328" ht="15.75" customHeight="1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373"/>
      <c r="Z328" s="373"/>
    </row>
    <row r="329" ht="15.75" customHeight="1">
      <c r="A329" s="373"/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373"/>
      <c r="Z329" s="373"/>
    </row>
    <row r="330" ht="15.75" customHeight="1">
      <c r="A330" s="373"/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373"/>
      <c r="Z330" s="373"/>
    </row>
    <row r="331" ht="15.75" customHeight="1">
      <c r="A331" s="373"/>
      <c r="B331" s="373"/>
      <c r="C331" s="373"/>
      <c r="D331" s="373"/>
      <c r="E331" s="373"/>
      <c r="F331" s="373"/>
      <c r="G331" s="373"/>
      <c r="H331" s="373"/>
      <c r="I331" s="373"/>
      <c r="J331" s="373"/>
      <c r="K331" s="373"/>
      <c r="L331" s="373"/>
      <c r="M331" s="373"/>
      <c r="N331" s="373"/>
      <c r="O331" s="373"/>
      <c r="P331" s="373"/>
      <c r="Q331" s="373"/>
      <c r="R331" s="373"/>
      <c r="S331" s="373"/>
      <c r="T331" s="373"/>
      <c r="U331" s="373"/>
      <c r="V331" s="373"/>
      <c r="W331" s="373"/>
      <c r="X331" s="373"/>
      <c r="Y331" s="373"/>
      <c r="Z331" s="373"/>
    </row>
    <row r="332" ht="15.75" customHeight="1">
      <c r="A332" s="373"/>
      <c r="B332" s="373"/>
      <c r="C332" s="373"/>
      <c r="D332" s="373"/>
      <c r="E332" s="373"/>
      <c r="F332" s="373"/>
      <c r="G332" s="373"/>
      <c r="H332" s="373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  <c r="U332" s="373"/>
      <c r="V332" s="373"/>
      <c r="W332" s="373"/>
      <c r="X332" s="373"/>
      <c r="Y332" s="373"/>
      <c r="Z332" s="373"/>
    </row>
    <row r="333" ht="15.75" customHeight="1">
      <c r="A333" s="373"/>
      <c r="B333" s="373"/>
      <c r="C333" s="373"/>
      <c r="D333" s="373"/>
      <c r="E333" s="373"/>
      <c r="F333" s="373"/>
      <c r="G333" s="373"/>
      <c r="H333" s="373"/>
      <c r="I333" s="373"/>
      <c r="J333" s="373"/>
      <c r="K333" s="373"/>
      <c r="L333" s="373"/>
      <c r="M333" s="373"/>
      <c r="N333" s="373"/>
      <c r="O333" s="373"/>
      <c r="P333" s="373"/>
      <c r="Q333" s="373"/>
      <c r="R333" s="373"/>
      <c r="S333" s="373"/>
      <c r="T333" s="373"/>
      <c r="U333" s="373"/>
      <c r="V333" s="373"/>
      <c r="W333" s="373"/>
      <c r="X333" s="373"/>
      <c r="Y333" s="373"/>
      <c r="Z333" s="373"/>
    </row>
    <row r="334" ht="15.75" customHeight="1">
      <c r="A334" s="373"/>
      <c r="B334" s="373"/>
      <c r="C334" s="373"/>
      <c r="D334" s="373"/>
      <c r="E334" s="373"/>
      <c r="F334" s="373"/>
      <c r="G334" s="373"/>
      <c r="H334" s="373"/>
      <c r="I334" s="373"/>
      <c r="J334" s="373"/>
      <c r="K334" s="373"/>
      <c r="L334" s="373"/>
      <c r="M334" s="373"/>
      <c r="N334" s="373"/>
      <c r="O334" s="373"/>
      <c r="P334" s="373"/>
      <c r="Q334" s="373"/>
      <c r="R334" s="373"/>
      <c r="S334" s="373"/>
      <c r="T334" s="373"/>
      <c r="U334" s="373"/>
      <c r="V334" s="373"/>
      <c r="W334" s="373"/>
      <c r="X334" s="373"/>
      <c r="Y334" s="373"/>
      <c r="Z334" s="373"/>
    </row>
    <row r="335" ht="15.75" customHeight="1">
      <c r="A335" s="373"/>
      <c r="B335" s="373"/>
      <c r="C335" s="373"/>
      <c r="D335" s="373"/>
      <c r="E335" s="373"/>
      <c r="F335" s="373"/>
      <c r="G335" s="373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373"/>
      <c r="Y335" s="373"/>
      <c r="Z335" s="373"/>
    </row>
    <row r="336" ht="15.75" customHeight="1">
      <c r="A336" s="373"/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373"/>
      <c r="Y336" s="373"/>
      <c r="Z336" s="373"/>
    </row>
    <row r="337" ht="15.75" customHeight="1">
      <c r="A337" s="373"/>
      <c r="B337" s="373"/>
      <c r="C337" s="373"/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  <c r="U337" s="373"/>
      <c r="V337" s="373"/>
      <c r="W337" s="373"/>
      <c r="X337" s="373"/>
      <c r="Y337" s="373"/>
      <c r="Z337" s="373"/>
    </row>
    <row r="338" ht="15.75" customHeight="1">
      <c r="A338" s="373"/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3"/>
      <c r="O338" s="373"/>
      <c r="P338" s="373"/>
      <c r="Q338" s="373"/>
      <c r="R338" s="373"/>
      <c r="S338" s="373"/>
      <c r="T338" s="373"/>
      <c r="U338" s="373"/>
      <c r="V338" s="373"/>
      <c r="W338" s="373"/>
      <c r="X338" s="373"/>
      <c r="Y338" s="373"/>
      <c r="Z338" s="373"/>
    </row>
    <row r="339" ht="15.75" customHeight="1">
      <c r="A339" s="373"/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3"/>
      <c r="O339" s="373"/>
      <c r="P339" s="373"/>
      <c r="Q339" s="373"/>
      <c r="R339" s="373"/>
      <c r="S339" s="373"/>
      <c r="T339" s="373"/>
      <c r="U339" s="373"/>
      <c r="V339" s="373"/>
      <c r="W339" s="373"/>
      <c r="X339" s="373"/>
      <c r="Y339" s="373"/>
      <c r="Z339" s="373"/>
    </row>
    <row r="340" ht="15.75" customHeight="1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373"/>
      <c r="Y340" s="373"/>
      <c r="Z340" s="373"/>
    </row>
    <row r="341" ht="15.75" customHeight="1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373"/>
      <c r="Z341" s="373"/>
    </row>
    <row r="342" ht="15.75" customHeight="1">
      <c r="A342" s="373"/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373"/>
      <c r="Z342" s="373"/>
    </row>
    <row r="343" ht="15.75" customHeight="1">
      <c r="A343" s="373"/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373"/>
      <c r="Z343" s="373"/>
    </row>
    <row r="344" ht="15.75" customHeight="1">
      <c r="A344" s="373"/>
      <c r="B344" s="373"/>
      <c r="C344" s="373"/>
      <c r="D344" s="373"/>
      <c r="E344" s="373"/>
      <c r="F344" s="373"/>
      <c r="G344" s="373"/>
      <c r="H344" s="373"/>
      <c r="I344" s="373"/>
      <c r="J344" s="373"/>
      <c r="K344" s="373"/>
      <c r="L344" s="373"/>
      <c r="M344" s="373"/>
      <c r="N344" s="373"/>
      <c r="O344" s="373"/>
      <c r="P344" s="373"/>
      <c r="Q344" s="373"/>
      <c r="R344" s="373"/>
      <c r="S344" s="373"/>
      <c r="T344" s="373"/>
      <c r="U344" s="373"/>
      <c r="V344" s="373"/>
      <c r="W344" s="373"/>
      <c r="X344" s="373"/>
      <c r="Y344" s="373"/>
      <c r="Z344" s="373"/>
    </row>
    <row r="345" ht="15.75" customHeight="1">
      <c r="A345" s="373"/>
      <c r="B345" s="373"/>
      <c r="C345" s="373"/>
      <c r="D345" s="373"/>
      <c r="E345" s="373"/>
      <c r="F345" s="373"/>
      <c r="G345" s="373"/>
      <c r="H345" s="373"/>
      <c r="I345" s="373"/>
      <c r="J345" s="373"/>
      <c r="K345" s="373"/>
      <c r="L345" s="373"/>
      <c r="M345" s="373"/>
      <c r="N345" s="373"/>
      <c r="O345" s="373"/>
      <c r="P345" s="373"/>
      <c r="Q345" s="373"/>
      <c r="R345" s="373"/>
      <c r="S345" s="373"/>
      <c r="T345" s="373"/>
      <c r="U345" s="373"/>
      <c r="V345" s="373"/>
      <c r="W345" s="373"/>
      <c r="X345" s="373"/>
      <c r="Y345" s="373"/>
      <c r="Z345" s="373"/>
    </row>
    <row r="346" ht="15.75" customHeight="1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73"/>
    </row>
    <row r="347" ht="15.75" customHeight="1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373"/>
      <c r="Z347" s="373"/>
    </row>
    <row r="348" ht="15.75" customHeight="1">
      <c r="A348" s="373"/>
      <c r="B348" s="373"/>
      <c r="C348" s="373"/>
      <c r="D348" s="373"/>
      <c r="E348" s="373"/>
      <c r="F348" s="373"/>
      <c r="G348" s="373"/>
      <c r="H348" s="373"/>
      <c r="I348" s="373"/>
      <c r="J348" s="373"/>
      <c r="K348" s="373"/>
      <c r="L348" s="373"/>
      <c r="M348" s="373"/>
      <c r="N348" s="373"/>
      <c r="O348" s="373"/>
      <c r="P348" s="373"/>
      <c r="Q348" s="373"/>
      <c r="R348" s="373"/>
      <c r="S348" s="373"/>
      <c r="T348" s="373"/>
      <c r="U348" s="373"/>
      <c r="V348" s="373"/>
      <c r="W348" s="373"/>
      <c r="X348" s="373"/>
      <c r="Y348" s="373"/>
      <c r="Z348" s="373"/>
    </row>
    <row r="349" ht="15.75" customHeight="1">
      <c r="A349" s="373"/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373"/>
      <c r="Z349" s="373"/>
    </row>
    <row r="350" ht="15.75" customHeight="1">
      <c r="A350" s="373"/>
      <c r="B350" s="373"/>
      <c r="C350" s="373"/>
      <c r="D350" s="373"/>
      <c r="E350" s="373"/>
      <c r="F350" s="373"/>
      <c r="G350" s="373"/>
      <c r="H350" s="373"/>
      <c r="I350" s="373"/>
      <c r="J350" s="373"/>
      <c r="K350" s="373"/>
      <c r="L350" s="373"/>
      <c r="M350" s="373"/>
      <c r="N350" s="373"/>
      <c r="O350" s="373"/>
      <c r="P350" s="373"/>
      <c r="Q350" s="373"/>
      <c r="R350" s="373"/>
      <c r="S350" s="373"/>
      <c r="T350" s="373"/>
      <c r="U350" s="373"/>
      <c r="V350" s="373"/>
      <c r="W350" s="373"/>
      <c r="X350" s="373"/>
      <c r="Y350" s="373"/>
      <c r="Z350" s="373"/>
    </row>
    <row r="351" ht="15.75" customHeight="1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3"/>
      <c r="N351" s="373"/>
      <c r="O351" s="373"/>
      <c r="P351" s="373"/>
      <c r="Q351" s="373"/>
      <c r="R351" s="373"/>
      <c r="S351" s="373"/>
      <c r="T351" s="373"/>
      <c r="U351" s="373"/>
      <c r="V351" s="373"/>
      <c r="W351" s="373"/>
      <c r="X351" s="373"/>
      <c r="Y351" s="373"/>
      <c r="Z351" s="373"/>
    </row>
    <row r="352" ht="15.75" customHeight="1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  <c r="U352" s="373"/>
      <c r="V352" s="373"/>
      <c r="W352" s="373"/>
      <c r="X352" s="373"/>
      <c r="Y352" s="373"/>
      <c r="Z352" s="373"/>
    </row>
    <row r="353" ht="15.75" customHeight="1">
      <c r="A353" s="373"/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373"/>
      <c r="Y353" s="373"/>
      <c r="Z353" s="373"/>
    </row>
    <row r="354" ht="15.75" customHeight="1">
      <c r="A354" s="373"/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373"/>
      <c r="Z354" s="373"/>
    </row>
    <row r="355" ht="15.75" customHeight="1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3"/>
      <c r="N355" s="373"/>
      <c r="O355" s="373"/>
      <c r="P355" s="373"/>
      <c r="Q355" s="373"/>
      <c r="R355" s="373"/>
      <c r="S355" s="373"/>
      <c r="T355" s="373"/>
      <c r="U355" s="373"/>
      <c r="V355" s="373"/>
      <c r="W355" s="373"/>
      <c r="X355" s="373"/>
      <c r="Y355" s="373"/>
      <c r="Z355" s="373"/>
    </row>
    <row r="356" ht="15.75" customHeight="1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3"/>
      <c r="N356" s="373"/>
      <c r="O356" s="373"/>
      <c r="P356" s="373"/>
      <c r="Q356" s="373"/>
      <c r="R356" s="373"/>
      <c r="S356" s="373"/>
      <c r="T356" s="373"/>
      <c r="U356" s="373"/>
      <c r="V356" s="373"/>
      <c r="W356" s="373"/>
      <c r="X356" s="373"/>
      <c r="Y356" s="373"/>
      <c r="Z356" s="373"/>
    </row>
    <row r="357" ht="15.75" customHeight="1">
      <c r="A357" s="373"/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373"/>
      <c r="Z357" s="373"/>
    </row>
    <row r="358" ht="15.75" customHeight="1">
      <c r="A358" s="373"/>
      <c r="B358" s="373"/>
      <c r="C358" s="373"/>
      <c r="D358" s="373"/>
      <c r="E358" s="373"/>
      <c r="F358" s="373"/>
      <c r="G358" s="373"/>
      <c r="H358" s="373"/>
      <c r="I358" s="373"/>
      <c r="J358" s="373"/>
      <c r="K358" s="373"/>
      <c r="L358" s="373"/>
      <c r="M358" s="373"/>
      <c r="N358" s="373"/>
      <c r="O358" s="373"/>
      <c r="P358" s="373"/>
      <c r="Q358" s="373"/>
      <c r="R358" s="373"/>
      <c r="S358" s="373"/>
      <c r="T358" s="373"/>
      <c r="U358" s="373"/>
      <c r="V358" s="373"/>
      <c r="W358" s="373"/>
      <c r="X358" s="373"/>
      <c r="Y358" s="373"/>
      <c r="Z358" s="373"/>
    </row>
    <row r="359" ht="15.75" customHeight="1">
      <c r="A359" s="373"/>
      <c r="B359" s="373"/>
      <c r="C359" s="373"/>
      <c r="D359" s="373"/>
      <c r="E359" s="373"/>
      <c r="F359" s="373"/>
      <c r="G359" s="373"/>
      <c r="H359" s="373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  <c r="U359" s="373"/>
      <c r="V359" s="373"/>
      <c r="W359" s="373"/>
      <c r="X359" s="373"/>
      <c r="Y359" s="373"/>
      <c r="Z359" s="373"/>
    </row>
    <row r="360" ht="15.75" customHeight="1">
      <c r="A360" s="373"/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373"/>
      <c r="Y360" s="373"/>
      <c r="Z360" s="373"/>
    </row>
    <row r="361" ht="15.75" customHeight="1">
      <c r="A361" s="373"/>
      <c r="B361" s="373"/>
      <c r="C361" s="373"/>
      <c r="D361" s="373"/>
      <c r="E361" s="373"/>
      <c r="F361" s="373"/>
      <c r="G361" s="373"/>
      <c r="H361" s="373"/>
      <c r="I361" s="373"/>
      <c r="J361" s="373"/>
      <c r="K361" s="373"/>
      <c r="L361" s="373"/>
      <c r="M361" s="373"/>
      <c r="N361" s="373"/>
      <c r="O361" s="373"/>
      <c r="P361" s="373"/>
      <c r="Q361" s="373"/>
      <c r="R361" s="373"/>
      <c r="S361" s="373"/>
      <c r="T361" s="373"/>
      <c r="U361" s="373"/>
      <c r="V361" s="373"/>
      <c r="W361" s="373"/>
      <c r="X361" s="373"/>
      <c r="Y361" s="373"/>
      <c r="Z361" s="373"/>
    </row>
    <row r="362" ht="15.75" customHeight="1">
      <c r="A362" s="373"/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373"/>
      <c r="Z362" s="373"/>
    </row>
    <row r="363" ht="15.75" customHeight="1">
      <c r="A363" s="373"/>
      <c r="B363" s="373"/>
      <c r="C363" s="373"/>
      <c r="D363" s="373"/>
      <c r="E363" s="373"/>
      <c r="F363" s="373"/>
      <c r="G363" s="373"/>
      <c r="H363" s="373"/>
      <c r="I363" s="373"/>
      <c r="J363" s="373"/>
      <c r="K363" s="373"/>
      <c r="L363" s="373"/>
      <c r="M363" s="373"/>
      <c r="N363" s="373"/>
      <c r="O363" s="373"/>
      <c r="P363" s="373"/>
      <c r="Q363" s="373"/>
      <c r="R363" s="373"/>
      <c r="S363" s="373"/>
      <c r="T363" s="373"/>
      <c r="U363" s="373"/>
      <c r="V363" s="373"/>
      <c r="W363" s="373"/>
      <c r="X363" s="373"/>
      <c r="Y363" s="373"/>
      <c r="Z363" s="373"/>
    </row>
    <row r="364" ht="15.75" customHeight="1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373"/>
      <c r="Y364" s="373"/>
      <c r="Z364" s="373"/>
    </row>
    <row r="365" ht="15.75" customHeight="1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373"/>
      <c r="Y365" s="373"/>
      <c r="Z365" s="373"/>
    </row>
    <row r="366" ht="15.75" customHeight="1">
      <c r="A366" s="373"/>
      <c r="B366" s="373"/>
      <c r="C366" s="373"/>
      <c r="D366" s="373"/>
      <c r="E366" s="373"/>
      <c r="F366" s="373"/>
      <c r="G366" s="373"/>
      <c r="H366" s="373"/>
      <c r="I366" s="373"/>
      <c r="J366" s="373"/>
      <c r="K366" s="373"/>
      <c r="L366" s="373"/>
      <c r="M366" s="373"/>
      <c r="N366" s="373"/>
      <c r="O366" s="373"/>
      <c r="P366" s="373"/>
      <c r="Q366" s="373"/>
      <c r="R366" s="373"/>
      <c r="S366" s="373"/>
      <c r="T366" s="373"/>
      <c r="U366" s="373"/>
      <c r="V366" s="373"/>
      <c r="W366" s="373"/>
      <c r="X366" s="373"/>
      <c r="Y366" s="373"/>
      <c r="Z366" s="373"/>
    </row>
    <row r="367" ht="15.75" customHeight="1">
      <c r="A367" s="373"/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373"/>
      <c r="Z367" s="373"/>
    </row>
    <row r="368" ht="15.75" customHeight="1">
      <c r="A368" s="373"/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373"/>
      <c r="M368" s="373"/>
      <c r="N368" s="373"/>
      <c r="O368" s="373"/>
      <c r="P368" s="373"/>
      <c r="Q368" s="373"/>
      <c r="R368" s="373"/>
      <c r="S368" s="373"/>
      <c r="T368" s="373"/>
      <c r="U368" s="373"/>
      <c r="V368" s="373"/>
      <c r="W368" s="373"/>
      <c r="X368" s="373"/>
      <c r="Y368" s="373"/>
      <c r="Z368" s="373"/>
    </row>
    <row r="369" ht="15.75" customHeight="1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373"/>
      <c r="Z369" s="373"/>
    </row>
    <row r="370" ht="15.75" customHeight="1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373"/>
      <c r="Z370" s="373"/>
    </row>
    <row r="371" ht="15.75" customHeight="1">
      <c r="A371" s="373"/>
      <c r="B371" s="373"/>
      <c r="C371" s="373"/>
      <c r="D371" s="373"/>
      <c r="E371" s="373"/>
      <c r="F371" s="373"/>
      <c r="G371" s="373"/>
      <c r="H371" s="373"/>
      <c r="I371" s="373"/>
      <c r="J371" s="373"/>
      <c r="K371" s="373"/>
      <c r="L371" s="373"/>
      <c r="M371" s="373"/>
      <c r="N371" s="373"/>
      <c r="O371" s="373"/>
      <c r="P371" s="373"/>
      <c r="Q371" s="373"/>
      <c r="R371" s="373"/>
      <c r="S371" s="373"/>
      <c r="T371" s="373"/>
      <c r="U371" s="373"/>
      <c r="V371" s="373"/>
      <c r="W371" s="373"/>
      <c r="X371" s="373"/>
      <c r="Y371" s="373"/>
      <c r="Z371" s="373"/>
    </row>
    <row r="372" ht="15.75" customHeight="1">
      <c r="A372" s="373"/>
      <c r="B372" s="373"/>
      <c r="C372" s="373"/>
      <c r="D372" s="373"/>
      <c r="E372" s="373"/>
      <c r="F372" s="373"/>
      <c r="G372" s="373"/>
      <c r="H372" s="373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  <c r="U372" s="373"/>
      <c r="V372" s="373"/>
      <c r="W372" s="373"/>
      <c r="X372" s="373"/>
      <c r="Y372" s="373"/>
      <c r="Z372" s="373"/>
    </row>
    <row r="373" ht="15.75" customHeight="1">
      <c r="A373" s="373"/>
      <c r="B373" s="373"/>
      <c r="C373" s="373"/>
      <c r="D373" s="373"/>
      <c r="E373" s="373"/>
      <c r="F373" s="373"/>
      <c r="G373" s="373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373"/>
      <c r="Y373" s="373"/>
      <c r="Z373" s="373"/>
    </row>
    <row r="374" ht="15.75" customHeight="1">
      <c r="A374" s="373"/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373"/>
      <c r="Z374" s="373"/>
    </row>
    <row r="375" ht="15.75" customHeight="1">
      <c r="A375" s="373"/>
      <c r="B375" s="373"/>
      <c r="C375" s="373"/>
      <c r="D375" s="373"/>
      <c r="E375" s="373"/>
      <c r="F375" s="373"/>
      <c r="G375" s="373"/>
      <c r="H375" s="373"/>
      <c r="I375" s="373"/>
      <c r="J375" s="373"/>
      <c r="K375" s="373"/>
      <c r="L375" s="373"/>
      <c r="M375" s="373"/>
      <c r="N375" s="373"/>
      <c r="O375" s="373"/>
      <c r="P375" s="373"/>
      <c r="Q375" s="373"/>
      <c r="R375" s="373"/>
      <c r="S375" s="373"/>
      <c r="T375" s="373"/>
      <c r="U375" s="373"/>
      <c r="V375" s="373"/>
      <c r="W375" s="373"/>
      <c r="X375" s="373"/>
      <c r="Y375" s="373"/>
      <c r="Z375" s="373"/>
    </row>
    <row r="376" ht="15.75" customHeight="1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  <c r="U376" s="373"/>
      <c r="V376" s="373"/>
      <c r="W376" s="373"/>
      <c r="X376" s="373"/>
      <c r="Y376" s="373"/>
      <c r="Z376" s="373"/>
    </row>
    <row r="377" ht="15.75" customHeight="1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  <c r="U377" s="373"/>
      <c r="V377" s="373"/>
      <c r="W377" s="373"/>
      <c r="X377" s="373"/>
      <c r="Y377" s="373"/>
      <c r="Z377" s="373"/>
    </row>
    <row r="378" ht="15.75" customHeight="1">
      <c r="A378" s="373"/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373"/>
      <c r="Z378" s="373"/>
    </row>
    <row r="379" ht="15.75" customHeight="1">
      <c r="A379" s="373"/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373"/>
      <c r="Z379" s="373"/>
    </row>
    <row r="380" ht="15.75" customHeight="1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3"/>
      <c r="N380" s="373"/>
      <c r="O380" s="373"/>
      <c r="P380" s="373"/>
      <c r="Q380" s="373"/>
      <c r="R380" s="373"/>
      <c r="S380" s="373"/>
      <c r="T380" s="373"/>
      <c r="U380" s="373"/>
      <c r="V380" s="373"/>
      <c r="W380" s="373"/>
      <c r="X380" s="373"/>
      <c r="Y380" s="373"/>
      <c r="Z380" s="373"/>
    </row>
    <row r="381" ht="15.75" customHeight="1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3"/>
      <c r="N381" s="373"/>
      <c r="O381" s="373"/>
      <c r="P381" s="373"/>
      <c r="Q381" s="373"/>
      <c r="R381" s="373"/>
      <c r="S381" s="373"/>
      <c r="T381" s="373"/>
      <c r="U381" s="373"/>
      <c r="V381" s="373"/>
      <c r="W381" s="373"/>
      <c r="X381" s="373"/>
      <c r="Y381" s="373"/>
      <c r="Z381" s="373"/>
    </row>
    <row r="382" ht="15.75" customHeight="1">
      <c r="A382" s="373"/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373"/>
      <c r="Z382" s="373"/>
    </row>
    <row r="383" ht="15.75" customHeight="1">
      <c r="A383" s="373"/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373"/>
      <c r="Z383" s="373"/>
    </row>
    <row r="384" ht="15.75" customHeight="1">
      <c r="A384" s="373"/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373"/>
      <c r="Z384" s="373"/>
    </row>
    <row r="385" ht="15.75" customHeight="1">
      <c r="A385" s="373"/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373"/>
      <c r="Z385" s="373"/>
    </row>
    <row r="386" ht="15.75" customHeight="1">
      <c r="A386" s="373"/>
      <c r="B386" s="373"/>
      <c r="C386" s="373"/>
      <c r="D386" s="373"/>
      <c r="E386" s="373"/>
      <c r="F386" s="373"/>
      <c r="G386" s="373"/>
      <c r="H386" s="373"/>
      <c r="I386" s="373"/>
      <c r="J386" s="373"/>
      <c r="K386" s="373"/>
      <c r="L386" s="373"/>
      <c r="M386" s="373"/>
      <c r="N386" s="373"/>
      <c r="O386" s="373"/>
      <c r="P386" s="373"/>
      <c r="Q386" s="373"/>
      <c r="R386" s="373"/>
      <c r="S386" s="373"/>
      <c r="T386" s="373"/>
      <c r="U386" s="373"/>
      <c r="V386" s="373"/>
      <c r="W386" s="373"/>
      <c r="X386" s="373"/>
      <c r="Y386" s="373"/>
      <c r="Z386" s="373"/>
    </row>
    <row r="387" ht="15.75" customHeight="1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3"/>
      <c r="N387" s="373"/>
      <c r="O387" s="373"/>
      <c r="P387" s="373"/>
      <c r="Q387" s="373"/>
      <c r="R387" s="373"/>
      <c r="S387" s="373"/>
      <c r="T387" s="373"/>
      <c r="U387" s="373"/>
      <c r="V387" s="373"/>
      <c r="W387" s="373"/>
      <c r="X387" s="373"/>
      <c r="Y387" s="373"/>
      <c r="Z387" s="373"/>
    </row>
    <row r="388" ht="15.75" customHeight="1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  <c r="U388" s="373"/>
      <c r="V388" s="373"/>
      <c r="W388" s="373"/>
      <c r="X388" s="373"/>
      <c r="Y388" s="373"/>
      <c r="Z388" s="373"/>
    </row>
    <row r="389" ht="15.75" customHeight="1">
      <c r="A389" s="373"/>
      <c r="B389" s="373"/>
      <c r="C389" s="373"/>
      <c r="D389" s="373"/>
      <c r="E389" s="373"/>
      <c r="F389" s="373"/>
      <c r="G389" s="373"/>
      <c r="H389" s="373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  <c r="U389" s="373"/>
      <c r="V389" s="373"/>
      <c r="W389" s="373"/>
      <c r="X389" s="373"/>
      <c r="Y389" s="373"/>
      <c r="Z389" s="373"/>
    </row>
    <row r="390" ht="15.75" customHeight="1">
      <c r="A390" s="373"/>
      <c r="B390" s="373"/>
      <c r="C390" s="373"/>
      <c r="D390" s="373"/>
      <c r="E390" s="373"/>
      <c r="F390" s="373"/>
      <c r="G390" s="373"/>
      <c r="H390" s="373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  <c r="U390" s="373"/>
      <c r="V390" s="373"/>
      <c r="W390" s="373"/>
      <c r="X390" s="373"/>
      <c r="Y390" s="373"/>
      <c r="Z390" s="373"/>
    </row>
    <row r="391" ht="15.75" customHeight="1">
      <c r="A391" s="373"/>
      <c r="B391" s="373"/>
      <c r="C391" s="373"/>
      <c r="D391" s="373"/>
      <c r="E391" s="373"/>
      <c r="F391" s="373"/>
      <c r="G391" s="373"/>
      <c r="H391" s="373"/>
      <c r="I391" s="373"/>
      <c r="J391" s="373"/>
      <c r="K391" s="373"/>
      <c r="L391" s="373"/>
      <c r="M391" s="373"/>
      <c r="N391" s="373"/>
      <c r="O391" s="373"/>
      <c r="P391" s="373"/>
      <c r="Q391" s="373"/>
      <c r="R391" s="373"/>
      <c r="S391" s="373"/>
      <c r="T391" s="373"/>
      <c r="U391" s="373"/>
      <c r="V391" s="373"/>
      <c r="W391" s="373"/>
      <c r="X391" s="373"/>
      <c r="Y391" s="373"/>
      <c r="Z391" s="373"/>
    </row>
    <row r="392" ht="15.75" customHeight="1">
      <c r="A392" s="373"/>
      <c r="B392" s="373"/>
      <c r="C392" s="373"/>
      <c r="D392" s="373"/>
      <c r="E392" s="373"/>
      <c r="F392" s="373"/>
      <c r="G392" s="373"/>
      <c r="H392" s="373"/>
      <c r="I392" s="373"/>
      <c r="J392" s="373"/>
      <c r="K392" s="373"/>
      <c r="L392" s="373"/>
      <c r="M392" s="373"/>
      <c r="N392" s="373"/>
      <c r="O392" s="373"/>
      <c r="P392" s="373"/>
      <c r="Q392" s="373"/>
      <c r="R392" s="373"/>
      <c r="S392" s="373"/>
      <c r="T392" s="373"/>
      <c r="U392" s="373"/>
      <c r="V392" s="373"/>
      <c r="W392" s="373"/>
      <c r="X392" s="373"/>
      <c r="Y392" s="373"/>
      <c r="Z392" s="373"/>
    </row>
    <row r="393" ht="15.75" customHeight="1">
      <c r="A393" s="373"/>
      <c r="B393" s="373"/>
      <c r="C393" s="373"/>
      <c r="D393" s="373"/>
      <c r="E393" s="373"/>
      <c r="F393" s="373"/>
      <c r="G393" s="373"/>
      <c r="H393" s="373"/>
      <c r="I393" s="373"/>
      <c r="J393" s="373"/>
      <c r="K393" s="373"/>
      <c r="L393" s="373"/>
      <c r="M393" s="373"/>
      <c r="N393" s="373"/>
      <c r="O393" s="373"/>
      <c r="P393" s="373"/>
      <c r="Q393" s="373"/>
      <c r="R393" s="373"/>
      <c r="S393" s="373"/>
      <c r="T393" s="373"/>
      <c r="U393" s="373"/>
      <c r="V393" s="373"/>
      <c r="W393" s="373"/>
      <c r="X393" s="373"/>
      <c r="Y393" s="373"/>
      <c r="Z393" s="373"/>
    </row>
    <row r="394" ht="15.75" customHeight="1">
      <c r="A394" s="373"/>
      <c r="B394" s="373"/>
      <c r="C394" s="373"/>
      <c r="D394" s="373"/>
      <c r="E394" s="373"/>
      <c r="F394" s="373"/>
      <c r="G394" s="373"/>
      <c r="H394" s="373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373"/>
      <c r="Y394" s="373"/>
      <c r="Z394" s="373"/>
    </row>
    <row r="395" ht="15.75" customHeight="1">
      <c r="A395" s="373"/>
      <c r="B395" s="373"/>
      <c r="C395" s="373"/>
      <c r="D395" s="373"/>
      <c r="E395" s="373"/>
      <c r="F395" s="373"/>
      <c r="G395" s="373"/>
      <c r="H395" s="373"/>
      <c r="I395" s="373"/>
      <c r="J395" s="373"/>
      <c r="K395" s="373"/>
      <c r="L395" s="373"/>
      <c r="M395" s="373"/>
      <c r="N395" s="373"/>
      <c r="O395" s="373"/>
      <c r="P395" s="373"/>
      <c r="Q395" s="373"/>
      <c r="R395" s="373"/>
      <c r="S395" s="373"/>
      <c r="T395" s="373"/>
      <c r="U395" s="373"/>
      <c r="V395" s="373"/>
      <c r="W395" s="373"/>
      <c r="X395" s="373"/>
      <c r="Y395" s="373"/>
      <c r="Z395" s="373"/>
    </row>
    <row r="396" ht="15.75" customHeight="1">
      <c r="A396" s="373"/>
      <c r="B396" s="373"/>
      <c r="C396" s="373"/>
      <c r="D396" s="373"/>
      <c r="E396" s="373"/>
      <c r="F396" s="373"/>
      <c r="G396" s="373"/>
      <c r="H396" s="373"/>
      <c r="I396" s="373"/>
      <c r="J396" s="373"/>
      <c r="K396" s="373"/>
      <c r="L396" s="373"/>
      <c r="M396" s="373"/>
      <c r="N396" s="373"/>
      <c r="O396" s="373"/>
      <c r="P396" s="373"/>
      <c r="Q396" s="373"/>
      <c r="R396" s="373"/>
      <c r="S396" s="373"/>
      <c r="T396" s="373"/>
      <c r="U396" s="373"/>
      <c r="V396" s="373"/>
      <c r="W396" s="373"/>
      <c r="X396" s="373"/>
      <c r="Y396" s="373"/>
      <c r="Z396" s="373"/>
    </row>
    <row r="397" ht="15.75" customHeight="1">
      <c r="A397" s="373"/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373"/>
      <c r="Y397" s="373"/>
      <c r="Z397" s="373"/>
    </row>
    <row r="398" ht="15.75" customHeight="1">
      <c r="A398" s="373"/>
      <c r="B398" s="373"/>
      <c r="C398" s="373"/>
      <c r="D398" s="373"/>
      <c r="E398" s="373"/>
      <c r="F398" s="373"/>
      <c r="G398" s="373"/>
      <c r="H398" s="373"/>
      <c r="I398" s="373"/>
      <c r="J398" s="373"/>
      <c r="K398" s="373"/>
      <c r="L398" s="373"/>
      <c r="M398" s="373"/>
      <c r="N398" s="373"/>
      <c r="O398" s="373"/>
      <c r="P398" s="373"/>
      <c r="Q398" s="373"/>
      <c r="R398" s="373"/>
      <c r="S398" s="373"/>
      <c r="T398" s="373"/>
      <c r="U398" s="373"/>
      <c r="V398" s="373"/>
      <c r="W398" s="373"/>
      <c r="X398" s="373"/>
      <c r="Y398" s="373"/>
      <c r="Z398" s="373"/>
    </row>
    <row r="399" ht="15.75" customHeight="1">
      <c r="A399" s="373"/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373"/>
      <c r="Z399" s="373"/>
    </row>
    <row r="400" ht="15.75" customHeight="1">
      <c r="A400" s="373"/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</row>
    <row r="401" ht="15.75" customHeight="1">
      <c r="A401" s="373"/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373"/>
      <c r="O401" s="373"/>
      <c r="P401" s="373"/>
      <c r="Q401" s="373"/>
      <c r="R401" s="373"/>
      <c r="S401" s="373"/>
      <c r="T401" s="373"/>
      <c r="U401" s="373"/>
      <c r="V401" s="373"/>
      <c r="W401" s="373"/>
      <c r="X401" s="373"/>
      <c r="Y401" s="373"/>
      <c r="Z401" s="373"/>
    </row>
    <row r="402" ht="15.75" customHeight="1">
      <c r="A402" s="373"/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373"/>
      <c r="Y402" s="373"/>
      <c r="Z402" s="373"/>
    </row>
    <row r="403" ht="15.75" customHeight="1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373"/>
      <c r="Z403" s="373"/>
    </row>
    <row r="404" ht="15.75" customHeight="1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373"/>
      <c r="Y404" s="373"/>
      <c r="Z404" s="373"/>
    </row>
    <row r="405" ht="15.75" customHeight="1">
      <c r="A405" s="373"/>
      <c r="B405" s="373"/>
      <c r="C405" s="373"/>
      <c r="D405" s="373"/>
      <c r="E405" s="373"/>
      <c r="F405" s="373"/>
      <c r="G405" s="373"/>
      <c r="H405" s="373"/>
      <c r="I405" s="373"/>
      <c r="J405" s="373"/>
      <c r="K405" s="373"/>
      <c r="L405" s="373"/>
      <c r="M405" s="373"/>
      <c r="N405" s="373"/>
      <c r="O405" s="373"/>
      <c r="P405" s="373"/>
      <c r="Q405" s="373"/>
      <c r="R405" s="373"/>
      <c r="S405" s="373"/>
      <c r="T405" s="373"/>
      <c r="U405" s="373"/>
      <c r="V405" s="373"/>
      <c r="W405" s="373"/>
      <c r="X405" s="373"/>
      <c r="Y405" s="373"/>
      <c r="Z405" s="373"/>
    </row>
    <row r="406" ht="15.75" customHeight="1">
      <c r="A406" s="373"/>
      <c r="B406" s="373"/>
      <c r="C406" s="373"/>
      <c r="D406" s="373"/>
      <c r="E406" s="373"/>
      <c r="F406" s="373"/>
      <c r="G406" s="373"/>
      <c r="H406" s="373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  <c r="U406" s="373"/>
      <c r="V406" s="373"/>
      <c r="W406" s="373"/>
      <c r="X406" s="373"/>
      <c r="Y406" s="373"/>
      <c r="Z406" s="373"/>
    </row>
    <row r="407" ht="15.75" customHeight="1">
      <c r="A407" s="373"/>
      <c r="B407" s="373"/>
      <c r="C407" s="373"/>
      <c r="D407" s="373"/>
      <c r="E407" s="373"/>
      <c r="F407" s="373"/>
      <c r="G407" s="373"/>
      <c r="H407" s="373"/>
      <c r="I407" s="373"/>
      <c r="J407" s="373"/>
      <c r="K407" s="373"/>
      <c r="L407" s="373"/>
      <c r="M407" s="373"/>
      <c r="N407" s="373"/>
      <c r="O407" s="373"/>
      <c r="P407" s="373"/>
      <c r="Q407" s="373"/>
      <c r="R407" s="373"/>
      <c r="S407" s="373"/>
      <c r="T407" s="373"/>
      <c r="U407" s="373"/>
      <c r="V407" s="373"/>
      <c r="W407" s="373"/>
      <c r="X407" s="373"/>
      <c r="Y407" s="373"/>
      <c r="Z407" s="373"/>
    </row>
    <row r="408" ht="15.75" customHeight="1">
      <c r="A408" s="373"/>
      <c r="B408" s="373"/>
      <c r="C408" s="373"/>
      <c r="D408" s="373"/>
      <c r="E408" s="373"/>
      <c r="F408" s="373"/>
      <c r="G408" s="373"/>
      <c r="H408" s="373"/>
      <c r="I408" s="373"/>
      <c r="J408" s="373"/>
      <c r="K408" s="373"/>
      <c r="L408" s="373"/>
      <c r="M408" s="373"/>
      <c r="N408" s="373"/>
      <c r="O408" s="373"/>
      <c r="P408" s="373"/>
      <c r="Q408" s="373"/>
      <c r="R408" s="373"/>
      <c r="S408" s="373"/>
      <c r="T408" s="373"/>
      <c r="U408" s="373"/>
      <c r="V408" s="373"/>
      <c r="W408" s="373"/>
      <c r="X408" s="373"/>
      <c r="Y408" s="373"/>
      <c r="Z408" s="373"/>
    </row>
    <row r="409" ht="15.75" customHeight="1">
      <c r="A409" s="373"/>
      <c r="B409" s="373"/>
      <c r="C409" s="373"/>
      <c r="D409" s="373"/>
      <c r="E409" s="373"/>
      <c r="F409" s="373"/>
      <c r="G409" s="373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373"/>
      <c r="Y409" s="373"/>
      <c r="Z409" s="373"/>
    </row>
    <row r="410" ht="15.75" customHeight="1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  <c r="U410" s="373"/>
      <c r="V410" s="373"/>
      <c r="W410" s="373"/>
      <c r="X410" s="373"/>
      <c r="Y410" s="373"/>
      <c r="Z410" s="373"/>
    </row>
    <row r="411" ht="15.75" customHeight="1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373"/>
      <c r="Z411" s="373"/>
    </row>
    <row r="412" ht="15.75" customHeight="1">
      <c r="A412" s="373"/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373"/>
      <c r="Z412" s="373"/>
    </row>
    <row r="413" ht="15.75" customHeight="1">
      <c r="A413" s="373"/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373"/>
      <c r="Z413" s="373"/>
    </row>
    <row r="414" ht="15.75" customHeight="1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373"/>
      <c r="Z414" s="373"/>
    </row>
    <row r="415" ht="15.75" customHeight="1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3"/>
      <c r="N415" s="373"/>
      <c r="O415" s="373"/>
      <c r="P415" s="373"/>
      <c r="Q415" s="373"/>
      <c r="R415" s="373"/>
      <c r="S415" s="373"/>
      <c r="T415" s="373"/>
      <c r="U415" s="373"/>
      <c r="V415" s="373"/>
      <c r="W415" s="373"/>
      <c r="X415" s="373"/>
      <c r="Y415" s="373"/>
      <c r="Z415" s="373"/>
    </row>
    <row r="416" ht="15.75" customHeight="1">
      <c r="A416" s="373"/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373"/>
      <c r="Z416" s="373"/>
    </row>
    <row r="417" ht="15.75" customHeight="1">
      <c r="A417" s="373"/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373"/>
      <c r="Z417" s="373"/>
    </row>
    <row r="418" ht="15.75" customHeight="1">
      <c r="A418" s="373"/>
      <c r="B418" s="373"/>
      <c r="C418" s="373"/>
      <c r="D418" s="373"/>
      <c r="E418" s="373"/>
      <c r="F418" s="373"/>
      <c r="G418" s="373"/>
      <c r="H418" s="373"/>
      <c r="I418" s="373"/>
      <c r="J418" s="373"/>
      <c r="K418" s="373"/>
      <c r="L418" s="373"/>
      <c r="M418" s="373"/>
      <c r="N418" s="373"/>
      <c r="O418" s="373"/>
      <c r="P418" s="373"/>
      <c r="Q418" s="373"/>
      <c r="R418" s="373"/>
      <c r="S418" s="373"/>
      <c r="T418" s="373"/>
      <c r="U418" s="373"/>
      <c r="V418" s="373"/>
      <c r="W418" s="373"/>
      <c r="X418" s="373"/>
      <c r="Y418" s="373"/>
      <c r="Z418" s="373"/>
    </row>
    <row r="419" ht="15.75" customHeight="1">
      <c r="A419" s="373"/>
      <c r="B419" s="373"/>
      <c r="C419" s="373"/>
      <c r="D419" s="373"/>
      <c r="E419" s="373"/>
      <c r="F419" s="373"/>
      <c r="G419" s="373"/>
      <c r="H419" s="373"/>
      <c r="I419" s="373"/>
      <c r="J419" s="373"/>
      <c r="K419" s="373"/>
      <c r="L419" s="373"/>
      <c r="M419" s="373"/>
      <c r="N419" s="373"/>
      <c r="O419" s="373"/>
      <c r="P419" s="373"/>
      <c r="Q419" s="373"/>
      <c r="R419" s="373"/>
      <c r="S419" s="373"/>
      <c r="T419" s="373"/>
      <c r="U419" s="373"/>
      <c r="V419" s="373"/>
      <c r="W419" s="373"/>
      <c r="X419" s="373"/>
      <c r="Y419" s="373"/>
      <c r="Z419" s="373"/>
    </row>
    <row r="420" ht="15.75" customHeight="1">
      <c r="A420" s="373"/>
      <c r="B420" s="373"/>
      <c r="C420" s="373"/>
      <c r="D420" s="373"/>
      <c r="E420" s="373"/>
      <c r="F420" s="373"/>
      <c r="G420" s="373"/>
      <c r="H420" s="373"/>
      <c r="I420" s="373"/>
      <c r="J420" s="373"/>
      <c r="K420" s="373"/>
      <c r="L420" s="373"/>
      <c r="M420" s="373"/>
      <c r="N420" s="373"/>
      <c r="O420" s="373"/>
      <c r="P420" s="373"/>
      <c r="Q420" s="373"/>
      <c r="R420" s="373"/>
      <c r="S420" s="373"/>
      <c r="T420" s="373"/>
      <c r="U420" s="373"/>
      <c r="V420" s="373"/>
      <c r="W420" s="373"/>
      <c r="X420" s="373"/>
      <c r="Y420" s="373"/>
      <c r="Z420" s="373"/>
    </row>
    <row r="421" ht="15.75" customHeight="1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373"/>
      <c r="Y421" s="373"/>
      <c r="Z421" s="373"/>
    </row>
    <row r="422" ht="15.75" customHeight="1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3"/>
      <c r="N422" s="373"/>
      <c r="O422" s="373"/>
      <c r="P422" s="373"/>
      <c r="Q422" s="373"/>
      <c r="R422" s="373"/>
      <c r="S422" s="373"/>
      <c r="T422" s="373"/>
      <c r="U422" s="373"/>
      <c r="V422" s="373"/>
      <c r="W422" s="373"/>
      <c r="X422" s="373"/>
      <c r="Y422" s="373"/>
      <c r="Z422" s="373"/>
    </row>
    <row r="423" ht="15.75" customHeight="1">
      <c r="A423" s="373"/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373"/>
      <c r="Z423" s="373"/>
    </row>
    <row r="424" ht="15.75" customHeight="1">
      <c r="A424" s="373"/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  <c r="U424" s="373"/>
      <c r="V424" s="373"/>
      <c r="W424" s="373"/>
      <c r="X424" s="373"/>
      <c r="Y424" s="373"/>
      <c r="Z424" s="373"/>
    </row>
    <row r="425" ht="15.75" customHeight="1">
      <c r="A425" s="373"/>
      <c r="B425" s="373"/>
      <c r="C425" s="373"/>
      <c r="D425" s="373"/>
      <c r="E425" s="373"/>
      <c r="F425" s="373"/>
      <c r="G425" s="373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373"/>
      <c r="Z425" s="373"/>
    </row>
    <row r="426" ht="15.75" customHeight="1">
      <c r="A426" s="373"/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373"/>
      <c r="Z426" s="373"/>
    </row>
    <row r="427" ht="15.75" customHeight="1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3"/>
      <c r="N427" s="373"/>
      <c r="O427" s="373"/>
      <c r="P427" s="373"/>
      <c r="Q427" s="373"/>
      <c r="R427" s="373"/>
      <c r="S427" s="373"/>
      <c r="T427" s="373"/>
      <c r="U427" s="373"/>
      <c r="V427" s="373"/>
      <c r="W427" s="373"/>
      <c r="X427" s="373"/>
      <c r="Y427" s="373"/>
      <c r="Z427" s="373"/>
    </row>
    <row r="428" ht="15.75" customHeight="1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3"/>
      <c r="N428" s="373"/>
      <c r="O428" s="373"/>
      <c r="P428" s="373"/>
      <c r="Q428" s="373"/>
      <c r="R428" s="373"/>
      <c r="S428" s="373"/>
      <c r="T428" s="373"/>
      <c r="U428" s="373"/>
      <c r="V428" s="373"/>
      <c r="W428" s="373"/>
      <c r="X428" s="373"/>
      <c r="Y428" s="373"/>
      <c r="Z428" s="373"/>
    </row>
    <row r="429" ht="15.75" customHeight="1">
      <c r="A429" s="373"/>
      <c r="B429" s="373"/>
      <c r="C429" s="373"/>
      <c r="D429" s="373"/>
      <c r="E429" s="373"/>
      <c r="F429" s="373"/>
      <c r="G429" s="373"/>
      <c r="H429" s="373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  <c r="U429" s="373"/>
      <c r="V429" s="373"/>
      <c r="W429" s="373"/>
      <c r="X429" s="373"/>
      <c r="Y429" s="373"/>
      <c r="Z429" s="373"/>
    </row>
    <row r="430" ht="15.75" customHeight="1">
      <c r="A430" s="373"/>
      <c r="B430" s="373"/>
      <c r="C430" s="373"/>
      <c r="D430" s="373"/>
      <c r="E430" s="373"/>
      <c r="F430" s="373"/>
      <c r="G430" s="373"/>
      <c r="H430" s="373"/>
      <c r="I430" s="373"/>
      <c r="J430" s="373"/>
      <c r="K430" s="373"/>
      <c r="L430" s="373"/>
      <c r="M430" s="373"/>
      <c r="N430" s="373"/>
      <c r="O430" s="373"/>
      <c r="P430" s="373"/>
      <c r="Q430" s="373"/>
      <c r="R430" s="373"/>
      <c r="S430" s="373"/>
      <c r="T430" s="373"/>
      <c r="U430" s="373"/>
      <c r="V430" s="373"/>
      <c r="W430" s="373"/>
      <c r="X430" s="373"/>
      <c r="Y430" s="373"/>
      <c r="Z430" s="373"/>
    </row>
    <row r="431" ht="15.75" customHeight="1">
      <c r="A431" s="373"/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373"/>
      <c r="Y431" s="373"/>
      <c r="Z431" s="373"/>
    </row>
    <row r="432" ht="15.75" customHeight="1">
      <c r="A432" s="373"/>
      <c r="B432" s="373"/>
      <c r="C432" s="373"/>
      <c r="D432" s="373"/>
      <c r="E432" s="373"/>
      <c r="F432" s="373"/>
      <c r="G432" s="373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373"/>
      <c r="Z432" s="373"/>
    </row>
    <row r="433" ht="15.75" customHeight="1">
      <c r="A433" s="373"/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373"/>
      <c r="Z433" s="373"/>
    </row>
    <row r="434" ht="15.75" customHeight="1">
      <c r="A434" s="373"/>
      <c r="B434" s="373"/>
      <c r="C434" s="373"/>
      <c r="D434" s="373"/>
      <c r="E434" s="373"/>
      <c r="F434" s="373"/>
      <c r="G434" s="373"/>
      <c r="H434" s="373"/>
      <c r="I434" s="373"/>
      <c r="J434" s="373"/>
      <c r="K434" s="373"/>
      <c r="L434" s="373"/>
      <c r="M434" s="373"/>
      <c r="N434" s="373"/>
      <c r="O434" s="373"/>
      <c r="P434" s="373"/>
      <c r="Q434" s="373"/>
      <c r="R434" s="373"/>
      <c r="S434" s="373"/>
      <c r="T434" s="373"/>
      <c r="U434" s="373"/>
      <c r="V434" s="373"/>
      <c r="W434" s="373"/>
      <c r="X434" s="373"/>
      <c r="Y434" s="373"/>
      <c r="Z434" s="373"/>
    </row>
    <row r="435" ht="15.75" customHeight="1">
      <c r="A435" s="373"/>
      <c r="B435" s="373"/>
      <c r="C435" s="373"/>
      <c r="D435" s="373"/>
      <c r="E435" s="373"/>
      <c r="F435" s="373"/>
      <c r="G435" s="373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373"/>
      <c r="Y435" s="373"/>
      <c r="Z435" s="373"/>
    </row>
    <row r="436" ht="15.75" customHeight="1">
      <c r="A436" s="373"/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373"/>
      <c r="Z436" s="373"/>
    </row>
    <row r="437" ht="15.75" customHeight="1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373"/>
      <c r="Y437" s="373"/>
      <c r="Z437" s="373"/>
    </row>
    <row r="438" ht="15.75" customHeight="1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373"/>
      <c r="Z438" s="373"/>
    </row>
    <row r="439" ht="15.75" customHeight="1">
      <c r="A439" s="373"/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  <c r="U439" s="373"/>
      <c r="V439" s="373"/>
      <c r="W439" s="373"/>
      <c r="X439" s="373"/>
      <c r="Y439" s="373"/>
      <c r="Z439" s="373"/>
    </row>
    <row r="440" ht="15.75" customHeight="1">
      <c r="A440" s="373"/>
      <c r="B440" s="373"/>
      <c r="C440" s="373"/>
      <c r="D440" s="373"/>
      <c r="E440" s="373"/>
      <c r="F440" s="373"/>
      <c r="G440" s="373"/>
      <c r="H440" s="373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  <c r="U440" s="373"/>
      <c r="V440" s="373"/>
      <c r="W440" s="373"/>
      <c r="X440" s="373"/>
      <c r="Y440" s="373"/>
      <c r="Z440" s="373"/>
    </row>
    <row r="441" ht="15.75" customHeight="1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373"/>
      <c r="Y441" s="373"/>
      <c r="Z441" s="373"/>
    </row>
    <row r="442" ht="15.75" customHeight="1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373"/>
      <c r="Z442" s="373"/>
    </row>
    <row r="443" ht="15.75" customHeight="1">
      <c r="A443" s="373"/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373"/>
      <c r="Z443" s="373"/>
    </row>
    <row r="444" ht="15.75" customHeight="1">
      <c r="A444" s="373"/>
      <c r="B444" s="373"/>
      <c r="C444" s="373"/>
      <c r="D444" s="373"/>
      <c r="E444" s="373"/>
      <c r="F444" s="373"/>
      <c r="G444" s="373"/>
      <c r="H444" s="373"/>
      <c r="I444" s="373"/>
      <c r="J444" s="373"/>
      <c r="K444" s="373"/>
      <c r="L444" s="373"/>
      <c r="M444" s="373"/>
      <c r="N444" s="373"/>
      <c r="O444" s="373"/>
      <c r="P444" s="373"/>
      <c r="Q444" s="373"/>
      <c r="R444" s="373"/>
      <c r="S444" s="373"/>
      <c r="T444" s="373"/>
      <c r="U444" s="373"/>
      <c r="V444" s="373"/>
      <c r="W444" s="373"/>
      <c r="X444" s="373"/>
      <c r="Y444" s="373"/>
      <c r="Z444" s="373"/>
    </row>
    <row r="445" ht="15.75" customHeight="1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  <c r="U445" s="373"/>
      <c r="V445" s="373"/>
      <c r="W445" s="373"/>
      <c r="X445" s="373"/>
      <c r="Y445" s="373"/>
      <c r="Z445" s="373"/>
    </row>
    <row r="446" ht="15.75" customHeight="1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3"/>
      <c r="N446" s="373"/>
      <c r="O446" s="373"/>
      <c r="P446" s="373"/>
      <c r="Q446" s="373"/>
      <c r="R446" s="373"/>
      <c r="S446" s="373"/>
      <c r="T446" s="373"/>
      <c r="U446" s="373"/>
      <c r="V446" s="373"/>
      <c r="W446" s="373"/>
      <c r="X446" s="373"/>
      <c r="Y446" s="373"/>
      <c r="Z446" s="373"/>
    </row>
    <row r="447" ht="15.75" customHeight="1">
      <c r="A447" s="373"/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373"/>
      <c r="Z447" s="373"/>
    </row>
    <row r="448" ht="15.75" customHeight="1">
      <c r="A448" s="373"/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373"/>
      <c r="Z448" s="373"/>
    </row>
    <row r="449" ht="15.75" customHeight="1">
      <c r="A449" s="373"/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373"/>
      <c r="Z449" s="373"/>
    </row>
    <row r="450" ht="15.75" customHeight="1">
      <c r="A450" s="373"/>
      <c r="B450" s="373"/>
      <c r="C450" s="373"/>
      <c r="D450" s="373"/>
      <c r="E450" s="373"/>
      <c r="F450" s="373"/>
      <c r="G450" s="373"/>
      <c r="H450" s="373"/>
      <c r="I450" s="373"/>
      <c r="J450" s="373"/>
      <c r="K450" s="373"/>
      <c r="L450" s="373"/>
      <c r="M450" s="373"/>
      <c r="N450" s="373"/>
      <c r="O450" s="373"/>
      <c r="P450" s="373"/>
      <c r="Q450" s="373"/>
      <c r="R450" s="373"/>
      <c r="S450" s="373"/>
      <c r="T450" s="373"/>
      <c r="U450" s="373"/>
      <c r="V450" s="373"/>
      <c r="W450" s="373"/>
      <c r="X450" s="373"/>
      <c r="Y450" s="373"/>
      <c r="Z450" s="373"/>
    </row>
    <row r="451" ht="15.75" customHeight="1">
      <c r="A451" s="373"/>
      <c r="B451" s="373"/>
      <c r="C451" s="373"/>
      <c r="D451" s="373"/>
      <c r="E451" s="373"/>
      <c r="F451" s="373"/>
      <c r="G451" s="373"/>
      <c r="H451" s="373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  <c r="U451" s="373"/>
      <c r="V451" s="373"/>
      <c r="W451" s="373"/>
      <c r="X451" s="373"/>
      <c r="Y451" s="373"/>
      <c r="Z451" s="373"/>
    </row>
    <row r="452" ht="15.75" customHeight="1">
      <c r="A452" s="373"/>
      <c r="B452" s="373"/>
      <c r="C452" s="373"/>
      <c r="D452" s="373"/>
      <c r="E452" s="373"/>
      <c r="F452" s="373"/>
      <c r="G452" s="373"/>
      <c r="H452" s="373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  <c r="U452" s="373"/>
      <c r="V452" s="373"/>
      <c r="W452" s="373"/>
      <c r="X452" s="373"/>
      <c r="Y452" s="373"/>
      <c r="Z452" s="373"/>
    </row>
    <row r="453" ht="15.75" customHeight="1">
      <c r="A453" s="373"/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373"/>
      <c r="Z453" s="373"/>
    </row>
    <row r="454" ht="15.75" customHeight="1">
      <c r="A454" s="373"/>
      <c r="B454" s="373"/>
      <c r="C454" s="373"/>
      <c r="D454" s="373"/>
      <c r="E454" s="373"/>
      <c r="F454" s="373"/>
      <c r="G454" s="373"/>
      <c r="H454" s="373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  <c r="U454" s="373"/>
      <c r="V454" s="373"/>
      <c r="W454" s="373"/>
      <c r="X454" s="373"/>
      <c r="Y454" s="373"/>
      <c r="Z454" s="373"/>
    </row>
    <row r="455" ht="15.75" customHeight="1">
      <c r="A455" s="373"/>
      <c r="B455" s="373"/>
      <c r="C455" s="373"/>
      <c r="D455" s="373"/>
      <c r="E455" s="373"/>
      <c r="F455" s="373"/>
      <c r="G455" s="373"/>
      <c r="H455" s="373"/>
      <c r="I455" s="373"/>
      <c r="J455" s="373"/>
      <c r="K455" s="373"/>
      <c r="L455" s="373"/>
      <c r="M455" s="373"/>
      <c r="N455" s="373"/>
      <c r="O455" s="373"/>
      <c r="P455" s="373"/>
      <c r="Q455" s="373"/>
      <c r="R455" s="373"/>
      <c r="S455" s="373"/>
      <c r="T455" s="373"/>
      <c r="U455" s="373"/>
      <c r="V455" s="373"/>
      <c r="W455" s="373"/>
      <c r="X455" s="373"/>
      <c r="Y455" s="373"/>
      <c r="Z455" s="373"/>
    </row>
    <row r="456" ht="15.75" customHeight="1">
      <c r="A456" s="373"/>
      <c r="B456" s="373"/>
      <c r="C456" s="373"/>
      <c r="D456" s="373"/>
      <c r="E456" s="373"/>
      <c r="F456" s="373"/>
      <c r="G456" s="373"/>
      <c r="H456" s="373"/>
      <c r="I456" s="373"/>
      <c r="J456" s="373"/>
      <c r="K456" s="373"/>
      <c r="L456" s="373"/>
      <c r="M456" s="373"/>
      <c r="N456" s="373"/>
      <c r="O456" s="373"/>
      <c r="P456" s="373"/>
      <c r="Q456" s="373"/>
      <c r="R456" s="373"/>
      <c r="S456" s="373"/>
      <c r="T456" s="373"/>
      <c r="U456" s="373"/>
      <c r="V456" s="373"/>
      <c r="W456" s="373"/>
      <c r="X456" s="373"/>
      <c r="Y456" s="373"/>
      <c r="Z456" s="373"/>
    </row>
    <row r="457" ht="15.75" customHeight="1">
      <c r="A457" s="373"/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373"/>
      <c r="Z457" s="373"/>
    </row>
    <row r="458" ht="15.75" customHeight="1">
      <c r="A458" s="373"/>
      <c r="B458" s="373"/>
      <c r="C458" s="373"/>
      <c r="D458" s="373"/>
      <c r="E458" s="373"/>
      <c r="F458" s="373"/>
      <c r="G458" s="373"/>
      <c r="H458" s="373"/>
      <c r="I458" s="373"/>
      <c r="J458" s="373"/>
      <c r="K458" s="373"/>
      <c r="L458" s="373"/>
      <c r="M458" s="373"/>
      <c r="N458" s="373"/>
      <c r="O458" s="373"/>
      <c r="P458" s="373"/>
      <c r="Q458" s="373"/>
      <c r="R458" s="373"/>
      <c r="S458" s="373"/>
      <c r="T458" s="373"/>
      <c r="U458" s="373"/>
      <c r="V458" s="373"/>
      <c r="W458" s="373"/>
      <c r="X458" s="373"/>
      <c r="Y458" s="373"/>
      <c r="Z458" s="373"/>
    </row>
    <row r="459" ht="15.75" customHeight="1">
      <c r="A459" s="373"/>
      <c r="B459" s="373"/>
      <c r="C459" s="373"/>
      <c r="D459" s="373"/>
      <c r="E459" s="373"/>
      <c r="F459" s="373"/>
      <c r="G459" s="373"/>
      <c r="H459" s="373"/>
      <c r="I459" s="373"/>
      <c r="J459" s="373"/>
      <c r="K459" s="373"/>
      <c r="L459" s="373"/>
      <c r="M459" s="373"/>
      <c r="N459" s="373"/>
      <c r="O459" s="373"/>
      <c r="P459" s="373"/>
      <c r="Q459" s="373"/>
      <c r="R459" s="373"/>
      <c r="S459" s="373"/>
      <c r="T459" s="373"/>
      <c r="U459" s="373"/>
      <c r="V459" s="373"/>
      <c r="W459" s="373"/>
      <c r="X459" s="373"/>
      <c r="Y459" s="373"/>
      <c r="Z459" s="373"/>
    </row>
    <row r="460" ht="15.75" customHeight="1">
      <c r="A460" s="373"/>
      <c r="B460" s="373"/>
      <c r="C460" s="373"/>
      <c r="D460" s="373"/>
      <c r="E460" s="373"/>
      <c r="F460" s="373"/>
      <c r="G460" s="373"/>
      <c r="H460" s="373"/>
      <c r="I460" s="373"/>
      <c r="J460" s="373"/>
      <c r="K460" s="373"/>
      <c r="L460" s="373"/>
      <c r="M460" s="373"/>
      <c r="N460" s="373"/>
      <c r="O460" s="373"/>
      <c r="P460" s="373"/>
      <c r="Q460" s="373"/>
      <c r="R460" s="373"/>
      <c r="S460" s="373"/>
      <c r="T460" s="373"/>
      <c r="U460" s="373"/>
      <c r="V460" s="373"/>
      <c r="W460" s="373"/>
      <c r="X460" s="373"/>
      <c r="Y460" s="373"/>
      <c r="Z460" s="373"/>
    </row>
    <row r="461" ht="15.75" customHeight="1">
      <c r="A461" s="373"/>
      <c r="B461" s="373"/>
      <c r="C461" s="373"/>
      <c r="D461" s="373"/>
      <c r="E461" s="373"/>
      <c r="F461" s="373"/>
      <c r="G461" s="373"/>
      <c r="H461" s="373"/>
      <c r="I461" s="373"/>
      <c r="J461" s="373"/>
      <c r="K461" s="373"/>
      <c r="L461" s="373"/>
      <c r="M461" s="373"/>
      <c r="N461" s="373"/>
      <c r="O461" s="373"/>
      <c r="P461" s="373"/>
      <c r="Q461" s="373"/>
      <c r="R461" s="373"/>
      <c r="S461" s="373"/>
      <c r="T461" s="373"/>
      <c r="U461" s="373"/>
      <c r="V461" s="373"/>
      <c r="W461" s="373"/>
      <c r="X461" s="373"/>
      <c r="Y461" s="373"/>
      <c r="Z461" s="373"/>
    </row>
    <row r="462" ht="15.75" customHeight="1">
      <c r="A462" s="373"/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373"/>
      <c r="M462" s="373"/>
      <c r="N462" s="373"/>
      <c r="O462" s="373"/>
      <c r="P462" s="373"/>
      <c r="Q462" s="373"/>
      <c r="R462" s="373"/>
      <c r="S462" s="373"/>
      <c r="T462" s="373"/>
      <c r="U462" s="373"/>
      <c r="V462" s="373"/>
      <c r="W462" s="373"/>
      <c r="X462" s="373"/>
      <c r="Y462" s="373"/>
      <c r="Z462" s="373"/>
    </row>
    <row r="463" ht="15.75" customHeight="1">
      <c r="A463" s="373"/>
      <c r="B463" s="373"/>
      <c r="C463" s="373"/>
      <c r="D463" s="373"/>
      <c r="E463" s="373"/>
      <c r="F463" s="373"/>
      <c r="G463" s="373"/>
      <c r="H463" s="373"/>
      <c r="I463" s="373"/>
      <c r="J463" s="373"/>
      <c r="K463" s="373"/>
      <c r="L463" s="373"/>
      <c r="M463" s="373"/>
      <c r="N463" s="373"/>
      <c r="O463" s="373"/>
      <c r="P463" s="373"/>
      <c r="Q463" s="373"/>
      <c r="R463" s="373"/>
      <c r="S463" s="373"/>
      <c r="T463" s="373"/>
      <c r="U463" s="373"/>
      <c r="V463" s="373"/>
      <c r="W463" s="373"/>
      <c r="X463" s="373"/>
      <c r="Y463" s="373"/>
      <c r="Z463" s="373"/>
    </row>
    <row r="464" ht="15.75" customHeight="1">
      <c r="A464" s="373"/>
      <c r="B464" s="373"/>
      <c r="C464" s="373"/>
      <c r="D464" s="373"/>
      <c r="E464" s="373"/>
      <c r="F464" s="373"/>
      <c r="G464" s="373"/>
      <c r="H464" s="373"/>
      <c r="I464" s="373"/>
      <c r="J464" s="373"/>
      <c r="K464" s="373"/>
      <c r="L464" s="373"/>
      <c r="M464" s="373"/>
      <c r="N464" s="373"/>
      <c r="O464" s="373"/>
      <c r="P464" s="373"/>
      <c r="Q464" s="373"/>
      <c r="R464" s="373"/>
      <c r="S464" s="373"/>
      <c r="T464" s="373"/>
      <c r="U464" s="373"/>
      <c r="V464" s="373"/>
      <c r="W464" s="373"/>
      <c r="X464" s="373"/>
      <c r="Y464" s="373"/>
      <c r="Z464" s="373"/>
    </row>
    <row r="465" ht="15.75" customHeight="1">
      <c r="A465" s="373"/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373"/>
      <c r="Z465" s="373"/>
    </row>
    <row r="466" ht="15.75" customHeight="1">
      <c r="A466" s="373"/>
      <c r="B466" s="373"/>
      <c r="C466" s="373"/>
      <c r="D466" s="373"/>
      <c r="E466" s="373"/>
      <c r="F466" s="373"/>
      <c r="G466" s="373"/>
      <c r="H466" s="373"/>
      <c r="I466" s="373"/>
      <c r="J466" s="373"/>
      <c r="K466" s="373"/>
      <c r="L466" s="373"/>
      <c r="M466" s="373"/>
      <c r="N466" s="373"/>
      <c r="O466" s="373"/>
      <c r="P466" s="373"/>
      <c r="Q466" s="373"/>
      <c r="R466" s="373"/>
      <c r="S466" s="373"/>
      <c r="T466" s="373"/>
      <c r="U466" s="373"/>
      <c r="V466" s="373"/>
      <c r="W466" s="373"/>
      <c r="X466" s="373"/>
      <c r="Y466" s="373"/>
      <c r="Z466" s="373"/>
    </row>
    <row r="467" ht="15.75" customHeight="1">
      <c r="A467" s="373"/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  <c r="U467" s="373"/>
      <c r="V467" s="373"/>
      <c r="W467" s="373"/>
      <c r="X467" s="373"/>
      <c r="Y467" s="373"/>
      <c r="Z467" s="373"/>
    </row>
    <row r="468" ht="15.75" customHeight="1">
      <c r="A468" s="373"/>
      <c r="B468" s="373"/>
      <c r="C468" s="373"/>
      <c r="D468" s="373"/>
      <c r="E468" s="373"/>
      <c r="F468" s="373"/>
      <c r="G468" s="373"/>
      <c r="H468" s="373"/>
      <c r="I468" s="373"/>
      <c r="J468" s="373"/>
      <c r="K468" s="373"/>
      <c r="L468" s="373"/>
      <c r="M468" s="373"/>
      <c r="N468" s="373"/>
      <c r="O468" s="373"/>
      <c r="P468" s="373"/>
      <c r="Q468" s="373"/>
      <c r="R468" s="373"/>
      <c r="S468" s="373"/>
      <c r="T468" s="373"/>
      <c r="U468" s="373"/>
      <c r="V468" s="373"/>
      <c r="W468" s="373"/>
      <c r="X468" s="373"/>
      <c r="Y468" s="373"/>
      <c r="Z468" s="373"/>
    </row>
    <row r="469" ht="15.75" customHeight="1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3"/>
      <c r="N469" s="373"/>
      <c r="O469" s="373"/>
      <c r="P469" s="373"/>
      <c r="Q469" s="373"/>
      <c r="R469" s="373"/>
      <c r="S469" s="373"/>
      <c r="T469" s="373"/>
      <c r="U469" s="373"/>
      <c r="V469" s="373"/>
      <c r="W469" s="373"/>
      <c r="X469" s="373"/>
      <c r="Y469" s="373"/>
      <c r="Z469" s="373"/>
    </row>
    <row r="470" ht="15.75" customHeight="1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373"/>
      <c r="Z470" s="373"/>
    </row>
    <row r="471" ht="15.75" customHeight="1">
      <c r="A471" s="373"/>
      <c r="B471" s="373"/>
      <c r="C471" s="373"/>
      <c r="D471" s="373"/>
      <c r="E471" s="373"/>
      <c r="F471" s="373"/>
      <c r="G471" s="373"/>
      <c r="H471" s="373"/>
      <c r="I471" s="373"/>
      <c r="J471" s="373"/>
      <c r="K471" s="373"/>
      <c r="L471" s="373"/>
      <c r="M471" s="373"/>
      <c r="N471" s="373"/>
      <c r="O471" s="373"/>
      <c r="P471" s="373"/>
      <c r="Q471" s="373"/>
      <c r="R471" s="373"/>
      <c r="S471" s="373"/>
      <c r="T471" s="373"/>
      <c r="U471" s="373"/>
      <c r="V471" s="373"/>
      <c r="W471" s="373"/>
      <c r="X471" s="373"/>
      <c r="Y471" s="373"/>
      <c r="Z471" s="373"/>
    </row>
    <row r="472" ht="15.75" customHeight="1">
      <c r="A472" s="373"/>
      <c r="B472" s="373"/>
      <c r="C472" s="373"/>
      <c r="D472" s="373"/>
      <c r="E472" s="373"/>
      <c r="F472" s="373"/>
      <c r="G472" s="373"/>
      <c r="H472" s="373"/>
      <c r="I472" s="373"/>
      <c r="J472" s="373"/>
      <c r="K472" s="373"/>
      <c r="L472" s="373"/>
      <c r="M472" s="373"/>
      <c r="N472" s="373"/>
      <c r="O472" s="373"/>
      <c r="P472" s="373"/>
      <c r="Q472" s="373"/>
      <c r="R472" s="373"/>
      <c r="S472" s="373"/>
      <c r="T472" s="373"/>
      <c r="U472" s="373"/>
      <c r="V472" s="373"/>
      <c r="W472" s="373"/>
      <c r="X472" s="373"/>
      <c r="Y472" s="373"/>
      <c r="Z472" s="373"/>
    </row>
    <row r="473" ht="15.75" customHeight="1">
      <c r="A473" s="373"/>
      <c r="B473" s="373"/>
      <c r="C473" s="373"/>
      <c r="D473" s="373"/>
      <c r="E473" s="373"/>
      <c r="F473" s="373"/>
      <c r="G473" s="373"/>
      <c r="H473" s="373"/>
      <c r="I473" s="373"/>
      <c r="J473" s="373"/>
      <c r="K473" s="373"/>
      <c r="L473" s="373"/>
      <c r="M473" s="373"/>
      <c r="N473" s="373"/>
      <c r="O473" s="373"/>
      <c r="P473" s="373"/>
      <c r="Q473" s="373"/>
      <c r="R473" s="373"/>
      <c r="S473" s="373"/>
      <c r="T473" s="373"/>
      <c r="U473" s="373"/>
      <c r="V473" s="373"/>
      <c r="W473" s="373"/>
      <c r="X473" s="373"/>
      <c r="Y473" s="373"/>
      <c r="Z473" s="373"/>
    </row>
    <row r="474" ht="15.75" customHeight="1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3"/>
      <c r="N474" s="373"/>
      <c r="O474" s="373"/>
      <c r="P474" s="373"/>
      <c r="Q474" s="373"/>
      <c r="R474" s="373"/>
      <c r="S474" s="373"/>
      <c r="T474" s="373"/>
      <c r="U474" s="373"/>
      <c r="V474" s="373"/>
      <c r="W474" s="373"/>
      <c r="X474" s="373"/>
      <c r="Y474" s="373"/>
      <c r="Z474" s="373"/>
    </row>
    <row r="475" ht="15.75" customHeight="1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3"/>
      <c r="N475" s="373"/>
      <c r="O475" s="373"/>
      <c r="P475" s="373"/>
      <c r="Q475" s="373"/>
      <c r="R475" s="373"/>
      <c r="S475" s="373"/>
      <c r="T475" s="373"/>
      <c r="U475" s="373"/>
      <c r="V475" s="373"/>
      <c r="W475" s="373"/>
      <c r="X475" s="373"/>
      <c r="Y475" s="373"/>
      <c r="Z475" s="373"/>
    </row>
    <row r="476" ht="15.75" customHeight="1">
      <c r="A476" s="373"/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  <c r="U476" s="373"/>
      <c r="V476" s="373"/>
      <c r="W476" s="373"/>
      <c r="X476" s="373"/>
      <c r="Y476" s="373"/>
      <c r="Z476" s="373"/>
    </row>
    <row r="477" ht="15.75" customHeight="1">
      <c r="A477" s="373"/>
      <c r="B477" s="373"/>
      <c r="C477" s="373"/>
      <c r="D477" s="373"/>
      <c r="E477" s="373"/>
      <c r="F477" s="373"/>
      <c r="G477" s="373"/>
      <c r="H477" s="373"/>
      <c r="I477" s="373"/>
      <c r="J477" s="373"/>
      <c r="K477" s="373"/>
      <c r="L477" s="373"/>
      <c r="M477" s="373"/>
      <c r="N477" s="373"/>
      <c r="O477" s="373"/>
      <c r="P477" s="373"/>
      <c r="Q477" s="373"/>
      <c r="R477" s="373"/>
      <c r="S477" s="373"/>
      <c r="T477" s="373"/>
      <c r="U477" s="373"/>
      <c r="V477" s="373"/>
      <c r="W477" s="373"/>
      <c r="X477" s="373"/>
      <c r="Y477" s="373"/>
      <c r="Z477" s="373"/>
    </row>
    <row r="478" ht="15.75" customHeight="1">
      <c r="A478" s="373"/>
      <c r="B478" s="373"/>
      <c r="C478" s="373"/>
      <c r="D478" s="373"/>
      <c r="E478" s="373"/>
      <c r="F478" s="373"/>
      <c r="G478" s="373"/>
      <c r="H478" s="373"/>
      <c r="I478" s="373"/>
      <c r="J478" s="373"/>
      <c r="K478" s="373"/>
      <c r="L478" s="373"/>
      <c r="M478" s="373"/>
      <c r="N478" s="373"/>
      <c r="O478" s="373"/>
      <c r="P478" s="373"/>
      <c r="Q478" s="373"/>
      <c r="R478" s="373"/>
      <c r="S478" s="373"/>
      <c r="T478" s="373"/>
      <c r="U478" s="373"/>
      <c r="V478" s="373"/>
      <c r="W478" s="373"/>
      <c r="X478" s="373"/>
      <c r="Y478" s="373"/>
      <c r="Z478" s="373"/>
    </row>
    <row r="479" ht="15.75" customHeight="1">
      <c r="A479" s="373"/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373"/>
      <c r="Z479" s="373"/>
    </row>
    <row r="480" ht="15.75" customHeight="1">
      <c r="A480" s="373"/>
      <c r="B480" s="373"/>
      <c r="C480" s="373"/>
      <c r="D480" s="373"/>
      <c r="E480" s="373"/>
      <c r="F480" s="373"/>
      <c r="G480" s="373"/>
      <c r="H480" s="373"/>
      <c r="I480" s="373"/>
      <c r="J480" s="373"/>
      <c r="K480" s="373"/>
      <c r="L480" s="373"/>
      <c r="M480" s="373"/>
      <c r="N480" s="373"/>
      <c r="O480" s="373"/>
      <c r="P480" s="373"/>
      <c r="Q480" s="373"/>
      <c r="R480" s="373"/>
      <c r="S480" s="373"/>
      <c r="T480" s="373"/>
      <c r="U480" s="373"/>
      <c r="V480" s="373"/>
      <c r="W480" s="373"/>
      <c r="X480" s="373"/>
      <c r="Y480" s="373"/>
      <c r="Z480" s="373"/>
    </row>
    <row r="481" ht="15.75" customHeight="1">
      <c r="A481" s="373"/>
      <c r="B481" s="373"/>
      <c r="C481" s="373"/>
      <c r="D481" s="373"/>
      <c r="E481" s="373"/>
      <c r="F481" s="373"/>
      <c r="G481" s="373"/>
      <c r="H481" s="373"/>
      <c r="I481" s="373"/>
      <c r="J481" s="373"/>
      <c r="K481" s="373"/>
      <c r="L481" s="373"/>
      <c r="M481" s="373"/>
      <c r="N481" s="373"/>
      <c r="O481" s="373"/>
      <c r="P481" s="373"/>
      <c r="Q481" s="373"/>
      <c r="R481" s="373"/>
      <c r="S481" s="373"/>
      <c r="T481" s="373"/>
      <c r="U481" s="373"/>
      <c r="V481" s="373"/>
      <c r="W481" s="373"/>
      <c r="X481" s="373"/>
      <c r="Y481" s="373"/>
      <c r="Z481" s="373"/>
    </row>
    <row r="482" ht="15.75" customHeight="1">
      <c r="A482" s="373"/>
      <c r="B482" s="373"/>
      <c r="C482" s="373"/>
      <c r="D482" s="373"/>
      <c r="E482" s="373"/>
      <c r="F482" s="373"/>
      <c r="G482" s="373"/>
      <c r="H482" s="373"/>
      <c r="I482" s="373"/>
      <c r="J482" s="373"/>
      <c r="K482" s="373"/>
      <c r="L482" s="373"/>
      <c r="M482" s="373"/>
      <c r="N482" s="373"/>
      <c r="O482" s="373"/>
      <c r="P482" s="373"/>
      <c r="Q482" s="373"/>
      <c r="R482" s="373"/>
      <c r="S482" s="373"/>
      <c r="T482" s="373"/>
      <c r="U482" s="373"/>
      <c r="V482" s="373"/>
      <c r="W482" s="373"/>
      <c r="X482" s="373"/>
      <c r="Y482" s="373"/>
      <c r="Z482" s="373"/>
    </row>
    <row r="483" ht="15.75" customHeight="1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3"/>
      <c r="N483" s="373"/>
      <c r="O483" s="373"/>
      <c r="P483" s="373"/>
      <c r="Q483" s="373"/>
      <c r="R483" s="373"/>
      <c r="S483" s="373"/>
      <c r="T483" s="373"/>
      <c r="U483" s="373"/>
      <c r="V483" s="373"/>
      <c r="W483" s="373"/>
      <c r="X483" s="373"/>
      <c r="Y483" s="373"/>
      <c r="Z483" s="373"/>
    </row>
    <row r="484" ht="15.75" customHeight="1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3"/>
      <c r="N484" s="373"/>
      <c r="O484" s="373"/>
      <c r="P484" s="373"/>
      <c r="Q484" s="373"/>
      <c r="R484" s="373"/>
      <c r="S484" s="373"/>
      <c r="T484" s="373"/>
      <c r="U484" s="373"/>
      <c r="V484" s="373"/>
      <c r="W484" s="373"/>
      <c r="X484" s="373"/>
      <c r="Y484" s="373"/>
      <c r="Z484" s="373"/>
    </row>
    <row r="485" ht="15.75" customHeight="1">
      <c r="A485" s="373"/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373"/>
      <c r="Z485" s="373"/>
    </row>
    <row r="486" ht="15.75" customHeight="1">
      <c r="A486" s="373"/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3"/>
      <c r="O486" s="373"/>
      <c r="P486" s="373"/>
      <c r="Q486" s="373"/>
      <c r="R486" s="373"/>
      <c r="S486" s="373"/>
      <c r="T486" s="373"/>
      <c r="U486" s="373"/>
      <c r="V486" s="373"/>
      <c r="W486" s="373"/>
      <c r="X486" s="373"/>
      <c r="Y486" s="373"/>
      <c r="Z486" s="373"/>
    </row>
    <row r="487" ht="15.75" customHeight="1">
      <c r="A487" s="373"/>
      <c r="B487" s="373"/>
      <c r="C487" s="373"/>
      <c r="D487" s="373"/>
      <c r="E487" s="373"/>
      <c r="F487" s="373"/>
      <c r="G487" s="373"/>
      <c r="H487" s="373"/>
      <c r="I487" s="373"/>
      <c r="J487" s="373"/>
      <c r="K487" s="373"/>
      <c r="L487" s="373"/>
      <c r="M487" s="373"/>
      <c r="N487" s="373"/>
      <c r="O487" s="373"/>
      <c r="P487" s="373"/>
      <c r="Q487" s="373"/>
      <c r="R487" s="373"/>
      <c r="S487" s="373"/>
      <c r="T487" s="373"/>
      <c r="U487" s="373"/>
      <c r="V487" s="373"/>
      <c r="W487" s="373"/>
      <c r="X487" s="373"/>
      <c r="Y487" s="373"/>
      <c r="Z487" s="373"/>
    </row>
    <row r="488" ht="15.75" customHeight="1">
      <c r="A488" s="373"/>
      <c r="B488" s="373"/>
      <c r="C488" s="373"/>
      <c r="D488" s="373"/>
      <c r="E488" s="373"/>
      <c r="F488" s="373"/>
      <c r="G488" s="373"/>
      <c r="H488" s="373"/>
      <c r="I488" s="373"/>
      <c r="J488" s="373"/>
      <c r="K488" s="373"/>
      <c r="L488" s="373"/>
      <c r="M488" s="373"/>
      <c r="N488" s="373"/>
      <c r="O488" s="373"/>
      <c r="P488" s="373"/>
      <c r="Q488" s="373"/>
      <c r="R488" s="373"/>
      <c r="S488" s="373"/>
      <c r="T488" s="373"/>
      <c r="U488" s="373"/>
      <c r="V488" s="373"/>
      <c r="W488" s="373"/>
      <c r="X488" s="373"/>
      <c r="Y488" s="373"/>
      <c r="Z488" s="373"/>
    </row>
    <row r="489" ht="15.75" customHeight="1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3"/>
      <c r="N489" s="373"/>
      <c r="O489" s="373"/>
      <c r="P489" s="373"/>
      <c r="Q489" s="373"/>
      <c r="R489" s="373"/>
      <c r="S489" s="373"/>
      <c r="T489" s="373"/>
      <c r="U489" s="373"/>
      <c r="V489" s="373"/>
      <c r="W489" s="373"/>
      <c r="X489" s="373"/>
      <c r="Y489" s="373"/>
      <c r="Z489" s="373"/>
    </row>
    <row r="490" ht="15.75" customHeight="1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3"/>
      <c r="N490" s="373"/>
      <c r="O490" s="373"/>
      <c r="P490" s="373"/>
      <c r="Q490" s="373"/>
      <c r="R490" s="373"/>
      <c r="S490" s="373"/>
      <c r="T490" s="373"/>
      <c r="U490" s="373"/>
      <c r="V490" s="373"/>
      <c r="W490" s="373"/>
      <c r="X490" s="373"/>
      <c r="Y490" s="373"/>
      <c r="Z490" s="373"/>
    </row>
    <row r="491" ht="15.75" customHeight="1">
      <c r="A491" s="373"/>
      <c r="B491" s="373"/>
      <c r="C491" s="373"/>
      <c r="D491" s="373"/>
      <c r="E491" s="373"/>
      <c r="F491" s="373"/>
      <c r="G491" s="373"/>
      <c r="H491" s="373"/>
      <c r="I491" s="373"/>
      <c r="J491" s="373"/>
      <c r="K491" s="373"/>
      <c r="L491" s="373"/>
      <c r="M491" s="373"/>
      <c r="N491" s="373"/>
      <c r="O491" s="373"/>
      <c r="P491" s="373"/>
      <c r="Q491" s="373"/>
      <c r="R491" s="373"/>
      <c r="S491" s="373"/>
      <c r="T491" s="373"/>
      <c r="U491" s="373"/>
      <c r="V491" s="373"/>
      <c r="W491" s="373"/>
      <c r="X491" s="373"/>
      <c r="Y491" s="373"/>
      <c r="Z491" s="373"/>
    </row>
    <row r="492" ht="15.75" customHeight="1">
      <c r="A492" s="373"/>
      <c r="B492" s="373"/>
      <c r="C492" s="373"/>
      <c r="D492" s="373"/>
      <c r="E492" s="373"/>
      <c r="F492" s="373"/>
      <c r="G492" s="373"/>
      <c r="H492" s="373"/>
      <c r="I492" s="373"/>
      <c r="J492" s="373"/>
      <c r="K492" s="373"/>
      <c r="L492" s="373"/>
      <c r="M492" s="373"/>
      <c r="N492" s="373"/>
      <c r="O492" s="373"/>
      <c r="P492" s="373"/>
      <c r="Q492" s="373"/>
      <c r="R492" s="373"/>
      <c r="S492" s="373"/>
      <c r="T492" s="373"/>
      <c r="U492" s="373"/>
      <c r="V492" s="373"/>
      <c r="W492" s="373"/>
      <c r="X492" s="373"/>
      <c r="Y492" s="373"/>
      <c r="Z492" s="373"/>
    </row>
    <row r="493" ht="15.75" customHeight="1">
      <c r="A493" s="373"/>
      <c r="B493" s="373"/>
      <c r="C493" s="373"/>
      <c r="D493" s="373"/>
      <c r="E493" s="373"/>
      <c r="F493" s="373"/>
      <c r="G493" s="373"/>
      <c r="H493" s="373"/>
      <c r="I493" s="373"/>
      <c r="J493" s="373"/>
      <c r="K493" s="373"/>
      <c r="L493" s="373"/>
      <c r="M493" s="373"/>
      <c r="N493" s="373"/>
      <c r="O493" s="373"/>
      <c r="P493" s="373"/>
      <c r="Q493" s="373"/>
      <c r="R493" s="373"/>
      <c r="S493" s="373"/>
      <c r="T493" s="373"/>
      <c r="U493" s="373"/>
      <c r="V493" s="373"/>
      <c r="W493" s="373"/>
      <c r="X493" s="373"/>
      <c r="Y493" s="373"/>
      <c r="Z493" s="373"/>
    </row>
    <row r="494" ht="15.75" customHeight="1">
      <c r="A494" s="373"/>
      <c r="B494" s="373"/>
      <c r="C494" s="373"/>
      <c r="D494" s="373"/>
      <c r="E494" s="373"/>
      <c r="F494" s="373"/>
      <c r="G494" s="373"/>
      <c r="H494" s="373"/>
      <c r="I494" s="373"/>
      <c r="J494" s="373"/>
      <c r="K494" s="373"/>
      <c r="L494" s="373"/>
      <c r="M494" s="373"/>
      <c r="N494" s="373"/>
      <c r="O494" s="373"/>
      <c r="P494" s="373"/>
      <c r="Q494" s="373"/>
      <c r="R494" s="373"/>
      <c r="S494" s="373"/>
      <c r="T494" s="373"/>
      <c r="U494" s="373"/>
      <c r="V494" s="373"/>
      <c r="W494" s="373"/>
      <c r="X494" s="373"/>
      <c r="Y494" s="373"/>
      <c r="Z494" s="373"/>
    </row>
    <row r="495" ht="15.75" customHeight="1">
      <c r="A495" s="373"/>
      <c r="B495" s="373"/>
      <c r="C495" s="373"/>
      <c r="D495" s="373"/>
      <c r="E495" s="373"/>
      <c r="F495" s="373"/>
      <c r="G495" s="373"/>
      <c r="H495" s="373"/>
      <c r="I495" s="373"/>
      <c r="J495" s="373"/>
      <c r="K495" s="373"/>
      <c r="L495" s="373"/>
      <c r="M495" s="373"/>
      <c r="N495" s="373"/>
      <c r="O495" s="373"/>
      <c r="P495" s="373"/>
      <c r="Q495" s="373"/>
      <c r="R495" s="373"/>
      <c r="S495" s="373"/>
      <c r="T495" s="373"/>
      <c r="U495" s="373"/>
      <c r="V495" s="373"/>
      <c r="W495" s="373"/>
      <c r="X495" s="373"/>
      <c r="Y495" s="373"/>
      <c r="Z495" s="373"/>
    </row>
    <row r="496" ht="15.75" customHeight="1">
      <c r="A496" s="373"/>
      <c r="B496" s="373"/>
      <c r="C496" s="373"/>
      <c r="D496" s="373"/>
      <c r="E496" s="373"/>
      <c r="F496" s="373"/>
      <c r="G496" s="373"/>
      <c r="H496" s="373"/>
      <c r="I496" s="373"/>
      <c r="J496" s="373"/>
      <c r="K496" s="373"/>
      <c r="L496" s="373"/>
      <c r="M496" s="373"/>
      <c r="N496" s="373"/>
      <c r="O496" s="373"/>
      <c r="P496" s="373"/>
      <c r="Q496" s="373"/>
      <c r="R496" s="373"/>
      <c r="S496" s="373"/>
      <c r="T496" s="373"/>
      <c r="U496" s="373"/>
      <c r="V496" s="373"/>
      <c r="W496" s="373"/>
      <c r="X496" s="373"/>
      <c r="Y496" s="373"/>
      <c r="Z496" s="373"/>
    </row>
    <row r="497" ht="15.75" customHeight="1">
      <c r="A497" s="373"/>
      <c r="B497" s="373"/>
      <c r="C497" s="373"/>
      <c r="D497" s="373"/>
      <c r="E497" s="373"/>
      <c r="F497" s="373"/>
      <c r="G497" s="373"/>
      <c r="H497" s="373"/>
      <c r="I497" s="373"/>
      <c r="J497" s="373"/>
      <c r="K497" s="373"/>
      <c r="L497" s="373"/>
      <c r="M497" s="373"/>
      <c r="N497" s="373"/>
      <c r="O497" s="373"/>
      <c r="P497" s="373"/>
      <c r="Q497" s="373"/>
      <c r="R497" s="373"/>
      <c r="S497" s="373"/>
      <c r="T497" s="373"/>
      <c r="U497" s="373"/>
      <c r="V497" s="373"/>
      <c r="W497" s="373"/>
      <c r="X497" s="373"/>
      <c r="Y497" s="373"/>
      <c r="Z497" s="373"/>
    </row>
    <row r="498" ht="15.75" customHeight="1">
      <c r="A498" s="373"/>
      <c r="B498" s="373"/>
      <c r="C498" s="373"/>
      <c r="D498" s="373"/>
      <c r="E498" s="373"/>
      <c r="F498" s="373"/>
      <c r="G498" s="373"/>
      <c r="H498" s="373"/>
      <c r="I498" s="373"/>
      <c r="J498" s="373"/>
      <c r="K498" s="373"/>
      <c r="L498" s="373"/>
      <c r="M498" s="373"/>
      <c r="N498" s="373"/>
      <c r="O498" s="373"/>
      <c r="P498" s="373"/>
      <c r="Q498" s="373"/>
      <c r="R498" s="373"/>
      <c r="S498" s="373"/>
      <c r="T498" s="373"/>
      <c r="U498" s="373"/>
      <c r="V498" s="373"/>
      <c r="W498" s="373"/>
      <c r="X498" s="373"/>
      <c r="Y498" s="373"/>
      <c r="Z498" s="373"/>
    </row>
    <row r="499" ht="15.75" customHeight="1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3"/>
      <c r="N499" s="373"/>
      <c r="O499" s="373"/>
      <c r="P499" s="373"/>
      <c r="Q499" s="373"/>
      <c r="R499" s="373"/>
      <c r="S499" s="373"/>
      <c r="T499" s="373"/>
      <c r="U499" s="373"/>
      <c r="V499" s="373"/>
      <c r="W499" s="373"/>
      <c r="X499" s="373"/>
      <c r="Y499" s="373"/>
      <c r="Z499" s="373"/>
    </row>
    <row r="500" ht="15.75" customHeight="1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3"/>
      <c r="N500" s="373"/>
      <c r="O500" s="373"/>
      <c r="P500" s="373"/>
      <c r="Q500" s="373"/>
      <c r="R500" s="373"/>
      <c r="S500" s="373"/>
      <c r="T500" s="373"/>
      <c r="U500" s="373"/>
      <c r="V500" s="373"/>
      <c r="W500" s="373"/>
      <c r="X500" s="373"/>
      <c r="Y500" s="373"/>
      <c r="Z500" s="373"/>
    </row>
    <row r="501" ht="15.75" customHeight="1">
      <c r="A501" s="373"/>
      <c r="B501" s="373"/>
      <c r="C501" s="373"/>
      <c r="D501" s="373"/>
      <c r="E501" s="373"/>
      <c r="F501" s="373"/>
      <c r="G501" s="373"/>
      <c r="H501" s="373"/>
      <c r="I501" s="373"/>
      <c r="J501" s="373"/>
      <c r="K501" s="373"/>
      <c r="L501" s="373"/>
      <c r="M501" s="373"/>
      <c r="N501" s="373"/>
      <c r="O501" s="373"/>
      <c r="P501" s="373"/>
      <c r="Q501" s="373"/>
      <c r="R501" s="373"/>
      <c r="S501" s="373"/>
      <c r="T501" s="373"/>
      <c r="U501" s="373"/>
      <c r="V501" s="373"/>
      <c r="W501" s="373"/>
      <c r="X501" s="373"/>
      <c r="Y501" s="373"/>
      <c r="Z501" s="373"/>
    </row>
    <row r="502" ht="15.75" customHeight="1">
      <c r="A502" s="373"/>
      <c r="B502" s="373"/>
      <c r="C502" s="373"/>
      <c r="D502" s="373"/>
      <c r="E502" s="373"/>
      <c r="F502" s="373"/>
      <c r="G502" s="373"/>
      <c r="H502" s="373"/>
      <c r="I502" s="373"/>
      <c r="J502" s="373"/>
      <c r="K502" s="373"/>
      <c r="L502" s="373"/>
      <c r="M502" s="373"/>
      <c r="N502" s="373"/>
      <c r="O502" s="373"/>
      <c r="P502" s="373"/>
      <c r="Q502" s="373"/>
      <c r="R502" s="373"/>
      <c r="S502" s="373"/>
      <c r="T502" s="373"/>
      <c r="U502" s="373"/>
      <c r="V502" s="373"/>
      <c r="W502" s="373"/>
      <c r="X502" s="373"/>
      <c r="Y502" s="373"/>
      <c r="Z502" s="373"/>
    </row>
    <row r="503" ht="15.75" customHeight="1">
      <c r="A503" s="373"/>
      <c r="B503" s="373"/>
      <c r="C503" s="373"/>
      <c r="D503" s="373"/>
      <c r="E503" s="373"/>
      <c r="F503" s="373"/>
      <c r="G503" s="373"/>
      <c r="H503" s="373"/>
      <c r="I503" s="373"/>
      <c r="J503" s="373"/>
      <c r="K503" s="373"/>
      <c r="L503" s="373"/>
      <c r="M503" s="373"/>
      <c r="N503" s="373"/>
      <c r="O503" s="373"/>
      <c r="P503" s="373"/>
      <c r="Q503" s="373"/>
      <c r="R503" s="373"/>
      <c r="S503" s="373"/>
      <c r="T503" s="373"/>
      <c r="U503" s="373"/>
      <c r="V503" s="373"/>
      <c r="W503" s="373"/>
      <c r="X503" s="373"/>
      <c r="Y503" s="373"/>
      <c r="Z503" s="373"/>
    </row>
    <row r="504" ht="15.75" customHeight="1">
      <c r="A504" s="373"/>
      <c r="B504" s="373"/>
      <c r="C504" s="373"/>
      <c r="D504" s="373"/>
      <c r="E504" s="373"/>
      <c r="F504" s="373"/>
      <c r="G504" s="373"/>
      <c r="H504" s="373"/>
      <c r="I504" s="373"/>
      <c r="J504" s="373"/>
      <c r="K504" s="373"/>
      <c r="L504" s="373"/>
      <c r="M504" s="373"/>
      <c r="N504" s="373"/>
      <c r="O504" s="373"/>
      <c r="P504" s="373"/>
      <c r="Q504" s="373"/>
      <c r="R504" s="373"/>
      <c r="S504" s="373"/>
      <c r="T504" s="373"/>
      <c r="U504" s="373"/>
      <c r="V504" s="373"/>
      <c r="W504" s="373"/>
      <c r="X504" s="373"/>
      <c r="Y504" s="373"/>
      <c r="Z504" s="373"/>
    </row>
    <row r="505" ht="15.75" customHeight="1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  <c r="U505" s="373"/>
      <c r="V505" s="373"/>
      <c r="W505" s="373"/>
      <c r="X505" s="373"/>
      <c r="Y505" s="373"/>
      <c r="Z505" s="373"/>
    </row>
    <row r="506" ht="15.75" customHeight="1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V506" s="373"/>
      <c r="W506" s="373"/>
      <c r="X506" s="373"/>
      <c r="Y506" s="373"/>
      <c r="Z506" s="373"/>
    </row>
    <row r="507" ht="15.75" customHeight="1">
      <c r="A507" s="373"/>
      <c r="B507" s="373"/>
      <c r="C507" s="373"/>
      <c r="D507" s="373"/>
      <c r="E507" s="373"/>
      <c r="F507" s="373"/>
      <c r="G507" s="373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  <c r="U507" s="373"/>
      <c r="V507" s="373"/>
      <c r="W507" s="373"/>
      <c r="X507" s="373"/>
      <c r="Y507" s="373"/>
      <c r="Z507" s="373"/>
    </row>
    <row r="508" ht="15.75" customHeight="1">
      <c r="A508" s="373"/>
      <c r="B508" s="373"/>
      <c r="C508" s="373"/>
      <c r="D508" s="373"/>
      <c r="E508" s="373"/>
      <c r="F508" s="373"/>
      <c r="G508" s="373"/>
      <c r="H508" s="373"/>
      <c r="I508" s="373"/>
      <c r="J508" s="373"/>
      <c r="K508" s="373"/>
      <c r="L508" s="373"/>
      <c r="M508" s="373"/>
      <c r="N508" s="373"/>
      <c r="O508" s="373"/>
      <c r="P508" s="373"/>
      <c r="Q508" s="373"/>
      <c r="R508" s="373"/>
      <c r="S508" s="373"/>
      <c r="T508" s="373"/>
      <c r="U508" s="373"/>
      <c r="V508" s="373"/>
      <c r="W508" s="373"/>
      <c r="X508" s="373"/>
      <c r="Y508" s="373"/>
      <c r="Z508" s="373"/>
    </row>
    <row r="509" ht="15.75" customHeight="1">
      <c r="A509" s="373"/>
      <c r="B509" s="373"/>
      <c r="C509" s="373"/>
      <c r="D509" s="373"/>
      <c r="E509" s="373"/>
      <c r="F509" s="373"/>
      <c r="G509" s="373"/>
      <c r="H509" s="373"/>
      <c r="I509" s="373"/>
      <c r="J509" s="373"/>
      <c r="K509" s="373"/>
      <c r="L509" s="373"/>
      <c r="M509" s="373"/>
      <c r="N509" s="373"/>
      <c r="O509" s="373"/>
      <c r="P509" s="373"/>
      <c r="Q509" s="373"/>
      <c r="R509" s="373"/>
      <c r="S509" s="373"/>
      <c r="T509" s="373"/>
      <c r="U509" s="373"/>
      <c r="V509" s="373"/>
      <c r="W509" s="373"/>
      <c r="X509" s="373"/>
      <c r="Y509" s="373"/>
      <c r="Z509" s="373"/>
    </row>
    <row r="510" ht="15.75" customHeight="1">
      <c r="A510" s="373"/>
      <c r="B510" s="373"/>
      <c r="C510" s="373"/>
      <c r="D510" s="373"/>
      <c r="E510" s="373"/>
      <c r="F510" s="373"/>
      <c r="G510" s="373"/>
      <c r="H510" s="373"/>
      <c r="I510" s="373"/>
      <c r="J510" s="373"/>
      <c r="K510" s="373"/>
      <c r="L510" s="373"/>
      <c r="M510" s="373"/>
      <c r="N510" s="373"/>
      <c r="O510" s="373"/>
      <c r="P510" s="373"/>
      <c r="Q510" s="373"/>
      <c r="R510" s="373"/>
      <c r="S510" s="373"/>
      <c r="T510" s="373"/>
      <c r="U510" s="373"/>
      <c r="V510" s="373"/>
      <c r="W510" s="373"/>
      <c r="X510" s="373"/>
      <c r="Y510" s="373"/>
      <c r="Z510" s="373"/>
    </row>
    <row r="511" ht="15.75" customHeight="1">
      <c r="A511" s="373"/>
      <c r="B511" s="373"/>
      <c r="C511" s="373"/>
      <c r="D511" s="373"/>
      <c r="E511" s="373"/>
      <c r="F511" s="373"/>
      <c r="G511" s="373"/>
      <c r="H511" s="373"/>
      <c r="I511" s="373"/>
      <c r="J511" s="373"/>
      <c r="K511" s="373"/>
      <c r="L511" s="373"/>
      <c r="M511" s="373"/>
      <c r="N511" s="373"/>
      <c r="O511" s="373"/>
      <c r="P511" s="373"/>
      <c r="Q511" s="373"/>
      <c r="R511" s="373"/>
      <c r="S511" s="373"/>
      <c r="T511" s="373"/>
      <c r="U511" s="373"/>
      <c r="V511" s="373"/>
      <c r="W511" s="373"/>
      <c r="X511" s="373"/>
      <c r="Y511" s="373"/>
      <c r="Z511" s="373"/>
    </row>
    <row r="512" ht="15.75" customHeight="1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373"/>
      <c r="Z512" s="373"/>
    </row>
    <row r="513" ht="15.75" customHeight="1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3"/>
      <c r="N513" s="373"/>
      <c r="O513" s="373"/>
      <c r="P513" s="373"/>
      <c r="Q513" s="373"/>
      <c r="R513" s="373"/>
      <c r="S513" s="373"/>
      <c r="T513" s="373"/>
      <c r="U513" s="373"/>
      <c r="V513" s="373"/>
      <c r="W513" s="373"/>
      <c r="X513" s="373"/>
      <c r="Y513" s="373"/>
      <c r="Z513" s="373"/>
    </row>
    <row r="514" ht="15.75" customHeight="1">
      <c r="A514" s="373"/>
      <c r="B514" s="373"/>
      <c r="C514" s="373"/>
      <c r="D514" s="373"/>
      <c r="E514" s="373"/>
      <c r="F514" s="373"/>
      <c r="G514" s="373"/>
      <c r="H514" s="373"/>
      <c r="I514" s="373"/>
      <c r="J514" s="373"/>
      <c r="K514" s="373"/>
      <c r="L514" s="373"/>
      <c r="M514" s="373"/>
      <c r="N514" s="373"/>
      <c r="O514" s="373"/>
      <c r="P514" s="373"/>
      <c r="Q514" s="373"/>
      <c r="R514" s="373"/>
      <c r="S514" s="373"/>
      <c r="T514" s="373"/>
      <c r="U514" s="373"/>
      <c r="V514" s="373"/>
      <c r="W514" s="373"/>
      <c r="X514" s="373"/>
      <c r="Y514" s="373"/>
      <c r="Z514" s="373"/>
    </row>
    <row r="515" ht="15.75" customHeight="1">
      <c r="A515" s="373"/>
      <c r="B515" s="373"/>
      <c r="C515" s="373"/>
      <c r="D515" s="373"/>
      <c r="E515" s="373"/>
      <c r="F515" s="373"/>
      <c r="G515" s="373"/>
      <c r="H515" s="373"/>
      <c r="I515" s="373"/>
      <c r="J515" s="373"/>
      <c r="K515" s="373"/>
      <c r="L515" s="373"/>
      <c r="M515" s="373"/>
      <c r="N515" s="373"/>
      <c r="O515" s="373"/>
      <c r="P515" s="373"/>
      <c r="Q515" s="373"/>
      <c r="R515" s="373"/>
      <c r="S515" s="373"/>
      <c r="T515" s="373"/>
      <c r="U515" s="373"/>
      <c r="V515" s="373"/>
      <c r="W515" s="373"/>
      <c r="X515" s="373"/>
      <c r="Y515" s="373"/>
      <c r="Z515" s="373"/>
    </row>
    <row r="516" ht="15.75" customHeight="1">
      <c r="A516" s="373"/>
      <c r="B516" s="373"/>
      <c r="C516" s="373"/>
      <c r="D516" s="373"/>
      <c r="E516" s="373"/>
      <c r="F516" s="373"/>
      <c r="G516" s="373"/>
      <c r="H516" s="373"/>
      <c r="I516" s="373"/>
      <c r="J516" s="373"/>
      <c r="K516" s="373"/>
      <c r="L516" s="373"/>
      <c r="M516" s="373"/>
      <c r="N516" s="373"/>
      <c r="O516" s="373"/>
      <c r="P516" s="373"/>
      <c r="Q516" s="373"/>
      <c r="R516" s="373"/>
      <c r="S516" s="373"/>
      <c r="T516" s="373"/>
      <c r="U516" s="373"/>
      <c r="V516" s="373"/>
      <c r="W516" s="373"/>
      <c r="X516" s="373"/>
      <c r="Y516" s="373"/>
      <c r="Z516" s="373"/>
    </row>
    <row r="517" ht="15.75" customHeight="1">
      <c r="A517" s="373"/>
      <c r="B517" s="373"/>
      <c r="C517" s="373"/>
      <c r="D517" s="373"/>
      <c r="E517" s="373"/>
      <c r="F517" s="373"/>
      <c r="G517" s="373"/>
      <c r="H517" s="373"/>
      <c r="I517" s="373"/>
      <c r="J517" s="373"/>
      <c r="K517" s="373"/>
      <c r="L517" s="373"/>
      <c r="M517" s="373"/>
      <c r="N517" s="373"/>
      <c r="O517" s="373"/>
      <c r="P517" s="373"/>
      <c r="Q517" s="373"/>
      <c r="R517" s="373"/>
      <c r="S517" s="373"/>
      <c r="T517" s="373"/>
      <c r="U517" s="373"/>
      <c r="V517" s="373"/>
      <c r="W517" s="373"/>
      <c r="X517" s="373"/>
      <c r="Y517" s="373"/>
      <c r="Z517" s="373"/>
    </row>
    <row r="518" ht="15.75" customHeight="1">
      <c r="A518" s="373"/>
      <c r="B518" s="373"/>
      <c r="C518" s="373"/>
      <c r="D518" s="373"/>
      <c r="E518" s="373"/>
      <c r="F518" s="373"/>
      <c r="G518" s="373"/>
      <c r="H518" s="373"/>
      <c r="I518" s="373"/>
      <c r="J518" s="373"/>
      <c r="K518" s="373"/>
      <c r="L518" s="373"/>
      <c r="M518" s="373"/>
      <c r="N518" s="373"/>
      <c r="O518" s="373"/>
      <c r="P518" s="373"/>
      <c r="Q518" s="373"/>
      <c r="R518" s="373"/>
      <c r="S518" s="373"/>
      <c r="T518" s="373"/>
      <c r="U518" s="373"/>
      <c r="V518" s="373"/>
      <c r="W518" s="373"/>
      <c r="X518" s="373"/>
      <c r="Y518" s="373"/>
      <c r="Z518" s="373"/>
    </row>
    <row r="519" ht="15.75" customHeight="1">
      <c r="A519" s="373"/>
      <c r="B519" s="373"/>
      <c r="C519" s="373"/>
      <c r="D519" s="373"/>
      <c r="E519" s="373"/>
      <c r="F519" s="373"/>
      <c r="G519" s="373"/>
      <c r="H519" s="373"/>
      <c r="I519" s="373"/>
      <c r="J519" s="373"/>
      <c r="K519" s="373"/>
      <c r="L519" s="373"/>
      <c r="M519" s="373"/>
      <c r="N519" s="373"/>
      <c r="O519" s="373"/>
      <c r="P519" s="373"/>
      <c r="Q519" s="373"/>
      <c r="R519" s="373"/>
      <c r="S519" s="373"/>
      <c r="T519" s="373"/>
      <c r="U519" s="373"/>
      <c r="V519" s="373"/>
      <c r="W519" s="373"/>
      <c r="X519" s="373"/>
      <c r="Y519" s="373"/>
      <c r="Z519" s="373"/>
    </row>
    <row r="520" ht="15.75" customHeight="1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3"/>
      <c r="N520" s="373"/>
      <c r="O520" s="373"/>
      <c r="P520" s="373"/>
      <c r="Q520" s="373"/>
      <c r="R520" s="373"/>
      <c r="S520" s="373"/>
      <c r="T520" s="373"/>
      <c r="U520" s="373"/>
      <c r="V520" s="373"/>
      <c r="W520" s="373"/>
      <c r="X520" s="373"/>
      <c r="Y520" s="373"/>
      <c r="Z520" s="373"/>
    </row>
    <row r="521" ht="15.75" customHeight="1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3"/>
      <c r="N521" s="373"/>
      <c r="O521" s="373"/>
      <c r="P521" s="373"/>
      <c r="Q521" s="373"/>
      <c r="R521" s="373"/>
      <c r="S521" s="373"/>
      <c r="T521" s="373"/>
      <c r="U521" s="373"/>
      <c r="V521" s="373"/>
      <c r="W521" s="373"/>
      <c r="X521" s="373"/>
      <c r="Y521" s="373"/>
      <c r="Z521" s="373"/>
    </row>
    <row r="522" ht="15.75" customHeight="1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3"/>
      <c r="N522" s="373"/>
      <c r="O522" s="373"/>
      <c r="P522" s="373"/>
      <c r="Q522" s="373"/>
      <c r="R522" s="373"/>
      <c r="S522" s="373"/>
      <c r="T522" s="373"/>
      <c r="U522" s="373"/>
      <c r="V522" s="373"/>
      <c r="W522" s="373"/>
      <c r="X522" s="373"/>
      <c r="Y522" s="373"/>
      <c r="Z522" s="373"/>
    </row>
    <row r="523" ht="15.75" customHeight="1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3"/>
      <c r="N523" s="373"/>
      <c r="O523" s="373"/>
      <c r="P523" s="373"/>
      <c r="Q523" s="373"/>
      <c r="R523" s="373"/>
      <c r="S523" s="373"/>
      <c r="T523" s="373"/>
      <c r="U523" s="373"/>
      <c r="V523" s="373"/>
      <c r="W523" s="373"/>
      <c r="X523" s="373"/>
      <c r="Y523" s="373"/>
      <c r="Z523" s="373"/>
    </row>
    <row r="524" ht="15.75" customHeight="1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3"/>
      <c r="N524" s="373"/>
      <c r="O524" s="373"/>
      <c r="P524" s="373"/>
      <c r="Q524" s="373"/>
      <c r="R524" s="373"/>
      <c r="S524" s="373"/>
      <c r="T524" s="373"/>
      <c r="U524" s="373"/>
      <c r="V524" s="373"/>
      <c r="W524" s="373"/>
      <c r="X524" s="373"/>
      <c r="Y524" s="373"/>
      <c r="Z524" s="373"/>
    </row>
    <row r="525" ht="15.75" customHeight="1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3"/>
      <c r="N525" s="373"/>
      <c r="O525" s="373"/>
      <c r="P525" s="373"/>
      <c r="Q525" s="373"/>
      <c r="R525" s="373"/>
      <c r="S525" s="373"/>
      <c r="T525" s="373"/>
      <c r="U525" s="373"/>
      <c r="V525" s="373"/>
      <c r="W525" s="373"/>
      <c r="X525" s="373"/>
      <c r="Y525" s="373"/>
      <c r="Z525" s="373"/>
    </row>
    <row r="526" ht="15.75" customHeight="1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3"/>
      <c r="N526" s="373"/>
      <c r="O526" s="373"/>
      <c r="P526" s="373"/>
      <c r="Q526" s="373"/>
      <c r="R526" s="373"/>
      <c r="S526" s="373"/>
      <c r="T526" s="373"/>
      <c r="U526" s="373"/>
      <c r="V526" s="373"/>
      <c r="W526" s="373"/>
      <c r="X526" s="373"/>
      <c r="Y526" s="373"/>
      <c r="Z526" s="373"/>
    </row>
    <row r="527" ht="15.75" customHeight="1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3"/>
      <c r="N527" s="373"/>
      <c r="O527" s="373"/>
      <c r="P527" s="373"/>
      <c r="Q527" s="373"/>
      <c r="R527" s="373"/>
      <c r="S527" s="373"/>
      <c r="T527" s="373"/>
      <c r="U527" s="373"/>
      <c r="V527" s="373"/>
      <c r="W527" s="373"/>
      <c r="X527" s="373"/>
      <c r="Y527" s="373"/>
      <c r="Z527" s="373"/>
    </row>
    <row r="528" ht="15.75" customHeight="1">
      <c r="A528" s="373"/>
      <c r="B528" s="373"/>
      <c r="C528" s="373"/>
      <c r="D528" s="373"/>
      <c r="E528" s="373"/>
      <c r="F528" s="373"/>
      <c r="G528" s="373"/>
      <c r="H528" s="373"/>
      <c r="I528" s="373"/>
      <c r="J528" s="373"/>
      <c r="K528" s="373"/>
      <c r="L528" s="373"/>
      <c r="M528" s="373"/>
      <c r="N528" s="373"/>
      <c r="O528" s="373"/>
      <c r="P528" s="373"/>
      <c r="Q528" s="373"/>
      <c r="R528" s="373"/>
      <c r="S528" s="373"/>
      <c r="T528" s="373"/>
      <c r="U528" s="373"/>
      <c r="V528" s="373"/>
      <c r="W528" s="373"/>
      <c r="X528" s="373"/>
      <c r="Y528" s="373"/>
      <c r="Z528" s="373"/>
    </row>
    <row r="529" ht="15.75" customHeight="1">
      <c r="A529" s="373"/>
      <c r="B529" s="373"/>
      <c r="C529" s="373"/>
      <c r="D529" s="373"/>
      <c r="E529" s="373"/>
      <c r="F529" s="373"/>
      <c r="G529" s="373"/>
      <c r="H529" s="373"/>
      <c r="I529" s="373"/>
      <c r="J529" s="373"/>
      <c r="K529" s="373"/>
      <c r="L529" s="373"/>
      <c r="M529" s="373"/>
      <c r="N529" s="373"/>
      <c r="O529" s="373"/>
      <c r="P529" s="373"/>
      <c r="Q529" s="373"/>
      <c r="R529" s="373"/>
      <c r="S529" s="373"/>
      <c r="T529" s="373"/>
      <c r="U529" s="373"/>
      <c r="V529" s="373"/>
      <c r="W529" s="373"/>
      <c r="X529" s="373"/>
      <c r="Y529" s="373"/>
      <c r="Z529" s="373"/>
    </row>
    <row r="530" ht="15.75" customHeight="1">
      <c r="A530" s="373"/>
      <c r="B530" s="373"/>
      <c r="C530" s="373"/>
      <c r="D530" s="373"/>
      <c r="E530" s="373"/>
      <c r="F530" s="373"/>
      <c r="G530" s="373"/>
      <c r="H530" s="373"/>
      <c r="I530" s="373"/>
      <c r="J530" s="373"/>
      <c r="K530" s="373"/>
      <c r="L530" s="373"/>
      <c r="M530" s="373"/>
      <c r="N530" s="373"/>
      <c r="O530" s="373"/>
      <c r="P530" s="373"/>
      <c r="Q530" s="373"/>
      <c r="R530" s="373"/>
      <c r="S530" s="373"/>
      <c r="T530" s="373"/>
      <c r="U530" s="373"/>
      <c r="V530" s="373"/>
      <c r="W530" s="373"/>
      <c r="X530" s="373"/>
      <c r="Y530" s="373"/>
      <c r="Z530" s="373"/>
    </row>
    <row r="531" ht="15.75" customHeight="1">
      <c r="A531" s="373"/>
      <c r="B531" s="373"/>
      <c r="C531" s="373"/>
      <c r="D531" s="373"/>
      <c r="E531" s="373"/>
      <c r="F531" s="373"/>
      <c r="G531" s="373"/>
      <c r="H531" s="373"/>
      <c r="I531" s="373"/>
      <c r="J531" s="373"/>
      <c r="K531" s="373"/>
      <c r="L531" s="373"/>
      <c r="M531" s="373"/>
      <c r="N531" s="373"/>
      <c r="O531" s="373"/>
      <c r="P531" s="373"/>
      <c r="Q531" s="373"/>
      <c r="R531" s="373"/>
      <c r="S531" s="373"/>
      <c r="T531" s="373"/>
      <c r="U531" s="373"/>
      <c r="V531" s="373"/>
      <c r="W531" s="373"/>
      <c r="X531" s="373"/>
      <c r="Y531" s="373"/>
      <c r="Z531" s="373"/>
    </row>
    <row r="532" ht="15.75" customHeight="1">
      <c r="A532" s="373"/>
      <c r="B532" s="373"/>
      <c r="C532" s="373"/>
      <c r="D532" s="373"/>
      <c r="E532" s="373"/>
      <c r="F532" s="373"/>
      <c r="G532" s="373"/>
      <c r="H532" s="373"/>
      <c r="I532" s="373"/>
      <c r="J532" s="373"/>
      <c r="K532" s="373"/>
      <c r="L532" s="373"/>
      <c r="M532" s="373"/>
      <c r="N532" s="373"/>
      <c r="O532" s="373"/>
      <c r="P532" s="373"/>
      <c r="Q532" s="373"/>
      <c r="R532" s="373"/>
      <c r="S532" s="373"/>
      <c r="T532" s="373"/>
      <c r="U532" s="373"/>
      <c r="V532" s="373"/>
      <c r="W532" s="373"/>
      <c r="X532" s="373"/>
      <c r="Y532" s="373"/>
      <c r="Z532" s="373"/>
    </row>
    <row r="533" ht="15.75" customHeight="1">
      <c r="A533" s="373"/>
      <c r="B533" s="373"/>
      <c r="C533" s="373"/>
      <c r="D533" s="373"/>
      <c r="E533" s="373"/>
      <c r="F533" s="373"/>
      <c r="G533" s="373"/>
      <c r="H533" s="373"/>
      <c r="I533" s="373"/>
      <c r="J533" s="373"/>
      <c r="K533" s="373"/>
      <c r="L533" s="373"/>
      <c r="M533" s="373"/>
      <c r="N533" s="373"/>
      <c r="O533" s="373"/>
      <c r="P533" s="373"/>
      <c r="Q533" s="373"/>
      <c r="R533" s="373"/>
      <c r="S533" s="373"/>
      <c r="T533" s="373"/>
      <c r="U533" s="373"/>
      <c r="V533" s="373"/>
      <c r="W533" s="373"/>
      <c r="X533" s="373"/>
      <c r="Y533" s="373"/>
      <c r="Z533" s="373"/>
    </row>
    <row r="534" ht="15.75" customHeight="1">
      <c r="A534" s="373"/>
      <c r="B534" s="373"/>
      <c r="C534" s="373"/>
      <c r="D534" s="373"/>
      <c r="E534" s="373"/>
      <c r="F534" s="373"/>
      <c r="G534" s="373"/>
      <c r="H534" s="373"/>
      <c r="I534" s="373"/>
      <c r="J534" s="373"/>
      <c r="K534" s="373"/>
      <c r="L534" s="373"/>
      <c r="M534" s="373"/>
      <c r="N534" s="373"/>
      <c r="O534" s="373"/>
      <c r="P534" s="373"/>
      <c r="Q534" s="373"/>
      <c r="R534" s="373"/>
      <c r="S534" s="373"/>
      <c r="T534" s="373"/>
      <c r="U534" s="373"/>
      <c r="V534" s="373"/>
      <c r="W534" s="373"/>
      <c r="X534" s="373"/>
      <c r="Y534" s="373"/>
      <c r="Z534" s="373"/>
    </row>
    <row r="535" ht="15.75" customHeight="1">
      <c r="A535" s="373"/>
      <c r="B535" s="373"/>
      <c r="C535" s="373"/>
      <c r="D535" s="373"/>
      <c r="E535" s="373"/>
      <c r="F535" s="373"/>
      <c r="G535" s="373"/>
      <c r="H535" s="373"/>
      <c r="I535" s="373"/>
      <c r="J535" s="373"/>
      <c r="K535" s="373"/>
      <c r="L535" s="373"/>
      <c r="M535" s="373"/>
      <c r="N535" s="373"/>
      <c r="O535" s="373"/>
      <c r="P535" s="373"/>
      <c r="Q535" s="373"/>
      <c r="R535" s="373"/>
      <c r="S535" s="373"/>
      <c r="T535" s="373"/>
      <c r="U535" s="373"/>
      <c r="V535" s="373"/>
      <c r="W535" s="373"/>
      <c r="X535" s="373"/>
      <c r="Y535" s="373"/>
      <c r="Z535" s="373"/>
    </row>
    <row r="536" ht="15.75" customHeight="1">
      <c r="A536" s="373"/>
      <c r="B536" s="373"/>
      <c r="C536" s="373"/>
      <c r="D536" s="373"/>
      <c r="E536" s="373"/>
      <c r="F536" s="373"/>
      <c r="G536" s="373"/>
      <c r="H536" s="373"/>
      <c r="I536" s="373"/>
      <c r="J536" s="373"/>
      <c r="K536" s="373"/>
      <c r="L536" s="373"/>
      <c r="M536" s="373"/>
      <c r="N536" s="373"/>
      <c r="O536" s="373"/>
      <c r="P536" s="373"/>
      <c r="Q536" s="373"/>
      <c r="R536" s="373"/>
      <c r="S536" s="373"/>
      <c r="T536" s="373"/>
      <c r="U536" s="373"/>
      <c r="V536" s="373"/>
      <c r="W536" s="373"/>
      <c r="X536" s="373"/>
      <c r="Y536" s="373"/>
      <c r="Z536" s="373"/>
    </row>
    <row r="537" ht="15.75" customHeight="1">
      <c r="A537" s="373"/>
      <c r="B537" s="373"/>
      <c r="C537" s="373"/>
      <c r="D537" s="373"/>
      <c r="E537" s="373"/>
      <c r="F537" s="373"/>
      <c r="G537" s="373"/>
      <c r="H537" s="373"/>
      <c r="I537" s="373"/>
      <c r="J537" s="373"/>
      <c r="K537" s="373"/>
      <c r="L537" s="373"/>
      <c r="M537" s="373"/>
      <c r="N537" s="373"/>
      <c r="O537" s="373"/>
      <c r="P537" s="373"/>
      <c r="Q537" s="373"/>
      <c r="R537" s="373"/>
      <c r="S537" s="373"/>
      <c r="T537" s="373"/>
      <c r="U537" s="373"/>
      <c r="V537" s="373"/>
      <c r="W537" s="373"/>
      <c r="X537" s="373"/>
      <c r="Y537" s="373"/>
      <c r="Z537" s="373"/>
    </row>
    <row r="538" ht="15.75" customHeight="1">
      <c r="A538" s="373"/>
      <c r="B538" s="373"/>
      <c r="C538" s="373"/>
      <c r="D538" s="373"/>
      <c r="E538" s="373"/>
      <c r="F538" s="373"/>
      <c r="G538" s="373"/>
      <c r="H538" s="373"/>
      <c r="I538" s="373"/>
      <c r="J538" s="373"/>
      <c r="K538" s="373"/>
      <c r="L538" s="373"/>
      <c r="M538" s="373"/>
      <c r="N538" s="373"/>
      <c r="O538" s="373"/>
      <c r="P538" s="373"/>
      <c r="Q538" s="373"/>
      <c r="R538" s="373"/>
      <c r="S538" s="373"/>
      <c r="T538" s="373"/>
      <c r="U538" s="373"/>
      <c r="V538" s="373"/>
      <c r="W538" s="373"/>
      <c r="X538" s="373"/>
      <c r="Y538" s="373"/>
      <c r="Z538" s="373"/>
    </row>
    <row r="539" ht="15.75" customHeight="1">
      <c r="A539" s="373"/>
      <c r="B539" s="373"/>
      <c r="C539" s="373"/>
      <c r="D539" s="373"/>
      <c r="E539" s="373"/>
      <c r="F539" s="373"/>
      <c r="G539" s="373"/>
      <c r="H539" s="373"/>
      <c r="I539" s="373"/>
      <c r="J539" s="373"/>
      <c r="K539" s="373"/>
      <c r="L539" s="373"/>
      <c r="M539" s="373"/>
      <c r="N539" s="373"/>
      <c r="O539" s="373"/>
      <c r="P539" s="373"/>
      <c r="Q539" s="373"/>
      <c r="R539" s="373"/>
      <c r="S539" s="373"/>
      <c r="T539" s="373"/>
      <c r="U539" s="373"/>
      <c r="V539" s="373"/>
      <c r="W539" s="373"/>
      <c r="X539" s="373"/>
      <c r="Y539" s="373"/>
      <c r="Z539" s="373"/>
    </row>
    <row r="540" ht="15.75" customHeight="1">
      <c r="A540" s="373"/>
      <c r="B540" s="373"/>
      <c r="C540" s="373"/>
      <c r="D540" s="373"/>
      <c r="E540" s="373"/>
      <c r="F540" s="373"/>
      <c r="G540" s="373"/>
      <c r="H540" s="373"/>
      <c r="I540" s="373"/>
      <c r="J540" s="373"/>
      <c r="K540" s="373"/>
      <c r="L540" s="373"/>
      <c r="M540" s="373"/>
      <c r="N540" s="373"/>
      <c r="O540" s="373"/>
      <c r="P540" s="373"/>
      <c r="Q540" s="373"/>
      <c r="R540" s="373"/>
      <c r="S540" s="373"/>
      <c r="T540" s="373"/>
      <c r="U540" s="373"/>
      <c r="V540" s="373"/>
      <c r="W540" s="373"/>
      <c r="X540" s="373"/>
      <c r="Y540" s="373"/>
      <c r="Z540" s="373"/>
    </row>
    <row r="541" ht="15.75" customHeight="1">
      <c r="A541" s="373"/>
      <c r="B541" s="373"/>
      <c r="C541" s="373"/>
      <c r="D541" s="373"/>
      <c r="E541" s="373"/>
      <c r="F541" s="373"/>
      <c r="G541" s="373"/>
      <c r="H541" s="373"/>
      <c r="I541" s="373"/>
      <c r="J541" s="373"/>
      <c r="K541" s="373"/>
      <c r="L541" s="373"/>
      <c r="M541" s="373"/>
      <c r="N541" s="373"/>
      <c r="O541" s="373"/>
      <c r="P541" s="373"/>
      <c r="Q541" s="373"/>
      <c r="R541" s="373"/>
      <c r="S541" s="373"/>
      <c r="T541" s="373"/>
      <c r="U541" s="373"/>
      <c r="V541" s="373"/>
      <c r="W541" s="373"/>
      <c r="X541" s="373"/>
      <c r="Y541" s="373"/>
      <c r="Z541" s="373"/>
    </row>
    <row r="542" ht="15.75" customHeight="1">
      <c r="A542" s="373"/>
      <c r="B542" s="373"/>
      <c r="C542" s="373"/>
      <c r="D542" s="373"/>
      <c r="E542" s="373"/>
      <c r="F542" s="373"/>
      <c r="G542" s="373"/>
      <c r="H542" s="373"/>
      <c r="I542" s="373"/>
      <c r="J542" s="373"/>
      <c r="K542" s="373"/>
      <c r="L542" s="373"/>
      <c r="M542" s="373"/>
      <c r="N542" s="373"/>
      <c r="O542" s="373"/>
      <c r="P542" s="373"/>
      <c r="Q542" s="373"/>
      <c r="R542" s="373"/>
      <c r="S542" s="373"/>
      <c r="T542" s="373"/>
      <c r="U542" s="373"/>
      <c r="V542" s="373"/>
      <c r="W542" s="373"/>
      <c r="X542" s="373"/>
      <c r="Y542" s="373"/>
      <c r="Z542" s="373"/>
    </row>
    <row r="543" ht="15.75" customHeight="1">
      <c r="A543" s="373"/>
      <c r="B543" s="373"/>
      <c r="C543" s="373"/>
      <c r="D543" s="373"/>
      <c r="E543" s="373"/>
      <c r="F543" s="373"/>
      <c r="G543" s="373"/>
      <c r="H543" s="373"/>
      <c r="I543" s="373"/>
      <c r="J543" s="373"/>
      <c r="K543" s="373"/>
      <c r="L543" s="373"/>
      <c r="M543" s="373"/>
      <c r="N543" s="373"/>
      <c r="O543" s="373"/>
      <c r="P543" s="373"/>
      <c r="Q543" s="373"/>
      <c r="R543" s="373"/>
      <c r="S543" s="373"/>
      <c r="T543" s="373"/>
      <c r="U543" s="373"/>
      <c r="V543" s="373"/>
      <c r="W543" s="373"/>
      <c r="X543" s="373"/>
      <c r="Y543" s="373"/>
      <c r="Z543" s="373"/>
    </row>
    <row r="544" ht="15.75" customHeight="1">
      <c r="A544" s="373"/>
      <c r="B544" s="373"/>
      <c r="C544" s="373"/>
      <c r="D544" s="373"/>
      <c r="E544" s="373"/>
      <c r="F544" s="373"/>
      <c r="G544" s="373"/>
      <c r="H544" s="373"/>
      <c r="I544" s="373"/>
      <c r="J544" s="373"/>
      <c r="K544" s="373"/>
      <c r="L544" s="373"/>
      <c r="M544" s="373"/>
      <c r="N544" s="373"/>
      <c r="O544" s="373"/>
      <c r="P544" s="373"/>
      <c r="Q544" s="373"/>
      <c r="R544" s="373"/>
      <c r="S544" s="373"/>
      <c r="T544" s="373"/>
      <c r="U544" s="373"/>
      <c r="V544" s="373"/>
      <c r="W544" s="373"/>
      <c r="X544" s="373"/>
      <c r="Y544" s="373"/>
      <c r="Z544" s="373"/>
    </row>
    <row r="545" ht="15.75" customHeight="1">
      <c r="A545" s="373"/>
      <c r="B545" s="373"/>
      <c r="C545" s="373"/>
      <c r="D545" s="373"/>
      <c r="E545" s="373"/>
      <c r="F545" s="373"/>
      <c r="G545" s="373"/>
      <c r="H545" s="373"/>
      <c r="I545" s="373"/>
      <c r="J545" s="373"/>
      <c r="K545" s="373"/>
      <c r="L545" s="373"/>
      <c r="M545" s="373"/>
      <c r="N545" s="373"/>
      <c r="O545" s="373"/>
      <c r="P545" s="373"/>
      <c r="Q545" s="373"/>
      <c r="R545" s="373"/>
      <c r="S545" s="373"/>
      <c r="T545" s="373"/>
      <c r="U545" s="373"/>
      <c r="V545" s="373"/>
      <c r="W545" s="373"/>
      <c r="X545" s="373"/>
      <c r="Y545" s="373"/>
      <c r="Z545" s="373"/>
    </row>
    <row r="546" ht="15.75" customHeight="1">
      <c r="A546" s="373"/>
      <c r="B546" s="373"/>
      <c r="C546" s="373"/>
      <c r="D546" s="373"/>
      <c r="E546" s="373"/>
      <c r="F546" s="373"/>
      <c r="G546" s="373"/>
      <c r="H546" s="373"/>
      <c r="I546" s="373"/>
      <c r="J546" s="373"/>
      <c r="K546" s="373"/>
      <c r="L546" s="373"/>
      <c r="M546" s="373"/>
      <c r="N546" s="373"/>
      <c r="O546" s="373"/>
      <c r="P546" s="373"/>
      <c r="Q546" s="373"/>
      <c r="R546" s="373"/>
      <c r="S546" s="373"/>
      <c r="T546" s="373"/>
      <c r="U546" s="373"/>
      <c r="V546" s="373"/>
      <c r="W546" s="373"/>
      <c r="X546" s="373"/>
      <c r="Y546" s="373"/>
      <c r="Z546" s="373"/>
    </row>
    <row r="547" ht="15.75" customHeight="1">
      <c r="A547" s="373"/>
      <c r="B547" s="373"/>
      <c r="C547" s="373"/>
      <c r="D547" s="373"/>
      <c r="E547" s="373"/>
      <c r="F547" s="373"/>
      <c r="G547" s="373"/>
      <c r="H547" s="373"/>
      <c r="I547" s="373"/>
      <c r="J547" s="373"/>
      <c r="K547" s="373"/>
      <c r="L547" s="373"/>
      <c r="M547" s="373"/>
      <c r="N547" s="373"/>
      <c r="O547" s="373"/>
      <c r="P547" s="373"/>
      <c r="Q547" s="373"/>
      <c r="R547" s="373"/>
      <c r="S547" s="373"/>
      <c r="T547" s="373"/>
      <c r="U547" s="373"/>
      <c r="V547" s="373"/>
      <c r="W547" s="373"/>
      <c r="X547" s="373"/>
      <c r="Y547" s="373"/>
      <c r="Z547" s="373"/>
    </row>
    <row r="548" ht="15.75" customHeight="1">
      <c r="A548" s="373"/>
      <c r="B548" s="373"/>
      <c r="C548" s="373"/>
      <c r="D548" s="373"/>
      <c r="E548" s="373"/>
      <c r="F548" s="373"/>
      <c r="G548" s="373"/>
      <c r="H548" s="373"/>
      <c r="I548" s="373"/>
      <c r="J548" s="373"/>
      <c r="K548" s="373"/>
      <c r="L548" s="373"/>
      <c r="M548" s="373"/>
      <c r="N548" s="373"/>
      <c r="O548" s="373"/>
      <c r="P548" s="373"/>
      <c r="Q548" s="373"/>
      <c r="R548" s="373"/>
      <c r="S548" s="373"/>
      <c r="T548" s="373"/>
      <c r="U548" s="373"/>
      <c r="V548" s="373"/>
      <c r="W548" s="373"/>
      <c r="X548" s="373"/>
      <c r="Y548" s="373"/>
      <c r="Z548" s="373"/>
    </row>
    <row r="549" ht="15.75" customHeight="1">
      <c r="A549" s="373"/>
      <c r="B549" s="373"/>
      <c r="C549" s="373"/>
      <c r="D549" s="373"/>
      <c r="E549" s="373"/>
      <c r="F549" s="373"/>
      <c r="G549" s="373"/>
      <c r="H549" s="373"/>
      <c r="I549" s="373"/>
      <c r="J549" s="373"/>
      <c r="K549" s="373"/>
      <c r="L549" s="373"/>
      <c r="M549" s="373"/>
      <c r="N549" s="373"/>
      <c r="O549" s="373"/>
      <c r="P549" s="373"/>
      <c r="Q549" s="373"/>
      <c r="R549" s="373"/>
      <c r="S549" s="373"/>
      <c r="T549" s="373"/>
      <c r="U549" s="373"/>
      <c r="V549" s="373"/>
      <c r="W549" s="373"/>
      <c r="X549" s="373"/>
      <c r="Y549" s="373"/>
      <c r="Z549" s="373"/>
    </row>
    <row r="550" ht="15.75" customHeight="1">
      <c r="A550" s="373"/>
      <c r="B550" s="373"/>
      <c r="C550" s="373"/>
      <c r="D550" s="373"/>
      <c r="E550" s="373"/>
      <c r="F550" s="373"/>
      <c r="G550" s="373"/>
      <c r="H550" s="373"/>
      <c r="I550" s="373"/>
      <c r="J550" s="373"/>
      <c r="K550" s="373"/>
      <c r="L550" s="373"/>
      <c r="M550" s="373"/>
      <c r="N550" s="373"/>
      <c r="O550" s="373"/>
      <c r="P550" s="373"/>
      <c r="Q550" s="373"/>
      <c r="R550" s="373"/>
      <c r="S550" s="373"/>
      <c r="T550" s="373"/>
      <c r="U550" s="373"/>
      <c r="V550" s="373"/>
      <c r="W550" s="373"/>
      <c r="X550" s="373"/>
      <c r="Y550" s="373"/>
      <c r="Z550" s="373"/>
    </row>
    <row r="551" ht="15.75" customHeight="1">
      <c r="A551" s="373"/>
      <c r="B551" s="373"/>
      <c r="C551" s="373"/>
      <c r="D551" s="373"/>
      <c r="E551" s="373"/>
      <c r="F551" s="373"/>
      <c r="G551" s="373"/>
      <c r="H551" s="373"/>
      <c r="I551" s="373"/>
      <c r="J551" s="373"/>
      <c r="K551" s="373"/>
      <c r="L551" s="373"/>
      <c r="M551" s="373"/>
      <c r="N551" s="373"/>
      <c r="O551" s="373"/>
      <c r="P551" s="373"/>
      <c r="Q551" s="373"/>
      <c r="R551" s="373"/>
      <c r="S551" s="373"/>
      <c r="T551" s="373"/>
      <c r="U551" s="373"/>
      <c r="V551" s="373"/>
      <c r="W551" s="373"/>
      <c r="X551" s="373"/>
      <c r="Y551" s="373"/>
      <c r="Z551" s="373"/>
    </row>
    <row r="552" ht="15.75" customHeight="1">
      <c r="A552" s="373"/>
      <c r="B552" s="373"/>
      <c r="C552" s="373"/>
      <c r="D552" s="373"/>
      <c r="E552" s="373"/>
      <c r="F552" s="373"/>
      <c r="G552" s="373"/>
      <c r="H552" s="373"/>
      <c r="I552" s="373"/>
      <c r="J552" s="373"/>
      <c r="K552" s="373"/>
      <c r="L552" s="373"/>
      <c r="M552" s="373"/>
      <c r="N552" s="373"/>
      <c r="O552" s="373"/>
      <c r="P552" s="373"/>
      <c r="Q552" s="373"/>
      <c r="R552" s="373"/>
      <c r="S552" s="373"/>
      <c r="T552" s="373"/>
      <c r="U552" s="373"/>
      <c r="V552" s="373"/>
      <c r="W552" s="373"/>
      <c r="X552" s="373"/>
      <c r="Y552" s="373"/>
      <c r="Z552" s="373"/>
    </row>
    <row r="553" ht="15.75" customHeight="1">
      <c r="A553" s="373"/>
      <c r="B553" s="373"/>
      <c r="C553" s="373"/>
      <c r="D553" s="373"/>
      <c r="E553" s="373"/>
      <c r="F553" s="373"/>
      <c r="G553" s="373"/>
      <c r="H553" s="373"/>
      <c r="I553" s="373"/>
      <c r="J553" s="373"/>
      <c r="K553" s="373"/>
      <c r="L553" s="373"/>
      <c r="M553" s="373"/>
      <c r="N553" s="373"/>
      <c r="O553" s="373"/>
      <c r="P553" s="373"/>
      <c r="Q553" s="373"/>
      <c r="R553" s="373"/>
      <c r="S553" s="373"/>
      <c r="T553" s="373"/>
      <c r="U553" s="373"/>
      <c r="V553" s="373"/>
      <c r="W553" s="373"/>
      <c r="X553" s="373"/>
      <c r="Y553" s="373"/>
      <c r="Z553" s="373"/>
    </row>
    <row r="554" ht="15.75" customHeight="1">
      <c r="A554" s="373"/>
      <c r="B554" s="373"/>
      <c r="C554" s="373"/>
      <c r="D554" s="373"/>
      <c r="E554" s="373"/>
      <c r="F554" s="373"/>
      <c r="G554" s="373"/>
      <c r="H554" s="373"/>
      <c r="I554" s="373"/>
      <c r="J554" s="373"/>
      <c r="K554" s="373"/>
      <c r="L554" s="373"/>
      <c r="M554" s="373"/>
      <c r="N554" s="373"/>
      <c r="O554" s="373"/>
      <c r="P554" s="373"/>
      <c r="Q554" s="373"/>
      <c r="R554" s="373"/>
      <c r="S554" s="373"/>
      <c r="T554" s="373"/>
      <c r="U554" s="373"/>
      <c r="V554" s="373"/>
      <c r="W554" s="373"/>
      <c r="X554" s="373"/>
      <c r="Y554" s="373"/>
      <c r="Z554" s="373"/>
    </row>
    <row r="555" ht="15.75" customHeight="1">
      <c r="A555" s="373"/>
      <c r="B555" s="373"/>
      <c r="C555" s="373"/>
      <c r="D555" s="373"/>
      <c r="E555" s="373"/>
      <c r="F555" s="373"/>
      <c r="G555" s="373"/>
      <c r="H555" s="373"/>
      <c r="I555" s="373"/>
      <c r="J555" s="373"/>
      <c r="K555" s="373"/>
      <c r="L555" s="373"/>
      <c r="M555" s="373"/>
      <c r="N555" s="373"/>
      <c r="O555" s="373"/>
      <c r="P555" s="373"/>
      <c r="Q555" s="373"/>
      <c r="R555" s="373"/>
      <c r="S555" s="373"/>
      <c r="T555" s="373"/>
      <c r="U555" s="373"/>
      <c r="V555" s="373"/>
      <c r="W555" s="373"/>
      <c r="X555" s="373"/>
      <c r="Y555" s="373"/>
      <c r="Z555" s="373"/>
    </row>
    <row r="556" ht="15.75" customHeight="1">
      <c r="A556" s="373"/>
      <c r="B556" s="373"/>
      <c r="C556" s="373"/>
      <c r="D556" s="373"/>
      <c r="E556" s="373"/>
      <c r="F556" s="373"/>
      <c r="G556" s="373"/>
      <c r="H556" s="373"/>
      <c r="I556" s="373"/>
      <c r="J556" s="373"/>
      <c r="K556" s="373"/>
      <c r="L556" s="373"/>
      <c r="M556" s="373"/>
      <c r="N556" s="373"/>
      <c r="O556" s="373"/>
      <c r="P556" s="373"/>
      <c r="Q556" s="373"/>
      <c r="R556" s="373"/>
      <c r="S556" s="373"/>
      <c r="T556" s="373"/>
      <c r="U556" s="373"/>
      <c r="V556" s="373"/>
      <c r="W556" s="373"/>
      <c r="X556" s="373"/>
      <c r="Y556" s="373"/>
      <c r="Z556" s="373"/>
    </row>
    <row r="557" ht="15.75" customHeight="1">
      <c r="A557" s="373"/>
      <c r="B557" s="373"/>
      <c r="C557" s="373"/>
      <c r="D557" s="373"/>
      <c r="E557" s="373"/>
      <c r="F557" s="373"/>
      <c r="G557" s="373"/>
      <c r="H557" s="373"/>
      <c r="I557" s="373"/>
      <c r="J557" s="373"/>
      <c r="K557" s="373"/>
      <c r="L557" s="373"/>
      <c r="M557" s="373"/>
      <c r="N557" s="373"/>
      <c r="O557" s="373"/>
      <c r="P557" s="373"/>
      <c r="Q557" s="373"/>
      <c r="R557" s="373"/>
      <c r="S557" s="373"/>
      <c r="T557" s="373"/>
      <c r="U557" s="373"/>
      <c r="V557" s="373"/>
      <c r="W557" s="373"/>
      <c r="X557" s="373"/>
      <c r="Y557" s="373"/>
      <c r="Z557" s="373"/>
    </row>
    <row r="558" ht="15.75" customHeight="1">
      <c r="A558" s="373"/>
      <c r="B558" s="373"/>
      <c r="C558" s="373"/>
      <c r="D558" s="373"/>
      <c r="E558" s="373"/>
      <c r="F558" s="373"/>
      <c r="G558" s="373"/>
      <c r="H558" s="373"/>
      <c r="I558" s="373"/>
      <c r="J558" s="373"/>
      <c r="K558" s="373"/>
      <c r="L558" s="373"/>
      <c r="M558" s="373"/>
      <c r="N558" s="373"/>
      <c r="O558" s="373"/>
      <c r="P558" s="373"/>
      <c r="Q558" s="373"/>
      <c r="R558" s="373"/>
      <c r="S558" s="373"/>
      <c r="T558" s="373"/>
      <c r="U558" s="373"/>
      <c r="V558" s="373"/>
      <c r="W558" s="373"/>
      <c r="X558" s="373"/>
      <c r="Y558" s="373"/>
      <c r="Z558" s="373"/>
    </row>
    <row r="559" ht="15.75" customHeight="1">
      <c r="A559" s="373"/>
      <c r="B559" s="373"/>
      <c r="C559" s="373"/>
      <c r="D559" s="373"/>
      <c r="E559" s="373"/>
      <c r="F559" s="373"/>
      <c r="G559" s="373"/>
      <c r="H559" s="373"/>
      <c r="I559" s="373"/>
      <c r="J559" s="373"/>
      <c r="K559" s="373"/>
      <c r="L559" s="373"/>
      <c r="M559" s="373"/>
      <c r="N559" s="373"/>
      <c r="O559" s="373"/>
      <c r="P559" s="373"/>
      <c r="Q559" s="373"/>
      <c r="R559" s="373"/>
      <c r="S559" s="373"/>
      <c r="T559" s="373"/>
      <c r="U559" s="373"/>
      <c r="V559" s="373"/>
      <c r="W559" s="373"/>
      <c r="X559" s="373"/>
      <c r="Y559" s="373"/>
      <c r="Z559" s="373"/>
    </row>
    <row r="560" ht="15.75" customHeight="1">
      <c r="A560" s="373"/>
      <c r="B560" s="373"/>
      <c r="C560" s="373"/>
      <c r="D560" s="373"/>
      <c r="E560" s="373"/>
      <c r="F560" s="373"/>
      <c r="G560" s="373"/>
      <c r="H560" s="373"/>
      <c r="I560" s="373"/>
      <c r="J560" s="373"/>
      <c r="K560" s="373"/>
      <c r="L560" s="373"/>
      <c r="M560" s="373"/>
      <c r="N560" s="373"/>
      <c r="O560" s="373"/>
      <c r="P560" s="373"/>
      <c r="Q560" s="373"/>
      <c r="R560" s="373"/>
      <c r="S560" s="373"/>
      <c r="T560" s="373"/>
      <c r="U560" s="373"/>
      <c r="V560" s="373"/>
      <c r="W560" s="373"/>
      <c r="X560" s="373"/>
      <c r="Y560" s="373"/>
      <c r="Z560" s="373"/>
    </row>
    <row r="561" ht="15.75" customHeight="1">
      <c r="A561" s="373"/>
      <c r="B561" s="373"/>
      <c r="C561" s="373"/>
      <c r="D561" s="373"/>
      <c r="E561" s="373"/>
      <c r="F561" s="373"/>
      <c r="G561" s="373"/>
      <c r="H561" s="373"/>
      <c r="I561" s="373"/>
      <c r="J561" s="373"/>
      <c r="K561" s="373"/>
      <c r="L561" s="373"/>
      <c r="M561" s="373"/>
      <c r="N561" s="373"/>
      <c r="O561" s="373"/>
      <c r="P561" s="373"/>
      <c r="Q561" s="373"/>
      <c r="R561" s="373"/>
      <c r="S561" s="373"/>
      <c r="T561" s="373"/>
      <c r="U561" s="373"/>
      <c r="V561" s="373"/>
      <c r="W561" s="373"/>
      <c r="X561" s="373"/>
      <c r="Y561" s="373"/>
      <c r="Z561" s="373"/>
    </row>
    <row r="562" ht="15.75" customHeight="1">
      <c r="A562" s="373"/>
      <c r="B562" s="373"/>
      <c r="C562" s="373"/>
      <c r="D562" s="373"/>
      <c r="E562" s="373"/>
      <c r="F562" s="373"/>
      <c r="G562" s="373"/>
      <c r="H562" s="373"/>
      <c r="I562" s="373"/>
      <c r="J562" s="373"/>
      <c r="K562" s="373"/>
      <c r="L562" s="373"/>
      <c r="M562" s="373"/>
      <c r="N562" s="373"/>
      <c r="O562" s="373"/>
      <c r="P562" s="373"/>
      <c r="Q562" s="373"/>
      <c r="R562" s="373"/>
      <c r="S562" s="373"/>
      <c r="T562" s="373"/>
      <c r="U562" s="373"/>
      <c r="V562" s="373"/>
      <c r="W562" s="373"/>
      <c r="X562" s="373"/>
      <c r="Y562" s="373"/>
      <c r="Z562" s="373"/>
    </row>
    <row r="563" ht="15.75" customHeight="1">
      <c r="A563" s="373"/>
      <c r="B563" s="373"/>
      <c r="C563" s="373"/>
      <c r="D563" s="373"/>
      <c r="E563" s="373"/>
      <c r="F563" s="373"/>
      <c r="G563" s="373"/>
      <c r="H563" s="373"/>
      <c r="I563" s="373"/>
      <c r="J563" s="373"/>
      <c r="K563" s="373"/>
      <c r="L563" s="373"/>
      <c r="M563" s="373"/>
      <c r="N563" s="373"/>
      <c r="O563" s="373"/>
      <c r="P563" s="373"/>
      <c r="Q563" s="373"/>
      <c r="R563" s="373"/>
      <c r="S563" s="373"/>
      <c r="T563" s="373"/>
      <c r="U563" s="373"/>
      <c r="V563" s="373"/>
      <c r="W563" s="373"/>
      <c r="X563" s="373"/>
      <c r="Y563" s="373"/>
      <c r="Z563" s="373"/>
    </row>
    <row r="564" ht="15.75" customHeight="1">
      <c r="A564" s="373"/>
      <c r="B564" s="373"/>
      <c r="C564" s="373"/>
      <c r="D564" s="373"/>
      <c r="E564" s="373"/>
      <c r="F564" s="373"/>
      <c r="G564" s="373"/>
      <c r="H564" s="373"/>
      <c r="I564" s="373"/>
      <c r="J564" s="373"/>
      <c r="K564" s="373"/>
      <c r="L564" s="373"/>
      <c r="M564" s="373"/>
      <c r="N564" s="373"/>
      <c r="O564" s="373"/>
      <c r="P564" s="373"/>
      <c r="Q564" s="373"/>
      <c r="R564" s="373"/>
      <c r="S564" s="373"/>
      <c r="T564" s="373"/>
      <c r="U564" s="373"/>
      <c r="V564" s="373"/>
      <c r="W564" s="373"/>
      <c r="X564" s="373"/>
      <c r="Y564" s="373"/>
      <c r="Z564" s="373"/>
    </row>
    <row r="565" ht="15.75" customHeight="1">
      <c r="A565" s="373"/>
      <c r="B565" s="373"/>
      <c r="C565" s="373"/>
      <c r="D565" s="373"/>
      <c r="E565" s="373"/>
      <c r="F565" s="373"/>
      <c r="G565" s="373"/>
      <c r="H565" s="373"/>
      <c r="I565" s="373"/>
      <c r="J565" s="373"/>
      <c r="K565" s="373"/>
      <c r="L565" s="373"/>
      <c r="M565" s="373"/>
      <c r="N565" s="373"/>
      <c r="O565" s="373"/>
      <c r="P565" s="373"/>
      <c r="Q565" s="373"/>
      <c r="R565" s="373"/>
      <c r="S565" s="373"/>
      <c r="T565" s="373"/>
      <c r="U565" s="373"/>
      <c r="V565" s="373"/>
      <c r="W565" s="373"/>
      <c r="X565" s="373"/>
      <c r="Y565" s="373"/>
      <c r="Z565" s="373"/>
    </row>
    <row r="566" ht="15.75" customHeight="1">
      <c r="A566" s="373"/>
      <c r="B566" s="373"/>
      <c r="C566" s="373"/>
      <c r="D566" s="373"/>
      <c r="E566" s="373"/>
      <c r="F566" s="373"/>
      <c r="G566" s="373"/>
      <c r="H566" s="373"/>
      <c r="I566" s="373"/>
      <c r="J566" s="373"/>
      <c r="K566" s="373"/>
      <c r="L566" s="373"/>
      <c r="M566" s="373"/>
      <c r="N566" s="373"/>
      <c r="O566" s="373"/>
      <c r="P566" s="373"/>
      <c r="Q566" s="373"/>
      <c r="R566" s="373"/>
      <c r="S566" s="373"/>
      <c r="T566" s="373"/>
      <c r="U566" s="373"/>
      <c r="V566" s="373"/>
      <c r="W566" s="373"/>
      <c r="X566" s="373"/>
      <c r="Y566" s="373"/>
      <c r="Z566" s="373"/>
    </row>
    <row r="567" ht="15.75" customHeight="1">
      <c r="A567" s="373"/>
      <c r="B567" s="373"/>
      <c r="C567" s="373"/>
      <c r="D567" s="373"/>
      <c r="E567" s="373"/>
      <c r="F567" s="373"/>
      <c r="G567" s="373"/>
      <c r="H567" s="373"/>
      <c r="I567" s="373"/>
      <c r="J567" s="373"/>
      <c r="K567" s="373"/>
      <c r="L567" s="373"/>
      <c r="M567" s="373"/>
      <c r="N567" s="373"/>
      <c r="O567" s="373"/>
      <c r="P567" s="373"/>
      <c r="Q567" s="373"/>
      <c r="R567" s="373"/>
      <c r="S567" s="373"/>
      <c r="T567" s="373"/>
      <c r="U567" s="373"/>
      <c r="V567" s="373"/>
      <c r="W567" s="373"/>
      <c r="X567" s="373"/>
      <c r="Y567" s="373"/>
      <c r="Z567" s="373"/>
    </row>
    <row r="568" ht="15.75" customHeight="1">
      <c r="A568" s="373"/>
      <c r="B568" s="373"/>
      <c r="C568" s="373"/>
      <c r="D568" s="373"/>
      <c r="E568" s="373"/>
      <c r="F568" s="373"/>
      <c r="G568" s="373"/>
      <c r="H568" s="373"/>
      <c r="I568" s="373"/>
      <c r="J568" s="373"/>
      <c r="K568" s="373"/>
      <c r="L568" s="373"/>
      <c r="M568" s="373"/>
      <c r="N568" s="373"/>
      <c r="O568" s="373"/>
      <c r="P568" s="373"/>
      <c r="Q568" s="373"/>
      <c r="R568" s="373"/>
      <c r="S568" s="373"/>
      <c r="T568" s="373"/>
      <c r="U568" s="373"/>
      <c r="V568" s="373"/>
      <c r="W568" s="373"/>
      <c r="X568" s="373"/>
      <c r="Y568" s="373"/>
      <c r="Z568" s="373"/>
    </row>
    <row r="569" ht="15.75" customHeight="1">
      <c r="A569" s="373"/>
      <c r="B569" s="373"/>
      <c r="C569" s="373"/>
      <c r="D569" s="373"/>
      <c r="E569" s="373"/>
      <c r="F569" s="373"/>
      <c r="G569" s="373"/>
      <c r="H569" s="373"/>
      <c r="I569" s="373"/>
      <c r="J569" s="373"/>
      <c r="K569" s="373"/>
      <c r="L569" s="373"/>
      <c r="M569" s="373"/>
      <c r="N569" s="373"/>
      <c r="O569" s="373"/>
      <c r="P569" s="373"/>
      <c r="Q569" s="373"/>
      <c r="R569" s="373"/>
      <c r="S569" s="373"/>
      <c r="T569" s="373"/>
      <c r="U569" s="373"/>
      <c r="V569" s="373"/>
      <c r="W569" s="373"/>
      <c r="X569" s="373"/>
      <c r="Y569" s="373"/>
      <c r="Z569" s="373"/>
    </row>
    <row r="570" ht="15.75" customHeight="1">
      <c r="A570" s="373"/>
      <c r="B570" s="373"/>
      <c r="C570" s="373"/>
      <c r="D570" s="373"/>
      <c r="E570" s="373"/>
      <c r="F570" s="373"/>
      <c r="G570" s="373"/>
      <c r="H570" s="373"/>
      <c r="I570" s="373"/>
      <c r="J570" s="373"/>
      <c r="K570" s="373"/>
      <c r="L570" s="373"/>
      <c r="M570" s="373"/>
      <c r="N570" s="373"/>
      <c r="O570" s="373"/>
      <c r="P570" s="373"/>
      <c r="Q570" s="373"/>
      <c r="R570" s="373"/>
      <c r="S570" s="373"/>
      <c r="T570" s="373"/>
      <c r="U570" s="373"/>
      <c r="V570" s="373"/>
      <c r="W570" s="373"/>
      <c r="X570" s="373"/>
      <c r="Y570" s="373"/>
      <c r="Z570" s="373"/>
    </row>
    <row r="571" ht="15.75" customHeight="1">
      <c r="A571" s="373"/>
      <c r="B571" s="373"/>
      <c r="C571" s="373"/>
      <c r="D571" s="373"/>
      <c r="E571" s="373"/>
      <c r="F571" s="373"/>
      <c r="G571" s="373"/>
      <c r="H571" s="373"/>
      <c r="I571" s="373"/>
      <c r="J571" s="373"/>
      <c r="K571" s="373"/>
      <c r="L571" s="373"/>
      <c r="M571" s="373"/>
      <c r="N571" s="373"/>
      <c r="O571" s="373"/>
      <c r="P571" s="373"/>
      <c r="Q571" s="373"/>
      <c r="R571" s="373"/>
      <c r="S571" s="373"/>
      <c r="T571" s="373"/>
      <c r="U571" s="373"/>
      <c r="V571" s="373"/>
      <c r="W571" s="373"/>
      <c r="X571" s="373"/>
      <c r="Y571" s="373"/>
      <c r="Z571" s="373"/>
    </row>
    <row r="572" ht="15.75" customHeight="1">
      <c r="A572" s="373"/>
      <c r="B572" s="373"/>
      <c r="C572" s="373"/>
      <c r="D572" s="373"/>
      <c r="E572" s="373"/>
      <c r="F572" s="373"/>
      <c r="G572" s="373"/>
      <c r="H572" s="373"/>
      <c r="I572" s="373"/>
      <c r="J572" s="373"/>
      <c r="K572" s="373"/>
      <c r="L572" s="373"/>
      <c r="M572" s="373"/>
      <c r="N572" s="373"/>
      <c r="O572" s="373"/>
      <c r="P572" s="373"/>
      <c r="Q572" s="373"/>
      <c r="R572" s="373"/>
      <c r="S572" s="373"/>
      <c r="T572" s="373"/>
      <c r="U572" s="373"/>
      <c r="V572" s="373"/>
      <c r="W572" s="373"/>
      <c r="X572" s="373"/>
      <c r="Y572" s="373"/>
      <c r="Z572" s="373"/>
    </row>
    <row r="573" ht="15.75" customHeight="1">
      <c r="A573" s="373"/>
      <c r="B573" s="373"/>
      <c r="C573" s="373"/>
      <c r="D573" s="373"/>
      <c r="E573" s="373"/>
      <c r="F573" s="373"/>
      <c r="G573" s="373"/>
      <c r="H573" s="373"/>
      <c r="I573" s="373"/>
      <c r="J573" s="373"/>
      <c r="K573" s="373"/>
      <c r="L573" s="373"/>
      <c r="M573" s="373"/>
      <c r="N573" s="373"/>
      <c r="O573" s="373"/>
      <c r="P573" s="373"/>
      <c r="Q573" s="373"/>
      <c r="R573" s="373"/>
      <c r="S573" s="373"/>
      <c r="T573" s="373"/>
      <c r="U573" s="373"/>
      <c r="V573" s="373"/>
      <c r="W573" s="373"/>
      <c r="X573" s="373"/>
      <c r="Y573" s="373"/>
      <c r="Z573" s="373"/>
    </row>
    <row r="574" ht="15.75" customHeight="1">
      <c r="A574" s="373"/>
      <c r="B574" s="373"/>
      <c r="C574" s="373"/>
      <c r="D574" s="373"/>
      <c r="E574" s="373"/>
      <c r="F574" s="373"/>
      <c r="G574" s="373"/>
      <c r="H574" s="373"/>
      <c r="I574" s="373"/>
      <c r="J574" s="373"/>
      <c r="K574" s="373"/>
      <c r="L574" s="373"/>
      <c r="M574" s="373"/>
      <c r="N574" s="373"/>
      <c r="O574" s="373"/>
      <c r="P574" s="373"/>
      <c r="Q574" s="373"/>
      <c r="R574" s="373"/>
      <c r="S574" s="373"/>
      <c r="T574" s="373"/>
      <c r="U574" s="373"/>
      <c r="V574" s="373"/>
      <c r="W574" s="373"/>
      <c r="X574" s="373"/>
      <c r="Y574" s="373"/>
      <c r="Z574" s="373"/>
    </row>
    <row r="575" ht="15.75" customHeight="1">
      <c r="A575" s="373"/>
      <c r="B575" s="373"/>
      <c r="C575" s="373"/>
      <c r="D575" s="373"/>
      <c r="E575" s="373"/>
      <c r="F575" s="373"/>
      <c r="G575" s="373"/>
      <c r="H575" s="373"/>
      <c r="I575" s="373"/>
      <c r="J575" s="373"/>
      <c r="K575" s="373"/>
      <c r="L575" s="373"/>
      <c r="M575" s="373"/>
      <c r="N575" s="373"/>
      <c r="O575" s="373"/>
      <c r="P575" s="373"/>
      <c r="Q575" s="373"/>
      <c r="R575" s="373"/>
      <c r="S575" s="373"/>
      <c r="T575" s="373"/>
      <c r="U575" s="373"/>
      <c r="V575" s="373"/>
      <c r="W575" s="373"/>
      <c r="X575" s="373"/>
      <c r="Y575" s="373"/>
      <c r="Z575" s="373"/>
    </row>
    <row r="576" ht="15.75" customHeight="1">
      <c r="A576" s="373"/>
      <c r="B576" s="373"/>
      <c r="C576" s="373"/>
      <c r="D576" s="373"/>
      <c r="E576" s="373"/>
      <c r="F576" s="373"/>
      <c r="G576" s="373"/>
      <c r="H576" s="373"/>
      <c r="I576" s="373"/>
      <c r="J576" s="373"/>
      <c r="K576" s="373"/>
      <c r="L576" s="373"/>
      <c r="M576" s="373"/>
      <c r="N576" s="373"/>
      <c r="O576" s="373"/>
      <c r="P576" s="373"/>
      <c r="Q576" s="373"/>
      <c r="R576" s="373"/>
      <c r="S576" s="373"/>
      <c r="T576" s="373"/>
      <c r="U576" s="373"/>
      <c r="V576" s="373"/>
      <c r="W576" s="373"/>
      <c r="X576" s="373"/>
      <c r="Y576" s="373"/>
      <c r="Z576" s="373"/>
    </row>
    <row r="577" ht="15.75" customHeight="1">
      <c r="A577" s="373"/>
      <c r="B577" s="373"/>
      <c r="C577" s="373"/>
      <c r="D577" s="373"/>
      <c r="E577" s="373"/>
      <c r="F577" s="373"/>
      <c r="G577" s="373"/>
      <c r="H577" s="373"/>
      <c r="I577" s="373"/>
      <c r="J577" s="373"/>
      <c r="K577" s="373"/>
      <c r="L577" s="373"/>
      <c r="M577" s="373"/>
      <c r="N577" s="373"/>
      <c r="O577" s="373"/>
      <c r="P577" s="373"/>
      <c r="Q577" s="373"/>
      <c r="R577" s="373"/>
      <c r="S577" s="373"/>
      <c r="T577" s="373"/>
      <c r="U577" s="373"/>
      <c r="V577" s="373"/>
      <c r="W577" s="373"/>
      <c r="X577" s="373"/>
      <c r="Y577" s="373"/>
      <c r="Z577" s="373"/>
    </row>
    <row r="578" ht="15.75" customHeight="1">
      <c r="A578" s="373"/>
      <c r="B578" s="373"/>
      <c r="C578" s="373"/>
      <c r="D578" s="373"/>
      <c r="E578" s="373"/>
      <c r="F578" s="373"/>
      <c r="G578" s="373"/>
      <c r="H578" s="373"/>
      <c r="I578" s="373"/>
      <c r="J578" s="373"/>
      <c r="K578" s="373"/>
      <c r="L578" s="373"/>
      <c r="M578" s="373"/>
      <c r="N578" s="373"/>
      <c r="O578" s="373"/>
      <c r="P578" s="373"/>
      <c r="Q578" s="373"/>
      <c r="R578" s="373"/>
      <c r="S578" s="373"/>
      <c r="T578" s="373"/>
      <c r="U578" s="373"/>
      <c r="V578" s="373"/>
      <c r="W578" s="373"/>
      <c r="X578" s="373"/>
      <c r="Y578" s="373"/>
      <c r="Z578" s="373"/>
    </row>
    <row r="579" ht="15.75" customHeight="1">
      <c r="A579" s="373"/>
      <c r="B579" s="373"/>
      <c r="C579" s="373"/>
      <c r="D579" s="373"/>
      <c r="E579" s="373"/>
      <c r="F579" s="373"/>
      <c r="G579" s="373"/>
      <c r="H579" s="373"/>
      <c r="I579" s="373"/>
      <c r="J579" s="373"/>
      <c r="K579" s="373"/>
      <c r="L579" s="373"/>
      <c r="M579" s="373"/>
      <c r="N579" s="373"/>
      <c r="O579" s="373"/>
      <c r="P579" s="373"/>
      <c r="Q579" s="373"/>
      <c r="R579" s="373"/>
      <c r="S579" s="373"/>
      <c r="T579" s="373"/>
      <c r="U579" s="373"/>
      <c r="V579" s="373"/>
      <c r="W579" s="373"/>
      <c r="X579" s="373"/>
      <c r="Y579" s="373"/>
      <c r="Z579" s="373"/>
    </row>
    <row r="580" ht="15.75" customHeight="1">
      <c r="A580" s="373"/>
      <c r="B580" s="373"/>
      <c r="C580" s="373"/>
      <c r="D580" s="373"/>
      <c r="E580" s="373"/>
      <c r="F580" s="373"/>
      <c r="G580" s="373"/>
      <c r="H580" s="373"/>
      <c r="I580" s="373"/>
      <c r="J580" s="373"/>
      <c r="K580" s="373"/>
      <c r="L580" s="373"/>
      <c r="M580" s="373"/>
      <c r="N580" s="373"/>
      <c r="O580" s="373"/>
      <c r="P580" s="373"/>
      <c r="Q580" s="373"/>
      <c r="R580" s="373"/>
      <c r="S580" s="373"/>
      <c r="T580" s="373"/>
      <c r="U580" s="373"/>
      <c r="V580" s="373"/>
      <c r="W580" s="373"/>
      <c r="X580" s="373"/>
      <c r="Y580" s="373"/>
      <c r="Z580" s="373"/>
    </row>
    <row r="581" ht="15.75" customHeight="1">
      <c r="A581" s="373"/>
      <c r="B581" s="373"/>
      <c r="C581" s="373"/>
      <c r="D581" s="373"/>
      <c r="E581" s="373"/>
      <c r="F581" s="373"/>
      <c r="G581" s="373"/>
      <c r="H581" s="373"/>
      <c r="I581" s="373"/>
      <c r="J581" s="373"/>
      <c r="K581" s="373"/>
      <c r="L581" s="373"/>
      <c r="M581" s="373"/>
      <c r="N581" s="373"/>
      <c r="O581" s="373"/>
      <c r="P581" s="373"/>
      <c r="Q581" s="373"/>
      <c r="R581" s="373"/>
      <c r="S581" s="373"/>
      <c r="T581" s="373"/>
      <c r="U581" s="373"/>
      <c r="V581" s="373"/>
      <c r="W581" s="373"/>
      <c r="X581" s="373"/>
      <c r="Y581" s="373"/>
      <c r="Z581" s="373"/>
    </row>
    <row r="582" ht="15.75" customHeight="1">
      <c r="A582" s="373"/>
      <c r="B582" s="373"/>
      <c r="C582" s="373"/>
      <c r="D582" s="373"/>
      <c r="E582" s="373"/>
      <c r="F582" s="373"/>
      <c r="G582" s="373"/>
      <c r="H582" s="373"/>
      <c r="I582" s="373"/>
      <c r="J582" s="373"/>
      <c r="K582" s="373"/>
      <c r="L582" s="373"/>
      <c r="M582" s="373"/>
      <c r="N582" s="373"/>
      <c r="O582" s="373"/>
      <c r="P582" s="373"/>
      <c r="Q582" s="373"/>
      <c r="R582" s="373"/>
      <c r="S582" s="373"/>
      <c r="T582" s="373"/>
      <c r="U582" s="373"/>
      <c r="V582" s="373"/>
      <c r="W582" s="373"/>
      <c r="X582" s="373"/>
      <c r="Y582" s="373"/>
      <c r="Z582" s="373"/>
    </row>
    <row r="583" ht="15.75" customHeight="1">
      <c r="A583" s="373"/>
      <c r="B583" s="373"/>
      <c r="C583" s="373"/>
      <c r="D583" s="373"/>
      <c r="E583" s="373"/>
      <c r="F583" s="373"/>
      <c r="G583" s="373"/>
      <c r="H583" s="373"/>
      <c r="I583" s="373"/>
      <c r="J583" s="373"/>
      <c r="K583" s="373"/>
      <c r="L583" s="373"/>
      <c r="M583" s="373"/>
      <c r="N583" s="373"/>
      <c r="O583" s="373"/>
      <c r="P583" s="373"/>
      <c r="Q583" s="373"/>
      <c r="R583" s="373"/>
      <c r="S583" s="373"/>
      <c r="T583" s="373"/>
      <c r="U583" s="373"/>
      <c r="V583" s="373"/>
      <c r="W583" s="373"/>
      <c r="X583" s="373"/>
      <c r="Y583" s="373"/>
      <c r="Z583" s="373"/>
    </row>
    <row r="584" ht="15.75" customHeight="1">
      <c r="A584" s="373"/>
      <c r="B584" s="373"/>
      <c r="C584" s="373"/>
      <c r="D584" s="373"/>
      <c r="E584" s="373"/>
      <c r="F584" s="373"/>
      <c r="G584" s="373"/>
      <c r="H584" s="373"/>
      <c r="I584" s="373"/>
      <c r="J584" s="373"/>
      <c r="K584" s="373"/>
      <c r="L584" s="373"/>
      <c r="M584" s="373"/>
      <c r="N584" s="373"/>
      <c r="O584" s="373"/>
      <c r="P584" s="373"/>
      <c r="Q584" s="373"/>
      <c r="R584" s="373"/>
      <c r="S584" s="373"/>
      <c r="T584" s="373"/>
      <c r="U584" s="373"/>
      <c r="V584" s="373"/>
      <c r="W584" s="373"/>
      <c r="X584" s="373"/>
      <c r="Y584" s="373"/>
      <c r="Z584" s="373"/>
    </row>
    <row r="585" ht="15.75" customHeight="1">
      <c r="A585" s="373"/>
      <c r="B585" s="373"/>
      <c r="C585" s="373"/>
      <c r="D585" s="373"/>
      <c r="E585" s="373"/>
      <c r="F585" s="373"/>
      <c r="G585" s="373"/>
      <c r="H585" s="373"/>
      <c r="I585" s="373"/>
      <c r="J585" s="373"/>
      <c r="K585" s="373"/>
      <c r="L585" s="373"/>
      <c r="M585" s="373"/>
      <c r="N585" s="373"/>
      <c r="O585" s="373"/>
      <c r="P585" s="373"/>
      <c r="Q585" s="373"/>
      <c r="R585" s="373"/>
      <c r="S585" s="373"/>
      <c r="T585" s="373"/>
      <c r="U585" s="373"/>
      <c r="V585" s="373"/>
      <c r="W585" s="373"/>
      <c r="X585" s="373"/>
      <c r="Y585" s="373"/>
      <c r="Z585" s="373"/>
    </row>
    <row r="586" ht="15.75" customHeight="1">
      <c r="A586" s="373"/>
      <c r="B586" s="373"/>
      <c r="C586" s="373"/>
      <c r="D586" s="373"/>
      <c r="E586" s="373"/>
      <c r="F586" s="373"/>
      <c r="G586" s="373"/>
      <c r="H586" s="373"/>
      <c r="I586" s="373"/>
      <c r="J586" s="373"/>
      <c r="K586" s="373"/>
      <c r="L586" s="373"/>
      <c r="M586" s="373"/>
      <c r="N586" s="373"/>
      <c r="O586" s="373"/>
      <c r="P586" s="373"/>
      <c r="Q586" s="373"/>
      <c r="R586" s="373"/>
      <c r="S586" s="373"/>
      <c r="T586" s="373"/>
      <c r="U586" s="373"/>
      <c r="V586" s="373"/>
      <c r="W586" s="373"/>
      <c r="X586" s="373"/>
      <c r="Y586" s="373"/>
      <c r="Z586" s="373"/>
    </row>
    <row r="587" ht="15.75" customHeight="1">
      <c r="A587" s="373"/>
      <c r="B587" s="373"/>
      <c r="C587" s="373"/>
      <c r="D587" s="373"/>
      <c r="E587" s="373"/>
      <c r="F587" s="373"/>
      <c r="G587" s="373"/>
      <c r="H587" s="373"/>
      <c r="I587" s="373"/>
      <c r="J587" s="373"/>
      <c r="K587" s="373"/>
      <c r="L587" s="373"/>
      <c r="M587" s="373"/>
      <c r="N587" s="373"/>
      <c r="O587" s="373"/>
      <c r="P587" s="373"/>
      <c r="Q587" s="373"/>
      <c r="R587" s="373"/>
      <c r="S587" s="373"/>
      <c r="T587" s="373"/>
      <c r="U587" s="373"/>
      <c r="V587" s="373"/>
      <c r="W587" s="373"/>
      <c r="X587" s="373"/>
      <c r="Y587" s="373"/>
      <c r="Z587" s="373"/>
    </row>
    <row r="588" ht="15.75" customHeight="1">
      <c r="A588" s="373"/>
      <c r="B588" s="373"/>
      <c r="C588" s="373"/>
      <c r="D588" s="373"/>
      <c r="E588" s="373"/>
      <c r="F588" s="373"/>
      <c r="G588" s="373"/>
      <c r="H588" s="373"/>
      <c r="I588" s="373"/>
      <c r="J588" s="373"/>
      <c r="K588" s="373"/>
      <c r="L588" s="373"/>
      <c r="M588" s="373"/>
      <c r="N588" s="373"/>
      <c r="O588" s="373"/>
      <c r="P588" s="373"/>
      <c r="Q588" s="373"/>
      <c r="R588" s="373"/>
      <c r="S588" s="373"/>
      <c r="T588" s="373"/>
      <c r="U588" s="373"/>
      <c r="V588" s="373"/>
      <c r="W588" s="373"/>
      <c r="X588" s="373"/>
      <c r="Y588" s="373"/>
      <c r="Z588" s="373"/>
    </row>
    <row r="589" ht="15.75" customHeight="1">
      <c r="A589" s="373"/>
      <c r="B589" s="373"/>
      <c r="C589" s="373"/>
      <c r="D589" s="373"/>
      <c r="E589" s="373"/>
      <c r="F589" s="373"/>
      <c r="G589" s="373"/>
      <c r="H589" s="373"/>
      <c r="I589" s="373"/>
      <c r="J589" s="373"/>
      <c r="K589" s="373"/>
      <c r="L589" s="373"/>
      <c r="M589" s="373"/>
      <c r="N589" s="373"/>
      <c r="O589" s="373"/>
      <c r="P589" s="373"/>
      <c r="Q589" s="373"/>
      <c r="R589" s="373"/>
      <c r="S589" s="373"/>
      <c r="T589" s="373"/>
      <c r="U589" s="373"/>
      <c r="V589" s="373"/>
      <c r="W589" s="373"/>
      <c r="X589" s="373"/>
      <c r="Y589" s="373"/>
      <c r="Z589" s="373"/>
    </row>
    <row r="590" ht="15.75" customHeight="1">
      <c r="A590" s="373"/>
      <c r="B590" s="373"/>
      <c r="C590" s="373"/>
      <c r="D590" s="373"/>
      <c r="E590" s="373"/>
      <c r="F590" s="373"/>
      <c r="G590" s="373"/>
      <c r="H590" s="373"/>
      <c r="I590" s="373"/>
      <c r="J590" s="373"/>
      <c r="K590" s="373"/>
      <c r="L590" s="373"/>
      <c r="M590" s="373"/>
      <c r="N590" s="373"/>
      <c r="O590" s="373"/>
      <c r="P590" s="373"/>
      <c r="Q590" s="373"/>
      <c r="R590" s="373"/>
      <c r="S590" s="373"/>
      <c r="T590" s="373"/>
      <c r="U590" s="373"/>
      <c r="V590" s="373"/>
      <c r="W590" s="373"/>
      <c r="X590" s="373"/>
      <c r="Y590" s="373"/>
      <c r="Z590" s="373"/>
    </row>
    <row r="591" ht="15.75" customHeight="1">
      <c r="A591" s="373"/>
      <c r="B591" s="373"/>
      <c r="C591" s="373"/>
      <c r="D591" s="373"/>
      <c r="E591" s="373"/>
      <c r="F591" s="373"/>
      <c r="G591" s="373"/>
      <c r="H591" s="373"/>
      <c r="I591" s="373"/>
      <c r="J591" s="373"/>
      <c r="K591" s="373"/>
      <c r="L591" s="373"/>
      <c r="M591" s="373"/>
      <c r="N591" s="373"/>
      <c r="O591" s="373"/>
      <c r="P591" s="373"/>
      <c r="Q591" s="373"/>
      <c r="R591" s="373"/>
      <c r="S591" s="373"/>
      <c r="T591" s="373"/>
      <c r="U591" s="373"/>
      <c r="V591" s="373"/>
      <c r="W591" s="373"/>
      <c r="X591" s="373"/>
      <c r="Y591" s="373"/>
      <c r="Z591" s="373"/>
    </row>
    <row r="592" ht="15.75" customHeight="1">
      <c r="A592" s="373"/>
      <c r="B592" s="373"/>
      <c r="C592" s="373"/>
      <c r="D592" s="373"/>
      <c r="E592" s="373"/>
      <c r="F592" s="373"/>
      <c r="G592" s="373"/>
      <c r="H592" s="373"/>
      <c r="I592" s="373"/>
      <c r="J592" s="373"/>
      <c r="K592" s="373"/>
      <c r="L592" s="373"/>
      <c r="M592" s="373"/>
      <c r="N592" s="373"/>
      <c r="O592" s="373"/>
      <c r="P592" s="373"/>
      <c r="Q592" s="373"/>
      <c r="R592" s="373"/>
      <c r="S592" s="373"/>
      <c r="T592" s="373"/>
      <c r="U592" s="373"/>
      <c r="V592" s="373"/>
      <c r="W592" s="373"/>
      <c r="X592" s="373"/>
      <c r="Y592" s="373"/>
      <c r="Z592" s="373"/>
    </row>
    <row r="593" ht="15.75" customHeight="1">
      <c r="A593" s="373"/>
      <c r="B593" s="373"/>
      <c r="C593" s="373"/>
      <c r="D593" s="373"/>
      <c r="E593" s="373"/>
      <c r="F593" s="373"/>
      <c r="G593" s="373"/>
      <c r="H593" s="373"/>
      <c r="I593" s="373"/>
      <c r="J593" s="373"/>
      <c r="K593" s="373"/>
      <c r="L593" s="373"/>
      <c r="M593" s="373"/>
      <c r="N593" s="373"/>
      <c r="O593" s="373"/>
      <c r="P593" s="373"/>
      <c r="Q593" s="373"/>
      <c r="R593" s="373"/>
      <c r="S593" s="373"/>
      <c r="T593" s="373"/>
      <c r="U593" s="373"/>
      <c r="V593" s="373"/>
      <c r="W593" s="373"/>
      <c r="X593" s="373"/>
      <c r="Y593" s="373"/>
      <c r="Z593" s="373"/>
    </row>
    <row r="594" ht="15.75" customHeight="1">
      <c r="A594" s="373"/>
      <c r="B594" s="373"/>
      <c r="C594" s="373"/>
      <c r="D594" s="373"/>
      <c r="E594" s="373"/>
      <c r="F594" s="373"/>
      <c r="G594" s="373"/>
      <c r="H594" s="373"/>
      <c r="I594" s="373"/>
      <c r="J594" s="373"/>
      <c r="K594" s="373"/>
      <c r="L594" s="373"/>
      <c r="M594" s="373"/>
      <c r="N594" s="373"/>
      <c r="O594" s="373"/>
      <c r="P594" s="373"/>
      <c r="Q594" s="373"/>
      <c r="R594" s="373"/>
      <c r="S594" s="373"/>
      <c r="T594" s="373"/>
      <c r="U594" s="373"/>
      <c r="V594" s="373"/>
      <c r="W594" s="373"/>
      <c r="X594" s="373"/>
      <c r="Y594" s="373"/>
      <c r="Z594" s="373"/>
    </row>
    <row r="595" ht="15.75" customHeight="1">
      <c r="A595" s="373"/>
      <c r="B595" s="373"/>
      <c r="C595" s="373"/>
      <c r="D595" s="373"/>
      <c r="E595" s="373"/>
      <c r="F595" s="373"/>
      <c r="G595" s="373"/>
      <c r="H595" s="373"/>
      <c r="I595" s="373"/>
      <c r="J595" s="373"/>
      <c r="K595" s="373"/>
      <c r="L595" s="373"/>
      <c r="M595" s="373"/>
      <c r="N595" s="373"/>
      <c r="O595" s="373"/>
      <c r="P595" s="373"/>
      <c r="Q595" s="373"/>
      <c r="R595" s="373"/>
      <c r="S595" s="373"/>
      <c r="T595" s="373"/>
      <c r="U595" s="373"/>
      <c r="V595" s="373"/>
      <c r="W595" s="373"/>
      <c r="X595" s="373"/>
      <c r="Y595" s="373"/>
      <c r="Z595" s="373"/>
    </row>
    <row r="596" ht="15.75" customHeight="1">
      <c r="A596" s="373"/>
      <c r="B596" s="373"/>
      <c r="C596" s="373"/>
      <c r="D596" s="373"/>
      <c r="E596" s="373"/>
      <c r="F596" s="373"/>
      <c r="G596" s="373"/>
      <c r="H596" s="373"/>
      <c r="I596" s="373"/>
      <c r="J596" s="373"/>
      <c r="K596" s="373"/>
      <c r="L596" s="373"/>
      <c r="M596" s="373"/>
      <c r="N596" s="373"/>
      <c r="O596" s="373"/>
      <c r="P596" s="373"/>
      <c r="Q596" s="373"/>
      <c r="R596" s="373"/>
      <c r="S596" s="373"/>
      <c r="T596" s="373"/>
      <c r="U596" s="373"/>
      <c r="V596" s="373"/>
      <c r="W596" s="373"/>
      <c r="X596" s="373"/>
      <c r="Y596" s="373"/>
      <c r="Z596" s="373"/>
    </row>
    <row r="597" ht="15.75" customHeight="1">
      <c r="A597" s="373"/>
      <c r="B597" s="373"/>
      <c r="C597" s="373"/>
      <c r="D597" s="373"/>
      <c r="E597" s="373"/>
      <c r="F597" s="373"/>
      <c r="G597" s="373"/>
      <c r="H597" s="373"/>
      <c r="I597" s="373"/>
      <c r="J597" s="373"/>
      <c r="K597" s="373"/>
      <c r="L597" s="373"/>
      <c r="M597" s="373"/>
      <c r="N597" s="373"/>
      <c r="O597" s="373"/>
      <c r="P597" s="373"/>
      <c r="Q597" s="373"/>
      <c r="R597" s="373"/>
      <c r="S597" s="373"/>
      <c r="T597" s="373"/>
      <c r="U597" s="373"/>
      <c r="V597" s="373"/>
      <c r="W597" s="373"/>
      <c r="X597" s="373"/>
      <c r="Y597" s="373"/>
      <c r="Z597" s="373"/>
    </row>
    <row r="598" ht="15.75" customHeight="1">
      <c r="A598" s="373"/>
      <c r="B598" s="373"/>
      <c r="C598" s="373"/>
      <c r="D598" s="373"/>
      <c r="E598" s="373"/>
      <c r="F598" s="373"/>
      <c r="G598" s="373"/>
      <c r="H598" s="373"/>
      <c r="I598" s="373"/>
      <c r="J598" s="373"/>
      <c r="K598" s="373"/>
      <c r="L598" s="373"/>
      <c r="M598" s="373"/>
      <c r="N598" s="373"/>
      <c r="O598" s="373"/>
      <c r="P598" s="373"/>
      <c r="Q598" s="373"/>
      <c r="R598" s="373"/>
      <c r="S598" s="373"/>
      <c r="T598" s="373"/>
      <c r="U598" s="373"/>
      <c r="V598" s="373"/>
      <c r="W598" s="373"/>
      <c r="X598" s="373"/>
      <c r="Y598" s="373"/>
      <c r="Z598" s="373"/>
    </row>
    <row r="599" ht="15.75" customHeight="1">
      <c r="A599" s="373"/>
      <c r="B599" s="373"/>
      <c r="C599" s="373"/>
      <c r="D599" s="373"/>
      <c r="E599" s="373"/>
      <c r="F599" s="373"/>
      <c r="G599" s="373"/>
      <c r="H599" s="373"/>
      <c r="I599" s="373"/>
      <c r="J599" s="373"/>
      <c r="K599" s="373"/>
      <c r="L599" s="373"/>
      <c r="M599" s="373"/>
      <c r="N599" s="373"/>
      <c r="O599" s="373"/>
      <c r="P599" s="373"/>
      <c r="Q599" s="373"/>
      <c r="R599" s="373"/>
      <c r="S599" s="373"/>
      <c r="T599" s="373"/>
      <c r="U599" s="373"/>
      <c r="V599" s="373"/>
      <c r="W599" s="373"/>
      <c r="X599" s="373"/>
      <c r="Y599" s="373"/>
      <c r="Z599" s="373"/>
    </row>
    <row r="600" ht="15.75" customHeight="1">
      <c r="A600" s="373"/>
      <c r="B600" s="373"/>
      <c r="C600" s="373"/>
      <c r="D600" s="373"/>
      <c r="E600" s="373"/>
      <c r="F600" s="373"/>
      <c r="G600" s="373"/>
      <c r="H600" s="373"/>
      <c r="I600" s="373"/>
      <c r="J600" s="373"/>
      <c r="K600" s="373"/>
      <c r="L600" s="373"/>
      <c r="M600" s="373"/>
      <c r="N600" s="373"/>
      <c r="O600" s="373"/>
      <c r="P600" s="373"/>
      <c r="Q600" s="373"/>
      <c r="R600" s="373"/>
      <c r="S600" s="373"/>
      <c r="T600" s="373"/>
      <c r="U600" s="373"/>
      <c r="V600" s="373"/>
      <c r="W600" s="373"/>
      <c r="X600" s="373"/>
      <c r="Y600" s="373"/>
      <c r="Z600" s="373"/>
    </row>
    <row r="601" ht="15.75" customHeight="1">
      <c r="A601" s="373"/>
      <c r="B601" s="373"/>
      <c r="C601" s="373"/>
      <c r="D601" s="373"/>
      <c r="E601" s="373"/>
      <c r="F601" s="373"/>
      <c r="G601" s="373"/>
      <c r="H601" s="373"/>
      <c r="I601" s="373"/>
      <c r="J601" s="373"/>
      <c r="K601" s="373"/>
      <c r="L601" s="373"/>
      <c r="M601" s="373"/>
      <c r="N601" s="373"/>
      <c r="O601" s="373"/>
      <c r="P601" s="373"/>
      <c r="Q601" s="373"/>
      <c r="R601" s="373"/>
      <c r="S601" s="373"/>
      <c r="T601" s="373"/>
      <c r="U601" s="373"/>
      <c r="V601" s="373"/>
      <c r="W601" s="373"/>
      <c r="X601" s="373"/>
      <c r="Y601" s="373"/>
      <c r="Z601" s="373"/>
    </row>
    <row r="602" ht="15.75" customHeight="1">
      <c r="A602" s="373"/>
      <c r="B602" s="373"/>
      <c r="C602" s="373"/>
      <c r="D602" s="373"/>
      <c r="E602" s="373"/>
      <c r="F602" s="373"/>
      <c r="G602" s="373"/>
      <c r="H602" s="373"/>
      <c r="I602" s="373"/>
      <c r="J602" s="373"/>
      <c r="K602" s="373"/>
      <c r="L602" s="373"/>
      <c r="M602" s="373"/>
      <c r="N602" s="373"/>
      <c r="O602" s="373"/>
      <c r="P602" s="373"/>
      <c r="Q602" s="373"/>
      <c r="R602" s="373"/>
      <c r="S602" s="373"/>
      <c r="T602" s="373"/>
      <c r="U602" s="373"/>
      <c r="V602" s="373"/>
      <c r="W602" s="373"/>
      <c r="X602" s="373"/>
      <c r="Y602" s="373"/>
      <c r="Z602" s="373"/>
    </row>
    <row r="603" ht="15.75" customHeight="1">
      <c r="A603" s="373"/>
      <c r="B603" s="373"/>
      <c r="C603" s="373"/>
      <c r="D603" s="373"/>
      <c r="E603" s="373"/>
      <c r="F603" s="373"/>
      <c r="G603" s="373"/>
      <c r="H603" s="373"/>
      <c r="I603" s="373"/>
      <c r="J603" s="373"/>
      <c r="K603" s="373"/>
      <c r="L603" s="373"/>
      <c r="M603" s="373"/>
      <c r="N603" s="373"/>
      <c r="O603" s="373"/>
      <c r="P603" s="373"/>
      <c r="Q603" s="373"/>
      <c r="R603" s="373"/>
      <c r="S603" s="373"/>
      <c r="T603" s="373"/>
      <c r="U603" s="373"/>
      <c r="V603" s="373"/>
      <c r="W603" s="373"/>
      <c r="X603" s="373"/>
      <c r="Y603" s="373"/>
      <c r="Z603" s="373"/>
    </row>
    <row r="604" ht="15.75" customHeight="1">
      <c r="A604" s="373"/>
      <c r="B604" s="373"/>
      <c r="C604" s="373"/>
      <c r="D604" s="373"/>
      <c r="E604" s="373"/>
      <c r="F604" s="373"/>
      <c r="G604" s="373"/>
      <c r="H604" s="373"/>
      <c r="I604" s="373"/>
      <c r="J604" s="373"/>
      <c r="K604" s="373"/>
      <c r="L604" s="373"/>
      <c r="M604" s="373"/>
      <c r="N604" s="373"/>
      <c r="O604" s="373"/>
      <c r="P604" s="373"/>
      <c r="Q604" s="373"/>
      <c r="R604" s="373"/>
      <c r="S604" s="373"/>
      <c r="T604" s="373"/>
      <c r="U604" s="373"/>
      <c r="V604" s="373"/>
      <c r="W604" s="373"/>
      <c r="X604" s="373"/>
      <c r="Y604" s="373"/>
      <c r="Z604" s="373"/>
    </row>
    <row r="605" ht="15.75" customHeight="1">
      <c r="A605" s="373"/>
      <c r="B605" s="373"/>
      <c r="C605" s="373"/>
      <c r="D605" s="373"/>
      <c r="E605" s="373"/>
      <c r="F605" s="373"/>
      <c r="G605" s="373"/>
      <c r="H605" s="373"/>
      <c r="I605" s="373"/>
      <c r="J605" s="373"/>
      <c r="K605" s="373"/>
      <c r="L605" s="373"/>
      <c r="M605" s="373"/>
      <c r="N605" s="373"/>
      <c r="O605" s="373"/>
      <c r="P605" s="373"/>
      <c r="Q605" s="373"/>
      <c r="R605" s="373"/>
      <c r="S605" s="373"/>
      <c r="T605" s="373"/>
      <c r="U605" s="373"/>
      <c r="V605" s="373"/>
      <c r="W605" s="373"/>
      <c r="X605" s="373"/>
      <c r="Y605" s="373"/>
      <c r="Z605" s="373"/>
    </row>
    <row r="606" ht="15.75" customHeight="1">
      <c r="A606" s="373"/>
      <c r="B606" s="373"/>
      <c r="C606" s="373"/>
      <c r="D606" s="373"/>
      <c r="E606" s="373"/>
      <c r="F606" s="373"/>
      <c r="G606" s="373"/>
      <c r="H606" s="373"/>
      <c r="I606" s="373"/>
      <c r="J606" s="373"/>
      <c r="K606" s="373"/>
      <c r="L606" s="373"/>
      <c r="M606" s="373"/>
      <c r="N606" s="373"/>
      <c r="O606" s="373"/>
      <c r="P606" s="373"/>
      <c r="Q606" s="373"/>
      <c r="R606" s="373"/>
      <c r="S606" s="373"/>
      <c r="T606" s="373"/>
      <c r="U606" s="373"/>
      <c r="V606" s="373"/>
      <c r="W606" s="373"/>
      <c r="X606" s="373"/>
      <c r="Y606" s="373"/>
      <c r="Z606" s="373"/>
    </row>
    <row r="607" ht="15.75" customHeight="1">
      <c r="A607" s="373"/>
      <c r="B607" s="373"/>
      <c r="C607" s="373"/>
      <c r="D607" s="373"/>
      <c r="E607" s="373"/>
      <c r="F607" s="373"/>
      <c r="G607" s="373"/>
      <c r="H607" s="373"/>
      <c r="I607" s="373"/>
      <c r="J607" s="373"/>
      <c r="K607" s="373"/>
      <c r="L607" s="373"/>
      <c r="M607" s="373"/>
      <c r="N607" s="373"/>
      <c r="O607" s="373"/>
      <c r="P607" s="373"/>
      <c r="Q607" s="373"/>
      <c r="R607" s="373"/>
      <c r="S607" s="373"/>
      <c r="T607" s="373"/>
      <c r="U607" s="373"/>
      <c r="V607" s="373"/>
      <c r="W607" s="373"/>
      <c r="X607" s="373"/>
      <c r="Y607" s="373"/>
      <c r="Z607" s="373"/>
    </row>
    <row r="608" ht="15.75" customHeight="1">
      <c r="A608" s="373"/>
      <c r="B608" s="373"/>
      <c r="C608" s="373"/>
      <c r="D608" s="373"/>
      <c r="E608" s="373"/>
      <c r="F608" s="373"/>
      <c r="G608" s="373"/>
      <c r="H608" s="373"/>
      <c r="I608" s="373"/>
      <c r="J608" s="373"/>
      <c r="K608" s="373"/>
      <c r="L608" s="373"/>
      <c r="M608" s="373"/>
      <c r="N608" s="373"/>
      <c r="O608" s="373"/>
      <c r="P608" s="373"/>
      <c r="Q608" s="373"/>
      <c r="R608" s="373"/>
      <c r="S608" s="373"/>
      <c r="T608" s="373"/>
      <c r="U608" s="373"/>
      <c r="V608" s="373"/>
      <c r="W608" s="373"/>
      <c r="X608" s="373"/>
      <c r="Y608" s="373"/>
      <c r="Z608" s="373"/>
    </row>
    <row r="609" ht="15.75" customHeight="1">
      <c r="A609" s="373"/>
      <c r="B609" s="373"/>
      <c r="C609" s="373"/>
      <c r="D609" s="373"/>
      <c r="E609" s="373"/>
      <c r="F609" s="373"/>
      <c r="G609" s="373"/>
      <c r="H609" s="373"/>
      <c r="I609" s="373"/>
      <c r="J609" s="373"/>
      <c r="K609" s="373"/>
      <c r="L609" s="373"/>
      <c r="M609" s="373"/>
      <c r="N609" s="373"/>
      <c r="O609" s="373"/>
      <c r="P609" s="373"/>
      <c r="Q609" s="373"/>
      <c r="R609" s="373"/>
      <c r="S609" s="373"/>
      <c r="T609" s="373"/>
      <c r="U609" s="373"/>
      <c r="V609" s="373"/>
      <c r="W609" s="373"/>
      <c r="X609" s="373"/>
      <c r="Y609" s="373"/>
      <c r="Z609" s="373"/>
    </row>
    <row r="610" ht="15.75" customHeight="1">
      <c r="A610" s="373"/>
      <c r="B610" s="373"/>
      <c r="C610" s="373"/>
      <c r="D610" s="373"/>
      <c r="E610" s="373"/>
      <c r="F610" s="373"/>
      <c r="G610" s="373"/>
      <c r="H610" s="373"/>
      <c r="I610" s="373"/>
      <c r="J610" s="373"/>
      <c r="K610" s="373"/>
      <c r="L610" s="373"/>
      <c r="M610" s="373"/>
      <c r="N610" s="373"/>
      <c r="O610" s="373"/>
      <c r="P610" s="373"/>
      <c r="Q610" s="373"/>
      <c r="R610" s="373"/>
      <c r="S610" s="373"/>
      <c r="T610" s="373"/>
      <c r="U610" s="373"/>
      <c r="V610" s="373"/>
      <c r="W610" s="373"/>
      <c r="X610" s="373"/>
      <c r="Y610" s="373"/>
      <c r="Z610" s="373"/>
    </row>
    <row r="611" ht="15.75" customHeight="1">
      <c r="A611" s="373"/>
      <c r="B611" s="373"/>
      <c r="C611" s="373"/>
      <c r="D611" s="373"/>
      <c r="E611" s="373"/>
      <c r="F611" s="373"/>
      <c r="G611" s="373"/>
      <c r="H611" s="373"/>
      <c r="I611" s="373"/>
      <c r="J611" s="373"/>
      <c r="K611" s="373"/>
      <c r="L611" s="373"/>
      <c r="M611" s="373"/>
      <c r="N611" s="373"/>
      <c r="O611" s="373"/>
      <c r="P611" s="373"/>
      <c r="Q611" s="373"/>
      <c r="R611" s="373"/>
      <c r="S611" s="373"/>
      <c r="T611" s="373"/>
      <c r="U611" s="373"/>
      <c r="V611" s="373"/>
      <c r="W611" s="373"/>
      <c r="X611" s="373"/>
      <c r="Y611" s="373"/>
      <c r="Z611" s="373"/>
    </row>
    <row r="612" ht="15.75" customHeight="1">
      <c r="A612" s="373"/>
      <c r="B612" s="373"/>
      <c r="C612" s="373"/>
      <c r="D612" s="373"/>
      <c r="E612" s="373"/>
      <c r="F612" s="373"/>
      <c r="G612" s="373"/>
      <c r="H612" s="373"/>
      <c r="I612" s="373"/>
      <c r="J612" s="373"/>
      <c r="K612" s="373"/>
      <c r="L612" s="373"/>
      <c r="M612" s="373"/>
      <c r="N612" s="373"/>
      <c r="O612" s="373"/>
      <c r="P612" s="373"/>
      <c r="Q612" s="373"/>
      <c r="R612" s="373"/>
      <c r="S612" s="373"/>
      <c r="T612" s="373"/>
      <c r="U612" s="373"/>
      <c r="V612" s="373"/>
      <c r="W612" s="373"/>
      <c r="X612" s="373"/>
      <c r="Y612" s="373"/>
      <c r="Z612" s="373"/>
    </row>
    <row r="613" ht="15.75" customHeight="1">
      <c r="A613" s="373"/>
      <c r="B613" s="373"/>
      <c r="C613" s="373"/>
      <c r="D613" s="373"/>
      <c r="E613" s="373"/>
      <c r="F613" s="373"/>
      <c r="G613" s="373"/>
      <c r="H613" s="373"/>
      <c r="I613" s="373"/>
      <c r="J613" s="373"/>
      <c r="K613" s="373"/>
      <c r="L613" s="373"/>
      <c r="M613" s="373"/>
      <c r="N613" s="373"/>
      <c r="O613" s="373"/>
      <c r="P613" s="373"/>
      <c r="Q613" s="373"/>
      <c r="R613" s="373"/>
      <c r="S613" s="373"/>
      <c r="T613" s="373"/>
      <c r="U613" s="373"/>
      <c r="V613" s="373"/>
      <c r="W613" s="373"/>
      <c r="X613" s="373"/>
      <c r="Y613" s="373"/>
      <c r="Z613" s="373"/>
    </row>
    <row r="614" ht="15.75" customHeight="1">
      <c r="A614" s="373"/>
      <c r="B614" s="373"/>
      <c r="C614" s="373"/>
      <c r="D614" s="373"/>
      <c r="E614" s="373"/>
      <c r="F614" s="373"/>
      <c r="G614" s="373"/>
      <c r="H614" s="373"/>
      <c r="I614" s="373"/>
      <c r="J614" s="373"/>
      <c r="K614" s="373"/>
      <c r="L614" s="373"/>
      <c r="M614" s="373"/>
      <c r="N614" s="373"/>
      <c r="O614" s="373"/>
      <c r="P614" s="373"/>
      <c r="Q614" s="373"/>
      <c r="R614" s="373"/>
      <c r="S614" s="373"/>
      <c r="T614" s="373"/>
      <c r="U614" s="373"/>
      <c r="V614" s="373"/>
      <c r="W614" s="373"/>
      <c r="X614" s="373"/>
      <c r="Y614" s="373"/>
      <c r="Z614" s="373"/>
    </row>
    <row r="615" ht="15.75" customHeight="1">
      <c r="A615" s="373"/>
      <c r="B615" s="373"/>
      <c r="C615" s="373"/>
      <c r="D615" s="373"/>
      <c r="E615" s="373"/>
      <c r="F615" s="373"/>
      <c r="G615" s="373"/>
      <c r="H615" s="373"/>
      <c r="I615" s="373"/>
      <c r="J615" s="373"/>
      <c r="K615" s="373"/>
      <c r="L615" s="373"/>
      <c r="M615" s="373"/>
      <c r="N615" s="373"/>
      <c r="O615" s="373"/>
      <c r="P615" s="373"/>
      <c r="Q615" s="373"/>
      <c r="R615" s="373"/>
      <c r="S615" s="373"/>
      <c r="T615" s="373"/>
      <c r="U615" s="373"/>
      <c r="V615" s="373"/>
      <c r="W615" s="373"/>
      <c r="X615" s="373"/>
      <c r="Y615" s="373"/>
      <c r="Z615" s="373"/>
    </row>
    <row r="616" ht="15.75" customHeight="1">
      <c r="A616" s="373"/>
      <c r="B616" s="373"/>
      <c r="C616" s="373"/>
      <c r="D616" s="373"/>
      <c r="E616" s="373"/>
      <c r="F616" s="373"/>
      <c r="G616" s="373"/>
      <c r="H616" s="373"/>
      <c r="I616" s="373"/>
      <c r="J616" s="373"/>
      <c r="K616" s="373"/>
      <c r="L616" s="373"/>
      <c r="M616" s="373"/>
      <c r="N616" s="373"/>
      <c r="O616" s="373"/>
      <c r="P616" s="373"/>
      <c r="Q616" s="373"/>
      <c r="R616" s="373"/>
      <c r="S616" s="373"/>
      <c r="T616" s="373"/>
      <c r="U616" s="373"/>
      <c r="V616" s="373"/>
      <c r="W616" s="373"/>
      <c r="X616" s="373"/>
      <c r="Y616" s="373"/>
      <c r="Z616" s="373"/>
    </row>
    <row r="617" ht="15.75" customHeight="1">
      <c r="A617" s="373"/>
      <c r="B617" s="373"/>
      <c r="C617" s="373"/>
      <c r="D617" s="373"/>
      <c r="E617" s="373"/>
      <c r="F617" s="373"/>
      <c r="G617" s="373"/>
      <c r="H617" s="373"/>
      <c r="I617" s="373"/>
      <c r="J617" s="373"/>
      <c r="K617" s="373"/>
      <c r="L617" s="373"/>
      <c r="M617" s="373"/>
      <c r="N617" s="373"/>
      <c r="O617" s="373"/>
      <c r="P617" s="373"/>
      <c r="Q617" s="373"/>
      <c r="R617" s="373"/>
      <c r="S617" s="373"/>
      <c r="T617" s="373"/>
      <c r="U617" s="373"/>
      <c r="V617" s="373"/>
      <c r="W617" s="373"/>
      <c r="X617" s="373"/>
      <c r="Y617" s="373"/>
      <c r="Z617" s="373"/>
    </row>
    <row r="618" ht="15.75" customHeight="1">
      <c r="A618" s="373"/>
      <c r="B618" s="373"/>
      <c r="C618" s="373"/>
      <c r="D618" s="373"/>
      <c r="E618" s="373"/>
      <c r="F618" s="373"/>
      <c r="G618" s="373"/>
      <c r="H618" s="373"/>
      <c r="I618" s="373"/>
      <c r="J618" s="373"/>
      <c r="K618" s="373"/>
      <c r="L618" s="373"/>
      <c r="M618" s="373"/>
      <c r="N618" s="373"/>
      <c r="O618" s="373"/>
      <c r="P618" s="373"/>
      <c r="Q618" s="373"/>
      <c r="R618" s="373"/>
      <c r="S618" s="373"/>
      <c r="T618" s="373"/>
      <c r="U618" s="373"/>
      <c r="V618" s="373"/>
      <c r="W618" s="373"/>
      <c r="X618" s="373"/>
      <c r="Y618" s="373"/>
      <c r="Z618" s="373"/>
    </row>
    <row r="619" ht="15.75" customHeight="1">
      <c r="A619" s="373"/>
      <c r="B619" s="373"/>
      <c r="C619" s="373"/>
      <c r="D619" s="373"/>
      <c r="E619" s="373"/>
      <c r="F619" s="373"/>
      <c r="G619" s="373"/>
      <c r="H619" s="373"/>
      <c r="I619" s="373"/>
      <c r="J619" s="373"/>
      <c r="K619" s="373"/>
      <c r="L619" s="373"/>
      <c r="M619" s="373"/>
      <c r="N619" s="373"/>
      <c r="O619" s="373"/>
      <c r="P619" s="373"/>
      <c r="Q619" s="373"/>
      <c r="R619" s="373"/>
      <c r="S619" s="373"/>
      <c r="T619" s="373"/>
      <c r="U619" s="373"/>
      <c r="V619" s="373"/>
      <c r="W619" s="373"/>
      <c r="X619" s="373"/>
      <c r="Y619" s="373"/>
      <c r="Z619" s="373"/>
    </row>
    <row r="620" ht="15.75" customHeight="1">
      <c r="A620" s="373"/>
      <c r="B620" s="373"/>
      <c r="C620" s="373"/>
      <c r="D620" s="373"/>
      <c r="E620" s="373"/>
      <c r="F620" s="373"/>
      <c r="G620" s="373"/>
      <c r="H620" s="373"/>
      <c r="I620" s="373"/>
      <c r="J620" s="373"/>
      <c r="K620" s="373"/>
      <c r="L620" s="373"/>
      <c r="M620" s="373"/>
      <c r="N620" s="373"/>
      <c r="O620" s="373"/>
      <c r="P620" s="373"/>
      <c r="Q620" s="373"/>
      <c r="R620" s="373"/>
      <c r="S620" s="373"/>
      <c r="T620" s="373"/>
      <c r="U620" s="373"/>
      <c r="V620" s="373"/>
      <c r="W620" s="373"/>
      <c r="X620" s="373"/>
      <c r="Y620" s="373"/>
      <c r="Z620" s="373"/>
    </row>
    <row r="621" ht="15.75" customHeight="1">
      <c r="A621" s="373"/>
      <c r="B621" s="373"/>
      <c r="C621" s="373"/>
      <c r="D621" s="373"/>
      <c r="E621" s="373"/>
      <c r="F621" s="373"/>
      <c r="G621" s="373"/>
      <c r="H621" s="373"/>
      <c r="I621" s="373"/>
      <c r="J621" s="373"/>
      <c r="K621" s="373"/>
      <c r="L621" s="373"/>
      <c r="M621" s="373"/>
      <c r="N621" s="373"/>
      <c r="O621" s="373"/>
      <c r="P621" s="373"/>
      <c r="Q621" s="373"/>
      <c r="R621" s="373"/>
      <c r="S621" s="373"/>
      <c r="T621" s="373"/>
      <c r="U621" s="373"/>
      <c r="V621" s="373"/>
      <c r="W621" s="373"/>
      <c r="X621" s="373"/>
      <c r="Y621" s="373"/>
      <c r="Z621" s="373"/>
    </row>
    <row r="622" ht="15.75" customHeight="1">
      <c r="A622" s="373"/>
      <c r="B622" s="373"/>
      <c r="C622" s="373"/>
      <c r="D622" s="373"/>
      <c r="E622" s="373"/>
      <c r="F622" s="373"/>
      <c r="G622" s="373"/>
      <c r="H622" s="373"/>
      <c r="I622" s="373"/>
      <c r="J622" s="373"/>
      <c r="K622" s="373"/>
      <c r="L622" s="373"/>
      <c r="M622" s="373"/>
      <c r="N622" s="373"/>
      <c r="O622" s="373"/>
      <c r="P622" s="373"/>
      <c r="Q622" s="373"/>
      <c r="R622" s="373"/>
      <c r="S622" s="373"/>
      <c r="T622" s="373"/>
      <c r="U622" s="373"/>
      <c r="V622" s="373"/>
      <c r="W622" s="373"/>
      <c r="X622" s="373"/>
      <c r="Y622" s="373"/>
      <c r="Z622" s="373"/>
    </row>
    <row r="623" ht="15.75" customHeight="1">
      <c r="A623" s="373"/>
      <c r="B623" s="373"/>
      <c r="C623" s="373"/>
      <c r="D623" s="373"/>
      <c r="E623" s="373"/>
      <c r="F623" s="373"/>
      <c r="G623" s="373"/>
      <c r="H623" s="373"/>
      <c r="I623" s="373"/>
      <c r="J623" s="373"/>
      <c r="K623" s="373"/>
      <c r="L623" s="373"/>
      <c r="M623" s="373"/>
      <c r="N623" s="373"/>
      <c r="O623" s="373"/>
      <c r="P623" s="373"/>
      <c r="Q623" s="373"/>
      <c r="R623" s="373"/>
      <c r="S623" s="373"/>
      <c r="T623" s="373"/>
      <c r="U623" s="373"/>
      <c r="V623" s="373"/>
      <c r="W623" s="373"/>
      <c r="X623" s="373"/>
      <c r="Y623" s="373"/>
      <c r="Z623" s="373"/>
    </row>
    <row r="624" ht="15.75" customHeight="1">
      <c r="A624" s="373"/>
      <c r="B624" s="373"/>
      <c r="C624" s="373"/>
      <c r="D624" s="373"/>
      <c r="E624" s="373"/>
      <c r="F624" s="373"/>
      <c r="G624" s="373"/>
      <c r="H624" s="373"/>
      <c r="I624" s="373"/>
      <c r="J624" s="373"/>
      <c r="K624" s="373"/>
      <c r="L624" s="373"/>
      <c r="M624" s="373"/>
      <c r="N624" s="373"/>
      <c r="O624" s="373"/>
      <c r="P624" s="373"/>
      <c r="Q624" s="373"/>
      <c r="R624" s="373"/>
      <c r="S624" s="373"/>
      <c r="T624" s="373"/>
      <c r="U624" s="373"/>
      <c r="V624" s="373"/>
      <c r="W624" s="373"/>
      <c r="X624" s="373"/>
      <c r="Y624" s="373"/>
      <c r="Z624" s="373"/>
    </row>
    <row r="625" ht="15.75" customHeight="1">
      <c r="A625" s="373"/>
      <c r="B625" s="373"/>
      <c r="C625" s="373"/>
      <c r="D625" s="373"/>
      <c r="E625" s="373"/>
      <c r="F625" s="373"/>
      <c r="G625" s="373"/>
      <c r="H625" s="373"/>
      <c r="I625" s="373"/>
      <c r="J625" s="373"/>
      <c r="K625" s="373"/>
      <c r="L625" s="373"/>
      <c r="M625" s="373"/>
      <c r="N625" s="373"/>
      <c r="O625" s="373"/>
      <c r="P625" s="373"/>
      <c r="Q625" s="373"/>
      <c r="R625" s="373"/>
      <c r="S625" s="373"/>
      <c r="T625" s="373"/>
      <c r="U625" s="373"/>
      <c r="V625" s="373"/>
      <c r="W625" s="373"/>
      <c r="X625" s="373"/>
      <c r="Y625" s="373"/>
      <c r="Z625" s="373"/>
    </row>
    <row r="626" ht="15.75" customHeight="1">
      <c r="A626" s="373"/>
      <c r="B626" s="373"/>
      <c r="C626" s="373"/>
      <c r="D626" s="373"/>
      <c r="E626" s="373"/>
      <c r="F626" s="373"/>
      <c r="G626" s="373"/>
      <c r="H626" s="373"/>
      <c r="I626" s="373"/>
      <c r="J626" s="373"/>
      <c r="K626" s="373"/>
      <c r="L626" s="373"/>
      <c r="M626" s="373"/>
      <c r="N626" s="373"/>
      <c r="O626" s="373"/>
      <c r="P626" s="373"/>
      <c r="Q626" s="373"/>
      <c r="R626" s="373"/>
      <c r="S626" s="373"/>
      <c r="T626" s="373"/>
      <c r="U626" s="373"/>
      <c r="V626" s="373"/>
      <c r="W626" s="373"/>
      <c r="X626" s="373"/>
      <c r="Y626" s="373"/>
      <c r="Z626" s="373"/>
    </row>
    <row r="627" ht="15.75" customHeight="1">
      <c r="A627" s="373"/>
      <c r="B627" s="373"/>
      <c r="C627" s="373"/>
      <c r="D627" s="373"/>
      <c r="E627" s="373"/>
      <c r="F627" s="373"/>
      <c r="G627" s="373"/>
      <c r="H627" s="373"/>
      <c r="I627" s="373"/>
      <c r="J627" s="373"/>
      <c r="K627" s="373"/>
      <c r="L627" s="373"/>
      <c r="M627" s="373"/>
      <c r="N627" s="373"/>
      <c r="O627" s="373"/>
      <c r="P627" s="373"/>
      <c r="Q627" s="373"/>
      <c r="R627" s="373"/>
      <c r="S627" s="373"/>
      <c r="T627" s="373"/>
      <c r="U627" s="373"/>
      <c r="V627" s="373"/>
      <c r="W627" s="373"/>
      <c r="X627" s="373"/>
      <c r="Y627" s="373"/>
      <c r="Z627" s="373"/>
    </row>
    <row r="628" ht="15.75" customHeight="1">
      <c r="A628" s="373"/>
      <c r="B628" s="373"/>
      <c r="C628" s="373"/>
      <c r="D628" s="373"/>
      <c r="E628" s="373"/>
      <c r="F628" s="373"/>
      <c r="G628" s="373"/>
      <c r="H628" s="373"/>
      <c r="I628" s="373"/>
      <c r="J628" s="373"/>
      <c r="K628" s="373"/>
      <c r="L628" s="373"/>
      <c r="M628" s="373"/>
      <c r="N628" s="373"/>
      <c r="O628" s="373"/>
      <c r="P628" s="373"/>
      <c r="Q628" s="373"/>
      <c r="R628" s="373"/>
      <c r="S628" s="373"/>
      <c r="T628" s="373"/>
      <c r="U628" s="373"/>
      <c r="V628" s="373"/>
      <c r="W628" s="373"/>
      <c r="X628" s="373"/>
      <c r="Y628" s="373"/>
      <c r="Z628" s="373"/>
    </row>
    <row r="629" ht="15.75" customHeight="1">
      <c r="A629" s="373"/>
      <c r="B629" s="373"/>
      <c r="C629" s="373"/>
      <c r="D629" s="373"/>
      <c r="E629" s="373"/>
      <c r="F629" s="373"/>
      <c r="G629" s="373"/>
      <c r="H629" s="373"/>
      <c r="I629" s="373"/>
      <c r="J629" s="373"/>
      <c r="K629" s="373"/>
      <c r="L629" s="373"/>
      <c r="M629" s="373"/>
      <c r="N629" s="373"/>
      <c r="O629" s="373"/>
      <c r="P629" s="373"/>
      <c r="Q629" s="373"/>
      <c r="R629" s="373"/>
      <c r="S629" s="373"/>
      <c r="T629" s="373"/>
      <c r="U629" s="373"/>
      <c r="V629" s="373"/>
      <c r="W629" s="373"/>
      <c r="X629" s="373"/>
      <c r="Y629" s="373"/>
      <c r="Z629" s="373"/>
    </row>
    <row r="630" ht="15.75" customHeight="1">
      <c r="A630" s="373"/>
      <c r="B630" s="373"/>
      <c r="C630" s="373"/>
      <c r="D630" s="373"/>
      <c r="E630" s="373"/>
      <c r="F630" s="373"/>
      <c r="G630" s="373"/>
      <c r="H630" s="373"/>
      <c r="I630" s="373"/>
      <c r="J630" s="373"/>
      <c r="K630" s="373"/>
      <c r="L630" s="373"/>
      <c r="M630" s="373"/>
      <c r="N630" s="373"/>
      <c r="O630" s="373"/>
      <c r="P630" s="373"/>
      <c r="Q630" s="373"/>
      <c r="R630" s="373"/>
      <c r="S630" s="373"/>
      <c r="T630" s="373"/>
      <c r="U630" s="373"/>
      <c r="V630" s="373"/>
      <c r="W630" s="373"/>
      <c r="X630" s="373"/>
      <c r="Y630" s="373"/>
      <c r="Z630" s="373"/>
    </row>
    <row r="631" ht="15.75" customHeight="1">
      <c r="A631" s="373"/>
      <c r="B631" s="373"/>
      <c r="C631" s="373"/>
      <c r="D631" s="373"/>
      <c r="E631" s="373"/>
      <c r="F631" s="373"/>
      <c r="G631" s="373"/>
      <c r="H631" s="373"/>
      <c r="I631" s="373"/>
      <c r="J631" s="373"/>
      <c r="K631" s="373"/>
      <c r="L631" s="373"/>
      <c r="M631" s="373"/>
      <c r="N631" s="373"/>
      <c r="O631" s="373"/>
      <c r="P631" s="373"/>
      <c r="Q631" s="373"/>
      <c r="R631" s="373"/>
      <c r="S631" s="373"/>
      <c r="T631" s="373"/>
      <c r="U631" s="373"/>
      <c r="V631" s="373"/>
      <c r="W631" s="373"/>
      <c r="X631" s="373"/>
      <c r="Y631" s="373"/>
      <c r="Z631" s="373"/>
    </row>
    <row r="632" ht="15.75" customHeight="1">
      <c r="A632" s="373"/>
      <c r="B632" s="373"/>
      <c r="C632" s="373"/>
      <c r="D632" s="373"/>
      <c r="E632" s="373"/>
      <c r="F632" s="373"/>
      <c r="G632" s="373"/>
      <c r="H632" s="373"/>
      <c r="I632" s="373"/>
      <c r="J632" s="373"/>
      <c r="K632" s="373"/>
      <c r="L632" s="373"/>
      <c r="M632" s="373"/>
      <c r="N632" s="373"/>
      <c r="O632" s="373"/>
      <c r="P632" s="373"/>
      <c r="Q632" s="373"/>
      <c r="R632" s="373"/>
      <c r="S632" s="373"/>
      <c r="T632" s="373"/>
      <c r="U632" s="373"/>
      <c r="V632" s="373"/>
      <c r="W632" s="373"/>
      <c r="X632" s="373"/>
      <c r="Y632" s="373"/>
      <c r="Z632" s="373"/>
    </row>
    <row r="633" ht="15.75" customHeight="1">
      <c r="A633" s="373"/>
      <c r="B633" s="373"/>
      <c r="C633" s="373"/>
      <c r="D633" s="373"/>
      <c r="E633" s="373"/>
      <c r="F633" s="373"/>
      <c r="G633" s="373"/>
      <c r="H633" s="373"/>
      <c r="I633" s="373"/>
      <c r="J633" s="373"/>
      <c r="K633" s="373"/>
      <c r="L633" s="373"/>
      <c r="M633" s="373"/>
      <c r="N633" s="373"/>
      <c r="O633" s="373"/>
      <c r="P633" s="373"/>
      <c r="Q633" s="373"/>
      <c r="R633" s="373"/>
      <c r="S633" s="373"/>
      <c r="T633" s="373"/>
      <c r="U633" s="373"/>
      <c r="V633" s="373"/>
      <c r="W633" s="373"/>
      <c r="X633" s="373"/>
      <c r="Y633" s="373"/>
      <c r="Z633" s="373"/>
    </row>
    <row r="634" ht="15.75" customHeight="1">
      <c r="A634" s="373"/>
      <c r="B634" s="373"/>
      <c r="C634" s="373"/>
      <c r="D634" s="373"/>
      <c r="E634" s="373"/>
      <c r="F634" s="373"/>
      <c r="G634" s="373"/>
      <c r="H634" s="373"/>
      <c r="I634" s="373"/>
      <c r="J634" s="373"/>
      <c r="K634" s="373"/>
      <c r="L634" s="373"/>
      <c r="M634" s="373"/>
      <c r="N634" s="373"/>
      <c r="O634" s="373"/>
      <c r="P634" s="373"/>
      <c r="Q634" s="373"/>
      <c r="R634" s="373"/>
      <c r="S634" s="373"/>
      <c r="T634" s="373"/>
      <c r="U634" s="373"/>
      <c r="V634" s="373"/>
      <c r="W634" s="373"/>
      <c r="X634" s="373"/>
      <c r="Y634" s="373"/>
      <c r="Z634" s="373"/>
    </row>
    <row r="635" ht="15.75" customHeight="1">
      <c r="A635" s="373"/>
      <c r="B635" s="373"/>
      <c r="C635" s="373"/>
      <c r="D635" s="373"/>
      <c r="E635" s="373"/>
      <c r="F635" s="373"/>
      <c r="G635" s="373"/>
      <c r="H635" s="373"/>
      <c r="I635" s="373"/>
      <c r="J635" s="373"/>
      <c r="K635" s="373"/>
      <c r="L635" s="373"/>
      <c r="M635" s="373"/>
      <c r="N635" s="373"/>
      <c r="O635" s="373"/>
      <c r="P635" s="373"/>
      <c r="Q635" s="373"/>
      <c r="R635" s="373"/>
      <c r="S635" s="373"/>
      <c r="T635" s="373"/>
      <c r="U635" s="373"/>
      <c r="V635" s="373"/>
      <c r="W635" s="373"/>
      <c r="X635" s="373"/>
      <c r="Y635" s="373"/>
      <c r="Z635" s="373"/>
    </row>
    <row r="636" ht="15.75" customHeight="1">
      <c r="A636" s="373"/>
      <c r="B636" s="373"/>
      <c r="C636" s="373"/>
      <c r="D636" s="373"/>
      <c r="E636" s="373"/>
      <c r="F636" s="373"/>
      <c r="G636" s="373"/>
      <c r="H636" s="373"/>
      <c r="I636" s="373"/>
      <c r="J636" s="373"/>
      <c r="K636" s="373"/>
      <c r="L636" s="373"/>
      <c r="M636" s="373"/>
      <c r="N636" s="373"/>
      <c r="O636" s="373"/>
      <c r="P636" s="373"/>
      <c r="Q636" s="373"/>
      <c r="R636" s="373"/>
      <c r="S636" s="373"/>
      <c r="T636" s="373"/>
      <c r="U636" s="373"/>
      <c r="V636" s="373"/>
      <c r="W636" s="373"/>
      <c r="X636" s="373"/>
      <c r="Y636" s="373"/>
      <c r="Z636" s="373"/>
    </row>
    <row r="637" ht="15.75" customHeight="1">
      <c r="A637" s="373"/>
      <c r="B637" s="373"/>
      <c r="C637" s="373"/>
      <c r="D637" s="373"/>
      <c r="E637" s="373"/>
      <c r="F637" s="373"/>
      <c r="G637" s="373"/>
      <c r="H637" s="373"/>
      <c r="I637" s="373"/>
      <c r="J637" s="373"/>
      <c r="K637" s="373"/>
      <c r="L637" s="373"/>
      <c r="M637" s="373"/>
      <c r="N637" s="373"/>
      <c r="O637" s="373"/>
      <c r="P637" s="373"/>
      <c r="Q637" s="373"/>
      <c r="R637" s="373"/>
      <c r="S637" s="373"/>
      <c r="T637" s="373"/>
      <c r="U637" s="373"/>
      <c r="V637" s="373"/>
      <c r="W637" s="373"/>
      <c r="X637" s="373"/>
      <c r="Y637" s="373"/>
      <c r="Z637" s="373"/>
    </row>
    <row r="638" ht="15.75" customHeight="1">
      <c r="A638" s="373"/>
      <c r="B638" s="373"/>
      <c r="C638" s="373"/>
      <c r="D638" s="373"/>
      <c r="E638" s="373"/>
      <c r="F638" s="373"/>
      <c r="G638" s="373"/>
      <c r="H638" s="373"/>
      <c r="I638" s="373"/>
      <c r="J638" s="373"/>
      <c r="K638" s="373"/>
      <c r="L638" s="373"/>
      <c r="M638" s="373"/>
      <c r="N638" s="373"/>
      <c r="O638" s="373"/>
      <c r="P638" s="373"/>
      <c r="Q638" s="373"/>
      <c r="R638" s="373"/>
      <c r="S638" s="373"/>
      <c r="T638" s="373"/>
      <c r="U638" s="373"/>
      <c r="V638" s="373"/>
      <c r="W638" s="373"/>
      <c r="X638" s="373"/>
      <c r="Y638" s="373"/>
      <c r="Z638" s="373"/>
    </row>
    <row r="639" ht="15.75" customHeight="1">
      <c r="A639" s="373"/>
      <c r="B639" s="373"/>
      <c r="C639" s="373"/>
      <c r="D639" s="373"/>
      <c r="E639" s="373"/>
      <c r="F639" s="373"/>
      <c r="G639" s="373"/>
      <c r="H639" s="373"/>
      <c r="I639" s="373"/>
      <c r="J639" s="373"/>
      <c r="K639" s="373"/>
      <c r="L639" s="373"/>
      <c r="M639" s="373"/>
      <c r="N639" s="373"/>
      <c r="O639" s="373"/>
      <c r="P639" s="373"/>
      <c r="Q639" s="373"/>
      <c r="R639" s="373"/>
      <c r="S639" s="373"/>
      <c r="T639" s="373"/>
      <c r="U639" s="373"/>
      <c r="V639" s="373"/>
      <c r="W639" s="373"/>
      <c r="X639" s="373"/>
      <c r="Y639" s="373"/>
      <c r="Z639" s="373"/>
    </row>
    <row r="640" ht="15.75" customHeight="1">
      <c r="A640" s="373"/>
      <c r="B640" s="373"/>
      <c r="C640" s="373"/>
      <c r="D640" s="373"/>
      <c r="E640" s="373"/>
      <c r="F640" s="373"/>
      <c r="G640" s="373"/>
      <c r="H640" s="373"/>
      <c r="I640" s="373"/>
      <c r="J640" s="373"/>
      <c r="K640" s="373"/>
      <c r="L640" s="373"/>
      <c r="M640" s="373"/>
      <c r="N640" s="373"/>
      <c r="O640" s="373"/>
      <c r="P640" s="373"/>
      <c r="Q640" s="373"/>
      <c r="R640" s="373"/>
      <c r="S640" s="373"/>
      <c r="T640" s="373"/>
      <c r="U640" s="373"/>
      <c r="V640" s="373"/>
      <c r="W640" s="373"/>
      <c r="X640" s="373"/>
      <c r="Y640" s="373"/>
      <c r="Z640" s="373"/>
    </row>
    <row r="641" ht="15.75" customHeight="1">
      <c r="A641" s="373"/>
      <c r="B641" s="373"/>
      <c r="C641" s="373"/>
      <c r="D641" s="373"/>
      <c r="E641" s="373"/>
      <c r="F641" s="373"/>
      <c r="G641" s="373"/>
      <c r="H641" s="373"/>
      <c r="I641" s="373"/>
      <c r="J641" s="373"/>
      <c r="K641" s="373"/>
      <c r="L641" s="373"/>
      <c r="M641" s="373"/>
      <c r="N641" s="373"/>
      <c r="O641" s="373"/>
      <c r="P641" s="373"/>
      <c r="Q641" s="373"/>
      <c r="R641" s="373"/>
      <c r="S641" s="373"/>
      <c r="T641" s="373"/>
      <c r="U641" s="373"/>
      <c r="V641" s="373"/>
      <c r="W641" s="373"/>
      <c r="X641" s="373"/>
      <c r="Y641" s="373"/>
      <c r="Z641" s="373"/>
    </row>
    <row r="642" ht="15.75" customHeight="1">
      <c r="A642" s="373"/>
      <c r="B642" s="373"/>
      <c r="C642" s="373"/>
      <c r="D642" s="373"/>
      <c r="E642" s="373"/>
      <c r="F642" s="373"/>
      <c r="G642" s="373"/>
      <c r="H642" s="373"/>
      <c r="I642" s="373"/>
      <c r="J642" s="373"/>
      <c r="K642" s="373"/>
      <c r="L642" s="373"/>
      <c r="M642" s="373"/>
      <c r="N642" s="373"/>
      <c r="O642" s="373"/>
      <c r="P642" s="373"/>
      <c r="Q642" s="373"/>
      <c r="R642" s="373"/>
      <c r="S642" s="373"/>
      <c r="T642" s="373"/>
      <c r="U642" s="373"/>
      <c r="V642" s="373"/>
      <c r="W642" s="373"/>
      <c r="X642" s="373"/>
      <c r="Y642" s="373"/>
      <c r="Z642" s="373"/>
    </row>
    <row r="643" ht="15.75" customHeight="1">
      <c r="A643" s="373"/>
      <c r="B643" s="373"/>
      <c r="C643" s="373"/>
      <c r="D643" s="373"/>
      <c r="E643" s="373"/>
      <c r="F643" s="373"/>
      <c r="G643" s="373"/>
      <c r="H643" s="373"/>
      <c r="I643" s="373"/>
      <c r="J643" s="373"/>
      <c r="K643" s="373"/>
      <c r="L643" s="373"/>
      <c r="M643" s="373"/>
      <c r="N643" s="373"/>
      <c r="O643" s="373"/>
      <c r="P643" s="373"/>
      <c r="Q643" s="373"/>
      <c r="R643" s="373"/>
      <c r="S643" s="373"/>
      <c r="T643" s="373"/>
      <c r="U643" s="373"/>
      <c r="V643" s="373"/>
      <c r="W643" s="373"/>
      <c r="X643" s="373"/>
      <c r="Y643" s="373"/>
      <c r="Z643" s="373"/>
    </row>
    <row r="644" ht="15.75" customHeight="1">
      <c r="A644" s="373"/>
      <c r="B644" s="373"/>
      <c r="C644" s="373"/>
      <c r="D644" s="373"/>
      <c r="E644" s="373"/>
      <c r="F644" s="373"/>
      <c r="G644" s="373"/>
      <c r="H644" s="373"/>
      <c r="I644" s="373"/>
      <c r="J644" s="373"/>
      <c r="K644" s="373"/>
      <c r="L644" s="373"/>
      <c r="M644" s="373"/>
      <c r="N644" s="373"/>
      <c r="O644" s="373"/>
      <c r="P644" s="373"/>
      <c r="Q644" s="373"/>
      <c r="R644" s="373"/>
      <c r="S644" s="373"/>
      <c r="T644" s="373"/>
      <c r="U644" s="373"/>
      <c r="V644" s="373"/>
      <c r="W644" s="373"/>
      <c r="X644" s="373"/>
      <c r="Y644" s="373"/>
      <c r="Z644" s="373"/>
    </row>
    <row r="645" ht="15.75" customHeight="1">
      <c r="A645" s="373"/>
      <c r="B645" s="373"/>
      <c r="C645" s="373"/>
      <c r="D645" s="373"/>
      <c r="E645" s="373"/>
      <c r="F645" s="373"/>
      <c r="G645" s="373"/>
      <c r="H645" s="373"/>
      <c r="I645" s="373"/>
      <c r="J645" s="373"/>
      <c r="K645" s="373"/>
      <c r="L645" s="373"/>
      <c r="M645" s="373"/>
      <c r="N645" s="373"/>
      <c r="O645" s="373"/>
      <c r="P645" s="373"/>
      <c r="Q645" s="373"/>
      <c r="R645" s="373"/>
      <c r="S645" s="373"/>
      <c r="T645" s="373"/>
      <c r="U645" s="373"/>
      <c r="V645" s="373"/>
      <c r="W645" s="373"/>
      <c r="X645" s="373"/>
      <c r="Y645" s="373"/>
      <c r="Z645" s="373"/>
    </row>
    <row r="646" ht="15.75" customHeight="1">
      <c r="A646" s="373"/>
      <c r="B646" s="373"/>
      <c r="C646" s="373"/>
      <c r="D646" s="373"/>
      <c r="E646" s="373"/>
      <c r="F646" s="373"/>
      <c r="G646" s="373"/>
      <c r="H646" s="373"/>
      <c r="I646" s="373"/>
      <c r="J646" s="373"/>
      <c r="K646" s="373"/>
      <c r="L646" s="373"/>
      <c r="M646" s="373"/>
      <c r="N646" s="373"/>
      <c r="O646" s="373"/>
      <c r="P646" s="373"/>
      <c r="Q646" s="373"/>
      <c r="R646" s="373"/>
      <c r="S646" s="373"/>
      <c r="T646" s="373"/>
      <c r="U646" s="373"/>
      <c r="V646" s="373"/>
      <c r="W646" s="373"/>
      <c r="X646" s="373"/>
      <c r="Y646" s="373"/>
      <c r="Z646" s="373"/>
    </row>
    <row r="647" ht="15.75" customHeight="1">
      <c r="A647" s="373"/>
      <c r="B647" s="373"/>
      <c r="C647" s="373"/>
      <c r="D647" s="373"/>
      <c r="E647" s="373"/>
      <c r="F647" s="373"/>
      <c r="G647" s="373"/>
      <c r="H647" s="373"/>
      <c r="I647" s="373"/>
      <c r="J647" s="373"/>
      <c r="K647" s="373"/>
      <c r="L647" s="373"/>
      <c r="M647" s="373"/>
      <c r="N647" s="373"/>
      <c r="O647" s="373"/>
      <c r="P647" s="373"/>
      <c r="Q647" s="373"/>
      <c r="R647" s="373"/>
      <c r="S647" s="373"/>
      <c r="T647" s="373"/>
      <c r="U647" s="373"/>
      <c r="V647" s="373"/>
      <c r="W647" s="373"/>
      <c r="X647" s="373"/>
      <c r="Y647" s="373"/>
      <c r="Z647" s="373"/>
    </row>
    <row r="648" ht="15.75" customHeight="1">
      <c r="A648" s="373"/>
      <c r="B648" s="373"/>
      <c r="C648" s="373"/>
      <c r="D648" s="373"/>
      <c r="E648" s="373"/>
      <c r="F648" s="373"/>
      <c r="G648" s="373"/>
      <c r="H648" s="373"/>
      <c r="I648" s="373"/>
      <c r="J648" s="373"/>
      <c r="K648" s="373"/>
      <c r="L648" s="373"/>
      <c r="M648" s="373"/>
      <c r="N648" s="373"/>
      <c r="O648" s="373"/>
      <c r="P648" s="373"/>
      <c r="Q648" s="373"/>
      <c r="R648" s="373"/>
      <c r="S648" s="373"/>
      <c r="T648" s="373"/>
      <c r="U648" s="373"/>
      <c r="V648" s="373"/>
      <c r="W648" s="373"/>
      <c r="X648" s="373"/>
      <c r="Y648" s="373"/>
      <c r="Z648" s="373"/>
    </row>
    <row r="649" ht="15.75" customHeight="1">
      <c r="A649" s="373"/>
      <c r="B649" s="373"/>
      <c r="C649" s="373"/>
      <c r="D649" s="373"/>
      <c r="E649" s="373"/>
      <c r="F649" s="373"/>
      <c r="G649" s="373"/>
      <c r="H649" s="373"/>
      <c r="I649" s="373"/>
      <c r="J649" s="373"/>
      <c r="K649" s="373"/>
      <c r="L649" s="373"/>
      <c r="M649" s="373"/>
      <c r="N649" s="373"/>
      <c r="O649" s="373"/>
      <c r="P649" s="373"/>
      <c r="Q649" s="373"/>
      <c r="R649" s="373"/>
      <c r="S649" s="373"/>
      <c r="T649" s="373"/>
      <c r="U649" s="373"/>
      <c r="V649" s="373"/>
      <c r="W649" s="373"/>
      <c r="X649" s="373"/>
      <c r="Y649" s="373"/>
      <c r="Z649" s="373"/>
    </row>
    <row r="650" ht="15.75" customHeight="1">
      <c r="A650" s="373"/>
      <c r="B650" s="373"/>
      <c r="C650" s="373"/>
      <c r="D650" s="373"/>
      <c r="E650" s="373"/>
      <c r="F650" s="373"/>
      <c r="G650" s="373"/>
      <c r="H650" s="373"/>
      <c r="I650" s="373"/>
      <c r="J650" s="373"/>
      <c r="K650" s="373"/>
      <c r="L650" s="373"/>
      <c r="M650" s="373"/>
      <c r="N650" s="373"/>
      <c r="O650" s="373"/>
      <c r="P650" s="373"/>
      <c r="Q650" s="373"/>
      <c r="R650" s="373"/>
      <c r="S650" s="373"/>
      <c r="T650" s="373"/>
      <c r="U650" s="373"/>
      <c r="V650" s="373"/>
      <c r="W650" s="373"/>
      <c r="X650" s="373"/>
      <c r="Y650" s="373"/>
      <c r="Z650" s="373"/>
    </row>
    <row r="651" ht="15.75" customHeight="1">
      <c r="A651" s="373"/>
      <c r="B651" s="373"/>
      <c r="C651" s="373"/>
      <c r="D651" s="373"/>
      <c r="E651" s="373"/>
      <c r="F651" s="373"/>
      <c r="G651" s="373"/>
      <c r="H651" s="373"/>
      <c r="I651" s="373"/>
      <c r="J651" s="373"/>
      <c r="K651" s="373"/>
      <c r="L651" s="373"/>
      <c r="M651" s="373"/>
      <c r="N651" s="373"/>
      <c r="O651" s="373"/>
      <c r="P651" s="373"/>
      <c r="Q651" s="373"/>
      <c r="R651" s="373"/>
      <c r="S651" s="373"/>
      <c r="T651" s="373"/>
      <c r="U651" s="373"/>
      <c r="V651" s="373"/>
      <c r="W651" s="373"/>
      <c r="X651" s="373"/>
      <c r="Y651" s="373"/>
      <c r="Z651" s="373"/>
    </row>
    <row r="652" ht="15.75" customHeight="1">
      <c r="A652" s="373"/>
      <c r="B652" s="373"/>
      <c r="C652" s="373"/>
      <c r="D652" s="373"/>
      <c r="E652" s="373"/>
      <c r="F652" s="373"/>
      <c r="G652" s="373"/>
      <c r="H652" s="373"/>
      <c r="I652" s="373"/>
      <c r="J652" s="373"/>
      <c r="K652" s="373"/>
      <c r="L652" s="373"/>
      <c r="M652" s="373"/>
      <c r="N652" s="373"/>
      <c r="O652" s="373"/>
      <c r="P652" s="373"/>
      <c r="Q652" s="373"/>
      <c r="R652" s="373"/>
      <c r="S652" s="373"/>
      <c r="T652" s="373"/>
      <c r="U652" s="373"/>
      <c r="V652" s="373"/>
      <c r="W652" s="373"/>
      <c r="X652" s="373"/>
      <c r="Y652" s="373"/>
      <c r="Z652" s="373"/>
    </row>
    <row r="653" ht="15.75" customHeight="1">
      <c r="A653" s="373"/>
      <c r="B653" s="373"/>
      <c r="C653" s="373"/>
      <c r="D653" s="373"/>
      <c r="E653" s="373"/>
      <c r="F653" s="373"/>
      <c r="G653" s="373"/>
      <c r="H653" s="373"/>
      <c r="I653" s="373"/>
      <c r="J653" s="373"/>
      <c r="K653" s="373"/>
      <c r="L653" s="373"/>
      <c r="M653" s="373"/>
      <c r="N653" s="373"/>
      <c r="O653" s="373"/>
      <c r="P653" s="373"/>
      <c r="Q653" s="373"/>
      <c r="R653" s="373"/>
      <c r="S653" s="373"/>
      <c r="T653" s="373"/>
      <c r="U653" s="373"/>
      <c r="V653" s="373"/>
      <c r="W653" s="373"/>
      <c r="X653" s="373"/>
      <c r="Y653" s="373"/>
      <c r="Z653" s="373"/>
    </row>
    <row r="654" ht="15.75" customHeight="1">
      <c r="A654" s="373"/>
      <c r="B654" s="373"/>
      <c r="C654" s="373"/>
      <c r="D654" s="373"/>
      <c r="E654" s="373"/>
      <c r="F654" s="373"/>
      <c r="G654" s="373"/>
      <c r="H654" s="373"/>
      <c r="I654" s="373"/>
      <c r="J654" s="373"/>
      <c r="K654" s="373"/>
      <c r="L654" s="373"/>
      <c r="M654" s="373"/>
      <c r="N654" s="373"/>
      <c r="O654" s="373"/>
      <c r="P654" s="373"/>
      <c r="Q654" s="373"/>
      <c r="R654" s="373"/>
      <c r="S654" s="373"/>
      <c r="T654" s="373"/>
      <c r="U654" s="373"/>
      <c r="V654" s="373"/>
      <c r="W654" s="373"/>
      <c r="X654" s="373"/>
      <c r="Y654" s="373"/>
      <c r="Z654" s="373"/>
    </row>
    <row r="655" ht="15.75" customHeight="1">
      <c r="A655" s="373"/>
      <c r="B655" s="373"/>
      <c r="C655" s="373"/>
      <c r="D655" s="373"/>
      <c r="E655" s="373"/>
      <c r="F655" s="373"/>
      <c r="G655" s="373"/>
      <c r="H655" s="373"/>
      <c r="I655" s="373"/>
      <c r="J655" s="373"/>
      <c r="K655" s="373"/>
      <c r="L655" s="373"/>
      <c r="M655" s="373"/>
      <c r="N655" s="373"/>
      <c r="O655" s="373"/>
      <c r="P655" s="373"/>
      <c r="Q655" s="373"/>
      <c r="R655" s="373"/>
      <c r="S655" s="373"/>
      <c r="T655" s="373"/>
      <c r="U655" s="373"/>
      <c r="V655" s="373"/>
      <c r="W655" s="373"/>
      <c r="X655" s="373"/>
      <c r="Y655" s="373"/>
      <c r="Z655" s="373"/>
    </row>
    <row r="656" ht="15.75" customHeight="1">
      <c r="A656" s="373"/>
      <c r="B656" s="373"/>
      <c r="C656" s="373"/>
      <c r="D656" s="373"/>
      <c r="E656" s="373"/>
      <c r="F656" s="373"/>
      <c r="G656" s="373"/>
      <c r="H656" s="373"/>
      <c r="I656" s="373"/>
      <c r="J656" s="373"/>
      <c r="K656" s="373"/>
      <c r="L656" s="373"/>
      <c r="M656" s="373"/>
      <c r="N656" s="373"/>
      <c r="O656" s="373"/>
      <c r="P656" s="373"/>
      <c r="Q656" s="373"/>
      <c r="R656" s="373"/>
      <c r="S656" s="373"/>
      <c r="T656" s="373"/>
      <c r="U656" s="373"/>
      <c r="V656" s="373"/>
      <c r="W656" s="373"/>
      <c r="X656" s="373"/>
      <c r="Y656" s="373"/>
      <c r="Z656" s="373"/>
    </row>
    <row r="657" ht="15.75" customHeight="1">
      <c r="A657" s="373"/>
      <c r="B657" s="373"/>
      <c r="C657" s="373"/>
      <c r="D657" s="373"/>
      <c r="E657" s="373"/>
      <c r="F657" s="373"/>
      <c r="G657" s="373"/>
      <c r="H657" s="373"/>
      <c r="I657" s="373"/>
      <c r="J657" s="373"/>
      <c r="K657" s="373"/>
      <c r="L657" s="373"/>
      <c r="M657" s="373"/>
      <c r="N657" s="373"/>
      <c r="O657" s="373"/>
      <c r="P657" s="373"/>
      <c r="Q657" s="373"/>
      <c r="R657" s="373"/>
      <c r="S657" s="373"/>
      <c r="T657" s="373"/>
      <c r="U657" s="373"/>
      <c r="V657" s="373"/>
      <c r="W657" s="373"/>
      <c r="X657" s="373"/>
      <c r="Y657" s="373"/>
      <c r="Z657" s="373"/>
    </row>
    <row r="658" ht="15.75" customHeight="1">
      <c r="A658" s="373"/>
      <c r="B658" s="373"/>
      <c r="C658" s="373"/>
      <c r="D658" s="373"/>
      <c r="E658" s="373"/>
      <c r="F658" s="373"/>
      <c r="G658" s="373"/>
      <c r="H658" s="373"/>
      <c r="I658" s="373"/>
      <c r="J658" s="373"/>
      <c r="K658" s="373"/>
      <c r="L658" s="373"/>
      <c r="M658" s="373"/>
      <c r="N658" s="373"/>
      <c r="O658" s="373"/>
      <c r="P658" s="373"/>
      <c r="Q658" s="373"/>
      <c r="R658" s="373"/>
      <c r="S658" s="373"/>
      <c r="T658" s="373"/>
      <c r="U658" s="373"/>
      <c r="V658" s="373"/>
      <c r="W658" s="373"/>
      <c r="X658" s="373"/>
      <c r="Y658" s="373"/>
      <c r="Z658" s="373"/>
    </row>
    <row r="659" ht="15.75" customHeight="1">
      <c r="A659" s="373"/>
      <c r="B659" s="373"/>
      <c r="C659" s="373"/>
      <c r="D659" s="373"/>
      <c r="E659" s="373"/>
      <c r="F659" s="373"/>
      <c r="G659" s="373"/>
      <c r="H659" s="373"/>
      <c r="I659" s="373"/>
      <c r="J659" s="373"/>
      <c r="K659" s="373"/>
      <c r="L659" s="373"/>
      <c r="M659" s="373"/>
      <c r="N659" s="373"/>
      <c r="O659" s="373"/>
      <c r="P659" s="373"/>
      <c r="Q659" s="373"/>
      <c r="R659" s="373"/>
      <c r="S659" s="373"/>
      <c r="T659" s="373"/>
      <c r="U659" s="373"/>
      <c r="V659" s="373"/>
      <c r="W659" s="373"/>
      <c r="X659" s="373"/>
      <c r="Y659" s="373"/>
      <c r="Z659" s="373"/>
    </row>
    <row r="660" ht="15.75" customHeight="1">
      <c r="A660" s="373"/>
      <c r="B660" s="373"/>
      <c r="C660" s="373"/>
      <c r="D660" s="373"/>
      <c r="E660" s="373"/>
      <c r="F660" s="373"/>
      <c r="G660" s="373"/>
      <c r="H660" s="373"/>
      <c r="I660" s="373"/>
      <c r="J660" s="373"/>
      <c r="K660" s="373"/>
      <c r="L660" s="373"/>
      <c r="M660" s="373"/>
      <c r="N660" s="373"/>
      <c r="O660" s="373"/>
      <c r="P660" s="373"/>
      <c r="Q660" s="373"/>
      <c r="R660" s="373"/>
      <c r="S660" s="373"/>
      <c r="T660" s="373"/>
      <c r="U660" s="373"/>
      <c r="V660" s="373"/>
      <c r="W660" s="373"/>
      <c r="X660" s="373"/>
      <c r="Y660" s="373"/>
      <c r="Z660" s="373"/>
    </row>
    <row r="661" ht="15.75" customHeight="1">
      <c r="A661" s="373"/>
      <c r="B661" s="373"/>
      <c r="C661" s="373"/>
      <c r="D661" s="373"/>
      <c r="E661" s="373"/>
      <c r="F661" s="373"/>
      <c r="G661" s="373"/>
      <c r="H661" s="373"/>
      <c r="I661" s="373"/>
      <c r="J661" s="373"/>
      <c r="K661" s="373"/>
      <c r="L661" s="373"/>
      <c r="M661" s="373"/>
      <c r="N661" s="373"/>
      <c r="O661" s="373"/>
      <c r="P661" s="373"/>
      <c r="Q661" s="373"/>
      <c r="R661" s="373"/>
      <c r="S661" s="373"/>
      <c r="T661" s="373"/>
      <c r="U661" s="373"/>
      <c r="V661" s="373"/>
      <c r="W661" s="373"/>
      <c r="X661" s="373"/>
      <c r="Y661" s="373"/>
      <c r="Z661" s="373"/>
    </row>
    <row r="662" ht="15.75" customHeight="1">
      <c r="A662" s="373"/>
      <c r="B662" s="373"/>
      <c r="C662" s="373"/>
      <c r="D662" s="373"/>
      <c r="E662" s="373"/>
      <c r="F662" s="373"/>
      <c r="G662" s="373"/>
      <c r="H662" s="373"/>
      <c r="I662" s="373"/>
      <c r="J662" s="373"/>
      <c r="K662" s="373"/>
      <c r="L662" s="373"/>
      <c r="M662" s="373"/>
      <c r="N662" s="373"/>
      <c r="O662" s="373"/>
      <c r="P662" s="373"/>
      <c r="Q662" s="373"/>
      <c r="R662" s="373"/>
      <c r="S662" s="373"/>
      <c r="T662" s="373"/>
      <c r="U662" s="373"/>
      <c r="V662" s="373"/>
      <c r="W662" s="373"/>
      <c r="X662" s="373"/>
      <c r="Y662" s="373"/>
      <c r="Z662" s="373"/>
    </row>
    <row r="663" ht="15.75" customHeight="1">
      <c r="A663" s="373"/>
      <c r="B663" s="373"/>
      <c r="C663" s="373"/>
      <c r="D663" s="373"/>
      <c r="E663" s="373"/>
      <c r="F663" s="373"/>
      <c r="G663" s="373"/>
      <c r="H663" s="373"/>
      <c r="I663" s="373"/>
      <c r="J663" s="373"/>
      <c r="K663" s="373"/>
      <c r="L663" s="373"/>
      <c r="M663" s="373"/>
      <c r="N663" s="373"/>
      <c r="O663" s="373"/>
      <c r="P663" s="373"/>
      <c r="Q663" s="373"/>
      <c r="R663" s="373"/>
      <c r="S663" s="373"/>
      <c r="T663" s="373"/>
      <c r="U663" s="373"/>
      <c r="V663" s="373"/>
      <c r="W663" s="373"/>
      <c r="X663" s="373"/>
      <c r="Y663" s="373"/>
      <c r="Z663" s="373"/>
    </row>
    <row r="664" ht="15.75" customHeight="1">
      <c r="A664" s="373"/>
      <c r="B664" s="373"/>
      <c r="C664" s="373"/>
      <c r="D664" s="373"/>
      <c r="E664" s="373"/>
      <c r="F664" s="373"/>
      <c r="G664" s="373"/>
      <c r="H664" s="373"/>
      <c r="I664" s="373"/>
      <c r="J664" s="373"/>
      <c r="K664" s="373"/>
      <c r="L664" s="373"/>
      <c r="M664" s="373"/>
      <c r="N664" s="373"/>
      <c r="O664" s="373"/>
      <c r="P664" s="373"/>
      <c r="Q664" s="373"/>
      <c r="R664" s="373"/>
      <c r="S664" s="373"/>
      <c r="T664" s="373"/>
      <c r="U664" s="373"/>
      <c r="V664" s="373"/>
      <c r="W664" s="373"/>
      <c r="X664" s="373"/>
      <c r="Y664" s="373"/>
      <c r="Z664" s="373"/>
    </row>
    <row r="665" ht="15.75" customHeight="1">
      <c r="A665" s="373"/>
      <c r="B665" s="373"/>
      <c r="C665" s="373"/>
      <c r="D665" s="373"/>
      <c r="E665" s="373"/>
      <c r="F665" s="373"/>
      <c r="G665" s="373"/>
      <c r="H665" s="373"/>
      <c r="I665" s="373"/>
      <c r="J665" s="373"/>
      <c r="K665" s="373"/>
      <c r="L665" s="373"/>
      <c r="M665" s="373"/>
      <c r="N665" s="373"/>
      <c r="O665" s="373"/>
      <c r="P665" s="373"/>
      <c r="Q665" s="373"/>
      <c r="R665" s="373"/>
      <c r="S665" s="373"/>
      <c r="T665" s="373"/>
      <c r="U665" s="373"/>
      <c r="V665" s="373"/>
      <c r="W665" s="373"/>
      <c r="X665" s="373"/>
      <c r="Y665" s="373"/>
      <c r="Z665" s="373"/>
    </row>
    <row r="666" ht="15.75" customHeight="1">
      <c r="A666" s="373"/>
      <c r="B666" s="373"/>
      <c r="C666" s="373"/>
      <c r="D666" s="373"/>
      <c r="E666" s="373"/>
      <c r="F666" s="373"/>
      <c r="G666" s="373"/>
      <c r="H666" s="373"/>
      <c r="I666" s="373"/>
      <c r="J666" s="373"/>
      <c r="K666" s="373"/>
      <c r="L666" s="373"/>
      <c r="M666" s="373"/>
      <c r="N666" s="373"/>
      <c r="O666" s="373"/>
      <c r="P666" s="373"/>
      <c r="Q666" s="373"/>
      <c r="R666" s="373"/>
      <c r="S666" s="373"/>
      <c r="T666" s="373"/>
      <c r="U666" s="373"/>
      <c r="V666" s="373"/>
      <c r="W666" s="373"/>
      <c r="X666" s="373"/>
      <c r="Y666" s="373"/>
      <c r="Z666" s="373"/>
    </row>
    <row r="667" ht="15.75" customHeight="1">
      <c r="A667" s="373"/>
      <c r="B667" s="373"/>
      <c r="C667" s="373"/>
      <c r="D667" s="373"/>
      <c r="E667" s="373"/>
      <c r="F667" s="373"/>
      <c r="G667" s="373"/>
      <c r="H667" s="373"/>
      <c r="I667" s="373"/>
      <c r="J667" s="373"/>
      <c r="K667" s="373"/>
      <c r="L667" s="373"/>
      <c r="M667" s="373"/>
      <c r="N667" s="373"/>
      <c r="O667" s="373"/>
      <c r="P667" s="373"/>
      <c r="Q667" s="373"/>
      <c r="R667" s="373"/>
      <c r="S667" s="373"/>
      <c r="T667" s="373"/>
      <c r="U667" s="373"/>
      <c r="V667" s="373"/>
      <c r="W667" s="373"/>
      <c r="X667" s="373"/>
      <c r="Y667" s="373"/>
      <c r="Z667" s="373"/>
    </row>
    <row r="668" ht="15.75" customHeight="1">
      <c r="A668" s="373"/>
      <c r="B668" s="373"/>
      <c r="C668" s="373"/>
      <c r="D668" s="373"/>
      <c r="E668" s="373"/>
      <c r="F668" s="373"/>
      <c r="G668" s="373"/>
      <c r="H668" s="373"/>
      <c r="I668" s="373"/>
      <c r="J668" s="373"/>
      <c r="K668" s="373"/>
      <c r="L668" s="373"/>
      <c r="M668" s="373"/>
      <c r="N668" s="373"/>
      <c r="O668" s="373"/>
      <c r="P668" s="373"/>
      <c r="Q668" s="373"/>
      <c r="R668" s="373"/>
      <c r="S668" s="373"/>
      <c r="T668" s="373"/>
      <c r="U668" s="373"/>
      <c r="V668" s="373"/>
      <c r="W668" s="373"/>
      <c r="X668" s="373"/>
      <c r="Y668" s="373"/>
      <c r="Z668" s="373"/>
    </row>
    <row r="669" ht="15.75" customHeight="1">
      <c r="A669" s="373"/>
      <c r="B669" s="373"/>
      <c r="C669" s="373"/>
      <c r="D669" s="373"/>
      <c r="E669" s="373"/>
      <c r="F669" s="373"/>
      <c r="G669" s="373"/>
      <c r="H669" s="373"/>
      <c r="I669" s="373"/>
      <c r="J669" s="373"/>
      <c r="K669" s="373"/>
      <c r="L669" s="373"/>
      <c r="M669" s="373"/>
      <c r="N669" s="373"/>
      <c r="O669" s="373"/>
      <c r="P669" s="373"/>
      <c r="Q669" s="373"/>
      <c r="R669" s="373"/>
      <c r="S669" s="373"/>
      <c r="T669" s="373"/>
      <c r="U669" s="373"/>
      <c r="V669" s="373"/>
      <c r="W669" s="373"/>
      <c r="X669" s="373"/>
      <c r="Y669" s="373"/>
      <c r="Z669" s="373"/>
    </row>
    <row r="670" ht="15.75" customHeight="1">
      <c r="A670" s="373"/>
      <c r="B670" s="373"/>
      <c r="C670" s="373"/>
      <c r="D670" s="373"/>
      <c r="E670" s="373"/>
      <c r="F670" s="373"/>
      <c r="G670" s="373"/>
      <c r="H670" s="373"/>
      <c r="I670" s="373"/>
      <c r="J670" s="373"/>
      <c r="K670" s="373"/>
      <c r="L670" s="373"/>
      <c r="M670" s="373"/>
      <c r="N670" s="373"/>
      <c r="O670" s="373"/>
      <c r="P670" s="373"/>
      <c r="Q670" s="373"/>
      <c r="R670" s="373"/>
      <c r="S670" s="373"/>
      <c r="T670" s="373"/>
      <c r="U670" s="373"/>
      <c r="V670" s="373"/>
      <c r="W670" s="373"/>
      <c r="X670" s="373"/>
      <c r="Y670" s="373"/>
      <c r="Z670" s="373"/>
    </row>
    <row r="671" ht="15.75" customHeight="1">
      <c r="A671" s="373"/>
      <c r="B671" s="373"/>
      <c r="C671" s="373"/>
      <c r="D671" s="373"/>
      <c r="E671" s="373"/>
      <c r="F671" s="373"/>
      <c r="G671" s="373"/>
      <c r="H671" s="373"/>
      <c r="I671" s="373"/>
      <c r="J671" s="373"/>
      <c r="K671" s="373"/>
      <c r="L671" s="373"/>
      <c r="M671" s="373"/>
      <c r="N671" s="373"/>
      <c r="O671" s="373"/>
      <c r="P671" s="373"/>
      <c r="Q671" s="373"/>
      <c r="R671" s="373"/>
      <c r="S671" s="373"/>
      <c r="T671" s="373"/>
      <c r="U671" s="373"/>
      <c r="V671" s="373"/>
      <c r="W671" s="373"/>
      <c r="X671" s="373"/>
      <c r="Y671" s="373"/>
      <c r="Z671" s="373"/>
    </row>
    <row r="672" ht="15.75" customHeight="1">
      <c r="A672" s="373"/>
      <c r="B672" s="373"/>
      <c r="C672" s="373"/>
      <c r="D672" s="373"/>
      <c r="E672" s="373"/>
      <c r="F672" s="373"/>
      <c r="G672" s="373"/>
      <c r="H672" s="373"/>
      <c r="I672" s="373"/>
      <c r="J672" s="373"/>
      <c r="K672" s="373"/>
      <c r="L672" s="373"/>
      <c r="M672" s="373"/>
      <c r="N672" s="373"/>
      <c r="O672" s="373"/>
      <c r="P672" s="373"/>
      <c r="Q672" s="373"/>
      <c r="R672" s="373"/>
      <c r="S672" s="373"/>
      <c r="T672" s="373"/>
      <c r="U672" s="373"/>
      <c r="V672" s="373"/>
      <c r="W672" s="373"/>
      <c r="X672" s="373"/>
      <c r="Y672" s="373"/>
      <c r="Z672" s="373"/>
    </row>
    <row r="673" ht="15.75" customHeight="1">
      <c r="A673" s="373"/>
      <c r="B673" s="373"/>
      <c r="C673" s="373"/>
      <c r="D673" s="373"/>
      <c r="E673" s="373"/>
      <c r="F673" s="373"/>
      <c r="G673" s="373"/>
      <c r="H673" s="373"/>
      <c r="I673" s="373"/>
      <c r="J673" s="373"/>
      <c r="K673" s="373"/>
      <c r="L673" s="373"/>
      <c r="M673" s="373"/>
      <c r="N673" s="373"/>
      <c r="O673" s="373"/>
      <c r="P673" s="373"/>
      <c r="Q673" s="373"/>
      <c r="R673" s="373"/>
      <c r="S673" s="373"/>
      <c r="T673" s="373"/>
      <c r="U673" s="373"/>
      <c r="V673" s="373"/>
      <c r="W673" s="373"/>
      <c r="X673" s="373"/>
      <c r="Y673" s="373"/>
      <c r="Z673" s="373"/>
    </row>
    <row r="674" ht="15.75" customHeight="1">
      <c r="A674" s="373"/>
      <c r="B674" s="373"/>
      <c r="C674" s="373"/>
      <c r="D674" s="373"/>
      <c r="E674" s="373"/>
      <c r="F674" s="373"/>
      <c r="G674" s="373"/>
      <c r="H674" s="373"/>
      <c r="I674" s="373"/>
      <c r="J674" s="373"/>
      <c r="K674" s="373"/>
      <c r="L674" s="373"/>
      <c r="M674" s="373"/>
      <c r="N674" s="373"/>
      <c r="O674" s="373"/>
      <c r="P674" s="373"/>
      <c r="Q674" s="373"/>
      <c r="R674" s="373"/>
      <c r="S674" s="373"/>
      <c r="T674" s="373"/>
      <c r="U674" s="373"/>
      <c r="V674" s="373"/>
      <c r="W674" s="373"/>
      <c r="X674" s="373"/>
      <c r="Y674" s="373"/>
      <c r="Z674" s="373"/>
    </row>
    <row r="675" ht="15.75" customHeight="1">
      <c r="A675" s="373"/>
      <c r="B675" s="373"/>
      <c r="C675" s="373"/>
      <c r="D675" s="373"/>
      <c r="E675" s="373"/>
      <c r="F675" s="373"/>
      <c r="G675" s="373"/>
      <c r="H675" s="373"/>
      <c r="I675" s="373"/>
      <c r="J675" s="373"/>
      <c r="K675" s="373"/>
      <c r="L675" s="373"/>
      <c r="M675" s="373"/>
      <c r="N675" s="373"/>
      <c r="O675" s="373"/>
      <c r="P675" s="373"/>
      <c r="Q675" s="373"/>
      <c r="R675" s="373"/>
      <c r="S675" s="373"/>
      <c r="T675" s="373"/>
      <c r="U675" s="373"/>
      <c r="V675" s="373"/>
      <c r="W675" s="373"/>
      <c r="X675" s="373"/>
      <c r="Y675" s="373"/>
      <c r="Z675" s="373"/>
    </row>
    <row r="676" ht="15.75" customHeight="1">
      <c r="A676" s="373"/>
      <c r="B676" s="373"/>
      <c r="C676" s="373"/>
      <c r="D676" s="373"/>
      <c r="E676" s="373"/>
      <c r="F676" s="373"/>
      <c r="G676" s="373"/>
      <c r="H676" s="373"/>
      <c r="I676" s="373"/>
      <c r="J676" s="373"/>
      <c r="K676" s="373"/>
      <c r="L676" s="373"/>
      <c r="M676" s="373"/>
      <c r="N676" s="373"/>
      <c r="O676" s="373"/>
      <c r="P676" s="373"/>
      <c r="Q676" s="373"/>
      <c r="R676" s="373"/>
      <c r="S676" s="373"/>
      <c r="T676" s="373"/>
      <c r="U676" s="373"/>
      <c r="V676" s="373"/>
      <c r="W676" s="373"/>
      <c r="X676" s="373"/>
      <c r="Y676" s="373"/>
      <c r="Z676" s="373"/>
    </row>
    <row r="677" ht="15.75" customHeight="1">
      <c r="A677" s="373"/>
      <c r="B677" s="373"/>
      <c r="C677" s="373"/>
      <c r="D677" s="373"/>
      <c r="E677" s="373"/>
      <c r="F677" s="373"/>
      <c r="G677" s="373"/>
      <c r="H677" s="373"/>
      <c r="I677" s="373"/>
      <c r="J677" s="373"/>
      <c r="K677" s="373"/>
      <c r="L677" s="373"/>
      <c r="M677" s="373"/>
      <c r="N677" s="373"/>
      <c r="O677" s="373"/>
      <c r="P677" s="373"/>
      <c r="Q677" s="373"/>
      <c r="R677" s="373"/>
      <c r="S677" s="373"/>
      <c r="T677" s="373"/>
      <c r="U677" s="373"/>
      <c r="V677" s="373"/>
      <c r="W677" s="373"/>
      <c r="X677" s="373"/>
      <c r="Y677" s="373"/>
      <c r="Z677" s="373"/>
    </row>
    <row r="678" ht="15.75" customHeight="1">
      <c r="A678" s="373"/>
      <c r="B678" s="373"/>
      <c r="C678" s="373"/>
      <c r="D678" s="373"/>
      <c r="E678" s="373"/>
      <c r="F678" s="373"/>
      <c r="G678" s="373"/>
      <c r="H678" s="373"/>
      <c r="I678" s="373"/>
      <c r="J678" s="373"/>
      <c r="K678" s="373"/>
      <c r="L678" s="373"/>
      <c r="M678" s="373"/>
      <c r="N678" s="373"/>
      <c r="O678" s="373"/>
      <c r="P678" s="373"/>
      <c r="Q678" s="373"/>
      <c r="R678" s="373"/>
      <c r="S678" s="373"/>
      <c r="T678" s="373"/>
      <c r="U678" s="373"/>
      <c r="V678" s="373"/>
      <c r="W678" s="373"/>
      <c r="X678" s="373"/>
      <c r="Y678" s="373"/>
      <c r="Z678" s="373"/>
    </row>
    <row r="679" ht="15.75" customHeight="1">
      <c r="A679" s="373"/>
      <c r="B679" s="373"/>
      <c r="C679" s="373"/>
      <c r="D679" s="373"/>
      <c r="E679" s="373"/>
      <c r="F679" s="373"/>
      <c r="G679" s="373"/>
      <c r="H679" s="373"/>
      <c r="I679" s="373"/>
      <c r="J679" s="373"/>
      <c r="K679" s="373"/>
      <c r="L679" s="373"/>
      <c r="M679" s="373"/>
      <c r="N679" s="373"/>
      <c r="O679" s="373"/>
      <c r="P679" s="373"/>
      <c r="Q679" s="373"/>
      <c r="R679" s="373"/>
      <c r="S679" s="373"/>
      <c r="T679" s="373"/>
      <c r="U679" s="373"/>
      <c r="V679" s="373"/>
      <c r="W679" s="373"/>
      <c r="X679" s="373"/>
      <c r="Y679" s="373"/>
      <c r="Z679" s="373"/>
    </row>
    <row r="680" ht="15.75" customHeight="1">
      <c r="A680" s="373"/>
      <c r="B680" s="373"/>
      <c r="C680" s="373"/>
      <c r="D680" s="373"/>
      <c r="E680" s="373"/>
      <c r="F680" s="373"/>
      <c r="G680" s="373"/>
      <c r="H680" s="373"/>
      <c r="I680" s="373"/>
      <c r="J680" s="373"/>
      <c r="K680" s="373"/>
      <c r="L680" s="373"/>
      <c r="M680" s="373"/>
      <c r="N680" s="373"/>
      <c r="O680" s="373"/>
      <c r="P680" s="373"/>
      <c r="Q680" s="373"/>
      <c r="R680" s="373"/>
      <c r="S680" s="373"/>
      <c r="T680" s="373"/>
      <c r="U680" s="373"/>
      <c r="V680" s="373"/>
      <c r="W680" s="373"/>
      <c r="X680" s="373"/>
      <c r="Y680" s="373"/>
      <c r="Z680" s="373"/>
    </row>
    <row r="681" ht="15.75" customHeight="1">
      <c r="A681" s="373"/>
      <c r="B681" s="373"/>
      <c r="C681" s="373"/>
      <c r="D681" s="373"/>
      <c r="E681" s="373"/>
      <c r="F681" s="373"/>
      <c r="G681" s="373"/>
      <c r="H681" s="373"/>
      <c r="I681" s="373"/>
      <c r="J681" s="373"/>
      <c r="K681" s="373"/>
      <c r="L681" s="373"/>
      <c r="M681" s="373"/>
      <c r="N681" s="373"/>
      <c r="O681" s="373"/>
      <c r="P681" s="373"/>
      <c r="Q681" s="373"/>
      <c r="R681" s="373"/>
      <c r="S681" s="373"/>
      <c r="T681" s="373"/>
      <c r="U681" s="373"/>
      <c r="V681" s="373"/>
      <c r="W681" s="373"/>
      <c r="X681" s="373"/>
      <c r="Y681" s="373"/>
      <c r="Z681" s="373"/>
    </row>
    <row r="682" ht="15.75" customHeight="1">
      <c r="A682" s="373"/>
      <c r="B682" s="373"/>
      <c r="C682" s="373"/>
      <c r="D682" s="373"/>
      <c r="E682" s="373"/>
      <c r="F682" s="373"/>
      <c r="G682" s="373"/>
      <c r="H682" s="373"/>
      <c r="I682" s="373"/>
      <c r="J682" s="373"/>
      <c r="K682" s="373"/>
      <c r="L682" s="373"/>
      <c r="M682" s="373"/>
      <c r="N682" s="373"/>
      <c r="O682" s="373"/>
      <c r="P682" s="373"/>
      <c r="Q682" s="373"/>
      <c r="R682" s="373"/>
      <c r="S682" s="373"/>
      <c r="T682" s="373"/>
      <c r="U682" s="373"/>
      <c r="V682" s="373"/>
      <c r="W682" s="373"/>
      <c r="X682" s="373"/>
      <c r="Y682" s="373"/>
      <c r="Z682" s="373"/>
    </row>
    <row r="683" ht="15.75" customHeight="1">
      <c r="A683" s="373"/>
      <c r="B683" s="373"/>
      <c r="C683" s="373"/>
      <c r="D683" s="373"/>
      <c r="E683" s="373"/>
      <c r="F683" s="373"/>
      <c r="G683" s="373"/>
      <c r="H683" s="373"/>
      <c r="I683" s="373"/>
      <c r="J683" s="373"/>
      <c r="K683" s="373"/>
      <c r="L683" s="373"/>
      <c r="M683" s="373"/>
      <c r="N683" s="373"/>
      <c r="O683" s="373"/>
      <c r="P683" s="373"/>
      <c r="Q683" s="373"/>
      <c r="R683" s="373"/>
      <c r="S683" s="373"/>
      <c r="T683" s="373"/>
      <c r="U683" s="373"/>
      <c r="V683" s="373"/>
      <c r="W683" s="373"/>
      <c r="X683" s="373"/>
      <c r="Y683" s="373"/>
      <c r="Z683" s="373"/>
    </row>
    <row r="684" ht="15.75" customHeight="1">
      <c r="A684" s="373"/>
      <c r="B684" s="373"/>
      <c r="C684" s="373"/>
      <c r="D684" s="373"/>
      <c r="E684" s="373"/>
      <c r="F684" s="373"/>
      <c r="G684" s="373"/>
      <c r="H684" s="373"/>
      <c r="I684" s="373"/>
      <c r="J684" s="373"/>
      <c r="K684" s="373"/>
      <c r="L684" s="373"/>
      <c r="M684" s="373"/>
      <c r="N684" s="373"/>
      <c r="O684" s="373"/>
      <c r="P684" s="373"/>
      <c r="Q684" s="373"/>
      <c r="R684" s="373"/>
      <c r="S684" s="373"/>
      <c r="T684" s="373"/>
      <c r="U684" s="373"/>
      <c r="V684" s="373"/>
      <c r="W684" s="373"/>
      <c r="X684" s="373"/>
      <c r="Y684" s="373"/>
      <c r="Z684" s="373"/>
    </row>
    <row r="685" ht="15.75" customHeight="1">
      <c r="A685" s="373"/>
      <c r="B685" s="373"/>
      <c r="C685" s="373"/>
      <c r="D685" s="373"/>
      <c r="E685" s="373"/>
      <c r="F685" s="373"/>
      <c r="G685" s="373"/>
      <c r="H685" s="373"/>
      <c r="I685" s="373"/>
      <c r="J685" s="373"/>
      <c r="K685" s="373"/>
      <c r="L685" s="373"/>
      <c r="M685" s="373"/>
      <c r="N685" s="373"/>
      <c r="O685" s="373"/>
      <c r="P685" s="373"/>
      <c r="Q685" s="373"/>
      <c r="R685" s="373"/>
      <c r="S685" s="373"/>
      <c r="T685" s="373"/>
      <c r="U685" s="373"/>
      <c r="V685" s="373"/>
      <c r="W685" s="373"/>
      <c r="X685" s="373"/>
      <c r="Y685" s="373"/>
      <c r="Z685" s="373"/>
    </row>
    <row r="686" ht="15.75" customHeight="1">
      <c r="A686" s="373"/>
      <c r="B686" s="373"/>
      <c r="C686" s="373"/>
      <c r="D686" s="373"/>
      <c r="E686" s="373"/>
      <c r="F686" s="373"/>
      <c r="G686" s="373"/>
      <c r="H686" s="373"/>
      <c r="I686" s="373"/>
      <c r="J686" s="373"/>
      <c r="K686" s="373"/>
      <c r="L686" s="373"/>
      <c r="M686" s="373"/>
      <c r="N686" s="373"/>
      <c r="O686" s="373"/>
      <c r="P686" s="373"/>
      <c r="Q686" s="373"/>
      <c r="R686" s="373"/>
      <c r="S686" s="373"/>
      <c r="T686" s="373"/>
      <c r="U686" s="373"/>
      <c r="V686" s="373"/>
      <c r="W686" s="373"/>
      <c r="X686" s="373"/>
      <c r="Y686" s="373"/>
      <c r="Z686" s="373"/>
    </row>
    <row r="687" ht="15.75" customHeight="1">
      <c r="A687" s="373"/>
      <c r="B687" s="373"/>
      <c r="C687" s="373"/>
      <c r="D687" s="373"/>
      <c r="E687" s="373"/>
      <c r="F687" s="373"/>
      <c r="G687" s="373"/>
      <c r="H687" s="373"/>
      <c r="I687" s="373"/>
      <c r="J687" s="373"/>
      <c r="K687" s="373"/>
      <c r="L687" s="373"/>
      <c r="M687" s="373"/>
      <c r="N687" s="373"/>
      <c r="O687" s="373"/>
      <c r="P687" s="373"/>
      <c r="Q687" s="373"/>
      <c r="R687" s="373"/>
      <c r="S687" s="373"/>
      <c r="T687" s="373"/>
      <c r="U687" s="373"/>
      <c r="V687" s="373"/>
      <c r="W687" s="373"/>
      <c r="X687" s="373"/>
      <c r="Y687" s="373"/>
      <c r="Z687" s="373"/>
    </row>
    <row r="688" ht="15.75" customHeight="1">
      <c r="A688" s="373"/>
      <c r="B688" s="373"/>
      <c r="C688" s="373"/>
      <c r="D688" s="373"/>
      <c r="E688" s="373"/>
      <c r="F688" s="373"/>
      <c r="G688" s="373"/>
      <c r="H688" s="373"/>
      <c r="I688" s="373"/>
      <c r="J688" s="373"/>
      <c r="K688" s="373"/>
      <c r="L688" s="373"/>
      <c r="M688" s="373"/>
      <c r="N688" s="373"/>
      <c r="O688" s="373"/>
      <c r="P688" s="373"/>
      <c r="Q688" s="373"/>
      <c r="R688" s="373"/>
      <c r="S688" s="373"/>
      <c r="T688" s="373"/>
      <c r="U688" s="373"/>
      <c r="V688" s="373"/>
      <c r="W688" s="373"/>
      <c r="X688" s="373"/>
      <c r="Y688" s="373"/>
      <c r="Z688" s="373"/>
    </row>
    <row r="689" ht="15.75" customHeight="1">
      <c r="A689" s="373"/>
      <c r="B689" s="373"/>
      <c r="C689" s="373"/>
      <c r="D689" s="373"/>
      <c r="E689" s="373"/>
      <c r="F689" s="373"/>
      <c r="G689" s="373"/>
      <c r="H689" s="373"/>
      <c r="I689" s="373"/>
      <c r="J689" s="373"/>
      <c r="K689" s="373"/>
      <c r="L689" s="373"/>
      <c r="M689" s="373"/>
      <c r="N689" s="373"/>
      <c r="O689" s="373"/>
      <c r="P689" s="373"/>
      <c r="Q689" s="373"/>
      <c r="R689" s="373"/>
      <c r="S689" s="373"/>
      <c r="T689" s="373"/>
      <c r="U689" s="373"/>
      <c r="V689" s="373"/>
      <c r="W689" s="373"/>
      <c r="X689" s="373"/>
      <c r="Y689" s="373"/>
      <c r="Z689" s="373"/>
    </row>
    <row r="690" ht="15.75" customHeight="1">
      <c r="A690" s="373"/>
      <c r="B690" s="373"/>
      <c r="C690" s="373"/>
      <c r="D690" s="373"/>
      <c r="E690" s="373"/>
      <c r="F690" s="373"/>
      <c r="G690" s="373"/>
      <c r="H690" s="373"/>
      <c r="I690" s="373"/>
      <c r="J690" s="373"/>
      <c r="K690" s="373"/>
      <c r="L690" s="373"/>
      <c r="M690" s="373"/>
      <c r="N690" s="373"/>
      <c r="O690" s="373"/>
      <c r="P690" s="373"/>
      <c r="Q690" s="373"/>
      <c r="R690" s="373"/>
      <c r="S690" s="373"/>
      <c r="T690" s="373"/>
      <c r="U690" s="373"/>
      <c r="V690" s="373"/>
      <c r="W690" s="373"/>
      <c r="X690" s="373"/>
      <c r="Y690" s="373"/>
      <c r="Z690" s="373"/>
    </row>
    <row r="691" ht="15.75" customHeight="1">
      <c r="A691" s="373"/>
      <c r="B691" s="373"/>
      <c r="C691" s="373"/>
      <c r="D691" s="373"/>
      <c r="E691" s="373"/>
      <c r="F691" s="373"/>
      <c r="G691" s="373"/>
      <c r="H691" s="373"/>
      <c r="I691" s="373"/>
      <c r="J691" s="373"/>
      <c r="K691" s="373"/>
      <c r="L691" s="373"/>
      <c r="M691" s="373"/>
      <c r="N691" s="373"/>
      <c r="O691" s="373"/>
      <c r="P691" s="373"/>
      <c r="Q691" s="373"/>
      <c r="R691" s="373"/>
      <c r="S691" s="373"/>
      <c r="T691" s="373"/>
      <c r="U691" s="373"/>
      <c r="V691" s="373"/>
      <c r="W691" s="373"/>
      <c r="X691" s="373"/>
      <c r="Y691" s="373"/>
      <c r="Z691" s="373"/>
    </row>
    <row r="692" ht="15.75" customHeight="1">
      <c r="A692" s="373"/>
      <c r="B692" s="373"/>
      <c r="C692" s="373"/>
      <c r="D692" s="373"/>
      <c r="E692" s="373"/>
      <c r="F692" s="373"/>
      <c r="G692" s="373"/>
      <c r="H692" s="373"/>
      <c r="I692" s="373"/>
      <c r="J692" s="373"/>
      <c r="K692" s="373"/>
      <c r="L692" s="373"/>
      <c r="M692" s="373"/>
      <c r="N692" s="373"/>
      <c r="O692" s="373"/>
      <c r="P692" s="373"/>
      <c r="Q692" s="373"/>
      <c r="R692" s="373"/>
      <c r="S692" s="373"/>
      <c r="T692" s="373"/>
      <c r="U692" s="373"/>
      <c r="V692" s="373"/>
      <c r="W692" s="373"/>
      <c r="X692" s="373"/>
      <c r="Y692" s="373"/>
      <c r="Z692" s="373"/>
    </row>
    <row r="693" ht="15.75" customHeight="1">
      <c r="A693" s="373"/>
      <c r="B693" s="373"/>
      <c r="C693" s="373"/>
      <c r="D693" s="373"/>
      <c r="E693" s="373"/>
      <c r="F693" s="373"/>
      <c r="G693" s="373"/>
      <c r="H693" s="373"/>
      <c r="I693" s="373"/>
      <c r="J693" s="373"/>
      <c r="K693" s="373"/>
      <c r="L693" s="373"/>
      <c r="M693" s="373"/>
      <c r="N693" s="373"/>
      <c r="O693" s="373"/>
      <c r="P693" s="373"/>
      <c r="Q693" s="373"/>
      <c r="R693" s="373"/>
      <c r="S693" s="373"/>
      <c r="T693" s="373"/>
      <c r="U693" s="373"/>
      <c r="V693" s="373"/>
      <c r="W693" s="373"/>
      <c r="X693" s="373"/>
      <c r="Y693" s="373"/>
      <c r="Z693" s="373"/>
    </row>
    <row r="694" ht="15.75" customHeight="1">
      <c r="A694" s="373"/>
      <c r="B694" s="373"/>
      <c r="C694" s="373"/>
      <c r="D694" s="373"/>
      <c r="E694" s="373"/>
      <c r="F694" s="373"/>
      <c r="G694" s="373"/>
      <c r="H694" s="373"/>
      <c r="I694" s="373"/>
      <c r="J694" s="373"/>
      <c r="K694" s="373"/>
      <c r="L694" s="373"/>
      <c r="M694" s="373"/>
      <c r="N694" s="373"/>
      <c r="O694" s="373"/>
      <c r="P694" s="373"/>
      <c r="Q694" s="373"/>
      <c r="R694" s="373"/>
      <c r="S694" s="373"/>
      <c r="T694" s="373"/>
      <c r="U694" s="373"/>
      <c r="V694" s="373"/>
      <c r="W694" s="373"/>
      <c r="X694" s="373"/>
      <c r="Y694" s="373"/>
      <c r="Z694" s="373"/>
    </row>
    <row r="695" ht="15.75" customHeight="1">
      <c r="A695" s="373"/>
      <c r="B695" s="373"/>
      <c r="C695" s="373"/>
      <c r="D695" s="373"/>
      <c r="E695" s="373"/>
      <c r="F695" s="373"/>
      <c r="G695" s="373"/>
      <c r="H695" s="373"/>
      <c r="I695" s="373"/>
      <c r="J695" s="373"/>
      <c r="K695" s="373"/>
      <c r="L695" s="373"/>
      <c r="M695" s="373"/>
      <c r="N695" s="373"/>
      <c r="O695" s="373"/>
      <c r="P695" s="373"/>
      <c r="Q695" s="373"/>
      <c r="R695" s="373"/>
      <c r="S695" s="373"/>
      <c r="T695" s="373"/>
      <c r="U695" s="373"/>
      <c r="V695" s="373"/>
      <c r="W695" s="373"/>
      <c r="X695" s="373"/>
      <c r="Y695" s="373"/>
      <c r="Z695" s="373"/>
    </row>
    <row r="696" ht="15.75" customHeight="1">
      <c r="A696" s="373"/>
      <c r="B696" s="373"/>
      <c r="C696" s="373"/>
      <c r="D696" s="373"/>
      <c r="E696" s="373"/>
      <c r="F696" s="373"/>
      <c r="G696" s="373"/>
      <c r="H696" s="373"/>
      <c r="I696" s="373"/>
      <c r="J696" s="373"/>
      <c r="K696" s="373"/>
      <c r="L696" s="373"/>
      <c r="M696" s="373"/>
      <c r="N696" s="373"/>
      <c r="O696" s="373"/>
      <c r="P696" s="373"/>
      <c r="Q696" s="373"/>
      <c r="R696" s="373"/>
      <c r="S696" s="373"/>
      <c r="T696" s="373"/>
      <c r="U696" s="373"/>
      <c r="V696" s="373"/>
      <c r="W696" s="373"/>
      <c r="X696" s="373"/>
      <c r="Y696" s="373"/>
      <c r="Z696" s="373"/>
    </row>
    <row r="697" ht="15.75" customHeight="1">
      <c r="A697" s="373"/>
      <c r="B697" s="373"/>
      <c r="C697" s="373"/>
      <c r="D697" s="373"/>
      <c r="E697" s="373"/>
      <c r="F697" s="373"/>
      <c r="G697" s="373"/>
      <c r="H697" s="373"/>
      <c r="I697" s="373"/>
      <c r="J697" s="373"/>
      <c r="K697" s="373"/>
      <c r="L697" s="373"/>
      <c r="M697" s="373"/>
      <c r="N697" s="373"/>
      <c r="O697" s="373"/>
      <c r="P697" s="373"/>
      <c r="Q697" s="373"/>
      <c r="R697" s="373"/>
      <c r="S697" s="373"/>
      <c r="T697" s="373"/>
      <c r="U697" s="373"/>
      <c r="V697" s="373"/>
      <c r="W697" s="373"/>
      <c r="X697" s="373"/>
      <c r="Y697" s="373"/>
      <c r="Z697" s="373"/>
    </row>
    <row r="698" ht="15.75" customHeight="1">
      <c r="A698" s="373"/>
      <c r="B698" s="373"/>
      <c r="C698" s="373"/>
      <c r="D698" s="373"/>
      <c r="E698" s="373"/>
      <c r="F698" s="373"/>
      <c r="G698" s="373"/>
      <c r="H698" s="373"/>
      <c r="I698" s="373"/>
      <c r="J698" s="373"/>
      <c r="K698" s="373"/>
      <c r="L698" s="373"/>
      <c r="M698" s="373"/>
      <c r="N698" s="373"/>
      <c r="O698" s="373"/>
      <c r="P698" s="373"/>
      <c r="Q698" s="373"/>
      <c r="R698" s="373"/>
      <c r="S698" s="373"/>
      <c r="T698" s="373"/>
      <c r="U698" s="373"/>
      <c r="V698" s="373"/>
      <c r="W698" s="373"/>
      <c r="X698" s="373"/>
      <c r="Y698" s="373"/>
      <c r="Z698" s="373"/>
    </row>
    <row r="699" ht="15.75" customHeight="1">
      <c r="A699" s="373"/>
      <c r="B699" s="373"/>
      <c r="C699" s="373"/>
      <c r="D699" s="373"/>
      <c r="E699" s="373"/>
      <c r="F699" s="373"/>
      <c r="G699" s="373"/>
      <c r="H699" s="373"/>
      <c r="I699" s="373"/>
      <c r="J699" s="373"/>
      <c r="K699" s="373"/>
      <c r="L699" s="373"/>
      <c r="M699" s="373"/>
      <c r="N699" s="373"/>
      <c r="O699" s="373"/>
      <c r="P699" s="373"/>
      <c r="Q699" s="373"/>
      <c r="R699" s="373"/>
      <c r="S699" s="373"/>
      <c r="T699" s="373"/>
      <c r="U699" s="373"/>
      <c r="V699" s="373"/>
      <c r="W699" s="373"/>
      <c r="X699" s="373"/>
      <c r="Y699" s="373"/>
      <c r="Z699" s="373"/>
    </row>
    <row r="700" ht="15.75" customHeight="1">
      <c r="A700" s="373"/>
      <c r="B700" s="373"/>
      <c r="C700" s="373"/>
      <c r="D700" s="373"/>
      <c r="E700" s="373"/>
      <c r="F700" s="373"/>
      <c r="G700" s="373"/>
      <c r="H700" s="373"/>
      <c r="I700" s="373"/>
      <c r="J700" s="373"/>
      <c r="K700" s="373"/>
      <c r="L700" s="373"/>
      <c r="M700" s="373"/>
      <c r="N700" s="373"/>
      <c r="O700" s="373"/>
      <c r="P700" s="373"/>
      <c r="Q700" s="373"/>
      <c r="R700" s="373"/>
      <c r="S700" s="373"/>
      <c r="T700" s="373"/>
      <c r="U700" s="373"/>
      <c r="V700" s="373"/>
      <c r="W700" s="373"/>
      <c r="X700" s="373"/>
      <c r="Y700" s="373"/>
      <c r="Z700" s="373"/>
    </row>
    <row r="701" ht="15.75" customHeight="1">
      <c r="A701" s="373"/>
      <c r="B701" s="373"/>
      <c r="C701" s="373"/>
      <c r="D701" s="373"/>
      <c r="E701" s="373"/>
      <c r="F701" s="373"/>
      <c r="G701" s="373"/>
      <c r="H701" s="373"/>
      <c r="I701" s="373"/>
      <c r="J701" s="373"/>
      <c r="K701" s="373"/>
      <c r="L701" s="373"/>
      <c r="M701" s="373"/>
      <c r="N701" s="373"/>
      <c r="O701" s="373"/>
      <c r="P701" s="373"/>
      <c r="Q701" s="373"/>
      <c r="R701" s="373"/>
      <c r="S701" s="373"/>
      <c r="T701" s="373"/>
      <c r="U701" s="373"/>
      <c r="V701" s="373"/>
      <c r="W701" s="373"/>
      <c r="X701" s="373"/>
      <c r="Y701" s="373"/>
      <c r="Z701" s="373"/>
    </row>
    <row r="702" ht="15.75" customHeight="1">
      <c r="A702" s="373"/>
      <c r="B702" s="373"/>
      <c r="C702" s="373"/>
      <c r="D702" s="373"/>
      <c r="E702" s="373"/>
      <c r="F702" s="373"/>
      <c r="G702" s="373"/>
      <c r="H702" s="373"/>
      <c r="I702" s="373"/>
      <c r="J702" s="373"/>
      <c r="K702" s="373"/>
      <c r="L702" s="373"/>
      <c r="M702" s="373"/>
      <c r="N702" s="373"/>
      <c r="O702" s="373"/>
      <c r="P702" s="373"/>
      <c r="Q702" s="373"/>
      <c r="R702" s="373"/>
      <c r="S702" s="373"/>
      <c r="T702" s="373"/>
      <c r="U702" s="373"/>
      <c r="V702" s="373"/>
      <c r="W702" s="373"/>
      <c r="X702" s="373"/>
      <c r="Y702" s="373"/>
      <c r="Z702" s="373"/>
    </row>
    <row r="703" ht="15.75" customHeight="1">
      <c r="A703" s="373"/>
      <c r="B703" s="373"/>
      <c r="C703" s="373"/>
      <c r="D703" s="373"/>
      <c r="E703" s="373"/>
      <c r="F703" s="373"/>
      <c r="G703" s="373"/>
      <c r="H703" s="373"/>
      <c r="I703" s="373"/>
      <c r="J703" s="373"/>
      <c r="K703" s="373"/>
      <c r="L703" s="373"/>
      <c r="M703" s="373"/>
      <c r="N703" s="373"/>
      <c r="O703" s="373"/>
      <c r="P703" s="373"/>
      <c r="Q703" s="373"/>
      <c r="R703" s="373"/>
      <c r="S703" s="373"/>
      <c r="T703" s="373"/>
      <c r="U703" s="373"/>
      <c r="V703" s="373"/>
      <c r="W703" s="373"/>
      <c r="X703" s="373"/>
      <c r="Y703" s="373"/>
      <c r="Z703" s="373"/>
    </row>
    <row r="704" ht="15.75" customHeight="1">
      <c r="A704" s="373"/>
      <c r="B704" s="373"/>
      <c r="C704" s="373"/>
      <c r="D704" s="373"/>
      <c r="E704" s="373"/>
      <c r="F704" s="373"/>
      <c r="G704" s="373"/>
      <c r="H704" s="373"/>
      <c r="I704" s="373"/>
      <c r="J704" s="373"/>
      <c r="K704" s="373"/>
      <c r="L704" s="373"/>
      <c r="M704" s="373"/>
      <c r="N704" s="373"/>
      <c r="O704" s="373"/>
      <c r="P704" s="373"/>
      <c r="Q704" s="373"/>
      <c r="R704" s="373"/>
      <c r="S704" s="373"/>
      <c r="T704" s="373"/>
      <c r="U704" s="373"/>
      <c r="V704" s="373"/>
      <c r="W704" s="373"/>
      <c r="X704" s="373"/>
      <c r="Y704" s="373"/>
      <c r="Z704" s="373"/>
    </row>
    <row r="705" ht="15.75" customHeight="1">
      <c r="A705" s="373"/>
      <c r="B705" s="373"/>
      <c r="C705" s="373"/>
      <c r="D705" s="373"/>
      <c r="E705" s="373"/>
      <c r="F705" s="373"/>
      <c r="G705" s="373"/>
      <c r="H705" s="373"/>
      <c r="I705" s="373"/>
      <c r="J705" s="373"/>
      <c r="K705" s="373"/>
      <c r="L705" s="373"/>
      <c r="M705" s="373"/>
      <c r="N705" s="373"/>
      <c r="O705" s="373"/>
      <c r="P705" s="373"/>
      <c r="Q705" s="373"/>
      <c r="R705" s="373"/>
      <c r="S705" s="373"/>
      <c r="T705" s="373"/>
      <c r="U705" s="373"/>
      <c r="V705" s="373"/>
      <c r="W705" s="373"/>
      <c r="X705" s="373"/>
      <c r="Y705" s="373"/>
      <c r="Z705" s="373"/>
    </row>
    <row r="706" ht="15.75" customHeight="1">
      <c r="A706" s="373"/>
      <c r="B706" s="373"/>
      <c r="C706" s="373"/>
      <c r="D706" s="373"/>
      <c r="E706" s="373"/>
      <c r="F706" s="373"/>
      <c r="G706" s="373"/>
      <c r="H706" s="373"/>
      <c r="I706" s="373"/>
      <c r="J706" s="373"/>
      <c r="K706" s="373"/>
      <c r="L706" s="373"/>
      <c r="M706" s="373"/>
      <c r="N706" s="373"/>
      <c r="O706" s="373"/>
      <c r="P706" s="373"/>
      <c r="Q706" s="373"/>
      <c r="R706" s="373"/>
      <c r="S706" s="373"/>
      <c r="T706" s="373"/>
      <c r="U706" s="373"/>
      <c r="V706" s="373"/>
      <c r="W706" s="373"/>
      <c r="X706" s="373"/>
      <c r="Y706" s="373"/>
      <c r="Z706" s="373"/>
    </row>
    <row r="707" ht="15.75" customHeight="1">
      <c r="A707" s="373"/>
      <c r="B707" s="373"/>
      <c r="C707" s="373"/>
      <c r="D707" s="373"/>
      <c r="E707" s="373"/>
      <c r="F707" s="373"/>
      <c r="G707" s="373"/>
      <c r="H707" s="373"/>
      <c r="I707" s="373"/>
      <c r="J707" s="373"/>
      <c r="K707" s="373"/>
      <c r="L707" s="373"/>
      <c r="M707" s="373"/>
      <c r="N707" s="373"/>
      <c r="O707" s="373"/>
      <c r="P707" s="373"/>
      <c r="Q707" s="373"/>
      <c r="R707" s="373"/>
      <c r="S707" s="373"/>
      <c r="T707" s="373"/>
      <c r="U707" s="373"/>
      <c r="V707" s="373"/>
      <c r="W707" s="373"/>
      <c r="X707" s="373"/>
      <c r="Y707" s="373"/>
      <c r="Z707" s="373"/>
    </row>
    <row r="708" ht="15.75" customHeight="1">
      <c r="A708" s="373"/>
      <c r="B708" s="373"/>
      <c r="C708" s="373"/>
      <c r="D708" s="373"/>
      <c r="E708" s="373"/>
      <c r="F708" s="373"/>
      <c r="G708" s="373"/>
      <c r="H708" s="373"/>
      <c r="I708" s="373"/>
      <c r="J708" s="373"/>
      <c r="K708" s="373"/>
      <c r="L708" s="373"/>
      <c r="M708" s="373"/>
      <c r="N708" s="373"/>
      <c r="O708" s="373"/>
      <c r="P708" s="373"/>
      <c r="Q708" s="373"/>
      <c r="R708" s="373"/>
      <c r="S708" s="373"/>
      <c r="T708" s="373"/>
      <c r="U708" s="373"/>
      <c r="V708" s="373"/>
      <c r="W708" s="373"/>
      <c r="X708" s="373"/>
      <c r="Y708" s="373"/>
      <c r="Z708" s="373"/>
    </row>
    <row r="709" ht="15.75" customHeight="1">
      <c r="A709" s="373"/>
      <c r="B709" s="373"/>
      <c r="C709" s="373"/>
      <c r="D709" s="373"/>
      <c r="E709" s="373"/>
      <c r="F709" s="373"/>
      <c r="G709" s="373"/>
      <c r="H709" s="373"/>
      <c r="I709" s="373"/>
      <c r="J709" s="373"/>
      <c r="K709" s="373"/>
      <c r="L709" s="373"/>
      <c r="M709" s="373"/>
      <c r="N709" s="373"/>
      <c r="O709" s="373"/>
      <c r="P709" s="373"/>
      <c r="Q709" s="373"/>
      <c r="R709" s="373"/>
      <c r="S709" s="373"/>
      <c r="T709" s="373"/>
      <c r="U709" s="373"/>
      <c r="V709" s="373"/>
      <c r="W709" s="373"/>
      <c r="X709" s="373"/>
      <c r="Y709" s="373"/>
      <c r="Z709" s="373"/>
    </row>
    <row r="710" ht="15.75" customHeight="1">
      <c r="A710" s="373"/>
      <c r="B710" s="373"/>
      <c r="C710" s="373"/>
      <c r="D710" s="373"/>
      <c r="E710" s="373"/>
      <c r="F710" s="373"/>
      <c r="G710" s="373"/>
      <c r="H710" s="373"/>
      <c r="I710" s="373"/>
      <c r="J710" s="373"/>
      <c r="K710" s="373"/>
      <c r="L710" s="373"/>
      <c r="M710" s="373"/>
      <c r="N710" s="373"/>
      <c r="O710" s="373"/>
      <c r="P710" s="373"/>
      <c r="Q710" s="373"/>
      <c r="R710" s="373"/>
      <c r="S710" s="373"/>
      <c r="T710" s="373"/>
      <c r="U710" s="373"/>
      <c r="V710" s="373"/>
      <c r="W710" s="373"/>
      <c r="X710" s="373"/>
      <c r="Y710" s="373"/>
      <c r="Z710" s="373"/>
    </row>
    <row r="711" ht="15.75" customHeight="1">
      <c r="A711" s="373"/>
      <c r="B711" s="373"/>
      <c r="C711" s="373"/>
      <c r="D711" s="373"/>
      <c r="E711" s="373"/>
      <c r="F711" s="373"/>
      <c r="G711" s="373"/>
      <c r="H711" s="373"/>
      <c r="I711" s="373"/>
      <c r="J711" s="373"/>
      <c r="K711" s="373"/>
      <c r="L711" s="373"/>
      <c r="M711" s="373"/>
      <c r="N711" s="373"/>
      <c r="O711" s="373"/>
      <c r="P711" s="373"/>
      <c r="Q711" s="373"/>
      <c r="R711" s="373"/>
      <c r="S711" s="373"/>
      <c r="T711" s="373"/>
      <c r="U711" s="373"/>
      <c r="V711" s="373"/>
      <c r="W711" s="373"/>
      <c r="X711" s="373"/>
      <c r="Y711" s="373"/>
      <c r="Z711" s="373"/>
    </row>
    <row r="712" ht="15.75" customHeight="1">
      <c r="A712" s="373"/>
      <c r="B712" s="373"/>
      <c r="C712" s="373"/>
      <c r="D712" s="373"/>
      <c r="E712" s="373"/>
      <c r="F712" s="373"/>
      <c r="G712" s="373"/>
      <c r="H712" s="373"/>
      <c r="I712" s="373"/>
      <c r="J712" s="373"/>
      <c r="K712" s="373"/>
      <c r="L712" s="373"/>
      <c r="M712" s="373"/>
      <c r="N712" s="373"/>
      <c r="O712" s="373"/>
      <c r="P712" s="373"/>
      <c r="Q712" s="373"/>
      <c r="R712" s="373"/>
      <c r="S712" s="373"/>
      <c r="T712" s="373"/>
      <c r="U712" s="373"/>
      <c r="V712" s="373"/>
      <c r="W712" s="373"/>
      <c r="X712" s="373"/>
      <c r="Y712" s="373"/>
      <c r="Z712" s="373"/>
    </row>
    <row r="713" ht="15.75" customHeight="1">
      <c r="A713" s="373"/>
      <c r="B713" s="373"/>
      <c r="C713" s="373"/>
      <c r="D713" s="373"/>
      <c r="E713" s="373"/>
      <c r="F713" s="373"/>
      <c r="G713" s="373"/>
      <c r="H713" s="373"/>
      <c r="I713" s="373"/>
      <c r="J713" s="373"/>
      <c r="K713" s="373"/>
      <c r="L713" s="373"/>
      <c r="M713" s="373"/>
      <c r="N713" s="373"/>
      <c r="O713" s="373"/>
      <c r="P713" s="373"/>
      <c r="Q713" s="373"/>
      <c r="R713" s="373"/>
      <c r="S713" s="373"/>
      <c r="T713" s="373"/>
      <c r="U713" s="373"/>
      <c r="V713" s="373"/>
      <c r="W713" s="373"/>
      <c r="X713" s="373"/>
      <c r="Y713" s="373"/>
      <c r="Z713" s="373"/>
    </row>
    <row r="714" ht="15.75" customHeight="1">
      <c r="A714" s="373"/>
      <c r="B714" s="373"/>
      <c r="C714" s="373"/>
      <c r="D714" s="373"/>
      <c r="E714" s="373"/>
      <c r="F714" s="373"/>
      <c r="G714" s="373"/>
      <c r="H714" s="373"/>
      <c r="I714" s="373"/>
      <c r="J714" s="373"/>
      <c r="K714" s="373"/>
      <c r="L714" s="373"/>
      <c r="M714" s="373"/>
      <c r="N714" s="373"/>
      <c r="O714" s="373"/>
      <c r="P714" s="373"/>
      <c r="Q714" s="373"/>
      <c r="R714" s="373"/>
      <c r="S714" s="373"/>
      <c r="T714" s="373"/>
      <c r="U714" s="373"/>
      <c r="V714" s="373"/>
      <c r="W714" s="373"/>
      <c r="X714" s="373"/>
      <c r="Y714" s="373"/>
      <c r="Z714" s="373"/>
    </row>
    <row r="715" ht="15.75" customHeight="1">
      <c r="A715" s="373"/>
      <c r="B715" s="373"/>
      <c r="C715" s="373"/>
      <c r="D715" s="373"/>
      <c r="E715" s="373"/>
      <c r="F715" s="373"/>
      <c r="G715" s="373"/>
      <c r="H715" s="373"/>
      <c r="I715" s="373"/>
      <c r="J715" s="373"/>
      <c r="K715" s="373"/>
      <c r="L715" s="373"/>
      <c r="M715" s="373"/>
      <c r="N715" s="373"/>
      <c r="O715" s="373"/>
      <c r="P715" s="373"/>
      <c r="Q715" s="373"/>
      <c r="R715" s="373"/>
      <c r="S715" s="373"/>
      <c r="T715" s="373"/>
      <c r="U715" s="373"/>
      <c r="V715" s="373"/>
      <c r="W715" s="373"/>
      <c r="X715" s="373"/>
      <c r="Y715" s="373"/>
      <c r="Z715" s="373"/>
    </row>
    <row r="716" ht="15.75" customHeight="1">
      <c r="A716" s="373"/>
      <c r="B716" s="373"/>
      <c r="C716" s="373"/>
      <c r="D716" s="373"/>
      <c r="E716" s="373"/>
      <c r="F716" s="373"/>
      <c r="G716" s="373"/>
      <c r="H716" s="373"/>
      <c r="I716" s="373"/>
      <c r="J716" s="373"/>
      <c r="K716" s="373"/>
      <c r="L716" s="373"/>
      <c r="M716" s="373"/>
      <c r="N716" s="373"/>
      <c r="O716" s="373"/>
      <c r="P716" s="373"/>
      <c r="Q716" s="373"/>
      <c r="R716" s="373"/>
      <c r="S716" s="373"/>
      <c r="T716" s="373"/>
      <c r="U716" s="373"/>
      <c r="V716" s="373"/>
      <c r="W716" s="373"/>
      <c r="X716" s="373"/>
      <c r="Y716" s="373"/>
      <c r="Z716" s="373"/>
    </row>
    <row r="717" ht="15.75" customHeight="1">
      <c r="A717" s="373"/>
      <c r="B717" s="373"/>
      <c r="C717" s="373"/>
      <c r="D717" s="373"/>
      <c r="E717" s="373"/>
      <c r="F717" s="373"/>
      <c r="G717" s="373"/>
      <c r="H717" s="373"/>
      <c r="I717" s="373"/>
      <c r="J717" s="373"/>
      <c r="K717" s="373"/>
      <c r="L717" s="373"/>
      <c r="M717" s="373"/>
      <c r="N717" s="373"/>
      <c r="O717" s="373"/>
      <c r="P717" s="373"/>
      <c r="Q717" s="373"/>
      <c r="R717" s="373"/>
      <c r="S717" s="373"/>
      <c r="T717" s="373"/>
      <c r="U717" s="373"/>
      <c r="V717" s="373"/>
      <c r="W717" s="373"/>
      <c r="X717" s="373"/>
      <c r="Y717" s="373"/>
      <c r="Z717" s="373"/>
    </row>
    <row r="718" ht="15.75" customHeight="1">
      <c r="A718" s="373"/>
      <c r="B718" s="373"/>
      <c r="C718" s="373"/>
      <c r="D718" s="373"/>
      <c r="E718" s="373"/>
      <c r="F718" s="373"/>
      <c r="G718" s="373"/>
      <c r="H718" s="373"/>
      <c r="I718" s="373"/>
      <c r="J718" s="373"/>
      <c r="K718" s="373"/>
      <c r="L718" s="373"/>
      <c r="M718" s="373"/>
      <c r="N718" s="373"/>
      <c r="O718" s="373"/>
      <c r="P718" s="373"/>
      <c r="Q718" s="373"/>
      <c r="R718" s="373"/>
      <c r="S718" s="373"/>
      <c r="T718" s="373"/>
      <c r="U718" s="373"/>
      <c r="V718" s="373"/>
      <c r="W718" s="373"/>
      <c r="X718" s="373"/>
      <c r="Y718" s="373"/>
      <c r="Z718" s="373"/>
    </row>
    <row r="719" ht="15.75" customHeight="1">
      <c r="A719" s="373"/>
      <c r="B719" s="373"/>
      <c r="C719" s="373"/>
      <c r="D719" s="373"/>
      <c r="E719" s="373"/>
      <c r="F719" s="373"/>
      <c r="G719" s="373"/>
      <c r="H719" s="373"/>
      <c r="I719" s="373"/>
      <c r="J719" s="373"/>
      <c r="K719" s="373"/>
      <c r="L719" s="373"/>
      <c r="M719" s="373"/>
      <c r="N719" s="373"/>
      <c r="O719" s="373"/>
      <c r="P719" s="373"/>
      <c r="Q719" s="373"/>
      <c r="R719" s="373"/>
      <c r="S719" s="373"/>
      <c r="T719" s="373"/>
      <c r="U719" s="373"/>
      <c r="V719" s="373"/>
      <c r="W719" s="373"/>
      <c r="X719" s="373"/>
      <c r="Y719" s="373"/>
      <c r="Z719" s="373"/>
    </row>
    <row r="720" ht="15.75" customHeight="1">
      <c r="A720" s="373"/>
      <c r="B720" s="373"/>
      <c r="C720" s="373"/>
      <c r="D720" s="373"/>
      <c r="E720" s="373"/>
      <c r="F720" s="373"/>
      <c r="G720" s="373"/>
      <c r="H720" s="373"/>
      <c r="I720" s="373"/>
      <c r="J720" s="373"/>
      <c r="K720" s="373"/>
      <c r="L720" s="373"/>
      <c r="M720" s="373"/>
      <c r="N720" s="373"/>
      <c r="O720" s="373"/>
      <c r="P720" s="373"/>
      <c r="Q720" s="373"/>
      <c r="R720" s="373"/>
      <c r="S720" s="373"/>
      <c r="T720" s="373"/>
      <c r="U720" s="373"/>
      <c r="V720" s="373"/>
      <c r="W720" s="373"/>
      <c r="X720" s="373"/>
      <c r="Y720" s="373"/>
      <c r="Z720" s="373"/>
    </row>
    <row r="721" ht="15.75" customHeight="1">
      <c r="A721" s="373"/>
      <c r="B721" s="373"/>
      <c r="C721" s="373"/>
      <c r="D721" s="373"/>
      <c r="E721" s="373"/>
      <c r="F721" s="373"/>
      <c r="G721" s="373"/>
      <c r="H721" s="373"/>
      <c r="I721" s="373"/>
      <c r="J721" s="373"/>
      <c r="K721" s="373"/>
      <c r="L721" s="373"/>
      <c r="M721" s="373"/>
      <c r="N721" s="373"/>
      <c r="O721" s="373"/>
      <c r="P721" s="373"/>
      <c r="Q721" s="373"/>
      <c r="R721" s="373"/>
      <c r="S721" s="373"/>
      <c r="T721" s="373"/>
      <c r="U721" s="373"/>
      <c r="V721" s="373"/>
      <c r="W721" s="373"/>
      <c r="X721" s="373"/>
      <c r="Y721" s="373"/>
      <c r="Z721" s="373"/>
    </row>
    <row r="722" ht="15.75" customHeight="1">
      <c r="A722" s="373"/>
      <c r="B722" s="373"/>
      <c r="C722" s="373"/>
      <c r="D722" s="373"/>
      <c r="E722" s="373"/>
      <c r="F722" s="373"/>
      <c r="G722" s="373"/>
      <c r="H722" s="373"/>
      <c r="I722" s="373"/>
      <c r="J722" s="373"/>
      <c r="K722" s="373"/>
      <c r="L722" s="373"/>
      <c r="M722" s="373"/>
      <c r="N722" s="373"/>
      <c r="O722" s="373"/>
      <c r="P722" s="373"/>
      <c r="Q722" s="373"/>
      <c r="R722" s="373"/>
      <c r="S722" s="373"/>
      <c r="T722" s="373"/>
      <c r="U722" s="373"/>
      <c r="V722" s="373"/>
      <c r="W722" s="373"/>
      <c r="X722" s="373"/>
      <c r="Y722" s="373"/>
      <c r="Z722" s="373"/>
    </row>
    <row r="723" ht="15.75" customHeight="1">
      <c r="A723" s="373"/>
      <c r="B723" s="373"/>
      <c r="C723" s="373"/>
      <c r="D723" s="373"/>
      <c r="E723" s="373"/>
      <c r="F723" s="373"/>
      <c r="G723" s="373"/>
      <c r="H723" s="373"/>
      <c r="I723" s="373"/>
      <c r="J723" s="373"/>
      <c r="K723" s="373"/>
      <c r="L723" s="373"/>
      <c r="M723" s="373"/>
      <c r="N723" s="373"/>
      <c r="O723" s="373"/>
      <c r="P723" s="373"/>
      <c r="Q723" s="373"/>
      <c r="R723" s="373"/>
      <c r="S723" s="373"/>
      <c r="T723" s="373"/>
      <c r="U723" s="373"/>
      <c r="V723" s="373"/>
      <c r="W723" s="373"/>
      <c r="X723" s="373"/>
      <c r="Y723" s="373"/>
      <c r="Z723" s="373"/>
    </row>
    <row r="724" ht="15.75" customHeight="1">
      <c r="A724" s="373"/>
      <c r="B724" s="373"/>
      <c r="C724" s="373"/>
      <c r="D724" s="373"/>
      <c r="E724" s="373"/>
      <c r="F724" s="373"/>
      <c r="G724" s="373"/>
      <c r="H724" s="373"/>
      <c r="I724" s="373"/>
      <c r="J724" s="373"/>
      <c r="K724" s="373"/>
      <c r="L724" s="373"/>
      <c r="M724" s="373"/>
      <c r="N724" s="373"/>
      <c r="O724" s="373"/>
      <c r="P724" s="373"/>
      <c r="Q724" s="373"/>
      <c r="R724" s="373"/>
      <c r="S724" s="373"/>
      <c r="T724" s="373"/>
      <c r="U724" s="373"/>
      <c r="V724" s="373"/>
      <c r="W724" s="373"/>
      <c r="X724" s="373"/>
      <c r="Y724" s="373"/>
      <c r="Z724" s="373"/>
    </row>
    <row r="725" ht="15.75" customHeight="1">
      <c r="A725" s="373"/>
      <c r="B725" s="373"/>
      <c r="C725" s="373"/>
      <c r="D725" s="373"/>
      <c r="E725" s="373"/>
      <c r="F725" s="373"/>
      <c r="G725" s="373"/>
      <c r="H725" s="373"/>
      <c r="I725" s="373"/>
      <c r="J725" s="373"/>
      <c r="K725" s="373"/>
      <c r="L725" s="373"/>
      <c r="M725" s="373"/>
      <c r="N725" s="373"/>
      <c r="O725" s="373"/>
      <c r="P725" s="373"/>
      <c r="Q725" s="373"/>
      <c r="R725" s="373"/>
      <c r="S725" s="373"/>
      <c r="T725" s="373"/>
      <c r="U725" s="373"/>
      <c r="V725" s="373"/>
      <c r="W725" s="373"/>
      <c r="X725" s="373"/>
      <c r="Y725" s="373"/>
      <c r="Z725" s="373"/>
    </row>
    <row r="726" ht="15.75" customHeight="1">
      <c r="A726" s="373"/>
      <c r="B726" s="373"/>
      <c r="C726" s="373"/>
      <c r="D726" s="373"/>
      <c r="E726" s="373"/>
      <c r="F726" s="373"/>
      <c r="G726" s="373"/>
      <c r="H726" s="373"/>
      <c r="I726" s="373"/>
      <c r="J726" s="373"/>
      <c r="K726" s="373"/>
      <c r="L726" s="373"/>
      <c r="M726" s="373"/>
      <c r="N726" s="373"/>
      <c r="O726" s="373"/>
      <c r="P726" s="373"/>
      <c r="Q726" s="373"/>
      <c r="R726" s="373"/>
      <c r="S726" s="373"/>
      <c r="T726" s="373"/>
      <c r="U726" s="373"/>
      <c r="V726" s="373"/>
      <c r="W726" s="373"/>
      <c r="X726" s="373"/>
      <c r="Y726" s="373"/>
      <c r="Z726" s="373"/>
    </row>
    <row r="727" ht="15.75" customHeight="1">
      <c r="A727" s="373"/>
      <c r="B727" s="373"/>
      <c r="C727" s="373"/>
      <c r="D727" s="373"/>
      <c r="E727" s="373"/>
      <c r="F727" s="373"/>
      <c r="G727" s="373"/>
      <c r="H727" s="373"/>
      <c r="I727" s="373"/>
      <c r="J727" s="373"/>
      <c r="K727" s="373"/>
      <c r="L727" s="373"/>
      <c r="M727" s="373"/>
      <c r="N727" s="373"/>
      <c r="O727" s="373"/>
      <c r="P727" s="373"/>
      <c r="Q727" s="373"/>
      <c r="R727" s="373"/>
      <c r="S727" s="373"/>
      <c r="T727" s="373"/>
      <c r="U727" s="373"/>
      <c r="V727" s="373"/>
      <c r="W727" s="373"/>
      <c r="X727" s="373"/>
      <c r="Y727" s="373"/>
      <c r="Z727" s="373"/>
    </row>
    <row r="728" ht="15.75" customHeight="1">
      <c r="A728" s="373"/>
      <c r="B728" s="373"/>
      <c r="C728" s="373"/>
      <c r="D728" s="373"/>
      <c r="E728" s="373"/>
      <c r="F728" s="373"/>
      <c r="G728" s="373"/>
      <c r="H728" s="373"/>
      <c r="I728" s="373"/>
      <c r="J728" s="373"/>
      <c r="K728" s="373"/>
      <c r="L728" s="373"/>
      <c r="M728" s="373"/>
      <c r="N728" s="373"/>
      <c r="O728" s="373"/>
      <c r="P728" s="373"/>
      <c r="Q728" s="373"/>
      <c r="R728" s="373"/>
      <c r="S728" s="373"/>
      <c r="T728" s="373"/>
      <c r="U728" s="373"/>
      <c r="V728" s="373"/>
      <c r="W728" s="373"/>
      <c r="X728" s="373"/>
      <c r="Y728" s="373"/>
      <c r="Z728" s="373"/>
    </row>
    <row r="729" ht="15.75" customHeight="1">
      <c r="A729" s="373"/>
      <c r="B729" s="373"/>
      <c r="C729" s="373"/>
      <c r="D729" s="373"/>
      <c r="E729" s="373"/>
      <c r="F729" s="373"/>
      <c r="G729" s="373"/>
      <c r="H729" s="373"/>
      <c r="I729" s="373"/>
      <c r="J729" s="373"/>
      <c r="K729" s="373"/>
      <c r="L729" s="373"/>
      <c r="M729" s="373"/>
      <c r="N729" s="373"/>
      <c r="O729" s="373"/>
      <c r="P729" s="373"/>
      <c r="Q729" s="373"/>
      <c r="R729" s="373"/>
      <c r="S729" s="373"/>
      <c r="T729" s="373"/>
      <c r="U729" s="373"/>
      <c r="V729" s="373"/>
      <c r="W729" s="373"/>
      <c r="X729" s="373"/>
      <c r="Y729" s="373"/>
      <c r="Z729" s="373"/>
    </row>
    <row r="730" ht="15.75" customHeight="1">
      <c r="A730" s="373"/>
      <c r="B730" s="373"/>
      <c r="C730" s="373"/>
      <c r="D730" s="373"/>
      <c r="E730" s="373"/>
      <c r="F730" s="373"/>
      <c r="G730" s="373"/>
      <c r="H730" s="373"/>
      <c r="I730" s="373"/>
      <c r="J730" s="373"/>
      <c r="K730" s="373"/>
      <c r="L730" s="373"/>
      <c r="M730" s="373"/>
      <c r="N730" s="373"/>
      <c r="O730" s="373"/>
      <c r="P730" s="373"/>
      <c r="Q730" s="373"/>
      <c r="R730" s="373"/>
      <c r="S730" s="373"/>
      <c r="T730" s="373"/>
      <c r="U730" s="373"/>
      <c r="V730" s="373"/>
      <c r="W730" s="373"/>
      <c r="X730" s="373"/>
      <c r="Y730" s="373"/>
      <c r="Z730" s="373"/>
    </row>
    <row r="731" ht="15.75" customHeight="1">
      <c r="A731" s="373"/>
      <c r="B731" s="373"/>
      <c r="C731" s="373"/>
      <c r="D731" s="373"/>
      <c r="E731" s="373"/>
      <c r="F731" s="373"/>
      <c r="G731" s="373"/>
      <c r="H731" s="373"/>
      <c r="I731" s="373"/>
      <c r="J731" s="373"/>
      <c r="K731" s="373"/>
      <c r="L731" s="373"/>
      <c r="M731" s="373"/>
      <c r="N731" s="373"/>
      <c r="O731" s="373"/>
      <c r="P731" s="373"/>
      <c r="Q731" s="373"/>
      <c r="R731" s="373"/>
      <c r="S731" s="373"/>
      <c r="T731" s="373"/>
      <c r="U731" s="373"/>
      <c r="V731" s="373"/>
      <c r="W731" s="373"/>
      <c r="X731" s="373"/>
      <c r="Y731" s="373"/>
      <c r="Z731" s="373"/>
    </row>
    <row r="732" ht="15.75" customHeight="1">
      <c r="A732" s="373"/>
      <c r="B732" s="373"/>
      <c r="C732" s="373"/>
      <c r="D732" s="373"/>
      <c r="E732" s="373"/>
      <c r="F732" s="373"/>
      <c r="G732" s="373"/>
      <c r="H732" s="373"/>
      <c r="I732" s="373"/>
      <c r="J732" s="373"/>
      <c r="K732" s="373"/>
      <c r="L732" s="373"/>
      <c r="M732" s="373"/>
      <c r="N732" s="373"/>
      <c r="O732" s="373"/>
      <c r="P732" s="373"/>
      <c r="Q732" s="373"/>
      <c r="R732" s="373"/>
      <c r="S732" s="373"/>
      <c r="T732" s="373"/>
      <c r="U732" s="373"/>
      <c r="V732" s="373"/>
      <c r="W732" s="373"/>
      <c r="X732" s="373"/>
      <c r="Y732" s="373"/>
      <c r="Z732" s="373"/>
    </row>
    <row r="733" ht="15.75" customHeight="1">
      <c r="A733" s="373"/>
      <c r="B733" s="373"/>
      <c r="C733" s="373"/>
      <c r="D733" s="373"/>
      <c r="E733" s="373"/>
      <c r="F733" s="373"/>
      <c r="G733" s="373"/>
      <c r="H733" s="373"/>
      <c r="I733" s="373"/>
      <c r="J733" s="373"/>
      <c r="K733" s="373"/>
      <c r="L733" s="373"/>
      <c r="M733" s="373"/>
      <c r="N733" s="373"/>
      <c r="O733" s="373"/>
      <c r="P733" s="373"/>
      <c r="Q733" s="373"/>
      <c r="R733" s="373"/>
      <c r="S733" s="373"/>
      <c r="T733" s="373"/>
      <c r="U733" s="373"/>
      <c r="V733" s="373"/>
      <c r="W733" s="373"/>
      <c r="X733" s="373"/>
      <c r="Y733" s="373"/>
      <c r="Z733" s="373"/>
    </row>
    <row r="734" ht="15.75" customHeight="1">
      <c r="A734" s="373"/>
      <c r="B734" s="373"/>
      <c r="C734" s="373"/>
      <c r="D734" s="373"/>
      <c r="E734" s="373"/>
      <c r="F734" s="373"/>
      <c r="G734" s="373"/>
      <c r="H734" s="373"/>
      <c r="I734" s="373"/>
      <c r="J734" s="373"/>
      <c r="K734" s="373"/>
      <c r="L734" s="373"/>
      <c r="M734" s="373"/>
      <c r="N734" s="373"/>
      <c r="O734" s="373"/>
      <c r="P734" s="373"/>
      <c r="Q734" s="373"/>
      <c r="R734" s="373"/>
      <c r="S734" s="373"/>
      <c r="T734" s="373"/>
      <c r="U734" s="373"/>
      <c r="V734" s="373"/>
      <c r="W734" s="373"/>
      <c r="X734" s="373"/>
      <c r="Y734" s="373"/>
      <c r="Z734" s="373"/>
    </row>
    <row r="735" ht="15.75" customHeight="1">
      <c r="A735" s="373"/>
      <c r="B735" s="373"/>
      <c r="C735" s="373"/>
      <c r="D735" s="373"/>
      <c r="E735" s="373"/>
      <c r="F735" s="373"/>
      <c r="G735" s="373"/>
      <c r="H735" s="373"/>
      <c r="I735" s="373"/>
      <c r="J735" s="373"/>
      <c r="K735" s="373"/>
      <c r="L735" s="373"/>
      <c r="M735" s="373"/>
      <c r="N735" s="373"/>
      <c r="O735" s="373"/>
      <c r="P735" s="373"/>
      <c r="Q735" s="373"/>
      <c r="R735" s="373"/>
      <c r="S735" s="373"/>
      <c r="T735" s="373"/>
      <c r="U735" s="373"/>
      <c r="V735" s="373"/>
      <c r="W735" s="373"/>
      <c r="X735" s="373"/>
      <c r="Y735" s="373"/>
      <c r="Z735" s="373"/>
    </row>
    <row r="736" ht="15.75" customHeight="1">
      <c r="A736" s="373"/>
      <c r="B736" s="373"/>
      <c r="C736" s="373"/>
      <c r="D736" s="373"/>
      <c r="E736" s="373"/>
      <c r="F736" s="373"/>
      <c r="G736" s="373"/>
      <c r="H736" s="373"/>
      <c r="I736" s="373"/>
      <c r="J736" s="373"/>
      <c r="K736" s="373"/>
      <c r="L736" s="373"/>
      <c r="M736" s="373"/>
      <c r="N736" s="373"/>
      <c r="O736" s="373"/>
      <c r="P736" s="373"/>
      <c r="Q736" s="373"/>
      <c r="R736" s="373"/>
      <c r="S736" s="373"/>
      <c r="T736" s="373"/>
      <c r="U736" s="373"/>
      <c r="V736" s="373"/>
      <c r="W736" s="373"/>
      <c r="X736" s="373"/>
      <c r="Y736" s="373"/>
      <c r="Z736" s="373"/>
    </row>
    <row r="737" ht="15.75" customHeight="1">
      <c r="A737" s="373"/>
      <c r="B737" s="373"/>
      <c r="C737" s="373"/>
      <c r="D737" s="373"/>
      <c r="E737" s="373"/>
      <c r="F737" s="373"/>
      <c r="G737" s="373"/>
      <c r="H737" s="373"/>
      <c r="I737" s="373"/>
      <c r="J737" s="373"/>
      <c r="K737" s="373"/>
      <c r="L737" s="373"/>
      <c r="M737" s="373"/>
      <c r="N737" s="373"/>
      <c r="O737" s="373"/>
      <c r="P737" s="373"/>
      <c r="Q737" s="373"/>
      <c r="R737" s="373"/>
      <c r="S737" s="373"/>
      <c r="T737" s="373"/>
      <c r="U737" s="373"/>
      <c r="V737" s="373"/>
      <c r="W737" s="373"/>
      <c r="X737" s="373"/>
      <c r="Y737" s="373"/>
      <c r="Z737" s="373"/>
    </row>
    <row r="738" ht="15.75" customHeight="1">
      <c r="A738" s="373"/>
      <c r="B738" s="373"/>
      <c r="C738" s="373"/>
      <c r="D738" s="373"/>
      <c r="E738" s="373"/>
      <c r="F738" s="373"/>
      <c r="G738" s="373"/>
      <c r="H738" s="373"/>
      <c r="I738" s="373"/>
      <c r="J738" s="373"/>
      <c r="K738" s="373"/>
      <c r="L738" s="373"/>
      <c r="M738" s="373"/>
      <c r="N738" s="373"/>
      <c r="O738" s="373"/>
      <c r="P738" s="373"/>
      <c r="Q738" s="373"/>
      <c r="R738" s="373"/>
      <c r="S738" s="373"/>
      <c r="T738" s="373"/>
      <c r="U738" s="373"/>
      <c r="V738" s="373"/>
      <c r="W738" s="373"/>
      <c r="X738" s="373"/>
      <c r="Y738" s="373"/>
      <c r="Z738" s="373"/>
    </row>
    <row r="739" ht="15.75" customHeight="1">
      <c r="A739" s="373"/>
      <c r="B739" s="373"/>
      <c r="C739" s="373"/>
      <c r="D739" s="373"/>
      <c r="E739" s="373"/>
      <c r="F739" s="373"/>
      <c r="G739" s="373"/>
      <c r="H739" s="373"/>
      <c r="I739" s="373"/>
      <c r="J739" s="373"/>
      <c r="K739" s="373"/>
      <c r="L739" s="373"/>
      <c r="M739" s="373"/>
      <c r="N739" s="373"/>
      <c r="O739" s="373"/>
      <c r="P739" s="373"/>
      <c r="Q739" s="373"/>
      <c r="R739" s="373"/>
      <c r="S739" s="373"/>
      <c r="T739" s="373"/>
      <c r="U739" s="373"/>
      <c r="V739" s="373"/>
      <c r="W739" s="373"/>
      <c r="X739" s="373"/>
      <c r="Y739" s="373"/>
      <c r="Z739" s="373"/>
    </row>
    <row r="740" ht="15.75" customHeight="1">
      <c r="A740" s="373"/>
      <c r="B740" s="373"/>
      <c r="C740" s="373"/>
      <c r="D740" s="373"/>
      <c r="E740" s="373"/>
      <c r="F740" s="373"/>
      <c r="G740" s="373"/>
      <c r="H740" s="373"/>
      <c r="I740" s="373"/>
      <c r="J740" s="373"/>
      <c r="K740" s="373"/>
      <c r="L740" s="373"/>
      <c r="M740" s="373"/>
      <c r="N740" s="373"/>
      <c r="O740" s="373"/>
      <c r="P740" s="373"/>
      <c r="Q740" s="373"/>
      <c r="R740" s="373"/>
      <c r="S740" s="373"/>
      <c r="T740" s="373"/>
      <c r="U740" s="373"/>
      <c r="V740" s="373"/>
      <c r="W740" s="373"/>
      <c r="X740" s="373"/>
      <c r="Y740" s="373"/>
      <c r="Z740" s="373"/>
    </row>
    <row r="741" ht="15.75" customHeight="1">
      <c r="A741" s="373"/>
      <c r="B741" s="373"/>
      <c r="C741" s="373"/>
      <c r="D741" s="373"/>
      <c r="E741" s="373"/>
      <c r="F741" s="373"/>
      <c r="G741" s="373"/>
      <c r="H741" s="373"/>
      <c r="I741" s="373"/>
      <c r="J741" s="373"/>
      <c r="K741" s="373"/>
      <c r="L741" s="373"/>
      <c r="M741" s="373"/>
      <c r="N741" s="373"/>
      <c r="O741" s="373"/>
      <c r="P741" s="373"/>
      <c r="Q741" s="373"/>
      <c r="R741" s="373"/>
      <c r="S741" s="373"/>
      <c r="T741" s="373"/>
      <c r="U741" s="373"/>
      <c r="V741" s="373"/>
      <c r="W741" s="373"/>
      <c r="X741" s="373"/>
      <c r="Y741" s="373"/>
      <c r="Z741" s="373"/>
    </row>
    <row r="742" ht="15.75" customHeight="1">
      <c r="A742" s="373"/>
      <c r="B742" s="373"/>
      <c r="C742" s="373"/>
      <c r="D742" s="373"/>
      <c r="E742" s="373"/>
      <c r="F742" s="373"/>
      <c r="G742" s="373"/>
      <c r="H742" s="373"/>
      <c r="I742" s="373"/>
      <c r="J742" s="373"/>
      <c r="K742" s="373"/>
      <c r="L742" s="373"/>
      <c r="M742" s="373"/>
      <c r="N742" s="373"/>
      <c r="O742" s="373"/>
      <c r="P742" s="373"/>
      <c r="Q742" s="373"/>
      <c r="R742" s="373"/>
      <c r="S742" s="373"/>
      <c r="T742" s="373"/>
      <c r="U742" s="373"/>
      <c r="V742" s="373"/>
      <c r="W742" s="373"/>
      <c r="X742" s="373"/>
      <c r="Y742" s="373"/>
      <c r="Z742" s="373"/>
    </row>
    <row r="743" ht="15.75" customHeight="1">
      <c r="A743" s="373"/>
      <c r="B743" s="373"/>
      <c r="C743" s="373"/>
      <c r="D743" s="373"/>
      <c r="E743" s="373"/>
      <c r="F743" s="373"/>
      <c r="G743" s="373"/>
      <c r="H743" s="373"/>
      <c r="I743" s="373"/>
      <c r="J743" s="373"/>
      <c r="K743" s="373"/>
      <c r="L743" s="373"/>
      <c r="M743" s="373"/>
      <c r="N743" s="373"/>
      <c r="O743" s="373"/>
      <c r="P743" s="373"/>
      <c r="Q743" s="373"/>
      <c r="R743" s="373"/>
      <c r="S743" s="373"/>
      <c r="T743" s="373"/>
      <c r="U743" s="373"/>
      <c r="V743" s="373"/>
      <c r="W743" s="373"/>
      <c r="X743" s="373"/>
      <c r="Y743" s="373"/>
      <c r="Z743" s="373"/>
    </row>
    <row r="744" ht="15.75" customHeight="1">
      <c r="A744" s="373"/>
      <c r="B744" s="373"/>
      <c r="C744" s="373"/>
      <c r="D744" s="373"/>
      <c r="E744" s="373"/>
      <c r="F744" s="373"/>
      <c r="G744" s="373"/>
      <c r="H744" s="373"/>
      <c r="I744" s="373"/>
      <c r="J744" s="373"/>
      <c r="K744" s="373"/>
      <c r="L744" s="373"/>
      <c r="M744" s="373"/>
      <c r="N744" s="373"/>
      <c r="O744" s="373"/>
      <c r="P744" s="373"/>
      <c r="Q744" s="373"/>
      <c r="R744" s="373"/>
      <c r="S744" s="373"/>
      <c r="T744" s="373"/>
      <c r="U744" s="373"/>
      <c r="V744" s="373"/>
      <c r="W744" s="373"/>
      <c r="X744" s="373"/>
      <c r="Y744" s="373"/>
      <c r="Z744" s="373"/>
    </row>
    <row r="745" ht="15.75" customHeight="1">
      <c r="A745" s="373"/>
      <c r="B745" s="373"/>
      <c r="C745" s="373"/>
      <c r="D745" s="373"/>
      <c r="E745" s="373"/>
      <c r="F745" s="373"/>
      <c r="G745" s="373"/>
      <c r="H745" s="373"/>
      <c r="I745" s="373"/>
      <c r="J745" s="373"/>
      <c r="K745" s="373"/>
      <c r="L745" s="373"/>
      <c r="M745" s="373"/>
      <c r="N745" s="373"/>
      <c r="O745" s="373"/>
      <c r="P745" s="373"/>
      <c r="Q745" s="373"/>
      <c r="R745" s="373"/>
      <c r="S745" s="373"/>
      <c r="T745" s="373"/>
      <c r="U745" s="373"/>
      <c r="V745" s="373"/>
      <c r="W745" s="373"/>
      <c r="X745" s="373"/>
      <c r="Y745" s="373"/>
      <c r="Z745" s="373"/>
    </row>
    <row r="746" ht="15.75" customHeight="1">
      <c r="A746" s="373"/>
      <c r="B746" s="373"/>
      <c r="C746" s="373"/>
      <c r="D746" s="373"/>
      <c r="E746" s="373"/>
      <c r="F746" s="373"/>
      <c r="G746" s="373"/>
      <c r="H746" s="373"/>
      <c r="I746" s="373"/>
      <c r="J746" s="373"/>
      <c r="K746" s="373"/>
      <c r="L746" s="373"/>
      <c r="M746" s="373"/>
      <c r="N746" s="373"/>
      <c r="O746" s="373"/>
      <c r="P746" s="373"/>
      <c r="Q746" s="373"/>
      <c r="R746" s="373"/>
      <c r="S746" s="373"/>
      <c r="T746" s="373"/>
      <c r="U746" s="373"/>
      <c r="V746" s="373"/>
      <c r="W746" s="373"/>
      <c r="X746" s="373"/>
      <c r="Y746" s="373"/>
      <c r="Z746" s="373"/>
    </row>
    <row r="747" ht="15.75" customHeight="1">
      <c r="A747" s="373"/>
      <c r="B747" s="373"/>
      <c r="C747" s="373"/>
      <c r="D747" s="373"/>
      <c r="E747" s="373"/>
      <c r="F747" s="373"/>
      <c r="G747" s="373"/>
      <c r="H747" s="373"/>
      <c r="I747" s="373"/>
      <c r="J747" s="373"/>
      <c r="K747" s="373"/>
      <c r="L747" s="373"/>
      <c r="M747" s="373"/>
      <c r="N747" s="373"/>
      <c r="O747" s="373"/>
      <c r="P747" s="373"/>
      <c r="Q747" s="373"/>
      <c r="R747" s="373"/>
      <c r="S747" s="373"/>
      <c r="T747" s="373"/>
      <c r="U747" s="373"/>
      <c r="V747" s="373"/>
      <c r="W747" s="373"/>
      <c r="X747" s="373"/>
      <c r="Y747" s="373"/>
      <c r="Z747" s="373"/>
    </row>
    <row r="748" ht="15.75" customHeight="1">
      <c r="A748" s="373"/>
      <c r="B748" s="373"/>
      <c r="C748" s="373"/>
      <c r="D748" s="373"/>
      <c r="E748" s="373"/>
      <c r="F748" s="373"/>
      <c r="G748" s="373"/>
      <c r="H748" s="373"/>
      <c r="I748" s="373"/>
      <c r="J748" s="373"/>
      <c r="K748" s="373"/>
      <c r="L748" s="373"/>
      <c r="M748" s="373"/>
      <c r="N748" s="373"/>
      <c r="O748" s="373"/>
      <c r="P748" s="373"/>
      <c r="Q748" s="373"/>
      <c r="R748" s="373"/>
      <c r="S748" s="373"/>
      <c r="T748" s="373"/>
      <c r="U748" s="373"/>
      <c r="V748" s="373"/>
      <c r="W748" s="373"/>
      <c r="X748" s="373"/>
      <c r="Y748" s="373"/>
      <c r="Z748" s="373"/>
    </row>
    <row r="749" ht="15.75" customHeight="1">
      <c r="A749" s="373"/>
      <c r="B749" s="373"/>
      <c r="C749" s="373"/>
      <c r="D749" s="373"/>
      <c r="E749" s="373"/>
      <c r="F749" s="373"/>
      <c r="G749" s="373"/>
      <c r="H749" s="373"/>
      <c r="I749" s="373"/>
      <c r="J749" s="373"/>
      <c r="K749" s="373"/>
      <c r="L749" s="373"/>
      <c r="M749" s="373"/>
      <c r="N749" s="373"/>
      <c r="O749" s="373"/>
      <c r="P749" s="373"/>
      <c r="Q749" s="373"/>
      <c r="R749" s="373"/>
      <c r="S749" s="373"/>
      <c r="T749" s="373"/>
      <c r="U749" s="373"/>
      <c r="V749" s="373"/>
      <c r="W749" s="373"/>
      <c r="X749" s="373"/>
      <c r="Y749" s="373"/>
      <c r="Z749" s="373"/>
    </row>
    <row r="750" ht="15.75" customHeight="1">
      <c r="A750" s="373"/>
      <c r="B750" s="373"/>
      <c r="C750" s="373"/>
      <c r="D750" s="373"/>
      <c r="E750" s="373"/>
      <c r="F750" s="373"/>
      <c r="G750" s="373"/>
      <c r="H750" s="373"/>
      <c r="I750" s="373"/>
      <c r="J750" s="373"/>
      <c r="K750" s="373"/>
      <c r="L750" s="373"/>
      <c r="M750" s="373"/>
      <c r="N750" s="373"/>
      <c r="O750" s="373"/>
      <c r="P750" s="373"/>
      <c r="Q750" s="373"/>
      <c r="R750" s="373"/>
      <c r="S750" s="373"/>
      <c r="T750" s="373"/>
      <c r="U750" s="373"/>
      <c r="V750" s="373"/>
      <c r="W750" s="373"/>
      <c r="X750" s="373"/>
      <c r="Y750" s="373"/>
      <c r="Z750" s="373"/>
    </row>
    <row r="751" ht="15.75" customHeight="1">
      <c r="A751" s="373"/>
      <c r="B751" s="373"/>
      <c r="C751" s="373"/>
      <c r="D751" s="373"/>
      <c r="E751" s="373"/>
      <c r="F751" s="373"/>
      <c r="G751" s="373"/>
      <c r="H751" s="373"/>
      <c r="I751" s="373"/>
      <c r="J751" s="373"/>
      <c r="K751" s="373"/>
      <c r="L751" s="373"/>
      <c r="M751" s="373"/>
      <c r="N751" s="373"/>
      <c r="O751" s="373"/>
      <c r="P751" s="373"/>
      <c r="Q751" s="373"/>
      <c r="R751" s="373"/>
      <c r="S751" s="373"/>
      <c r="T751" s="373"/>
      <c r="U751" s="373"/>
      <c r="V751" s="373"/>
      <c r="W751" s="373"/>
      <c r="X751" s="373"/>
      <c r="Y751" s="373"/>
      <c r="Z751" s="373"/>
    </row>
    <row r="752" ht="15.75" customHeight="1">
      <c r="A752" s="373"/>
      <c r="B752" s="373"/>
      <c r="C752" s="373"/>
      <c r="D752" s="373"/>
      <c r="E752" s="373"/>
      <c r="F752" s="373"/>
      <c r="G752" s="373"/>
      <c r="H752" s="373"/>
      <c r="I752" s="373"/>
      <c r="J752" s="373"/>
      <c r="K752" s="373"/>
      <c r="L752" s="373"/>
      <c r="M752" s="373"/>
      <c r="N752" s="373"/>
      <c r="O752" s="373"/>
      <c r="P752" s="373"/>
      <c r="Q752" s="373"/>
      <c r="R752" s="373"/>
      <c r="S752" s="373"/>
      <c r="T752" s="373"/>
      <c r="U752" s="373"/>
      <c r="V752" s="373"/>
      <c r="W752" s="373"/>
      <c r="X752" s="373"/>
      <c r="Y752" s="373"/>
      <c r="Z752" s="373"/>
    </row>
    <row r="753" ht="15.75" customHeight="1">
      <c r="A753" s="373"/>
      <c r="B753" s="373"/>
      <c r="C753" s="373"/>
      <c r="D753" s="373"/>
      <c r="E753" s="373"/>
      <c r="F753" s="373"/>
      <c r="G753" s="373"/>
      <c r="H753" s="373"/>
      <c r="I753" s="373"/>
      <c r="J753" s="373"/>
      <c r="K753" s="373"/>
      <c r="L753" s="373"/>
      <c r="M753" s="373"/>
      <c r="N753" s="373"/>
      <c r="O753" s="373"/>
      <c r="P753" s="373"/>
      <c r="Q753" s="373"/>
      <c r="R753" s="373"/>
      <c r="S753" s="373"/>
      <c r="T753" s="373"/>
      <c r="U753" s="373"/>
      <c r="V753" s="373"/>
      <c r="W753" s="373"/>
      <c r="X753" s="373"/>
      <c r="Y753" s="373"/>
      <c r="Z753" s="373"/>
    </row>
    <row r="754" ht="15.75" customHeight="1">
      <c r="A754" s="373"/>
      <c r="B754" s="373"/>
      <c r="C754" s="373"/>
      <c r="D754" s="373"/>
      <c r="E754" s="373"/>
      <c r="F754" s="373"/>
      <c r="G754" s="373"/>
      <c r="H754" s="373"/>
      <c r="I754" s="373"/>
      <c r="J754" s="373"/>
      <c r="K754" s="373"/>
      <c r="L754" s="373"/>
      <c r="M754" s="373"/>
      <c r="N754" s="373"/>
      <c r="O754" s="373"/>
      <c r="P754" s="373"/>
      <c r="Q754" s="373"/>
      <c r="R754" s="373"/>
      <c r="S754" s="373"/>
      <c r="T754" s="373"/>
      <c r="U754" s="373"/>
      <c r="V754" s="373"/>
      <c r="W754" s="373"/>
      <c r="X754" s="373"/>
      <c r="Y754" s="373"/>
      <c r="Z754" s="373"/>
    </row>
    <row r="755" ht="15.75" customHeight="1">
      <c r="A755" s="373"/>
      <c r="B755" s="373"/>
      <c r="C755" s="373"/>
      <c r="D755" s="373"/>
      <c r="E755" s="373"/>
      <c r="F755" s="373"/>
      <c r="G755" s="373"/>
      <c r="H755" s="373"/>
      <c r="I755" s="373"/>
      <c r="J755" s="373"/>
      <c r="K755" s="373"/>
      <c r="L755" s="373"/>
      <c r="M755" s="373"/>
      <c r="N755" s="373"/>
      <c r="O755" s="373"/>
      <c r="P755" s="373"/>
      <c r="Q755" s="373"/>
      <c r="R755" s="373"/>
      <c r="S755" s="373"/>
      <c r="T755" s="373"/>
      <c r="U755" s="373"/>
      <c r="V755" s="373"/>
      <c r="W755" s="373"/>
      <c r="X755" s="373"/>
      <c r="Y755" s="373"/>
      <c r="Z755" s="373"/>
    </row>
    <row r="756" ht="15.75" customHeight="1">
      <c r="A756" s="373"/>
      <c r="B756" s="373"/>
      <c r="C756" s="373"/>
      <c r="D756" s="373"/>
      <c r="E756" s="373"/>
      <c r="F756" s="373"/>
      <c r="G756" s="373"/>
      <c r="H756" s="373"/>
      <c r="I756" s="373"/>
      <c r="J756" s="373"/>
      <c r="K756" s="373"/>
      <c r="L756" s="373"/>
      <c r="M756" s="373"/>
      <c r="N756" s="373"/>
      <c r="O756" s="373"/>
      <c r="P756" s="373"/>
      <c r="Q756" s="373"/>
      <c r="R756" s="373"/>
      <c r="S756" s="373"/>
      <c r="T756" s="373"/>
      <c r="U756" s="373"/>
      <c r="V756" s="373"/>
      <c r="W756" s="373"/>
      <c r="X756" s="373"/>
      <c r="Y756" s="373"/>
      <c r="Z756" s="373"/>
    </row>
    <row r="757" ht="15.75" customHeight="1">
      <c r="A757" s="373"/>
      <c r="B757" s="373"/>
      <c r="C757" s="373"/>
      <c r="D757" s="373"/>
      <c r="E757" s="373"/>
      <c r="F757" s="373"/>
      <c r="G757" s="373"/>
      <c r="H757" s="373"/>
      <c r="I757" s="373"/>
      <c r="J757" s="373"/>
      <c r="K757" s="373"/>
      <c r="L757" s="373"/>
      <c r="M757" s="373"/>
      <c r="N757" s="373"/>
      <c r="O757" s="373"/>
      <c r="P757" s="373"/>
      <c r="Q757" s="373"/>
      <c r="R757" s="373"/>
      <c r="S757" s="373"/>
      <c r="T757" s="373"/>
      <c r="U757" s="373"/>
      <c r="V757" s="373"/>
      <c r="W757" s="373"/>
      <c r="X757" s="373"/>
      <c r="Y757" s="373"/>
      <c r="Z757" s="373"/>
    </row>
    <row r="758" ht="15.75" customHeight="1">
      <c r="A758" s="373"/>
      <c r="B758" s="373"/>
      <c r="C758" s="373"/>
      <c r="D758" s="373"/>
      <c r="E758" s="373"/>
      <c r="F758" s="373"/>
      <c r="G758" s="373"/>
      <c r="H758" s="373"/>
      <c r="I758" s="373"/>
      <c r="J758" s="373"/>
      <c r="K758" s="373"/>
      <c r="L758" s="373"/>
      <c r="M758" s="373"/>
      <c r="N758" s="373"/>
      <c r="O758" s="373"/>
      <c r="P758" s="373"/>
      <c r="Q758" s="373"/>
      <c r="R758" s="373"/>
      <c r="S758" s="373"/>
      <c r="T758" s="373"/>
      <c r="U758" s="373"/>
      <c r="V758" s="373"/>
      <c r="W758" s="373"/>
      <c r="X758" s="373"/>
      <c r="Y758" s="373"/>
      <c r="Z758" s="373"/>
    </row>
    <row r="759" ht="15.75" customHeight="1">
      <c r="A759" s="373"/>
      <c r="B759" s="373"/>
      <c r="C759" s="373"/>
      <c r="D759" s="373"/>
      <c r="E759" s="373"/>
      <c r="F759" s="373"/>
      <c r="G759" s="373"/>
      <c r="H759" s="373"/>
      <c r="I759" s="373"/>
      <c r="J759" s="373"/>
      <c r="K759" s="373"/>
      <c r="L759" s="373"/>
      <c r="M759" s="373"/>
      <c r="N759" s="373"/>
      <c r="O759" s="373"/>
      <c r="P759" s="373"/>
      <c r="Q759" s="373"/>
      <c r="R759" s="373"/>
      <c r="S759" s="373"/>
      <c r="T759" s="373"/>
      <c r="U759" s="373"/>
      <c r="V759" s="373"/>
      <c r="W759" s="373"/>
      <c r="X759" s="373"/>
      <c r="Y759" s="373"/>
      <c r="Z759" s="373"/>
    </row>
    <row r="760" ht="15.75" customHeight="1">
      <c r="A760" s="373"/>
      <c r="B760" s="373"/>
      <c r="C760" s="373"/>
      <c r="D760" s="373"/>
      <c r="E760" s="373"/>
      <c r="F760" s="373"/>
      <c r="G760" s="373"/>
      <c r="H760" s="373"/>
      <c r="I760" s="373"/>
      <c r="J760" s="373"/>
      <c r="K760" s="373"/>
      <c r="L760" s="373"/>
      <c r="M760" s="373"/>
      <c r="N760" s="373"/>
      <c r="O760" s="373"/>
      <c r="P760" s="373"/>
      <c r="Q760" s="373"/>
      <c r="R760" s="373"/>
      <c r="S760" s="373"/>
      <c r="T760" s="373"/>
      <c r="U760" s="373"/>
      <c r="V760" s="373"/>
      <c r="W760" s="373"/>
      <c r="X760" s="373"/>
      <c r="Y760" s="373"/>
      <c r="Z760" s="373"/>
    </row>
    <row r="761" ht="15.75" customHeight="1">
      <c r="A761" s="373"/>
      <c r="B761" s="373"/>
      <c r="C761" s="373"/>
      <c r="D761" s="373"/>
      <c r="E761" s="373"/>
      <c r="F761" s="373"/>
      <c r="G761" s="373"/>
      <c r="H761" s="373"/>
      <c r="I761" s="373"/>
      <c r="J761" s="373"/>
      <c r="K761" s="373"/>
      <c r="L761" s="373"/>
      <c r="M761" s="373"/>
      <c r="N761" s="373"/>
      <c r="O761" s="373"/>
      <c r="P761" s="373"/>
      <c r="Q761" s="373"/>
      <c r="R761" s="373"/>
      <c r="S761" s="373"/>
      <c r="T761" s="373"/>
      <c r="U761" s="373"/>
      <c r="V761" s="373"/>
      <c r="W761" s="373"/>
      <c r="X761" s="373"/>
      <c r="Y761" s="373"/>
      <c r="Z761" s="373"/>
    </row>
    <row r="762" ht="15.75" customHeight="1">
      <c r="A762" s="373"/>
      <c r="B762" s="373"/>
      <c r="C762" s="373"/>
      <c r="D762" s="373"/>
      <c r="E762" s="373"/>
      <c r="F762" s="373"/>
      <c r="G762" s="373"/>
      <c r="H762" s="373"/>
      <c r="I762" s="373"/>
      <c r="J762" s="373"/>
      <c r="K762" s="373"/>
      <c r="L762" s="373"/>
      <c r="M762" s="373"/>
      <c r="N762" s="373"/>
      <c r="O762" s="373"/>
      <c r="P762" s="373"/>
      <c r="Q762" s="373"/>
      <c r="R762" s="373"/>
      <c r="S762" s="373"/>
      <c r="T762" s="373"/>
      <c r="U762" s="373"/>
      <c r="V762" s="373"/>
      <c r="W762" s="373"/>
      <c r="X762" s="373"/>
      <c r="Y762" s="373"/>
      <c r="Z762" s="373"/>
    </row>
    <row r="763" ht="15.75" customHeight="1">
      <c r="A763" s="373"/>
      <c r="B763" s="373"/>
      <c r="C763" s="373"/>
      <c r="D763" s="373"/>
      <c r="E763" s="373"/>
      <c r="F763" s="373"/>
      <c r="G763" s="373"/>
      <c r="H763" s="373"/>
      <c r="I763" s="373"/>
      <c r="J763" s="373"/>
      <c r="K763" s="373"/>
      <c r="L763" s="373"/>
      <c r="M763" s="373"/>
      <c r="N763" s="373"/>
      <c r="O763" s="373"/>
      <c r="P763" s="373"/>
      <c r="Q763" s="373"/>
      <c r="R763" s="373"/>
      <c r="S763" s="373"/>
      <c r="T763" s="373"/>
      <c r="U763" s="373"/>
      <c r="V763" s="373"/>
      <c r="W763" s="373"/>
      <c r="X763" s="373"/>
      <c r="Y763" s="373"/>
      <c r="Z763" s="373"/>
    </row>
    <row r="764" ht="15.75" customHeight="1">
      <c r="A764" s="373"/>
      <c r="B764" s="373"/>
      <c r="C764" s="373"/>
      <c r="D764" s="373"/>
      <c r="E764" s="373"/>
      <c r="F764" s="373"/>
      <c r="G764" s="373"/>
      <c r="H764" s="373"/>
      <c r="I764" s="373"/>
      <c r="J764" s="373"/>
      <c r="K764" s="373"/>
      <c r="L764" s="373"/>
      <c r="M764" s="373"/>
      <c r="N764" s="373"/>
      <c r="O764" s="373"/>
      <c r="P764" s="373"/>
      <c r="Q764" s="373"/>
      <c r="R764" s="373"/>
      <c r="S764" s="373"/>
      <c r="T764" s="373"/>
      <c r="U764" s="373"/>
      <c r="V764" s="373"/>
      <c r="W764" s="373"/>
      <c r="X764" s="373"/>
      <c r="Y764" s="373"/>
      <c r="Z764" s="373"/>
    </row>
    <row r="765" ht="15.75" customHeight="1">
      <c r="A765" s="373"/>
      <c r="B765" s="373"/>
      <c r="C765" s="373"/>
      <c r="D765" s="373"/>
      <c r="E765" s="373"/>
      <c r="F765" s="373"/>
      <c r="G765" s="373"/>
      <c r="H765" s="373"/>
      <c r="I765" s="373"/>
      <c r="J765" s="373"/>
      <c r="K765" s="373"/>
      <c r="L765" s="373"/>
      <c r="M765" s="373"/>
      <c r="N765" s="373"/>
      <c r="O765" s="373"/>
      <c r="P765" s="373"/>
      <c r="Q765" s="373"/>
      <c r="R765" s="373"/>
      <c r="S765" s="373"/>
      <c r="T765" s="373"/>
      <c r="U765" s="373"/>
      <c r="V765" s="373"/>
      <c r="W765" s="373"/>
      <c r="X765" s="373"/>
      <c r="Y765" s="373"/>
      <c r="Z765" s="373"/>
    </row>
    <row r="766" ht="15.75" customHeight="1">
      <c r="A766" s="373"/>
      <c r="B766" s="373"/>
      <c r="C766" s="373"/>
      <c r="D766" s="373"/>
      <c r="E766" s="373"/>
      <c r="F766" s="373"/>
      <c r="G766" s="373"/>
      <c r="H766" s="373"/>
      <c r="I766" s="373"/>
      <c r="J766" s="373"/>
      <c r="K766" s="373"/>
      <c r="L766" s="373"/>
      <c r="M766" s="373"/>
      <c r="N766" s="373"/>
      <c r="O766" s="373"/>
      <c r="P766" s="373"/>
      <c r="Q766" s="373"/>
      <c r="R766" s="373"/>
      <c r="S766" s="373"/>
      <c r="T766" s="373"/>
      <c r="U766" s="373"/>
      <c r="V766" s="373"/>
      <c r="W766" s="373"/>
      <c r="X766" s="373"/>
      <c r="Y766" s="373"/>
      <c r="Z766" s="373"/>
    </row>
    <row r="767" ht="15.75" customHeight="1">
      <c r="A767" s="373"/>
      <c r="B767" s="373"/>
      <c r="C767" s="373"/>
      <c r="D767" s="373"/>
      <c r="E767" s="373"/>
      <c r="F767" s="373"/>
      <c r="G767" s="373"/>
      <c r="H767" s="373"/>
      <c r="I767" s="373"/>
      <c r="J767" s="373"/>
      <c r="K767" s="373"/>
      <c r="L767" s="373"/>
      <c r="M767" s="373"/>
      <c r="N767" s="373"/>
      <c r="O767" s="373"/>
      <c r="P767" s="373"/>
      <c r="Q767" s="373"/>
      <c r="R767" s="373"/>
      <c r="S767" s="373"/>
      <c r="T767" s="373"/>
      <c r="U767" s="373"/>
      <c r="V767" s="373"/>
      <c r="W767" s="373"/>
      <c r="X767" s="373"/>
      <c r="Y767" s="373"/>
      <c r="Z767" s="373"/>
    </row>
    <row r="768" ht="15.75" customHeight="1">
      <c r="A768" s="373"/>
      <c r="B768" s="373"/>
      <c r="C768" s="373"/>
      <c r="D768" s="373"/>
      <c r="E768" s="373"/>
      <c r="F768" s="373"/>
      <c r="G768" s="373"/>
      <c r="H768" s="373"/>
      <c r="I768" s="373"/>
      <c r="J768" s="373"/>
      <c r="K768" s="373"/>
      <c r="L768" s="373"/>
      <c r="M768" s="373"/>
      <c r="N768" s="373"/>
      <c r="O768" s="373"/>
      <c r="P768" s="373"/>
      <c r="Q768" s="373"/>
      <c r="R768" s="373"/>
      <c r="S768" s="373"/>
      <c r="T768" s="373"/>
      <c r="U768" s="373"/>
      <c r="V768" s="373"/>
      <c r="W768" s="373"/>
      <c r="X768" s="373"/>
      <c r="Y768" s="373"/>
      <c r="Z768" s="373"/>
    </row>
    <row r="769" ht="15.75" customHeight="1">
      <c r="A769" s="373"/>
      <c r="B769" s="373"/>
      <c r="C769" s="373"/>
      <c r="D769" s="373"/>
      <c r="E769" s="373"/>
      <c r="F769" s="373"/>
      <c r="G769" s="373"/>
      <c r="H769" s="373"/>
      <c r="I769" s="373"/>
      <c r="J769" s="373"/>
      <c r="K769" s="373"/>
      <c r="L769" s="373"/>
      <c r="M769" s="373"/>
      <c r="N769" s="373"/>
      <c r="O769" s="373"/>
      <c r="P769" s="373"/>
      <c r="Q769" s="373"/>
      <c r="R769" s="373"/>
      <c r="S769" s="373"/>
      <c r="T769" s="373"/>
      <c r="U769" s="373"/>
      <c r="V769" s="373"/>
      <c r="W769" s="373"/>
      <c r="X769" s="373"/>
      <c r="Y769" s="373"/>
      <c r="Z769" s="373"/>
    </row>
    <row r="770" ht="15.75" customHeight="1">
      <c r="A770" s="373"/>
      <c r="B770" s="373"/>
      <c r="C770" s="373"/>
      <c r="D770" s="373"/>
      <c r="E770" s="373"/>
      <c r="F770" s="373"/>
      <c r="G770" s="373"/>
      <c r="H770" s="373"/>
      <c r="I770" s="373"/>
      <c r="J770" s="373"/>
      <c r="K770" s="373"/>
      <c r="L770" s="373"/>
      <c r="M770" s="373"/>
      <c r="N770" s="373"/>
      <c r="O770" s="373"/>
      <c r="P770" s="373"/>
      <c r="Q770" s="373"/>
      <c r="R770" s="373"/>
      <c r="S770" s="373"/>
      <c r="T770" s="373"/>
      <c r="U770" s="373"/>
      <c r="V770" s="373"/>
      <c r="W770" s="373"/>
      <c r="X770" s="373"/>
      <c r="Y770" s="373"/>
      <c r="Z770" s="373"/>
    </row>
    <row r="771" ht="15.75" customHeight="1">
      <c r="A771" s="373"/>
      <c r="B771" s="373"/>
      <c r="C771" s="373"/>
      <c r="D771" s="373"/>
      <c r="E771" s="373"/>
      <c r="F771" s="373"/>
      <c r="G771" s="373"/>
      <c r="H771" s="373"/>
      <c r="I771" s="373"/>
      <c r="J771" s="373"/>
      <c r="K771" s="373"/>
      <c r="L771" s="373"/>
      <c r="M771" s="373"/>
      <c r="N771" s="373"/>
      <c r="O771" s="373"/>
      <c r="P771" s="373"/>
      <c r="Q771" s="373"/>
      <c r="R771" s="373"/>
      <c r="S771" s="373"/>
      <c r="T771" s="373"/>
      <c r="U771" s="373"/>
      <c r="V771" s="373"/>
      <c r="W771" s="373"/>
      <c r="X771" s="373"/>
      <c r="Y771" s="373"/>
      <c r="Z771" s="373"/>
    </row>
    <row r="772" ht="15.75" customHeight="1">
      <c r="A772" s="373"/>
      <c r="B772" s="373"/>
      <c r="C772" s="373"/>
      <c r="D772" s="373"/>
      <c r="E772" s="373"/>
      <c r="F772" s="373"/>
      <c r="G772" s="373"/>
      <c r="H772" s="373"/>
      <c r="I772" s="373"/>
      <c r="J772" s="373"/>
      <c r="K772" s="373"/>
      <c r="L772" s="373"/>
      <c r="M772" s="373"/>
      <c r="N772" s="373"/>
      <c r="O772" s="373"/>
      <c r="P772" s="373"/>
      <c r="Q772" s="373"/>
      <c r="R772" s="373"/>
      <c r="S772" s="373"/>
      <c r="T772" s="373"/>
      <c r="U772" s="373"/>
      <c r="V772" s="373"/>
      <c r="W772" s="373"/>
      <c r="X772" s="373"/>
      <c r="Y772" s="373"/>
      <c r="Z772" s="373"/>
    </row>
    <row r="773" ht="15.75" customHeight="1">
      <c r="A773" s="373"/>
      <c r="B773" s="373"/>
      <c r="C773" s="373"/>
      <c r="D773" s="373"/>
      <c r="E773" s="373"/>
      <c r="F773" s="373"/>
      <c r="G773" s="373"/>
      <c r="H773" s="373"/>
      <c r="I773" s="373"/>
      <c r="J773" s="373"/>
      <c r="K773" s="373"/>
      <c r="L773" s="373"/>
      <c r="M773" s="373"/>
      <c r="N773" s="373"/>
      <c r="O773" s="373"/>
      <c r="P773" s="373"/>
      <c r="Q773" s="373"/>
      <c r="R773" s="373"/>
      <c r="S773" s="373"/>
      <c r="T773" s="373"/>
      <c r="U773" s="373"/>
      <c r="V773" s="373"/>
      <c r="W773" s="373"/>
      <c r="X773" s="373"/>
      <c r="Y773" s="373"/>
      <c r="Z773" s="373"/>
    </row>
    <row r="774" ht="15.75" customHeight="1">
      <c r="A774" s="373"/>
      <c r="B774" s="373"/>
      <c r="C774" s="373"/>
      <c r="D774" s="373"/>
      <c r="E774" s="373"/>
      <c r="F774" s="373"/>
      <c r="G774" s="373"/>
      <c r="H774" s="373"/>
      <c r="I774" s="373"/>
      <c r="J774" s="373"/>
      <c r="K774" s="373"/>
      <c r="L774" s="373"/>
      <c r="M774" s="373"/>
      <c r="N774" s="373"/>
      <c r="O774" s="373"/>
      <c r="P774" s="373"/>
      <c r="Q774" s="373"/>
      <c r="R774" s="373"/>
      <c r="S774" s="373"/>
      <c r="T774" s="373"/>
      <c r="U774" s="373"/>
      <c r="V774" s="373"/>
      <c r="W774" s="373"/>
      <c r="X774" s="373"/>
      <c r="Y774" s="373"/>
      <c r="Z774" s="373"/>
    </row>
    <row r="775" ht="15.75" customHeight="1">
      <c r="A775" s="373"/>
      <c r="B775" s="373"/>
      <c r="C775" s="373"/>
      <c r="D775" s="373"/>
      <c r="E775" s="373"/>
      <c r="F775" s="373"/>
      <c r="G775" s="373"/>
      <c r="H775" s="373"/>
      <c r="I775" s="373"/>
      <c r="J775" s="373"/>
      <c r="K775" s="373"/>
      <c r="L775" s="373"/>
      <c r="M775" s="373"/>
      <c r="N775" s="373"/>
      <c r="O775" s="373"/>
      <c r="P775" s="373"/>
      <c r="Q775" s="373"/>
      <c r="R775" s="373"/>
      <c r="S775" s="373"/>
      <c r="T775" s="373"/>
      <c r="U775" s="373"/>
      <c r="V775" s="373"/>
      <c r="W775" s="373"/>
      <c r="X775" s="373"/>
      <c r="Y775" s="373"/>
      <c r="Z775" s="373"/>
    </row>
    <row r="776" ht="15.75" customHeight="1">
      <c r="A776" s="373"/>
      <c r="B776" s="373"/>
      <c r="C776" s="373"/>
      <c r="D776" s="373"/>
      <c r="E776" s="373"/>
      <c r="F776" s="373"/>
      <c r="G776" s="373"/>
      <c r="H776" s="373"/>
      <c r="I776" s="373"/>
      <c r="J776" s="373"/>
      <c r="K776" s="373"/>
      <c r="L776" s="373"/>
      <c r="M776" s="373"/>
      <c r="N776" s="373"/>
      <c r="O776" s="373"/>
      <c r="P776" s="373"/>
      <c r="Q776" s="373"/>
      <c r="R776" s="373"/>
      <c r="S776" s="373"/>
      <c r="T776" s="373"/>
      <c r="U776" s="373"/>
      <c r="V776" s="373"/>
      <c r="W776" s="373"/>
      <c r="X776" s="373"/>
      <c r="Y776" s="373"/>
      <c r="Z776" s="373"/>
    </row>
    <row r="777" ht="15.75" customHeight="1">
      <c r="A777" s="373"/>
      <c r="B777" s="373"/>
      <c r="C777" s="373"/>
      <c r="D777" s="373"/>
      <c r="E777" s="373"/>
      <c r="F777" s="373"/>
      <c r="G777" s="373"/>
      <c r="H777" s="373"/>
      <c r="I777" s="373"/>
      <c r="J777" s="373"/>
      <c r="K777" s="373"/>
      <c r="L777" s="373"/>
      <c r="M777" s="373"/>
      <c r="N777" s="373"/>
      <c r="O777" s="373"/>
      <c r="P777" s="373"/>
      <c r="Q777" s="373"/>
      <c r="R777" s="373"/>
      <c r="S777" s="373"/>
      <c r="T777" s="373"/>
      <c r="U777" s="373"/>
      <c r="V777" s="373"/>
      <c r="W777" s="373"/>
      <c r="X777" s="373"/>
      <c r="Y777" s="373"/>
      <c r="Z777" s="373"/>
    </row>
    <row r="778" ht="15.75" customHeight="1">
      <c r="A778" s="373"/>
      <c r="B778" s="373"/>
      <c r="C778" s="373"/>
      <c r="D778" s="373"/>
      <c r="E778" s="373"/>
      <c r="F778" s="373"/>
      <c r="G778" s="373"/>
      <c r="H778" s="373"/>
      <c r="I778" s="373"/>
      <c r="J778" s="373"/>
      <c r="K778" s="373"/>
      <c r="L778" s="373"/>
      <c r="M778" s="373"/>
      <c r="N778" s="373"/>
      <c r="O778" s="373"/>
      <c r="P778" s="373"/>
      <c r="Q778" s="373"/>
      <c r="R778" s="373"/>
      <c r="S778" s="373"/>
      <c r="T778" s="373"/>
      <c r="U778" s="373"/>
      <c r="V778" s="373"/>
      <c r="W778" s="373"/>
      <c r="X778" s="373"/>
      <c r="Y778" s="373"/>
      <c r="Z778" s="373"/>
    </row>
    <row r="779" ht="15.75" customHeight="1">
      <c r="A779" s="373"/>
      <c r="B779" s="373"/>
      <c r="C779" s="373"/>
      <c r="D779" s="373"/>
      <c r="E779" s="373"/>
      <c r="F779" s="373"/>
      <c r="G779" s="373"/>
      <c r="H779" s="373"/>
      <c r="I779" s="373"/>
      <c r="J779" s="373"/>
      <c r="K779" s="373"/>
      <c r="L779" s="373"/>
      <c r="M779" s="373"/>
      <c r="N779" s="373"/>
      <c r="O779" s="373"/>
      <c r="P779" s="373"/>
      <c r="Q779" s="373"/>
      <c r="R779" s="373"/>
      <c r="S779" s="373"/>
      <c r="T779" s="373"/>
      <c r="U779" s="373"/>
      <c r="V779" s="373"/>
      <c r="W779" s="373"/>
      <c r="X779" s="373"/>
      <c r="Y779" s="373"/>
      <c r="Z779" s="373"/>
    </row>
    <row r="780" ht="15.75" customHeight="1">
      <c r="A780" s="373"/>
      <c r="B780" s="373"/>
      <c r="C780" s="373"/>
      <c r="D780" s="373"/>
      <c r="E780" s="373"/>
      <c r="F780" s="373"/>
      <c r="G780" s="373"/>
      <c r="H780" s="373"/>
      <c r="I780" s="373"/>
      <c r="J780" s="373"/>
      <c r="K780" s="373"/>
      <c r="L780" s="373"/>
      <c r="M780" s="373"/>
      <c r="N780" s="373"/>
      <c r="O780" s="373"/>
      <c r="P780" s="373"/>
      <c r="Q780" s="373"/>
      <c r="R780" s="373"/>
      <c r="S780" s="373"/>
      <c r="T780" s="373"/>
      <c r="U780" s="373"/>
      <c r="V780" s="373"/>
      <c r="W780" s="373"/>
      <c r="X780" s="373"/>
      <c r="Y780" s="373"/>
      <c r="Z780" s="373"/>
    </row>
    <row r="781" ht="15.75" customHeight="1">
      <c r="A781" s="373"/>
      <c r="B781" s="373"/>
      <c r="C781" s="373"/>
      <c r="D781" s="373"/>
      <c r="E781" s="373"/>
      <c r="F781" s="373"/>
      <c r="G781" s="373"/>
      <c r="H781" s="373"/>
      <c r="I781" s="373"/>
      <c r="J781" s="373"/>
      <c r="K781" s="373"/>
      <c r="L781" s="373"/>
      <c r="M781" s="373"/>
      <c r="N781" s="373"/>
      <c r="O781" s="373"/>
      <c r="P781" s="373"/>
      <c r="Q781" s="373"/>
      <c r="R781" s="373"/>
      <c r="S781" s="373"/>
      <c r="T781" s="373"/>
      <c r="U781" s="373"/>
      <c r="V781" s="373"/>
      <c r="W781" s="373"/>
      <c r="X781" s="373"/>
      <c r="Y781" s="373"/>
      <c r="Z781" s="373"/>
    </row>
    <row r="782" ht="15.75" customHeight="1">
      <c r="A782" s="373"/>
      <c r="B782" s="373"/>
      <c r="C782" s="373"/>
      <c r="D782" s="373"/>
      <c r="E782" s="373"/>
      <c r="F782" s="373"/>
      <c r="G782" s="373"/>
      <c r="H782" s="373"/>
      <c r="I782" s="373"/>
      <c r="J782" s="373"/>
      <c r="K782" s="373"/>
      <c r="L782" s="373"/>
      <c r="M782" s="373"/>
      <c r="N782" s="373"/>
      <c r="O782" s="373"/>
      <c r="P782" s="373"/>
      <c r="Q782" s="373"/>
      <c r="R782" s="373"/>
      <c r="S782" s="373"/>
      <c r="T782" s="373"/>
      <c r="U782" s="373"/>
      <c r="V782" s="373"/>
      <c r="W782" s="373"/>
      <c r="X782" s="373"/>
      <c r="Y782" s="373"/>
      <c r="Z782" s="373"/>
    </row>
    <row r="783" ht="15.75" customHeight="1">
      <c r="A783" s="373"/>
      <c r="B783" s="373"/>
      <c r="C783" s="373"/>
      <c r="D783" s="373"/>
      <c r="E783" s="373"/>
      <c r="F783" s="373"/>
      <c r="G783" s="373"/>
      <c r="H783" s="373"/>
      <c r="I783" s="373"/>
      <c r="J783" s="373"/>
      <c r="K783" s="373"/>
      <c r="L783" s="373"/>
      <c r="M783" s="373"/>
      <c r="N783" s="373"/>
      <c r="O783" s="373"/>
      <c r="P783" s="373"/>
      <c r="Q783" s="373"/>
      <c r="R783" s="373"/>
      <c r="S783" s="373"/>
      <c r="T783" s="373"/>
      <c r="U783" s="373"/>
      <c r="V783" s="373"/>
      <c r="W783" s="373"/>
      <c r="X783" s="373"/>
      <c r="Y783" s="373"/>
      <c r="Z783" s="373"/>
    </row>
    <row r="784" ht="15.75" customHeight="1">
      <c r="A784" s="373"/>
      <c r="B784" s="373"/>
      <c r="C784" s="373"/>
      <c r="D784" s="373"/>
      <c r="E784" s="373"/>
      <c r="F784" s="373"/>
      <c r="G784" s="373"/>
      <c r="H784" s="373"/>
      <c r="I784" s="373"/>
      <c r="J784" s="373"/>
      <c r="K784" s="373"/>
      <c r="L784" s="373"/>
      <c r="M784" s="373"/>
      <c r="N784" s="373"/>
      <c r="O784" s="373"/>
      <c r="P784" s="373"/>
      <c r="Q784" s="373"/>
      <c r="R784" s="373"/>
      <c r="S784" s="373"/>
      <c r="T784" s="373"/>
      <c r="U784" s="373"/>
      <c r="V784" s="373"/>
      <c r="W784" s="373"/>
      <c r="X784" s="373"/>
      <c r="Y784" s="373"/>
      <c r="Z784" s="373"/>
    </row>
    <row r="785" ht="15.75" customHeight="1">
      <c r="A785" s="373"/>
      <c r="B785" s="373"/>
      <c r="C785" s="373"/>
      <c r="D785" s="373"/>
      <c r="E785" s="373"/>
      <c r="F785" s="373"/>
      <c r="G785" s="373"/>
      <c r="H785" s="373"/>
      <c r="I785" s="373"/>
      <c r="J785" s="373"/>
      <c r="K785" s="373"/>
      <c r="L785" s="373"/>
      <c r="M785" s="373"/>
      <c r="N785" s="373"/>
      <c r="O785" s="373"/>
      <c r="P785" s="373"/>
      <c r="Q785" s="373"/>
      <c r="R785" s="373"/>
      <c r="S785" s="373"/>
      <c r="T785" s="373"/>
      <c r="U785" s="373"/>
      <c r="V785" s="373"/>
      <c r="W785" s="373"/>
      <c r="X785" s="373"/>
      <c r="Y785" s="373"/>
      <c r="Z785" s="373"/>
    </row>
    <row r="786" ht="15.75" customHeight="1">
      <c r="A786" s="373"/>
      <c r="B786" s="373"/>
      <c r="C786" s="373"/>
      <c r="D786" s="373"/>
      <c r="E786" s="373"/>
      <c r="F786" s="373"/>
      <c r="G786" s="373"/>
      <c r="H786" s="373"/>
      <c r="I786" s="373"/>
      <c r="J786" s="373"/>
      <c r="K786" s="373"/>
      <c r="L786" s="373"/>
      <c r="M786" s="373"/>
      <c r="N786" s="373"/>
      <c r="O786" s="373"/>
      <c r="P786" s="373"/>
      <c r="Q786" s="373"/>
      <c r="R786" s="373"/>
      <c r="S786" s="373"/>
      <c r="T786" s="373"/>
      <c r="U786" s="373"/>
      <c r="V786" s="373"/>
      <c r="W786" s="373"/>
      <c r="X786" s="373"/>
      <c r="Y786" s="373"/>
      <c r="Z786" s="373"/>
    </row>
    <row r="787" ht="15.75" customHeight="1">
      <c r="A787" s="373"/>
      <c r="B787" s="373"/>
      <c r="C787" s="373"/>
      <c r="D787" s="373"/>
      <c r="E787" s="373"/>
      <c r="F787" s="373"/>
      <c r="G787" s="373"/>
      <c r="H787" s="373"/>
      <c r="I787" s="373"/>
      <c r="J787" s="373"/>
      <c r="K787" s="373"/>
      <c r="L787" s="373"/>
      <c r="M787" s="373"/>
      <c r="N787" s="373"/>
      <c r="O787" s="373"/>
      <c r="P787" s="373"/>
      <c r="Q787" s="373"/>
      <c r="R787" s="373"/>
      <c r="S787" s="373"/>
      <c r="T787" s="373"/>
      <c r="U787" s="373"/>
      <c r="V787" s="373"/>
      <c r="W787" s="373"/>
      <c r="X787" s="373"/>
      <c r="Y787" s="373"/>
      <c r="Z787" s="373"/>
    </row>
    <row r="788" ht="15.75" customHeight="1">
      <c r="A788" s="373"/>
      <c r="B788" s="373"/>
      <c r="C788" s="373"/>
      <c r="D788" s="373"/>
      <c r="E788" s="373"/>
      <c r="F788" s="373"/>
      <c r="G788" s="373"/>
      <c r="H788" s="373"/>
      <c r="I788" s="373"/>
      <c r="J788" s="373"/>
      <c r="K788" s="373"/>
      <c r="L788" s="373"/>
      <c r="M788" s="373"/>
      <c r="N788" s="373"/>
      <c r="O788" s="373"/>
      <c r="P788" s="373"/>
      <c r="Q788" s="373"/>
      <c r="R788" s="373"/>
      <c r="S788" s="373"/>
      <c r="T788" s="373"/>
      <c r="U788" s="373"/>
      <c r="V788" s="373"/>
      <c r="W788" s="373"/>
      <c r="X788" s="373"/>
      <c r="Y788" s="373"/>
      <c r="Z788" s="373"/>
    </row>
    <row r="789" ht="15.75" customHeight="1">
      <c r="A789" s="373"/>
      <c r="B789" s="373"/>
      <c r="C789" s="373"/>
      <c r="D789" s="373"/>
      <c r="E789" s="373"/>
      <c r="F789" s="373"/>
      <c r="G789" s="373"/>
      <c r="H789" s="373"/>
      <c r="I789" s="373"/>
      <c r="J789" s="373"/>
      <c r="K789" s="373"/>
      <c r="L789" s="373"/>
      <c r="M789" s="373"/>
      <c r="N789" s="373"/>
      <c r="O789" s="373"/>
      <c r="P789" s="373"/>
      <c r="Q789" s="373"/>
      <c r="R789" s="373"/>
      <c r="S789" s="373"/>
      <c r="T789" s="373"/>
      <c r="U789" s="373"/>
      <c r="V789" s="373"/>
      <c r="W789" s="373"/>
      <c r="X789" s="373"/>
      <c r="Y789" s="373"/>
      <c r="Z789" s="373"/>
    </row>
    <row r="790" ht="15.75" customHeight="1">
      <c r="A790" s="373"/>
      <c r="B790" s="373"/>
      <c r="C790" s="373"/>
      <c r="D790" s="373"/>
      <c r="E790" s="373"/>
      <c r="F790" s="373"/>
      <c r="G790" s="373"/>
      <c r="H790" s="373"/>
      <c r="I790" s="373"/>
      <c r="J790" s="373"/>
      <c r="K790" s="373"/>
      <c r="L790" s="373"/>
      <c r="M790" s="373"/>
      <c r="N790" s="373"/>
      <c r="O790" s="373"/>
      <c r="P790" s="373"/>
      <c r="Q790" s="373"/>
      <c r="R790" s="373"/>
      <c r="S790" s="373"/>
      <c r="T790" s="373"/>
      <c r="U790" s="373"/>
      <c r="V790" s="373"/>
      <c r="W790" s="373"/>
      <c r="X790" s="373"/>
      <c r="Y790" s="373"/>
      <c r="Z790" s="373"/>
    </row>
    <row r="791" ht="15.75" customHeight="1">
      <c r="A791" s="373"/>
      <c r="B791" s="373"/>
      <c r="C791" s="373"/>
      <c r="D791" s="373"/>
      <c r="E791" s="373"/>
      <c r="F791" s="373"/>
      <c r="G791" s="373"/>
      <c r="H791" s="373"/>
      <c r="I791" s="373"/>
      <c r="J791" s="373"/>
      <c r="K791" s="373"/>
      <c r="L791" s="373"/>
      <c r="M791" s="373"/>
      <c r="N791" s="373"/>
      <c r="O791" s="373"/>
      <c r="P791" s="373"/>
      <c r="Q791" s="373"/>
      <c r="R791" s="373"/>
      <c r="S791" s="373"/>
      <c r="T791" s="373"/>
      <c r="U791" s="373"/>
      <c r="V791" s="373"/>
      <c r="W791" s="373"/>
      <c r="X791" s="373"/>
      <c r="Y791" s="373"/>
      <c r="Z791" s="373"/>
    </row>
    <row r="792" ht="15.75" customHeight="1">
      <c r="A792" s="373"/>
      <c r="B792" s="373"/>
      <c r="C792" s="373"/>
      <c r="D792" s="373"/>
      <c r="E792" s="373"/>
      <c r="F792" s="373"/>
      <c r="G792" s="373"/>
      <c r="H792" s="373"/>
      <c r="I792" s="373"/>
      <c r="J792" s="373"/>
      <c r="K792" s="373"/>
      <c r="L792" s="373"/>
      <c r="M792" s="373"/>
      <c r="N792" s="373"/>
      <c r="O792" s="373"/>
      <c r="P792" s="373"/>
      <c r="Q792" s="373"/>
      <c r="R792" s="373"/>
      <c r="S792" s="373"/>
      <c r="T792" s="373"/>
      <c r="U792" s="373"/>
      <c r="V792" s="373"/>
      <c r="W792" s="373"/>
      <c r="X792" s="373"/>
      <c r="Y792" s="373"/>
      <c r="Z792" s="373"/>
    </row>
    <row r="793" ht="15.75" customHeight="1">
      <c r="A793" s="373"/>
      <c r="B793" s="373"/>
      <c r="C793" s="373"/>
      <c r="D793" s="373"/>
      <c r="E793" s="373"/>
      <c r="F793" s="373"/>
      <c r="G793" s="373"/>
      <c r="H793" s="373"/>
      <c r="I793" s="373"/>
      <c r="J793" s="373"/>
      <c r="K793" s="373"/>
      <c r="L793" s="373"/>
      <c r="M793" s="373"/>
      <c r="N793" s="373"/>
      <c r="O793" s="373"/>
      <c r="P793" s="373"/>
      <c r="Q793" s="373"/>
      <c r="R793" s="373"/>
      <c r="S793" s="373"/>
      <c r="T793" s="373"/>
      <c r="U793" s="373"/>
      <c r="V793" s="373"/>
      <c r="W793" s="373"/>
      <c r="X793" s="373"/>
      <c r="Y793" s="373"/>
      <c r="Z793" s="373"/>
    </row>
    <row r="794" ht="15.75" customHeight="1">
      <c r="A794" s="373"/>
      <c r="B794" s="373"/>
      <c r="C794" s="373"/>
      <c r="D794" s="373"/>
      <c r="E794" s="373"/>
      <c r="F794" s="373"/>
      <c r="G794" s="373"/>
      <c r="H794" s="373"/>
      <c r="I794" s="373"/>
      <c r="J794" s="373"/>
      <c r="K794" s="373"/>
      <c r="L794" s="373"/>
      <c r="M794" s="373"/>
      <c r="N794" s="373"/>
      <c r="O794" s="373"/>
      <c r="P794" s="373"/>
      <c r="Q794" s="373"/>
      <c r="R794" s="373"/>
      <c r="S794" s="373"/>
      <c r="T794" s="373"/>
      <c r="U794" s="373"/>
      <c r="V794" s="373"/>
      <c r="W794" s="373"/>
      <c r="X794" s="373"/>
      <c r="Y794" s="373"/>
      <c r="Z794" s="373"/>
    </row>
    <row r="795" ht="15.75" customHeight="1">
      <c r="A795" s="373"/>
      <c r="B795" s="373"/>
      <c r="C795" s="373"/>
      <c r="D795" s="373"/>
      <c r="E795" s="373"/>
      <c r="F795" s="373"/>
      <c r="G795" s="373"/>
      <c r="H795" s="373"/>
      <c r="I795" s="373"/>
      <c r="J795" s="373"/>
      <c r="K795" s="373"/>
      <c r="L795" s="373"/>
      <c r="M795" s="373"/>
      <c r="N795" s="373"/>
      <c r="O795" s="373"/>
      <c r="P795" s="373"/>
      <c r="Q795" s="373"/>
      <c r="R795" s="373"/>
      <c r="S795" s="373"/>
      <c r="T795" s="373"/>
      <c r="U795" s="373"/>
      <c r="V795" s="373"/>
      <c r="W795" s="373"/>
      <c r="X795" s="373"/>
      <c r="Y795" s="373"/>
      <c r="Z795" s="373"/>
    </row>
    <row r="796" ht="15.75" customHeight="1">
      <c r="A796" s="373"/>
      <c r="B796" s="373"/>
      <c r="C796" s="373"/>
      <c r="D796" s="373"/>
      <c r="E796" s="373"/>
      <c r="F796" s="373"/>
      <c r="G796" s="373"/>
      <c r="H796" s="373"/>
      <c r="I796" s="373"/>
      <c r="J796" s="373"/>
      <c r="K796" s="373"/>
      <c r="L796" s="373"/>
      <c r="M796" s="373"/>
      <c r="N796" s="373"/>
      <c r="O796" s="373"/>
      <c r="P796" s="373"/>
      <c r="Q796" s="373"/>
      <c r="R796" s="373"/>
      <c r="S796" s="373"/>
      <c r="T796" s="373"/>
      <c r="U796" s="373"/>
      <c r="V796" s="373"/>
      <c r="W796" s="373"/>
      <c r="X796" s="373"/>
      <c r="Y796" s="373"/>
      <c r="Z796" s="373"/>
    </row>
    <row r="797" ht="15.75" customHeight="1">
      <c r="A797" s="373"/>
      <c r="B797" s="373"/>
      <c r="C797" s="373"/>
      <c r="D797" s="373"/>
      <c r="E797" s="373"/>
      <c r="F797" s="373"/>
      <c r="G797" s="373"/>
      <c r="H797" s="373"/>
      <c r="I797" s="373"/>
      <c r="J797" s="373"/>
      <c r="K797" s="373"/>
      <c r="L797" s="373"/>
      <c r="M797" s="373"/>
      <c r="N797" s="373"/>
      <c r="O797" s="373"/>
      <c r="P797" s="373"/>
      <c r="Q797" s="373"/>
      <c r="R797" s="373"/>
      <c r="S797" s="373"/>
      <c r="T797" s="373"/>
      <c r="U797" s="373"/>
      <c r="V797" s="373"/>
      <c r="W797" s="373"/>
      <c r="X797" s="373"/>
      <c r="Y797" s="373"/>
      <c r="Z797" s="373"/>
    </row>
    <row r="798" ht="15.75" customHeight="1">
      <c r="A798" s="373"/>
      <c r="B798" s="373"/>
      <c r="C798" s="373"/>
      <c r="D798" s="373"/>
      <c r="E798" s="373"/>
      <c r="F798" s="373"/>
      <c r="G798" s="373"/>
      <c r="H798" s="373"/>
      <c r="I798" s="373"/>
      <c r="J798" s="373"/>
      <c r="K798" s="373"/>
      <c r="L798" s="373"/>
      <c r="M798" s="373"/>
      <c r="N798" s="373"/>
      <c r="O798" s="373"/>
      <c r="P798" s="373"/>
      <c r="Q798" s="373"/>
      <c r="R798" s="373"/>
      <c r="S798" s="373"/>
      <c r="T798" s="373"/>
      <c r="U798" s="373"/>
      <c r="V798" s="373"/>
      <c r="W798" s="373"/>
      <c r="X798" s="373"/>
      <c r="Y798" s="373"/>
      <c r="Z798" s="373"/>
    </row>
    <row r="799" ht="15.75" customHeight="1">
      <c r="A799" s="373"/>
      <c r="B799" s="373"/>
      <c r="C799" s="373"/>
      <c r="D799" s="373"/>
      <c r="E799" s="373"/>
      <c r="F799" s="373"/>
      <c r="G799" s="373"/>
      <c r="H799" s="373"/>
      <c r="I799" s="373"/>
      <c r="J799" s="373"/>
      <c r="K799" s="373"/>
      <c r="L799" s="373"/>
      <c r="M799" s="373"/>
      <c r="N799" s="373"/>
      <c r="O799" s="373"/>
      <c r="P799" s="373"/>
      <c r="Q799" s="373"/>
      <c r="R799" s="373"/>
      <c r="S799" s="373"/>
      <c r="T799" s="373"/>
      <c r="U799" s="373"/>
      <c r="V799" s="373"/>
      <c r="W799" s="373"/>
      <c r="X799" s="373"/>
      <c r="Y799" s="373"/>
      <c r="Z799" s="373"/>
    </row>
    <row r="800" ht="15.75" customHeight="1">
      <c r="A800" s="373"/>
      <c r="B800" s="373"/>
      <c r="C800" s="373"/>
      <c r="D800" s="373"/>
      <c r="E800" s="373"/>
      <c r="F800" s="373"/>
      <c r="G800" s="373"/>
      <c r="H800" s="373"/>
      <c r="I800" s="373"/>
      <c r="J800" s="373"/>
      <c r="K800" s="373"/>
      <c r="L800" s="373"/>
      <c r="M800" s="373"/>
      <c r="N800" s="373"/>
      <c r="O800" s="373"/>
      <c r="P800" s="373"/>
      <c r="Q800" s="373"/>
      <c r="R800" s="373"/>
      <c r="S800" s="373"/>
      <c r="T800" s="373"/>
      <c r="U800" s="373"/>
      <c r="V800" s="373"/>
      <c r="W800" s="373"/>
      <c r="X800" s="373"/>
      <c r="Y800" s="373"/>
      <c r="Z800" s="373"/>
    </row>
    <row r="801" ht="15.75" customHeight="1">
      <c r="A801" s="373"/>
      <c r="B801" s="373"/>
      <c r="C801" s="373"/>
      <c r="D801" s="373"/>
      <c r="E801" s="373"/>
      <c r="F801" s="373"/>
      <c r="G801" s="373"/>
      <c r="H801" s="373"/>
      <c r="I801" s="373"/>
      <c r="J801" s="373"/>
      <c r="K801" s="373"/>
      <c r="L801" s="373"/>
      <c r="M801" s="373"/>
      <c r="N801" s="373"/>
      <c r="O801" s="373"/>
      <c r="P801" s="373"/>
      <c r="Q801" s="373"/>
      <c r="R801" s="373"/>
      <c r="S801" s="373"/>
      <c r="T801" s="373"/>
      <c r="U801" s="373"/>
      <c r="V801" s="373"/>
      <c r="W801" s="373"/>
      <c r="X801" s="373"/>
      <c r="Y801" s="373"/>
      <c r="Z801" s="373"/>
    </row>
    <row r="802" ht="15.75" customHeight="1">
      <c r="A802" s="373"/>
      <c r="B802" s="373"/>
      <c r="C802" s="373"/>
      <c r="D802" s="373"/>
      <c r="E802" s="373"/>
      <c r="F802" s="373"/>
      <c r="G802" s="373"/>
      <c r="H802" s="373"/>
      <c r="I802" s="373"/>
      <c r="J802" s="373"/>
      <c r="K802" s="373"/>
      <c r="L802" s="373"/>
      <c r="M802" s="373"/>
      <c r="N802" s="373"/>
      <c r="O802" s="373"/>
      <c r="P802" s="373"/>
      <c r="Q802" s="373"/>
      <c r="R802" s="373"/>
      <c r="S802" s="373"/>
      <c r="T802" s="373"/>
      <c r="U802" s="373"/>
      <c r="V802" s="373"/>
      <c r="W802" s="373"/>
      <c r="X802" s="373"/>
      <c r="Y802" s="373"/>
      <c r="Z802" s="373"/>
    </row>
    <row r="803" ht="15.75" customHeight="1">
      <c r="A803" s="373"/>
      <c r="B803" s="373"/>
      <c r="C803" s="373"/>
      <c r="D803" s="373"/>
      <c r="E803" s="373"/>
      <c r="F803" s="373"/>
      <c r="G803" s="373"/>
      <c r="H803" s="373"/>
      <c r="I803" s="373"/>
      <c r="J803" s="373"/>
      <c r="K803" s="373"/>
      <c r="L803" s="373"/>
      <c r="M803" s="373"/>
      <c r="N803" s="373"/>
      <c r="O803" s="373"/>
      <c r="P803" s="373"/>
      <c r="Q803" s="373"/>
      <c r="R803" s="373"/>
      <c r="S803" s="373"/>
      <c r="T803" s="373"/>
      <c r="U803" s="373"/>
      <c r="V803" s="373"/>
      <c r="W803" s="373"/>
      <c r="X803" s="373"/>
      <c r="Y803" s="373"/>
      <c r="Z803" s="373"/>
    </row>
    <row r="804" ht="15.75" customHeight="1">
      <c r="A804" s="373"/>
      <c r="B804" s="373"/>
      <c r="C804" s="373"/>
      <c r="D804" s="373"/>
      <c r="E804" s="373"/>
      <c r="F804" s="373"/>
      <c r="G804" s="373"/>
      <c r="H804" s="373"/>
      <c r="I804" s="373"/>
      <c r="J804" s="373"/>
      <c r="K804" s="373"/>
      <c r="L804" s="373"/>
      <c r="M804" s="373"/>
      <c r="N804" s="373"/>
      <c r="O804" s="373"/>
      <c r="P804" s="373"/>
      <c r="Q804" s="373"/>
      <c r="R804" s="373"/>
      <c r="S804" s="373"/>
      <c r="T804" s="373"/>
      <c r="U804" s="373"/>
      <c r="V804" s="373"/>
      <c r="W804" s="373"/>
      <c r="X804" s="373"/>
      <c r="Y804" s="373"/>
      <c r="Z804" s="373"/>
    </row>
    <row r="805" ht="15.75" customHeight="1">
      <c r="A805" s="373"/>
      <c r="B805" s="373"/>
      <c r="C805" s="373"/>
      <c r="D805" s="373"/>
      <c r="E805" s="373"/>
      <c r="F805" s="373"/>
      <c r="G805" s="373"/>
      <c r="H805" s="373"/>
      <c r="I805" s="373"/>
      <c r="J805" s="373"/>
      <c r="K805" s="373"/>
      <c r="L805" s="373"/>
      <c r="M805" s="373"/>
      <c r="N805" s="373"/>
      <c r="O805" s="373"/>
      <c r="P805" s="373"/>
      <c r="Q805" s="373"/>
      <c r="R805" s="373"/>
      <c r="S805" s="373"/>
      <c r="T805" s="373"/>
      <c r="U805" s="373"/>
      <c r="V805" s="373"/>
      <c r="W805" s="373"/>
      <c r="X805" s="373"/>
      <c r="Y805" s="373"/>
      <c r="Z805" s="373"/>
    </row>
    <row r="806" ht="15.75" customHeight="1">
      <c r="A806" s="373"/>
      <c r="B806" s="373"/>
      <c r="C806" s="373"/>
      <c r="D806" s="373"/>
      <c r="E806" s="373"/>
      <c r="F806" s="373"/>
      <c r="G806" s="373"/>
      <c r="H806" s="373"/>
      <c r="I806" s="373"/>
      <c r="J806" s="373"/>
      <c r="K806" s="373"/>
      <c r="L806" s="373"/>
      <c r="M806" s="373"/>
      <c r="N806" s="373"/>
      <c r="O806" s="373"/>
      <c r="P806" s="373"/>
      <c r="Q806" s="373"/>
      <c r="R806" s="373"/>
      <c r="S806" s="373"/>
      <c r="T806" s="373"/>
      <c r="U806" s="373"/>
      <c r="V806" s="373"/>
      <c r="W806" s="373"/>
      <c r="X806" s="373"/>
      <c r="Y806" s="373"/>
      <c r="Z806" s="373"/>
    </row>
    <row r="807" ht="15.75" customHeight="1">
      <c r="A807" s="373"/>
      <c r="B807" s="373"/>
      <c r="C807" s="373"/>
      <c r="D807" s="373"/>
      <c r="E807" s="373"/>
      <c r="F807" s="373"/>
      <c r="G807" s="373"/>
      <c r="H807" s="373"/>
      <c r="I807" s="373"/>
      <c r="J807" s="373"/>
      <c r="K807" s="373"/>
      <c r="L807" s="373"/>
      <c r="M807" s="373"/>
      <c r="N807" s="373"/>
      <c r="O807" s="373"/>
      <c r="P807" s="373"/>
      <c r="Q807" s="373"/>
      <c r="R807" s="373"/>
      <c r="S807" s="373"/>
      <c r="T807" s="373"/>
      <c r="U807" s="373"/>
      <c r="V807" s="373"/>
      <c r="W807" s="373"/>
      <c r="X807" s="373"/>
      <c r="Y807" s="373"/>
      <c r="Z807" s="373"/>
    </row>
    <row r="808" ht="15.75" customHeight="1">
      <c r="A808" s="373"/>
      <c r="B808" s="373"/>
      <c r="C808" s="373"/>
      <c r="D808" s="373"/>
      <c r="E808" s="373"/>
      <c r="F808" s="373"/>
      <c r="G808" s="373"/>
      <c r="H808" s="373"/>
      <c r="I808" s="373"/>
      <c r="J808" s="373"/>
      <c r="K808" s="373"/>
      <c r="L808" s="373"/>
      <c r="M808" s="373"/>
      <c r="N808" s="373"/>
      <c r="O808" s="373"/>
      <c r="P808" s="373"/>
      <c r="Q808" s="373"/>
      <c r="R808" s="373"/>
      <c r="S808" s="373"/>
      <c r="T808" s="373"/>
      <c r="U808" s="373"/>
      <c r="V808" s="373"/>
      <c r="W808" s="373"/>
      <c r="X808" s="373"/>
      <c r="Y808" s="373"/>
      <c r="Z808" s="373"/>
    </row>
    <row r="809" ht="15.75" customHeight="1">
      <c r="A809" s="373"/>
      <c r="B809" s="373"/>
      <c r="C809" s="373"/>
      <c r="D809" s="373"/>
      <c r="E809" s="373"/>
      <c r="F809" s="373"/>
      <c r="G809" s="373"/>
      <c r="H809" s="373"/>
      <c r="I809" s="373"/>
      <c r="J809" s="373"/>
      <c r="K809" s="373"/>
      <c r="L809" s="373"/>
      <c r="M809" s="373"/>
      <c r="N809" s="373"/>
      <c r="O809" s="373"/>
      <c r="P809" s="373"/>
      <c r="Q809" s="373"/>
      <c r="R809" s="373"/>
      <c r="S809" s="373"/>
      <c r="T809" s="373"/>
      <c r="U809" s="373"/>
      <c r="V809" s="373"/>
      <c r="W809" s="373"/>
      <c r="X809" s="373"/>
      <c r="Y809" s="373"/>
      <c r="Z809" s="373"/>
    </row>
    <row r="810" ht="15.75" customHeight="1">
      <c r="A810" s="373"/>
      <c r="B810" s="373"/>
      <c r="C810" s="373"/>
      <c r="D810" s="373"/>
      <c r="E810" s="373"/>
      <c r="F810" s="373"/>
      <c r="G810" s="373"/>
      <c r="H810" s="373"/>
      <c r="I810" s="373"/>
      <c r="J810" s="373"/>
      <c r="K810" s="373"/>
      <c r="L810" s="373"/>
      <c r="M810" s="373"/>
      <c r="N810" s="373"/>
      <c r="O810" s="373"/>
      <c r="P810" s="373"/>
      <c r="Q810" s="373"/>
      <c r="R810" s="373"/>
      <c r="S810" s="373"/>
      <c r="T810" s="373"/>
      <c r="U810" s="373"/>
      <c r="V810" s="373"/>
      <c r="W810" s="373"/>
      <c r="X810" s="373"/>
      <c r="Y810" s="373"/>
      <c r="Z810" s="373"/>
    </row>
    <row r="811" ht="15.75" customHeight="1">
      <c r="A811" s="373"/>
      <c r="B811" s="373"/>
      <c r="C811" s="373"/>
      <c r="D811" s="373"/>
      <c r="E811" s="373"/>
      <c r="F811" s="373"/>
      <c r="G811" s="373"/>
      <c r="H811" s="373"/>
      <c r="I811" s="373"/>
      <c r="J811" s="373"/>
      <c r="K811" s="373"/>
      <c r="L811" s="373"/>
      <c r="M811" s="373"/>
      <c r="N811" s="373"/>
      <c r="O811" s="373"/>
      <c r="P811" s="373"/>
      <c r="Q811" s="373"/>
      <c r="R811" s="373"/>
      <c r="S811" s="373"/>
      <c r="T811" s="373"/>
      <c r="U811" s="373"/>
      <c r="V811" s="373"/>
      <c r="W811" s="373"/>
      <c r="X811" s="373"/>
      <c r="Y811" s="373"/>
      <c r="Z811" s="373"/>
    </row>
    <row r="812" ht="15.75" customHeight="1">
      <c r="A812" s="373"/>
      <c r="B812" s="373"/>
      <c r="C812" s="373"/>
      <c r="D812" s="373"/>
      <c r="E812" s="373"/>
      <c r="F812" s="373"/>
      <c r="G812" s="373"/>
      <c r="H812" s="373"/>
      <c r="I812" s="373"/>
      <c r="J812" s="373"/>
      <c r="K812" s="373"/>
      <c r="L812" s="373"/>
      <c r="M812" s="373"/>
      <c r="N812" s="373"/>
      <c r="O812" s="373"/>
      <c r="P812" s="373"/>
      <c r="Q812" s="373"/>
      <c r="R812" s="373"/>
      <c r="S812" s="373"/>
      <c r="T812" s="373"/>
      <c r="U812" s="373"/>
      <c r="V812" s="373"/>
      <c r="W812" s="373"/>
      <c r="X812" s="373"/>
      <c r="Y812" s="373"/>
      <c r="Z812" s="373"/>
    </row>
    <row r="813" ht="15.75" customHeight="1">
      <c r="A813" s="373"/>
      <c r="B813" s="373"/>
      <c r="C813" s="373"/>
      <c r="D813" s="373"/>
      <c r="E813" s="373"/>
      <c r="F813" s="373"/>
      <c r="G813" s="373"/>
      <c r="H813" s="373"/>
      <c r="I813" s="373"/>
      <c r="J813" s="373"/>
      <c r="K813" s="373"/>
      <c r="L813" s="373"/>
      <c r="M813" s="373"/>
      <c r="N813" s="373"/>
      <c r="O813" s="373"/>
      <c r="P813" s="373"/>
      <c r="Q813" s="373"/>
      <c r="R813" s="373"/>
      <c r="S813" s="373"/>
      <c r="T813" s="373"/>
      <c r="U813" s="373"/>
      <c r="V813" s="373"/>
      <c r="W813" s="373"/>
      <c r="X813" s="373"/>
      <c r="Y813" s="373"/>
      <c r="Z813" s="373"/>
    </row>
    <row r="814" ht="15.75" customHeight="1">
      <c r="A814" s="373"/>
      <c r="B814" s="373"/>
      <c r="C814" s="373"/>
      <c r="D814" s="373"/>
      <c r="E814" s="373"/>
      <c r="F814" s="373"/>
      <c r="G814" s="373"/>
      <c r="H814" s="373"/>
      <c r="I814" s="373"/>
      <c r="J814" s="373"/>
      <c r="K814" s="373"/>
      <c r="L814" s="373"/>
      <c r="M814" s="373"/>
      <c r="N814" s="373"/>
      <c r="O814" s="373"/>
      <c r="P814" s="373"/>
      <c r="Q814" s="373"/>
      <c r="R814" s="373"/>
      <c r="S814" s="373"/>
      <c r="T814" s="373"/>
      <c r="U814" s="373"/>
      <c r="V814" s="373"/>
      <c r="W814" s="373"/>
      <c r="X814" s="373"/>
      <c r="Y814" s="373"/>
      <c r="Z814" s="373"/>
    </row>
    <row r="815" ht="15.75" customHeight="1">
      <c r="A815" s="373"/>
      <c r="B815" s="373"/>
      <c r="C815" s="373"/>
      <c r="D815" s="373"/>
      <c r="E815" s="373"/>
      <c r="F815" s="373"/>
      <c r="G815" s="373"/>
      <c r="H815" s="373"/>
      <c r="I815" s="373"/>
      <c r="J815" s="373"/>
      <c r="K815" s="373"/>
      <c r="L815" s="373"/>
      <c r="M815" s="373"/>
      <c r="N815" s="373"/>
      <c r="O815" s="373"/>
      <c r="P815" s="373"/>
      <c r="Q815" s="373"/>
      <c r="R815" s="373"/>
      <c r="S815" s="373"/>
      <c r="T815" s="373"/>
      <c r="U815" s="373"/>
      <c r="V815" s="373"/>
      <c r="W815" s="373"/>
      <c r="X815" s="373"/>
      <c r="Y815" s="373"/>
      <c r="Z815" s="373"/>
    </row>
    <row r="816" ht="15.75" customHeight="1">
      <c r="A816" s="373"/>
      <c r="B816" s="373"/>
      <c r="C816" s="373"/>
      <c r="D816" s="373"/>
      <c r="E816" s="373"/>
      <c r="F816" s="373"/>
      <c r="G816" s="373"/>
      <c r="H816" s="373"/>
      <c r="I816" s="373"/>
      <c r="J816" s="373"/>
      <c r="K816" s="373"/>
      <c r="L816" s="373"/>
      <c r="M816" s="373"/>
      <c r="N816" s="373"/>
      <c r="O816" s="373"/>
      <c r="P816" s="373"/>
      <c r="Q816" s="373"/>
      <c r="R816" s="373"/>
      <c r="S816" s="373"/>
      <c r="T816" s="373"/>
      <c r="U816" s="373"/>
      <c r="V816" s="373"/>
      <c r="W816" s="373"/>
      <c r="X816" s="373"/>
      <c r="Y816" s="373"/>
      <c r="Z816" s="373"/>
    </row>
    <row r="817" ht="15.75" customHeight="1">
      <c r="A817" s="373"/>
      <c r="B817" s="373"/>
      <c r="C817" s="373"/>
      <c r="D817" s="373"/>
      <c r="E817" s="373"/>
      <c r="F817" s="373"/>
      <c r="G817" s="373"/>
      <c r="H817" s="373"/>
      <c r="I817" s="373"/>
      <c r="J817" s="373"/>
      <c r="K817" s="373"/>
      <c r="L817" s="373"/>
      <c r="M817" s="373"/>
      <c r="N817" s="373"/>
      <c r="O817" s="373"/>
      <c r="P817" s="373"/>
      <c r="Q817" s="373"/>
      <c r="R817" s="373"/>
      <c r="S817" s="373"/>
      <c r="T817" s="373"/>
      <c r="U817" s="373"/>
      <c r="V817" s="373"/>
      <c r="W817" s="373"/>
      <c r="X817" s="373"/>
      <c r="Y817" s="373"/>
      <c r="Z817" s="373"/>
    </row>
    <row r="818" ht="15.75" customHeight="1">
      <c r="A818" s="373"/>
      <c r="B818" s="373"/>
      <c r="C818" s="373"/>
      <c r="D818" s="373"/>
      <c r="E818" s="373"/>
      <c r="F818" s="373"/>
      <c r="G818" s="373"/>
      <c r="H818" s="373"/>
      <c r="I818" s="373"/>
      <c r="J818" s="373"/>
      <c r="K818" s="373"/>
      <c r="L818" s="373"/>
      <c r="M818" s="373"/>
      <c r="N818" s="373"/>
      <c r="O818" s="373"/>
      <c r="P818" s="373"/>
      <c r="Q818" s="373"/>
      <c r="R818" s="373"/>
      <c r="S818" s="373"/>
      <c r="T818" s="373"/>
      <c r="U818" s="373"/>
      <c r="V818" s="373"/>
      <c r="W818" s="373"/>
      <c r="X818" s="373"/>
      <c r="Y818" s="373"/>
      <c r="Z818" s="373"/>
    </row>
    <row r="819" ht="15.75" customHeight="1">
      <c r="A819" s="373"/>
      <c r="B819" s="373"/>
      <c r="C819" s="373"/>
      <c r="D819" s="373"/>
      <c r="E819" s="373"/>
      <c r="F819" s="373"/>
      <c r="G819" s="373"/>
      <c r="H819" s="373"/>
      <c r="I819" s="373"/>
      <c r="J819" s="373"/>
      <c r="K819" s="373"/>
      <c r="L819" s="373"/>
      <c r="M819" s="373"/>
      <c r="N819" s="373"/>
      <c r="O819" s="373"/>
      <c r="P819" s="373"/>
      <c r="Q819" s="373"/>
      <c r="R819" s="373"/>
      <c r="S819" s="373"/>
      <c r="T819" s="373"/>
      <c r="U819" s="373"/>
      <c r="V819" s="373"/>
      <c r="W819" s="373"/>
      <c r="X819" s="373"/>
      <c r="Y819" s="373"/>
      <c r="Z819" s="373"/>
    </row>
    <row r="820" ht="15.75" customHeight="1">
      <c r="A820" s="373"/>
      <c r="B820" s="373"/>
      <c r="C820" s="373"/>
      <c r="D820" s="373"/>
      <c r="E820" s="373"/>
      <c r="F820" s="373"/>
      <c r="G820" s="373"/>
      <c r="H820" s="373"/>
      <c r="I820" s="373"/>
      <c r="J820" s="373"/>
      <c r="K820" s="373"/>
      <c r="L820" s="373"/>
      <c r="M820" s="373"/>
      <c r="N820" s="373"/>
      <c r="O820" s="373"/>
      <c r="P820" s="373"/>
      <c r="Q820" s="373"/>
      <c r="R820" s="373"/>
      <c r="S820" s="373"/>
      <c r="T820" s="373"/>
      <c r="U820" s="373"/>
      <c r="V820" s="373"/>
      <c r="W820" s="373"/>
      <c r="X820" s="373"/>
      <c r="Y820" s="373"/>
      <c r="Z820" s="373"/>
    </row>
    <row r="821" ht="15.75" customHeight="1">
      <c r="A821" s="373"/>
      <c r="B821" s="373"/>
      <c r="C821" s="373"/>
      <c r="D821" s="373"/>
      <c r="E821" s="373"/>
      <c r="F821" s="373"/>
      <c r="G821" s="373"/>
      <c r="H821" s="373"/>
      <c r="I821" s="373"/>
      <c r="J821" s="373"/>
      <c r="K821" s="373"/>
      <c r="L821" s="373"/>
      <c r="M821" s="373"/>
      <c r="N821" s="373"/>
      <c r="O821" s="373"/>
      <c r="P821" s="373"/>
      <c r="Q821" s="373"/>
      <c r="R821" s="373"/>
      <c r="S821" s="373"/>
      <c r="T821" s="373"/>
      <c r="U821" s="373"/>
      <c r="V821" s="373"/>
      <c r="W821" s="373"/>
      <c r="X821" s="373"/>
      <c r="Y821" s="373"/>
      <c r="Z821" s="373"/>
    </row>
    <row r="822" ht="15.75" customHeight="1">
      <c r="A822" s="373"/>
      <c r="B822" s="373"/>
      <c r="C822" s="373"/>
      <c r="D822" s="373"/>
      <c r="E822" s="373"/>
      <c r="F822" s="373"/>
      <c r="G822" s="373"/>
      <c r="H822" s="373"/>
      <c r="I822" s="373"/>
      <c r="J822" s="373"/>
      <c r="K822" s="373"/>
      <c r="L822" s="373"/>
      <c r="M822" s="373"/>
      <c r="N822" s="373"/>
      <c r="O822" s="373"/>
      <c r="P822" s="373"/>
      <c r="Q822" s="373"/>
      <c r="R822" s="373"/>
      <c r="S822" s="373"/>
      <c r="T822" s="373"/>
      <c r="U822" s="373"/>
      <c r="V822" s="373"/>
      <c r="W822" s="373"/>
      <c r="X822" s="373"/>
      <c r="Y822" s="373"/>
      <c r="Z822" s="373"/>
    </row>
    <row r="823" ht="15.75" customHeight="1">
      <c r="A823" s="373"/>
      <c r="B823" s="373"/>
      <c r="C823" s="373"/>
      <c r="D823" s="373"/>
      <c r="E823" s="373"/>
      <c r="F823" s="373"/>
      <c r="G823" s="373"/>
      <c r="H823" s="373"/>
      <c r="I823" s="373"/>
      <c r="J823" s="373"/>
      <c r="K823" s="373"/>
      <c r="L823" s="373"/>
      <c r="M823" s="373"/>
      <c r="N823" s="373"/>
      <c r="O823" s="373"/>
      <c r="P823" s="373"/>
      <c r="Q823" s="373"/>
      <c r="R823" s="373"/>
      <c r="S823" s="373"/>
      <c r="T823" s="373"/>
      <c r="U823" s="373"/>
      <c r="V823" s="373"/>
      <c r="W823" s="373"/>
      <c r="X823" s="373"/>
      <c r="Y823" s="373"/>
      <c r="Z823" s="373"/>
    </row>
    <row r="824" ht="15.75" customHeight="1">
      <c r="A824" s="373"/>
      <c r="B824" s="373"/>
      <c r="C824" s="373"/>
      <c r="D824" s="373"/>
      <c r="E824" s="373"/>
      <c r="F824" s="373"/>
      <c r="G824" s="373"/>
      <c r="H824" s="373"/>
      <c r="I824" s="373"/>
      <c r="J824" s="373"/>
      <c r="K824" s="373"/>
      <c r="L824" s="373"/>
      <c r="M824" s="373"/>
      <c r="N824" s="373"/>
      <c r="O824" s="373"/>
      <c r="P824" s="373"/>
      <c r="Q824" s="373"/>
      <c r="R824" s="373"/>
      <c r="S824" s="373"/>
      <c r="T824" s="373"/>
      <c r="U824" s="373"/>
      <c r="V824" s="373"/>
      <c r="W824" s="373"/>
      <c r="X824" s="373"/>
      <c r="Y824" s="373"/>
      <c r="Z824" s="373"/>
    </row>
    <row r="825" ht="15.75" customHeight="1">
      <c r="A825" s="373"/>
      <c r="B825" s="373"/>
      <c r="C825" s="373"/>
      <c r="D825" s="373"/>
      <c r="E825" s="373"/>
      <c r="F825" s="373"/>
      <c r="G825" s="373"/>
      <c r="H825" s="373"/>
      <c r="I825" s="373"/>
      <c r="J825" s="373"/>
      <c r="K825" s="373"/>
      <c r="L825" s="373"/>
      <c r="M825" s="373"/>
      <c r="N825" s="373"/>
      <c r="O825" s="373"/>
      <c r="P825" s="373"/>
      <c r="Q825" s="373"/>
      <c r="R825" s="373"/>
      <c r="S825" s="373"/>
      <c r="T825" s="373"/>
      <c r="U825" s="373"/>
      <c r="V825" s="373"/>
      <c r="W825" s="373"/>
      <c r="X825" s="373"/>
      <c r="Y825" s="373"/>
      <c r="Z825" s="373"/>
    </row>
    <row r="826" ht="15.75" customHeight="1">
      <c r="A826" s="373"/>
      <c r="B826" s="373"/>
      <c r="C826" s="373"/>
      <c r="D826" s="373"/>
      <c r="E826" s="373"/>
      <c r="F826" s="373"/>
      <c r="G826" s="373"/>
      <c r="H826" s="373"/>
      <c r="I826" s="373"/>
      <c r="J826" s="373"/>
      <c r="K826" s="373"/>
      <c r="L826" s="373"/>
      <c r="M826" s="373"/>
      <c r="N826" s="373"/>
      <c r="O826" s="373"/>
      <c r="P826" s="373"/>
      <c r="Q826" s="373"/>
      <c r="R826" s="373"/>
      <c r="S826" s="373"/>
      <c r="T826" s="373"/>
      <c r="U826" s="373"/>
      <c r="V826" s="373"/>
      <c r="W826" s="373"/>
      <c r="X826" s="373"/>
      <c r="Y826" s="373"/>
      <c r="Z826" s="373"/>
    </row>
    <row r="827" ht="15.75" customHeight="1">
      <c r="A827" s="373"/>
      <c r="B827" s="373"/>
      <c r="C827" s="373"/>
      <c r="D827" s="373"/>
      <c r="E827" s="373"/>
      <c r="F827" s="373"/>
      <c r="G827" s="373"/>
      <c r="H827" s="373"/>
      <c r="I827" s="373"/>
      <c r="J827" s="373"/>
      <c r="K827" s="373"/>
      <c r="L827" s="373"/>
      <c r="M827" s="373"/>
      <c r="N827" s="373"/>
      <c r="O827" s="373"/>
      <c r="P827" s="373"/>
      <c r="Q827" s="373"/>
      <c r="R827" s="373"/>
      <c r="S827" s="373"/>
      <c r="T827" s="373"/>
      <c r="U827" s="373"/>
      <c r="V827" s="373"/>
      <c r="W827" s="373"/>
      <c r="X827" s="373"/>
      <c r="Y827" s="373"/>
      <c r="Z827" s="373"/>
    </row>
    <row r="828" ht="15.75" customHeight="1">
      <c r="A828" s="373"/>
      <c r="B828" s="373"/>
      <c r="C828" s="373"/>
      <c r="D828" s="373"/>
      <c r="E828" s="373"/>
      <c r="F828" s="373"/>
      <c r="G828" s="373"/>
      <c r="H828" s="373"/>
      <c r="I828" s="373"/>
      <c r="J828" s="373"/>
      <c r="K828" s="373"/>
      <c r="L828" s="373"/>
      <c r="M828" s="373"/>
      <c r="N828" s="373"/>
      <c r="O828" s="373"/>
      <c r="P828" s="373"/>
      <c r="Q828" s="373"/>
      <c r="R828" s="373"/>
      <c r="S828" s="373"/>
      <c r="T828" s="373"/>
      <c r="U828" s="373"/>
      <c r="V828" s="373"/>
      <c r="W828" s="373"/>
      <c r="X828" s="373"/>
      <c r="Y828" s="373"/>
      <c r="Z828" s="373"/>
    </row>
    <row r="829" ht="15.75" customHeight="1">
      <c r="A829" s="373"/>
      <c r="B829" s="373"/>
      <c r="C829" s="373"/>
      <c r="D829" s="373"/>
      <c r="E829" s="373"/>
      <c r="F829" s="373"/>
      <c r="G829" s="373"/>
      <c r="H829" s="373"/>
      <c r="I829" s="373"/>
      <c r="J829" s="373"/>
      <c r="K829" s="373"/>
      <c r="L829" s="373"/>
      <c r="M829" s="373"/>
      <c r="N829" s="373"/>
      <c r="O829" s="373"/>
      <c r="P829" s="373"/>
      <c r="Q829" s="373"/>
      <c r="R829" s="373"/>
      <c r="S829" s="373"/>
      <c r="T829" s="373"/>
      <c r="U829" s="373"/>
      <c r="V829" s="373"/>
      <c r="W829" s="373"/>
      <c r="X829" s="373"/>
      <c r="Y829" s="373"/>
      <c r="Z829" s="373"/>
    </row>
    <row r="830" ht="15.75" customHeight="1">
      <c r="A830" s="373"/>
      <c r="B830" s="373"/>
      <c r="C830" s="373"/>
      <c r="D830" s="373"/>
      <c r="E830" s="373"/>
      <c r="F830" s="373"/>
      <c r="G830" s="373"/>
      <c r="H830" s="373"/>
      <c r="I830" s="373"/>
      <c r="J830" s="373"/>
      <c r="K830" s="373"/>
      <c r="L830" s="373"/>
      <c r="M830" s="373"/>
      <c r="N830" s="373"/>
      <c r="O830" s="373"/>
      <c r="P830" s="373"/>
      <c r="Q830" s="373"/>
      <c r="R830" s="373"/>
      <c r="S830" s="373"/>
      <c r="T830" s="373"/>
      <c r="U830" s="373"/>
      <c r="V830" s="373"/>
      <c r="W830" s="373"/>
      <c r="X830" s="373"/>
      <c r="Y830" s="373"/>
      <c r="Z830" s="373"/>
    </row>
    <row r="831" ht="15.75" customHeight="1">
      <c r="A831" s="373"/>
      <c r="B831" s="373"/>
      <c r="C831" s="373"/>
      <c r="D831" s="373"/>
      <c r="E831" s="373"/>
      <c r="F831" s="373"/>
      <c r="G831" s="373"/>
      <c r="H831" s="373"/>
      <c r="I831" s="373"/>
      <c r="J831" s="373"/>
      <c r="K831" s="373"/>
      <c r="L831" s="373"/>
      <c r="M831" s="373"/>
      <c r="N831" s="373"/>
      <c r="O831" s="373"/>
      <c r="P831" s="373"/>
      <c r="Q831" s="373"/>
      <c r="R831" s="373"/>
      <c r="S831" s="373"/>
      <c r="T831" s="373"/>
      <c r="U831" s="373"/>
      <c r="V831" s="373"/>
      <c r="W831" s="373"/>
      <c r="X831" s="373"/>
      <c r="Y831" s="373"/>
      <c r="Z831" s="373"/>
    </row>
    <row r="832" ht="15.75" customHeight="1">
      <c r="A832" s="373"/>
      <c r="B832" s="373"/>
      <c r="C832" s="373"/>
      <c r="D832" s="373"/>
      <c r="E832" s="373"/>
      <c r="F832" s="373"/>
      <c r="G832" s="373"/>
      <c r="H832" s="373"/>
      <c r="I832" s="373"/>
      <c r="J832" s="373"/>
      <c r="K832" s="373"/>
      <c r="L832" s="373"/>
      <c r="M832" s="373"/>
      <c r="N832" s="373"/>
      <c r="O832" s="373"/>
      <c r="P832" s="373"/>
      <c r="Q832" s="373"/>
      <c r="R832" s="373"/>
      <c r="S832" s="373"/>
      <c r="T832" s="373"/>
      <c r="U832" s="373"/>
      <c r="V832" s="373"/>
      <c r="W832" s="373"/>
      <c r="X832" s="373"/>
      <c r="Y832" s="373"/>
      <c r="Z832" s="373"/>
    </row>
    <row r="833" ht="15.75" customHeight="1">
      <c r="A833" s="373"/>
      <c r="B833" s="373"/>
      <c r="C833" s="373"/>
      <c r="D833" s="373"/>
      <c r="E833" s="373"/>
      <c r="F833" s="373"/>
      <c r="G833" s="373"/>
      <c r="H833" s="373"/>
      <c r="I833" s="373"/>
      <c r="J833" s="373"/>
      <c r="K833" s="373"/>
      <c r="L833" s="373"/>
      <c r="M833" s="373"/>
      <c r="N833" s="373"/>
      <c r="O833" s="373"/>
      <c r="P833" s="373"/>
      <c r="Q833" s="373"/>
      <c r="R833" s="373"/>
      <c r="S833" s="373"/>
      <c r="T833" s="373"/>
      <c r="U833" s="373"/>
      <c r="V833" s="373"/>
      <c r="W833" s="373"/>
      <c r="X833" s="373"/>
      <c r="Y833" s="373"/>
      <c r="Z833" s="373"/>
    </row>
    <row r="834" ht="15.75" customHeight="1">
      <c r="A834" s="373"/>
      <c r="B834" s="373"/>
      <c r="C834" s="373"/>
      <c r="D834" s="373"/>
      <c r="E834" s="373"/>
      <c r="F834" s="373"/>
      <c r="G834" s="373"/>
      <c r="H834" s="373"/>
      <c r="I834" s="373"/>
      <c r="J834" s="373"/>
      <c r="K834" s="373"/>
      <c r="L834" s="373"/>
      <c r="M834" s="373"/>
      <c r="N834" s="373"/>
      <c r="O834" s="373"/>
      <c r="P834" s="373"/>
      <c r="Q834" s="373"/>
      <c r="R834" s="373"/>
      <c r="S834" s="373"/>
      <c r="T834" s="373"/>
      <c r="U834" s="373"/>
      <c r="V834" s="373"/>
      <c r="W834" s="373"/>
      <c r="X834" s="373"/>
      <c r="Y834" s="373"/>
      <c r="Z834" s="373"/>
    </row>
    <row r="835" ht="15.75" customHeight="1">
      <c r="A835" s="373"/>
      <c r="B835" s="373"/>
      <c r="C835" s="373"/>
      <c r="D835" s="373"/>
      <c r="E835" s="373"/>
      <c r="F835" s="373"/>
      <c r="G835" s="373"/>
      <c r="H835" s="373"/>
      <c r="I835" s="373"/>
      <c r="J835" s="373"/>
      <c r="K835" s="373"/>
      <c r="L835" s="373"/>
      <c r="M835" s="373"/>
      <c r="N835" s="373"/>
      <c r="O835" s="373"/>
      <c r="P835" s="373"/>
      <c r="Q835" s="373"/>
      <c r="R835" s="373"/>
      <c r="S835" s="373"/>
      <c r="T835" s="373"/>
      <c r="U835" s="373"/>
      <c r="V835" s="373"/>
      <c r="W835" s="373"/>
      <c r="X835" s="373"/>
      <c r="Y835" s="373"/>
      <c r="Z835" s="373"/>
    </row>
    <row r="836" ht="15.75" customHeight="1">
      <c r="A836" s="373"/>
      <c r="B836" s="373"/>
      <c r="C836" s="373"/>
      <c r="D836" s="373"/>
      <c r="E836" s="373"/>
      <c r="F836" s="373"/>
      <c r="G836" s="373"/>
      <c r="H836" s="373"/>
      <c r="I836" s="373"/>
      <c r="J836" s="373"/>
      <c r="K836" s="373"/>
      <c r="L836" s="373"/>
      <c r="M836" s="373"/>
      <c r="N836" s="373"/>
      <c r="O836" s="373"/>
      <c r="P836" s="373"/>
      <c r="Q836" s="373"/>
      <c r="R836" s="373"/>
      <c r="S836" s="373"/>
      <c r="T836" s="373"/>
      <c r="U836" s="373"/>
      <c r="V836" s="373"/>
      <c r="W836" s="373"/>
      <c r="X836" s="373"/>
      <c r="Y836" s="373"/>
      <c r="Z836" s="373"/>
    </row>
    <row r="837" ht="15.75" customHeight="1">
      <c r="A837" s="373"/>
      <c r="B837" s="373"/>
      <c r="C837" s="373"/>
      <c r="D837" s="373"/>
      <c r="E837" s="373"/>
      <c r="F837" s="373"/>
      <c r="G837" s="373"/>
      <c r="H837" s="373"/>
      <c r="I837" s="373"/>
      <c r="J837" s="373"/>
      <c r="K837" s="373"/>
      <c r="L837" s="373"/>
      <c r="M837" s="373"/>
      <c r="N837" s="373"/>
      <c r="O837" s="373"/>
      <c r="P837" s="373"/>
      <c r="Q837" s="373"/>
      <c r="R837" s="373"/>
      <c r="S837" s="373"/>
      <c r="T837" s="373"/>
      <c r="U837" s="373"/>
      <c r="V837" s="373"/>
      <c r="W837" s="373"/>
      <c r="X837" s="373"/>
      <c r="Y837" s="373"/>
      <c r="Z837" s="373"/>
    </row>
    <row r="838" ht="15.75" customHeight="1">
      <c r="A838" s="373"/>
      <c r="B838" s="373"/>
      <c r="C838" s="373"/>
      <c r="D838" s="373"/>
      <c r="E838" s="373"/>
      <c r="F838" s="373"/>
      <c r="G838" s="373"/>
      <c r="H838" s="373"/>
      <c r="I838" s="373"/>
      <c r="J838" s="373"/>
      <c r="K838" s="373"/>
      <c r="L838" s="373"/>
      <c r="M838" s="373"/>
      <c r="N838" s="373"/>
      <c r="O838" s="373"/>
      <c r="P838" s="373"/>
      <c r="Q838" s="373"/>
      <c r="R838" s="373"/>
      <c r="S838" s="373"/>
      <c r="T838" s="373"/>
      <c r="U838" s="373"/>
      <c r="V838" s="373"/>
      <c r="W838" s="373"/>
      <c r="X838" s="373"/>
      <c r="Y838" s="373"/>
      <c r="Z838" s="373"/>
    </row>
    <row r="839" ht="15.75" customHeight="1">
      <c r="A839" s="373"/>
      <c r="B839" s="373"/>
      <c r="C839" s="373"/>
      <c r="D839" s="373"/>
      <c r="E839" s="373"/>
      <c r="F839" s="373"/>
      <c r="G839" s="373"/>
      <c r="H839" s="373"/>
      <c r="I839" s="373"/>
      <c r="J839" s="373"/>
      <c r="K839" s="373"/>
      <c r="L839" s="373"/>
      <c r="M839" s="373"/>
      <c r="N839" s="373"/>
      <c r="O839" s="373"/>
      <c r="P839" s="373"/>
      <c r="Q839" s="373"/>
      <c r="R839" s="373"/>
      <c r="S839" s="373"/>
      <c r="T839" s="373"/>
      <c r="U839" s="373"/>
      <c r="V839" s="373"/>
      <c r="W839" s="373"/>
      <c r="X839" s="373"/>
      <c r="Y839" s="373"/>
      <c r="Z839" s="373"/>
    </row>
    <row r="840" ht="15.75" customHeight="1">
      <c r="A840" s="373"/>
      <c r="B840" s="373"/>
      <c r="C840" s="373"/>
      <c r="D840" s="373"/>
      <c r="E840" s="373"/>
      <c r="F840" s="373"/>
      <c r="G840" s="373"/>
      <c r="H840" s="373"/>
      <c r="I840" s="373"/>
      <c r="J840" s="373"/>
      <c r="K840" s="373"/>
      <c r="L840" s="373"/>
      <c r="M840" s="373"/>
      <c r="N840" s="373"/>
      <c r="O840" s="373"/>
      <c r="P840" s="373"/>
      <c r="Q840" s="373"/>
      <c r="R840" s="373"/>
      <c r="S840" s="373"/>
      <c r="T840" s="373"/>
      <c r="U840" s="373"/>
      <c r="V840" s="373"/>
      <c r="W840" s="373"/>
      <c r="X840" s="373"/>
      <c r="Y840" s="373"/>
      <c r="Z840" s="373"/>
    </row>
    <row r="841" ht="15.75" customHeight="1">
      <c r="A841" s="373"/>
      <c r="B841" s="373"/>
      <c r="C841" s="373"/>
      <c r="D841" s="373"/>
      <c r="E841" s="373"/>
      <c r="F841" s="373"/>
      <c r="G841" s="373"/>
      <c r="H841" s="373"/>
      <c r="I841" s="373"/>
      <c r="J841" s="373"/>
      <c r="K841" s="373"/>
      <c r="L841" s="373"/>
      <c r="M841" s="373"/>
      <c r="N841" s="373"/>
      <c r="O841" s="373"/>
      <c r="P841" s="373"/>
      <c r="Q841" s="373"/>
      <c r="R841" s="373"/>
      <c r="S841" s="373"/>
      <c r="T841" s="373"/>
      <c r="U841" s="373"/>
      <c r="V841" s="373"/>
      <c r="W841" s="373"/>
      <c r="X841" s="373"/>
      <c r="Y841" s="373"/>
      <c r="Z841" s="373"/>
    </row>
    <row r="842" ht="15.75" customHeight="1">
      <c r="A842" s="373"/>
      <c r="B842" s="373"/>
      <c r="C842" s="373"/>
      <c r="D842" s="373"/>
      <c r="E842" s="373"/>
      <c r="F842" s="373"/>
      <c r="G842" s="373"/>
      <c r="H842" s="373"/>
      <c r="I842" s="373"/>
      <c r="J842" s="373"/>
      <c r="K842" s="373"/>
      <c r="L842" s="373"/>
      <c r="M842" s="373"/>
      <c r="N842" s="373"/>
      <c r="O842" s="373"/>
      <c r="P842" s="373"/>
      <c r="Q842" s="373"/>
      <c r="R842" s="373"/>
      <c r="S842" s="373"/>
      <c r="T842" s="373"/>
      <c r="U842" s="373"/>
      <c r="V842" s="373"/>
      <c r="W842" s="373"/>
      <c r="X842" s="373"/>
      <c r="Y842" s="373"/>
      <c r="Z842" s="373"/>
    </row>
    <row r="843" ht="15.75" customHeight="1">
      <c r="A843" s="373"/>
      <c r="B843" s="373"/>
      <c r="C843" s="373"/>
      <c r="D843" s="373"/>
      <c r="E843" s="373"/>
      <c r="F843" s="373"/>
      <c r="G843" s="373"/>
      <c r="H843" s="373"/>
      <c r="I843" s="373"/>
      <c r="J843" s="373"/>
      <c r="K843" s="373"/>
      <c r="L843" s="373"/>
      <c r="M843" s="373"/>
      <c r="N843" s="373"/>
      <c r="O843" s="373"/>
      <c r="P843" s="373"/>
      <c r="Q843" s="373"/>
      <c r="R843" s="373"/>
      <c r="S843" s="373"/>
      <c r="T843" s="373"/>
      <c r="U843" s="373"/>
      <c r="V843" s="373"/>
      <c r="W843" s="373"/>
      <c r="X843" s="373"/>
      <c r="Y843" s="373"/>
      <c r="Z843" s="373"/>
    </row>
    <row r="844" ht="15.75" customHeight="1">
      <c r="A844" s="373"/>
      <c r="B844" s="373"/>
      <c r="C844" s="373"/>
      <c r="D844" s="373"/>
      <c r="E844" s="373"/>
      <c r="F844" s="373"/>
      <c r="G844" s="373"/>
      <c r="H844" s="373"/>
      <c r="I844" s="373"/>
      <c r="J844" s="373"/>
      <c r="K844" s="373"/>
      <c r="L844" s="373"/>
      <c r="M844" s="373"/>
      <c r="N844" s="373"/>
      <c r="O844" s="373"/>
      <c r="P844" s="373"/>
      <c r="Q844" s="373"/>
      <c r="R844" s="373"/>
      <c r="S844" s="373"/>
      <c r="T844" s="373"/>
      <c r="U844" s="373"/>
      <c r="V844" s="373"/>
      <c r="W844" s="373"/>
      <c r="X844" s="373"/>
      <c r="Y844" s="373"/>
      <c r="Z844" s="373"/>
    </row>
    <row r="845" ht="15.75" customHeight="1">
      <c r="A845" s="373"/>
      <c r="B845" s="373"/>
      <c r="C845" s="373"/>
      <c r="D845" s="373"/>
      <c r="E845" s="373"/>
      <c r="F845" s="373"/>
      <c r="G845" s="373"/>
      <c r="H845" s="373"/>
      <c r="I845" s="373"/>
      <c r="J845" s="373"/>
      <c r="K845" s="373"/>
      <c r="L845" s="373"/>
      <c r="M845" s="373"/>
      <c r="N845" s="373"/>
      <c r="O845" s="373"/>
      <c r="P845" s="373"/>
      <c r="Q845" s="373"/>
      <c r="R845" s="373"/>
      <c r="S845" s="373"/>
      <c r="T845" s="373"/>
      <c r="U845" s="373"/>
      <c r="V845" s="373"/>
      <c r="W845" s="373"/>
      <c r="X845" s="373"/>
      <c r="Y845" s="373"/>
      <c r="Z845" s="373"/>
    </row>
    <row r="846" ht="15.75" customHeight="1">
      <c r="A846" s="373"/>
      <c r="B846" s="373"/>
      <c r="C846" s="373"/>
      <c r="D846" s="373"/>
      <c r="E846" s="373"/>
      <c r="F846" s="373"/>
      <c r="G846" s="373"/>
      <c r="H846" s="373"/>
      <c r="I846" s="373"/>
      <c r="J846" s="373"/>
      <c r="K846" s="373"/>
      <c r="L846" s="373"/>
      <c r="M846" s="373"/>
      <c r="N846" s="373"/>
      <c r="O846" s="373"/>
      <c r="P846" s="373"/>
      <c r="Q846" s="373"/>
      <c r="R846" s="373"/>
      <c r="S846" s="373"/>
      <c r="T846" s="373"/>
      <c r="U846" s="373"/>
      <c r="V846" s="373"/>
      <c r="W846" s="373"/>
      <c r="X846" s="373"/>
      <c r="Y846" s="373"/>
      <c r="Z846" s="373"/>
    </row>
    <row r="847" ht="15.75" customHeight="1">
      <c r="A847" s="373"/>
      <c r="B847" s="373"/>
      <c r="C847" s="373"/>
      <c r="D847" s="373"/>
      <c r="E847" s="373"/>
      <c r="F847" s="373"/>
      <c r="G847" s="373"/>
      <c r="H847" s="373"/>
      <c r="I847" s="373"/>
      <c r="J847" s="373"/>
      <c r="K847" s="373"/>
      <c r="L847" s="373"/>
      <c r="M847" s="373"/>
      <c r="N847" s="373"/>
      <c r="O847" s="373"/>
      <c r="P847" s="373"/>
      <c r="Q847" s="373"/>
      <c r="R847" s="373"/>
      <c r="S847" s="373"/>
      <c r="T847" s="373"/>
      <c r="U847" s="373"/>
      <c r="V847" s="373"/>
      <c r="W847" s="373"/>
      <c r="X847" s="373"/>
      <c r="Y847" s="373"/>
      <c r="Z847" s="373"/>
    </row>
    <row r="848" ht="15.75" customHeight="1">
      <c r="A848" s="373"/>
      <c r="B848" s="373"/>
      <c r="C848" s="373"/>
      <c r="D848" s="373"/>
      <c r="E848" s="373"/>
      <c r="F848" s="373"/>
      <c r="G848" s="373"/>
      <c r="H848" s="373"/>
      <c r="I848" s="373"/>
      <c r="J848" s="373"/>
      <c r="K848" s="373"/>
      <c r="L848" s="373"/>
      <c r="M848" s="373"/>
      <c r="N848" s="373"/>
      <c r="O848" s="373"/>
      <c r="P848" s="373"/>
      <c r="Q848" s="373"/>
      <c r="R848" s="373"/>
      <c r="S848" s="373"/>
      <c r="T848" s="373"/>
      <c r="U848" s="373"/>
      <c r="V848" s="373"/>
      <c r="W848" s="373"/>
      <c r="X848" s="373"/>
      <c r="Y848" s="373"/>
      <c r="Z848" s="373"/>
    </row>
    <row r="849" ht="15.75" customHeight="1">
      <c r="A849" s="373"/>
      <c r="B849" s="373"/>
      <c r="C849" s="373"/>
      <c r="D849" s="373"/>
      <c r="E849" s="373"/>
      <c r="F849" s="373"/>
      <c r="G849" s="373"/>
      <c r="H849" s="373"/>
      <c r="I849" s="373"/>
      <c r="J849" s="373"/>
      <c r="K849" s="373"/>
      <c r="L849" s="373"/>
      <c r="M849" s="373"/>
      <c r="N849" s="373"/>
      <c r="O849" s="373"/>
      <c r="P849" s="373"/>
      <c r="Q849" s="373"/>
      <c r="R849" s="373"/>
      <c r="S849" s="373"/>
      <c r="T849" s="373"/>
      <c r="U849" s="373"/>
      <c r="V849" s="373"/>
      <c r="W849" s="373"/>
      <c r="X849" s="373"/>
      <c r="Y849" s="373"/>
      <c r="Z849" s="373"/>
    </row>
    <row r="850" ht="15.75" customHeight="1">
      <c r="A850" s="373"/>
      <c r="B850" s="373"/>
      <c r="C850" s="373"/>
      <c r="D850" s="373"/>
      <c r="E850" s="373"/>
      <c r="F850" s="373"/>
      <c r="G850" s="373"/>
      <c r="H850" s="373"/>
      <c r="I850" s="373"/>
      <c r="J850" s="373"/>
      <c r="K850" s="373"/>
      <c r="L850" s="373"/>
      <c r="M850" s="373"/>
      <c r="N850" s="373"/>
      <c r="O850" s="373"/>
      <c r="P850" s="373"/>
      <c r="Q850" s="373"/>
      <c r="R850" s="373"/>
      <c r="S850" s="373"/>
      <c r="T850" s="373"/>
      <c r="U850" s="373"/>
      <c r="V850" s="373"/>
      <c r="W850" s="373"/>
      <c r="X850" s="373"/>
      <c r="Y850" s="373"/>
      <c r="Z850" s="373"/>
    </row>
    <row r="851" ht="15.75" customHeight="1">
      <c r="A851" s="373"/>
      <c r="B851" s="373"/>
      <c r="C851" s="373"/>
      <c r="D851" s="373"/>
      <c r="E851" s="373"/>
      <c r="F851" s="373"/>
      <c r="G851" s="373"/>
      <c r="H851" s="373"/>
      <c r="I851" s="373"/>
      <c r="J851" s="373"/>
      <c r="K851" s="373"/>
      <c r="L851" s="373"/>
      <c r="M851" s="373"/>
      <c r="N851" s="373"/>
      <c r="O851" s="373"/>
      <c r="P851" s="373"/>
      <c r="Q851" s="373"/>
      <c r="R851" s="373"/>
      <c r="S851" s="373"/>
      <c r="T851" s="373"/>
      <c r="U851" s="373"/>
      <c r="V851" s="373"/>
      <c r="W851" s="373"/>
      <c r="X851" s="373"/>
      <c r="Y851" s="373"/>
      <c r="Z851" s="373"/>
    </row>
    <row r="852" ht="15.75" customHeight="1">
      <c r="A852" s="373"/>
      <c r="B852" s="373"/>
      <c r="C852" s="373"/>
      <c r="D852" s="373"/>
      <c r="E852" s="373"/>
      <c r="F852" s="373"/>
      <c r="G852" s="373"/>
      <c r="H852" s="373"/>
      <c r="I852" s="373"/>
      <c r="J852" s="373"/>
      <c r="K852" s="373"/>
      <c r="L852" s="373"/>
      <c r="M852" s="373"/>
      <c r="N852" s="373"/>
      <c r="O852" s="373"/>
      <c r="P852" s="373"/>
      <c r="Q852" s="373"/>
      <c r="R852" s="373"/>
      <c r="S852" s="373"/>
      <c r="T852" s="373"/>
      <c r="U852" s="373"/>
      <c r="V852" s="373"/>
      <c r="W852" s="373"/>
      <c r="X852" s="373"/>
      <c r="Y852" s="373"/>
      <c r="Z852" s="373"/>
    </row>
    <row r="853" ht="15.75" customHeight="1">
      <c r="A853" s="373"/>
      <c r="B853" s="373"/>
      <c r="C853" s="373"/>
      <c r="D853" s="373"/>
      <c r="E853" s="373"/>
      <c r="F853" s="373"/>
      <c r="G853" s="373"/>
      <c r="H853" s="373"/>
      <c r="I853" s="373"/>
      <c r="J853" s="373"/>
      <c r="K853" s="373"/>
      <c r="L853" s="373"/>
      <c r="M853" s="373"/>
      <c r="N853" s="373"/>
      <c r="O853" s="373"/>
      <c r="P853" s="373"/>
      <c r="Q853" s="373"/>
      <c r="R853" s="373"/>
      <c r="S853" s="373"/>
      <c r="T853" s="373"/>
      <c r="U853" s="373"/>
      <c r="V853" s="373"/>
      <c r="W853" s="373"/>
      <c r="X853" s="373"/>
      <c r="Y853" s="373"/>
      <c r="Z853" s="373"/>
    </row>
    <row r="854" ht="15.75" customHeight="1">
      <c r="A854" s="373"/>
      <c r="B854" s="373"/>
      <c r="C854" s="373"/>
      <c r="D854" s="373"/>
      <c r="E854" s="373"/>
      <c r="F854" s="373"/>
      <c r="G854" s="373"/>
      <c r="H854" s="373"/>
      <c r="I854" s="373"/>
      <c r="J854" s="373"/>
      <c r="K854" s="373"/>
      <c r="L854" s="373"/>
      <c r="M854" s="373"/>
      <c r="N854" s="373"/>
      <c r="O854" s="373"/>
      <c r="P854" s="373"/>
      <c r="Q854" s="373"/>
      <c r="R854" s="373"/>
      <c r="S854" s="373"/>
      <c r="T854" s="373"/>
      <c r="U854" s="373"/>
      <c r="V854" s="373"/>
      <c r="W854" s="373"/>
      <c r="X854" s="373"/>
      <c r="Y854" s="373"/>
      <c r="Z854" s="373"/>
    </row>
    <row r="855" ht="15.75" customHeight="1">
      <c r="A855" s="373"/>
      <c r="B855" s="373"/>
      <c r="C855" s="373"/>
      <c r="D855" s="373"/>
      <c r="E855" s="373"/>
      <c r="F855" s="373"/>
      <c r="G855" s="373"/>
      <c r="H855" s="373"/>
      <c r="I855" s="373"/>
      <c r="J855" s="373"/>
      <c r="K855" s="373"/>
      <c r="L855" s="373"/>
      <c r="M855" s="373"/>
      <c r="N855" s="373"/>
      <c r="O855" s="373"/>
      <c r="P855" s="373"/>
      <c r="Q855" s="373"/>
      <c r="R855" s="373"/>
      <c r="S855" s="373"/>
      <c r="T855" s="373"/>
      <c r="U855" s="373"/>
      <c r="V855" s="373"/>
      <c r="W855" s="373"/>
      <c r="X855" s="373"/>
      <c r="Y855" s="373"/>
      <c r="Z855" s="373"/>
    </row>
    <row r="856" ht="15.75" customHeight="1">
      <c r="A856" s="373"/>
      <c r="B856" s="373"/>
      <c r="C856" s="373"/>
      <c r="D856" s="373"/>
      <c r="E856" s="373"/>
      <c r="F856" s="373"/>
      <c r="G856" s="373"/>
      <c r="H856" s="373"/>
      <c r="I856" s="373"/>
      <c r="J856" s="373"/>
      <c r="K856" s="373"/>
      <c r="L856" s="373"/>
      <c r="M856" s="373"/>
      <c r="N856" s="373"/>
      <c r="O856" s="373"/>
      <c r="P856" s="373"/>
      <c r="Q856" s="373"/>
      <c r="R856" s="373"/>
      <c r="S856" s="373"/>
      <c r="T856" s="373"/>
      <c r="U856" s="373"/>
      <c r="V856" s="373"/>
      <c r="W856" s="373"/>
      <c r="X856" s="373"/>
      <c r="Y856" s="373"/>
      <c r="Z856" s="373"/>
    </row>
    <row r="857" ht="15.75" customHeight="1">
      <c r="A857" s="373"/>
      <c r="B857" s="373"/>
      <c r="C857" s="373"/>
      <c r="D857" s="373"/>
      <c r="E857" s="373"/>
      <c r="F857" s="373"/>
      <c r="G857" s="373"/>
      <c r="H857" s="373"/>
      <c r="I857" s="373"/>
      <c r="J857" s="373"/>
      <c r="K857" s="373"/>
      <c r="L857" s="373"/>
      <c r="M857" s="373"/>
      <c r="N857" s="373"/>
      <c r="O857" s="373"/>
      <c r="P857" s="373"/>
      <c r="Q857" s="373"/>
      <c r="R857" s="373"/>
      <c r="S857" s="373"/>
      <c r="T857" s="373"/>
      <c r="U857" s="373"/>
      <c r="V857" s="373"/>
      <c r="W857" s="373"/>
      <c r="X857" s="373"/>
      <c r="Y857" s="373"/>
      <c r="Z857" s="373"/>
    </row>
    <row r="858" ht="15.75" customHeight="1">
      <c r="A858" s="373"/>
      <c r="B858" s="373"/>
      <c r="C858" s="373"/>
      <c r="D858" s="373"/>
      <c r="E858" s="373"/>
      <c r="F858" s="373"/>
      <c r="G858" s="373"/>
      <c r="H858" s="373"/>
      <c r="I858" s="373"/>
      <c r="J858" s="373"/>
      <c r="K858" s="373"/>
      <c r="L858" s="373"/>
      <c r="M858" s="373"/>
      <c r="N858" s="373"/>
      <c r="O858" s="373"/>
      <c r="P858" s="373"/>
      <c r="Q858" s="373"/>
      <c r="R858" s="373"/>
      <c r="S858" s="373"/>
      <c r="T858" s="373"/>
      <c r="U858" s="373"/>
      <c r="V858" s="373"/>
      <c r="W858" s="373"/>
      <c r="X858" s="373"/>
      <c r="Y858" s="373"/>
      <c r="Z858" s="373"/>
    </row>
    <row r="859" ht="15.75" customHeight="1">
      <c r="A859" s="373"/>
      <c r="B859" s="373"/>
      <c r="C859" s="373"/>
      <c r="D859" s="373"/>
      <c r="E859" s="373"/>
      <c r="F859" s="373"/>
      <c r="G859" s="373"/>
      <c r="H859" s="373"/>
      <c r="I859" s="373"/>
      <c r="J859" s="373"/>
      <c r="K859" s="373"/>
      <c r="L859" s="373"/>
      <c r="M859" s="373"/>
      <c r="N859" s="373"/>
      <c r="O859" s="373"/>
      <c r="P859" s="373"/>
      <c r="Q859" s="373"/>
      <c r="R859" s="373"/>
      <c r="S859" s="373"/>
      <c r="T859" s="373"/>
      <c r="U859" s="373"/>
      <c r="V859" s="373"/>
      <c r="W859" s="373"/>
      <c r="X859" s="373"/>
      <c r="Y859" s="373"/>
      <c r="Z859" s="373"/>
    </row>
    <row r="860" ht="15.75" customHeight="1">
      <c r="A860" s="373"/>
      <c r="B860" s="373"/>
      <c r="C860" s="373"/>
      <c r="D860" s="373"/>
      <c r="E860" s="373"/>
      <c r="F860" s="373"/>
      <c r="G860" s="373"/>
      <c r="H860" s="373"/>
      <c r="I860" s="373"/>
      <c r="J860" s="373"/>
      <c r="K860" s="373"/>
      <c r="L860" s="373"/>
      <c r="M860" s="373"/>
      <c r="N860" s="373"/>
      <c r="O860" s="373"/>
      <c r="P860" s="373"/>
      <c r="Q860" s="373"/>
      <c r="R860" s="373"/>
      <c r="S860" s="373"/>
      <c r="T860" s="373"/>
      <c r="U860" s="373"/>
      <c r="V860" s="373"/>
      <c r="W860" s="373"/>
      <c r="X860" s="373"/>
      <c r="Y860" s="373"/>
      <c r="Z860" s="373"/>
    </row>
    <row r="861" ht="15.75" customHeight="1">
      <c r="A861" s="373"/>
      <c r="B861" s="373"/>
      <c r="C861" s="373"/>
      <c r="D861" s="373"/>
      <c r="E861" s="373"/>
      <c r="F861" s="373"/>
      <c r="G861" s="373"/>
      <c r="H861" s="373"/>
      <c r="I861" s="373"/>
      <c r="J861" s="373"/>
      <c r="K861" s="373"/>
      <c r="L861" s="373"/>
      <c r="M861" s="373"/>
      <c r="N861" s="373"/>
      <c r="O861" s="373"/>
      <c r="P861" s="373"/>
      <c r="Q861" s="373"/>
      <c r="R861" s="373"/>
      <c r="S861" s="373"/>
      <c r="T861" s="373"/>
      <c r="U861" s="373"/>
      <c r="V861" s="373"/>
      <c r="W861" s="373"/>
      <c r="X861" s="373"/>
      <c r="Y861" s="373"/>
      <c r="Z861" s="373"/>
    </row>
    <row r="862" ht="15.75" customHeight="1">
      <c r="A862" s="373"/>
      <c r="B862" s="373"/>
      <c r="C862" s="373"/>
      <c r="D862" s="373"/>
      <c r="E862" s="373"/>
      <c r="F862" s="373"/>
      <c r="G862" s="373"/>
      <c r="H862" s="373"/>
      <c r="I862" s="373"/>
      <c r="J862" s="373"/>
      <c r="K862" s="373"/>
      <c r="L862" s="373"/>
      <c r="M862" s="373"/>
      <c r="N862" s="373"/>
      <c r="O862" s="373"/>
      <c r="P862" s="373"/>
      <c r="Q862" s="373"/>
      <c r="R862" s="373"/>
      <c r="S862" s="373"/>
      <c r="T862" s="373"/>
      <c r="U862" s="373"/>
      <c r="V862" s="373"/>
      <c r="W862" s="373"/>
      <c r="X862" s="373"/>
      <c r="Y862" s="373"/>
      <c r="Z862" s="373"/>
    </row>
    <row r="863" ht="15.75" customHeight="1">
      <c r="A863" s="373"/>
      <c r="B863" s="373"/>
      <c r="C863" s="373"/>
      <c r="D863" s="373"/>
      <c r="E863" s="373"/>
      <c r="F863" s="373"/>
      <c r="G863" s="373"/>
      <c r="H863" s="373"/>
      <c r="I863" s="373"/>
      <c r="J863" s="373"/>
      <c r="K863" s="373"/>
      <c r="L863" s="373"/>
      <c r="M863" s="373"/>
      <c r="N863" s="373"/>
      <c r="O863" s="373"/>
      <c r="P863" s="373"/>
      <c r="Q863" s="373"/>
      <c r="R863" s="373"/>
      <c r="S863" s="373"/>
      <c r="T863" s="373"/>
      <c r="U863" s="373"/>
      <c r="V863" s="373"/>
      <c r="W863" s="373"/>
      <c r="X863" s="373"/>
      <c r="Y863" s="373"/>
      <c r="Z863" s="373"/>
    </row>
    <row r="864" ht="15.75" customHeight="1">
      <c r="A864" s="373"/>
      <c r="B864" s="373"/>
      <c r="C864" s="373"/>
      <c r="D864" s="373"/>
      <c r="E864" s="373"/>
      <c r="F864" s="373"/>
      <c r="G864" s="373"/>
      <c r="H864" s="373"/>
      <c r="I864" s="373"/>
      <c r="J864" s="373"/>
      <c r="K864" s="373"/>
      <c r="L864" s="373"/>
      <c r="M864" s="373"/>
      <c r="N864" s="373"/>
      <c r="O864" s="373"/>
      <c r="P864" s="373"/>
      <c r="Q864" s="373"/>
      <c r="R864" s="373"/>
      <c r="S864" s="373"/>
      <c r="T864" s="373"/>
      <c r="U864" s="373"/>
      <c r="V864" s="373"/>
      <c r="W864" s="373"/>
      <c r="X864" s="373"/>
      <c r="Y864" s="373"/>
      <c r="Z864" s="373"/>
    </row>
    <row r="865" ht="15.75" customHeight="1">
      <c r="A865" s="373"/>
      <c r="B865" s="373"/>
      <c r="C865" s="373"/>
      <c r="D865" s="373"/>
      <c r="E865" s="373"/>
      <c r="F865" s="373"/>
      <c r="G865" s="373"/>
      <c r="H865" s="373"/>
      <c r="I865" s="373"/>
      <c r="J865" s="373"/>
      <c r="K865" s="373"/>
      <c r="L865" s="373"/>
      <c r="M865" s="373"/>
      <c r="N865" s="373"/>
      <c r="O865" s="373"/>
      <c r="P865" s="373"/>
      <c r="Q865" s="373"/>
      <c r="R865" s="373"/>
      <c r="S865" s="373"/>
      <c r="T865" s="373"/>
      <c r="U865" s="373"/>
      <c r="V865" s="373"/>
      <c r="W865" s="373"/>
      <c r="X865" s="373"/>
      <c r="Y865" s="373"/>
      <c r="Z865" s="373"/>
    </row>
    <row r="866" ht="15.75" customHeight="1">
      <c r="A866" s="373"/>
      <c r="B866" s="373"/>
      <c r="C866" s="373"/>
      <c r="D866" s="373"/>
      <c r="E866" s="373"/>
      <c r="F866" s="373"/>
      <c r="G866" s="373"/>
      <c r="H866" s="373"/>
      <c r="I866" s="373"/>
      <c r="J866" s="373"/>
      <c r="K866" s="373"/>
      <c r="L866" s="373"/>
      <c r="M866" s="373"/>
      <c r="N866" s="373"/>
      <c r="O866" s="373"/>
      <c r="P866" s="373"/>
      <c r="Q866" s="373"/>
      <c r="R866" s="373"/>
      <c r="S866" s="373"/>
      <c r="T866" s="373"/>
      <c r="U866" s="373"/>
      <c r="V866" s="373"/>
      <c r="W866" s="373"/>
      <c r="X866" s="373"/>
      <c r="Y866" s="373"/>
      <c r="Z866" s="373"/>
    </row>
    <row r="867" ht="15.75" customHeight="1">
      <c r="A867" s="373"/>
      <c r="B867" s="373"/>
      <c r="C867" s="373"/>
      <c r="D867" s="373"/>
      <c r="E867" s="373"/>
      <c r="F867" s="373"/>
      <c r="G867" s="373"/>
      <c r="H867" s="373"/>
      <c r="I867" s="373"/>
      <c r="J867" s="373"/>
      <c r="K867" s="373"/>
      <c r="L867" s="373"/>
      <c r="M867" s="373"/>
      <c r="N867" s="373"/>
      <c r="O867" s="373"/>
      <c r="P867" s="373"/>
      <c r="Q867" s="373"/>
      <c r="R867" s="373"/>
      <c r="S867" s="373"/>
      <c r="T867" s="373"/>
      <c r="U867" s="373"/>
      <c r="V867" s="373"/>
      <c r="W867" s="373"/>
      <c r="X867" s="373"/>
      <c r="Y867" s="373"/>
      <c r="Z867" s="373"/>
    </row>
    <row r="868" ht="15.75" customHeight="1">
      <c r="A868" s="373"/>
      <c r="B868" s="373"/>
      <c r="C868" s="373"/>
      <c r="D868" s="373"/>
      <c r="E868" s="373"/>
      <c r="F868" s="373"/>
      <c r="G868" s="373"/>
      <c r="H868" s="373"/>
      <c r="I868" s="373"/>
      <c r="J868" s="373"/>
      <c r="K868" s="373"/>
      <c r="L868" s="373"/>
      <c r="M868" s="373"/>
      <c r="N868" s="373"/>
      <c r="O868" s="373"/>
      <c r="P868" s="373"/>
      <c r="Q868" s="373"/>
      <c r="R868" s="373"/>
      <c r="S868" s="373"/>
      <c r="T868" s="373"/>
      <c r="U868" s="373"/>
      <c r="V868" s="373"/>
      <c r="W868" s="373"/>
      <c r="X868" s="373"/>
      <c r="Y868" s="373"/>
      <c r="Z868" s="373"/>
    </row>
    <row r="869" ht="15.75" customHeight="1">
      <c r="A869" s="373"/>
      <c r="B869" s="373"/>
      <c r="C869" s="373"/>
      <c r="D869" s="373"/>
      <c r="E869" s="373"/>
      <c r="F869" s="373"/>
      <c r="G869" s="373"/>
      <c r="H869" s="373"/>
      <c r="I869" s="373"/>
      <c r="J869" s="373"/>
      <c r="K869" s="373"/>
      <c r="L869" s="373"/>
      <c r="M869" s="373"/>
      <c r="N869" s="373"/>
      <c r="O869" s="373"/>
      <c r="P869" s="373"/>
      <c r="Q869" s="373"/>
      <c r="R869" s="373"/>
      <c r="S869" s="373"/>
      <c r="T869" s="373"/>
      <c r="U869" s="373"/>
      <c r="V869" s="373"/>
      <c r="W869" s="373"/>
      <c r="X869" s="373"/>
      <c r="Y869" s="373"/>
      <c r="Z869" s="373"/>
    </row>
    <row r="870" ht="15.75" customHeight="1">
      <c r="A870" s="373"/>
      <c r="B870" s="373"/>
      <c r="C870" s="373"/>
      <c r="D870" s="373"/>
      <c r="E870" s="373"/>
      <c r="F870" s="373"/>
      <c r="G870" s="373"/>
      <c r="H870" s="373"/>
      <c r="I870" s="373"/>
      <c r="J870" s="373"/>
      <c r="K870" s="373"/>
      <c r="L870" s="373"/>
      <c r="M870" s="373"/>
      <c r="N870" s="373"/>
      <c r="O870" s="373"/>
      <c r="P870" s="373"/>
      <c r="Q870" s="373"/>
      <c r="R870" s="373"/>
      <c r="S870" s="373"/>
      <c r="T870" s="373"/>
      <c r="U870" s="373"/>
      <c r="V870" s="373"/>
      <c r="W870" s="373"/>
      <c r="X870" s="373"/>
      <c r="Y870" s="373"/>
      <c r="Z870" s="373"/>
    </row>
    <row r="871" ht="15.75" customHeight="1">
      <c r="A871" s="373"/>
      <c r="B871" s="373"/>
      <c r="C871" s="373"/>
      <c r="D871" s="373"/>
      <c r="E871" s="373"/>
      <c r="F871" s="373"/>
      <c r="G871" s="373"/>
      <c r="H871" s="373"/>
      <c r="I871" s="373"/>
      <c r="J871" s="373"/>
      <c r="K871" s="373"/>
      <c r="L871" s="373"/>
      <c r="M871" s="373"/>
      <c r="N871" s="373"/>
      <c r="O871" s="373"/>
      <c r="P871" s="373"/>
      <c r="Q871" s="373"/>
      <c r="R871" s="373"/>
      <c r="S871" s="373"/>
      <c r="T871" s="373"/>
      <c r="U871" s="373"/>
      <c r="V871" s="373"/>
      <c r="W871" s="373"/>
      <c r="X871" s="373"/>
      <c r="Y871" s="373"/>
      <c r="Z871" s="373"/>
    </row>
    <row r="872" ht="15.75" customHeight="1">
      <c r="A872" s="373"/>
      <c r="B872" s="373"/>
      <c r="C872" s="373"/>
      <c r="D872" s="373"/>
      <c r="E872" s="373"/>
      <c r="F872" s="373"/>
      <c r="G872" s="373"/>
      <c r="H872" s="373"/>
      <c r="I872" s="373"/>
      <c r="J872" s="373"/>
      <c r="K872" s="373"/>
      <c r="L872" s="373"/>
      <c r="M872" s="373"/>
      <c r="N872" s="373"/>
      <c r="O872" s="373"/>
      <c r="P872" s="373"/>
      <c r="Q872" s="373"/>
      <c r="R872" s="373"/>
      <c r="S872" s="373"/>
      <c r="T872" s="373"/>
      <c r="U872" s="373"/>
      <c r="V872" s="373"/>
      <c r="W872" s="373"/>
      <c r="X872" s="373"/>
      <c r="Y872" s="373"/>
      <c r="Z872" s="373"/>
    </row>
    <row r="873" ht="15.75" customHeight="1">
      <c r="A873" s="373"/>
      <c r="B873" s="373"/>
      <c r="C873" s="373"/>
      <c r="D873" s="373"/>
      <c r="E873" s="373"/>
      <c r="F873" s="373"/>
      <c r="G873" s="373"/>
      <c r="H873" s="373"/>
      <c r="I873" s="373"/>
      <c r="J873" s="373"/>
      <c r="K873" s="373"/>
      <c r="L873" s="373"/>
      <c r="M873" s="373"/>
      <c r="N873" s="373"/>
      <c r="O873" s="373"/>
      <c r="P873" s="373"/>
      <c r="Q873" s="373"/>
      <c r="R873" s="373"/>
      <c r="S873" s="373"/>
      <c r="T873" s="373"/>
      <c r="U873" s="373"/>
      <c r="V873" s="373"/>
      <c r="W873" s="373"/>
      <c r="X873" s="373"/>
      <c r="Y873" s="373"/>
      <c r="Z873" s="373"/>
    </row>
    <row r="874" ht="15.75" customHeight="1">
      <c r="A874" s="373"/>
      <c r="B874" s="373"/>
      <c r="C874" s="373"/>
      <c r="D874" s="373"/>
      <c r="E874" s="373"/>
      <c r="F874" s="373"/>
      <c r="G874" s="373"/>
      <c r="H874" s="373"/>
      <c r="I874" s="373"/>
      <c r="J874" s="373"/>
      <c r="K874" s="373"/>
      <c r="L874" s="373"/>
      <c r="M874" s="373"/>
      <c r="N874" s="373"/>
      <c r="O874" s="373"/>
      <c r="P874" s="373"/>
      <c r="Q874" s="373"/>
      <c r="R874" s="373"/>
      <c r="S874" s="373"/>
      <c r="T874" s="373"/>
      <c r="U874" s="373"/>
      <c r="V874" s="373"/>
      <c r="W874" s="373"/>
      <c r="X874" s="373"/>
      <c r="Y874" s="373"/>
      <c r="Z874" s="373"/>
    </row>
    <row r="875" ht="15.75" customHeight="1">
      <c r="A875" s="373"/>
      <c r="B875" s="373"/>
      <c r="C875" s="373"/>
      <c r="D875" s="373"/>
      <c r="E875" s="373"/>
      <c r="F875" s="373"/>
      <c r="G875" s="373"/>
      <c r="H875" s="373"/>
      <c r="I875" s="373"/>
      <c r="J875" s="373"/>
      <c r="K875" s="373"/>
      <c r="L875" s="373"/>
      <c r="M875" s="373"/>
      <c r="N875" s="373"/>
      <c r="O875" s="373"/>
      <c r="P875" s="373"/>
      <c r="Q875" s="373"/>
      <c r="R875" s="373"/>
      <c r="S875" s="373"/>
      <c r="T875" s="373"/>
      <c r="U875" s="373"/>
      <c r="V875" s="373"/>
      <c r="W875" s="373"/>
      <c r="X875" s="373"/>
      <c r="Y875" s="373"/>
      <c r="Z875" s="373"/>
    </row>
    <row r="876" ht="15.75" customHeight="1">
      <c r="A876" s="373"/>
      <c r="B876" s="373"/>
      <c r="C876" s="373"/>
      <c r="D876" s="373"/>
      <c r="E876" s="373"/>
      <c r="F876" s="373"/>
      <c r="G876" s="373"/>
      <c r="H876" s="373"/>
      <c r="I876" s="373"/>
      <c r="J876" s="373"/>
      <c r="K876" s="373"/>
      <c r="L876" s="373"/>
      <c r="M876" s="373"/>
      <c r="N876" s="373"/>
      <c r="O876" s="373"/>
      <c r="P876" s="373"/>
      <c r="Q876" s="373"/>
      <c r="R876" s="373"/>
      <c r="S876" s="373"/>
      <c r="T876" s="373"/>
      <c r="U876" s="373"/>
      <c r="V876" s="373"/>
      <c r="W876" s="373"/>
      <c r="X876" s="373"/>
      <c r="Y876" s="373"/>
      <c r="Z876" s="373"/>
    </row>
    <row r="877" ht="15.75" customHeight="1">
      <c r="A877" s="373"/>
      <c r="B877" s="373"/>
      <c r="C877" s="373"/>
      <c r="D877" s="373"/>
      <c r="E877" s="373"/>
      <c r="F877" s="373"/>
      <c r="G877" s="373"/>
      <c r="H877" s="373"/>
      <c r="I877" s="373"/>
      <c r="J877" s="373"/>
      <c r="K877" s="373"/>
      <c r="L877" s="373"/>
      <c r="M877" s="373"/>
      <c r="N877" s="373"/>
      <c r="O877" s="373"/>
      <c r="P877" s="373"/>
      <c r="Q877" s="373"/>
      <c r="R877" s="373"/>
      <c r="S877" s="373"/>
      <c r="T877" s="373"/>
      <c r="U877" s="373"/>
      <c r="V877" s="373"/>
      <c r="W877" s="373"/>
      <c r="X877" s="373"/>
      <c r="Y877" s="373"/>
      <c r="Z877" s="373"/>
    </row>
    <row r="878" ht="15.75" customHeight="1">
      <c r="A878" s="373"/>
      <c r="B878" s="373"/>
      <c r="C878" s="373"/>
      <c r="D878" s="373"/>
      <c r="E878" s="373"/>
      <c r="F878" s="373"/>
      <c r="G878" s="373"/>
      <c r="H878" s="373"/>
      <c r="I878" s="373"/>
      <c r="J878" s="373"/>
      <c r="K878" s="373"/>
      <c r="L878" s="373"/>
      <c r="M878" s="373"/>
      <c r="N878" s="373"/>
      <c r="O878" s="373"/>
      <c r="P878" s="373"/>
      <c r="Q878" s="373"/>
      <c r="R878" s="373"/>
      <c r="S878" s="373"/>
      <c r="T878" s="373"/>
      <c r="U878" s="373"/>
      <c r="V878" s="373"/>
      <c r="W878" s="373"/>
      <c r="X878" s="373"/>
      <c r="Y878" s="373"/>
      <c r="Z878" s="373"/>
    </row>
    <row r="879" ht="15.75" customHeight="1">
      <c r="A879" s="373"/>
      <c r="B879" s="373"/>
      <c r="C879" s="373"/>
      <c r="D879" s="373"/>
      <c r="E879" s="373"/>
      <c r="F879" s="373"/>
      <c r="G879" s="373"/>
      <c r="H879" s="373"/>
      <c r="I879" s="373"/>
      <c r="J879" s="373"/>
      <c r="K879" s="373"/>
      <c r="L879" s="373"/>
      <c r="M879" s="373"/>
      <c r="N879" s="373"/>
      <c r="O879" s="373"/>
      <c r="P879" s="373"/>
      <c r="Q879" s="373"/>
      <c r="R879" s="373"/>
      <c r="S879" s="373"/>
      <c r="T879" s="373"/>
      <c r="U879" s="373"/>
      <c r="V879" s="373"/>
      <c r="W879" s="373"/>
      <c r="X879" s="373"/>
      <c r="Y879" s="373"/>
      <c r="Z879" s="373"/>
    </row>
    <row r="880" ht="15.75" customHeight="1">
      <c r="A880" s="373"/>
      <c r="B880" s="373"/>
      <c r="C880" s="373"/>
      <c r="D880" s="373"/>
      <c r="E880" s="373"/>
      <c r="F880" s="373"/>
      <c r="G880" s="373"/>
      <c r="H880" s="373"/>
      <c r="I880" s="373"/>
      <c r="J880" s="373"/>
      <c r="K880" s="373"/>
      <c r="L880" s="373"/>
      <c r="M880" s="373"/>
      <c r="N880" s="373"/>
      <c r="O880" s="373"/>
      <c r="P880" s="373"/>
      <c r="Q880" s="373"/>
      <c r="R880" s="373"/>
      <c r="S880" s="373"/>
      <c r="T880" s="373"/>
      <c r="U880" s="373"/>
      <c r="V880" s="373"/>
      <c r="W880" s="373"/>
      <c r="X880" s="373"/>
      <c r="Y880" s="373"/>
      <c r="Z880" s="373"/>
    </row>
    <row r="881" ht="15.75" customHeight="1">
      <c r="A881" s="373"/>
      <c r="B881" s="373"/>
      <c r="C881" s="373"/>
      <c r="D881" s="373"/>
      <c r="E881" s="373"/>
      <c r="F881" s="373"/>
      <c r="G881" s="373"/>
      <c r="H881" s="373"/>
      <c r="I881" s="373"/>
      <c r="J881" s="373"/>
      <c r="K881" s="373"/>
      <c r="L881" s="373"/>
      <c r="M881" s="373"/>
      <c r="N881" s="373"/>
      <c r="O881" s="373"/>
      <c r="P881" s="373"/>
      <c r="Q881" s="373"/>
      <c r="R881" s="373"/>
      <c r="S881" s="373"/>
      <c r="T881" s="373"/>
      <c r="U881" s="373"/>
      <c r="V881" s="373"/>
      <c r="W881" s="373"/>
      <c r="X881" s="373"/>
      <c r="Y881" s="373"/>
      <c r="Z881" s="373"/>
    </row>
    <row r="882" ht="15.75" customHeight="1">
      <c r="A882" s="373"/>
      <c r="B882" s="373"/>
      <c r="C882" s="373"/>
      <c r="D882" s="373"/>
      <c r="E882" s="373"/>
      <c r="F882" s="373"/>
      <c r="G882" s="373"/>
      <c r="H882" s="373"/>
      <c r="I882" s="373"/>
      <c r="J882" s="373"/>
      <c r="K882" s="373"/>
      <c r="L882" s="373"/>
      <c r="M882" s="373"/>
      <c r="N882" s="373"/>
      <c r="O882" s="373"/>
      <c r="P882" s="373"/>
      <c r="Q882" s="373"/>
      <c r="R882" s="373"/>
      <c r="S882" s="373"/>
      <c r="T882" s="373"/>
      <c r="U882" s="373"/>
      <c r="V882" s="373"/>
      <c r="W882" s="373"/>
      <c r="X882" s="373"/>
      <c r="Y882" s="373"/>
      <c r="Z882" s="373"/>
    </row>
    <row r="883" ht="15.75" customHeight="1">
      <c r="A883" s="373"/>
      <c r="B883" s="373"/>
      <c r="C883" s="373"/>
      <c r="D883" s="373"/>
      <c r="E883" s="373"/>
      <c r="F883" s="373"/>
      <c r="G883" s="373"/>
      <c r="H883" s="373"/>
      <c r="I883" s="373"/>
      <c r="J883" s="373"/>
      <c r="K883" s="373"/>
      <c r="L883" s="373"/>
      <c r="M883" s="373"/>
      <c r="N883" s="373"/>
      <c r="O883" s="373"/>
      <c r="P883" s="373"/>
      <c r="Q883" s="373"/>
      <c r="R883" s="373"/>
      <c r="S883" s="373"/>
      <c r="T883" s="373"/>
      <c r="U883" s="373"/>
      <c r="V883" s="373"/>
      <c r="W883" s="373"/>
      <c r="X883" s="373"/>
      <c r="Y883" s="373"/>
      <c r="Z883" s="373"/>
    </row>
    <row r="884" ht="15.75" customHeight="1">
      <c r="A884" s="373"/>
      <c r="B884" s="373"/>
      <c r="C884" s="373"/>
      <c r="D884" s="373"/>
      <c r="E884" s="373"/>
      <c r="F884" s="373"/>
      <c r="G884" s="373"/>
      <c r="H884" s="373"/>
      <c r="I884" s="373"/>
      <c r="J884" s="373"/>
      <c r="K884" s="373"/>
      <c r="L884" s="373"/>
      <c r="M884" s="373"/>
      <c r="N884" s="373"/>
      <c r="O884" s="373"/>
      <c r="P884" s="373"/>
      <c r="Q884" s="373"/>
      <c r="R884" s="373"/>
      <c r="S884" s="373"/>
      <c r="T884" s="373"/>
      <c r="U884" s="373"/>
      <c r="V884" s="373"/>
      <c r="W884" s="373"/>
      <c r="X884" s="373"/>
      <c r="Y884" s="373"/>
      <c r="Z884" s="373"/>
    </row>
    <row r="885" ht="15.75" customHeight="1">
      <c r="A885" s="373"/>
      <c r="B885" s="373"/>
      <c r="C885" s="373"/>
      <c r="D885" s="373"/>
      <c r="E885" s="373"/>
      <c r="F885" s="373"/>
      <c r="G885" s="373"/>
      <c r="H885" s="373"/>
      <c r="I885" s="373"/>
      <c r="J885" s="373"/>
      <c r="K885" s="373"/>
      <c r="L885" s="373"/>
      <c r="M885" s="373"/>
      <c r="N885" s="373"/>
      <c r="O885" s="373"/>
      <c r="P885" s="373"/>
      <c r="Q885" s="373"/>
      <c r="R885" s="373"/>
      <c r="S885" s="373"/>
      <c r="T885" s="373"/>
      <c r="U885" s="373"/>
      <c r="V885" s="373"/>
      <c r="W885" s="373"/>
      <c r="X885" s="373"/>
      <c r="Y885" s="373"/>
      <c r="Z885" s="373"/>
    </row>
    <row r="886" ht="15.75" customHeight="1">
      <c r="A886" s="373"/>
      <c r="B886" s="373"/>
      <c r="C886" s="373"/>
      <c r="D886" s="373"/>
      <c r="E886" s="373"/>
      <c r="F886" s="373"/>
      <c r="G886" s="373"/>
      <c r="H886" s="373"/>
      <c r="I886" s="373"/>
      <c r="J886" s="373"/>
      <c r="K886" s="373"/>
      <c r="L886" s="373"/>
      <c r="M886" s="373"/>
      <c r="N886" s="373"/>
      <c r="O886" s="373"/>
      <c r="P886" s="373"/>
      <c r="Q886" s="373"/>
      <c r="R886" s="373"/>
      <c r="S886" s="373"/>
      <c r="T886" s="373"/>
      <c r="U886" s="373"/>
      <c r="V886" s="373"/>
      <c r="W886" s="373"/>
      <c r="X886" s="373"/>
      <c r="Y886" s="373"/>
      <c r="Z886" s="373"/>
    </row>
    <row r="887" ht="15.75" customHeight="1">
      <c r="A887" s="373"/>
      <c r="B887" s="373"/>
      <c r="C887" s="373"/>
      <c r="D887" s="373"/>
      <c r="E887" s="373"/>
      <c r="F887" s="373"/>
      <c r="G887" s="373"/>
      <c r="H887" s="373"/>
      <c r="I887" s="373"/>
      <c r="J887" s="373"/>
      <c r="K887" s="373"/>
      <c r="L887" s="373"/>
      <c r="M887" s="373"/>
      <c r="N887" s="373"/>
      <c r="O887" s="373"/>
      <c r="P887" s="373"/>
      <c r="Q887" s="373"/>
      <c r="R887" s="373"/>
      <c r="S887" s="373"/>
      <c r="T887" s="373"/>
      <c r="U887" s="373"/>
      <c r="V887" s="373"/>
      <c r="W887" s="373"/>
      <c r="X887" s="373"/>
      <c r="Y887" s="373"/>
      <c r="Z887" s="373"/>
    </row>
    <row r="888" ht="15.75" customHeight="1">
      <c r="A888" s="373"/>
      <c r="B888" s="373"/>
      <c r="C888" s="373"/>
      <c r="D888" s="373"/>
      <c r="E888" s="373"/>
      <c r="F888" s="373"/>
      <c r="G888" s="373"/>
      <c r="H888" s="373"/>
      <c r="I888" s="373"/>
      <c r="J888" s="373"/>
      <c r="K888" s="373"/>
      <c r="L888" s="373"/>
      <c r="M888" s="373"/>
      <c r="N888" s="373"/>
      <c r="O888" s="373"/>
      <c r="P888" s="373"/>
      <c r="Q888" s="373"/>
      <c r="R888" s="373"/>
      <c r="S888" s="373"/>
      <c r="T888" s="373"/>
      <c r="U888" s="373"/>
      <c r="V888" s="373"/>
      <c r="W888" s="373"/>
      <c r="X888" s="373"/>
      <c r="Y888" s="373"/>
      <c r="Z888" s="373"/>
    </row>
    <row r="889" ht="15.75" customHeight="1">
      <c r="A889" s="373"/>
      <c r="B889" s="373"/>
      <c r="C889" s="373"/>
      <c r="D889" s="373"/>
      <c r="E889" s="373"/>
      <c r="F889" s="373"/>
      <c r="G889" s="373"/>
      <c r="H889" s="373"/>
      <c r="I889" s="373"/>
      <c r="J889" s="373"/>
      <c r="K889" s="373"/>
      <c r="L889" s="373"/>
      <c r="M889" s="373"/>
      <c r="N889" s="373"/>
      <c r="O889" s="373"/>
      <c r="P889" s="373"/>
      <c r="Q889" s="373"/>
      <c r="R889" s="373"/>
      <c r="S889" s="373"/>
      <c r="T889" s="373"/>
      <c r="U889" s="373"/>
      <c r="V889" s="373"/>
      <c r="W889" s="373"/>
      <c r="X889" s="373"/>
      <c r="Y889" s="373"/>
      <c r="Z889" s="373"/>
    </row>
    <row r="890" ht="15.75" customHeight="1">
      <c r="A890" s="373"/>
      <c r="B890" s="373"/>
      <c r="C890" s="373"/>
      <c r="D890" s="373"/>
      <c r="E890" s="373"/>
      <c r="F890" s="373"/>
      <c r="G890" s="373"/>
      <c r="H890" s="373"/>
      <c r="I890" s="373"/>
      <c r="J890" s="373"/>
      <c r="K890" s="373"/>
      <c r="L890" s="373"/>
      <c r="M890" s="373"/>
      <c r="N890" s="373"/>
      <c r="O890" s="373"/>
      <c r="P890" s="373"/>
      <c r="Q890" s="373"/>
      <c r="R890" s="373"/>
      <c r="S890" s="373"/>
      <c r="T890" s="373"/>
      <c r="U890" s="373"/>
      <c r="V890" s="373"/>
      <c r="W890" s="373"/>
      <c r="X890" s="373"/>
      <c r="Y890" s="373"/>
      <c r="Z890" s="373"/>
    </row>
    <row r="891" ht="15.75" customHeight="1">
      <c r="A891" s="373"/>
      <c r="B891" s="373"/>
      <c r="C891" s="373"/>
      <c r="D891" s="373"/>
      <c r="E891" s="373"/>
      <c r="F891" s="373"/>
      <c r="G891" s="373"/>
      <c r="H891" s="373"/>
      <c r="I891" s="373"/>
      <c r="J891" s="373"/>
      <c r="K891" s="373"/>
      <c r="L891" s="373"/>
      <c r="M891" s="373"/>
      <c r="N891" s="373"/>
      <c r="O891" s="373"/>
      <c r="P891" s="373"/>
      <c r="Q891" s="373"/>
      <c r="R891" s="373"/>
      <c r="S891" s="373"/>
      <c r="T891" s="373"/>
      <c r="U891" s="373"/>
      <c r="V891" s="373"/>
      <c r="W891" s="373"/>
      <c r="X891" s="373"/>
      <c r="Y891" s="373"/>
      <c r="Z891" s="373"/>
    </row>
    <row r="892" ht="15.75" customHeight="1">
      <c r="A892" s="373"/>
      <c r="B892" s="373"/>
      <c r="C892" s="373"/>
      <c r="D892" s="373"/>
      <c r="E892" s="373"/>
      <c r="F892" s="373"/>
      <c r="G892" s="373"/>
      <c r="H892" s="373"/>
      <c r="I892" s="373"/>
      <c r="J892" s="373"/>
      <c r="K892" s="373"/>
      <c r="L892" s="373"/>
      <c r="M892" s="373"/>
      <c r="N892" s="373"/>
      <c r="O892" s="373"/>
      <c r="P892" s="373"/>
      <c r="Q892" s="373"/>
      <c r="R892" s="373"/>
      <c r="S892" s="373"/>
      <c r="T892" s="373"/>
      <c r="U892" s="373"/>
      <c r="V892" s="373"/>
      <c r="W892" s="373"/>
      <c r="X892" s="373"/>
      <c r="Y892" s="373"/>
      <c r="Z892" s="373"/>
    </row>
    <row r="893" ht="15.75" customHeight="1">
      <c r="A893" s="373"/>
      <c r="B893" s="373"/>
      <c r="C893" s="373"/>
      <c r="D893" s="373"/>
      <c r="E893" s="373"/>
      <c r="F893" s="373"/>
      <c r="G893" s="373"/>
      <c r="H893" s="373"/>
      <c r="I893" s="373"/>
      <c r="J893" s="373"/>
      <c r="K893" s="373"/>
      <c r="L893" s="373"/>
      <c r="M893" s="373"/>
      <c r="N893" s="373"/>
      <c r="O893" s="373"/>
      <c r="P893" s="373"/>
      <c r="Q893" s="373"/>
      <c r="R893" s="373"/>
      <c r="S893" s="373"/>
      <c r="T893" s="373"/>
      <c r="U893" s="373"/>
      <c r="V893" s="373"/>
      <c r="W893" s="373"/>
      <c r="X893" s="373"/>
      <c r="Y893" s="373"/>
      <c r="Z893" s="373"/>
    </row>
    <row r="894" ht="15.75" customHeight="1">
      <c r="A894" s="373"/>
      <c r="B894" s="373"/>
      <c r="C894" s="373"/>
      <c r="D894" s="373"/>
      <c r="E894" s="373"/>
      <c r="F894" s="373"/>
      <c r="G894" s="373"/>
      <c r="H894" s="373"/>
      <c r="I894" s="373"/>
      <c r="J894" s="373"/>
      <c r="K894" s="373"/>
      <c r="L894" s="373"/>
      <c r="M894" s="373"/>
      <c r="N894" s="373"/>
      <c r="O894" s="373"/>
      <c r="P894" s="373"/>
      <c r="Q894" s="373"/>
      <c r="R894" s="373"/>
      <c r="S894" s="373"/>
      <c r="T894" s="373"/>
      <c r="U894" s="373"/>
      <c r="V894" s="373"/>
      <c r="W894" s="373"/>
      <c r="X894" s="373"/>
      <c r="Y894" s="373"/>
      <c r="Z894" s="373"/>
    </row>
    <row r="895" ht="15.75" customHeight="1">
      <c r="A895" s="373"/>
      <c r="B895" s="373"/>
      <c r="C895" s="373"/>
      <c r="D895" s="373"/>
      <c r="E895" s="373"/>
      <c r="F895" s="373"/>
      <c r="G895" s="373"/>
      <c r="H895" s="373"/>
      <c r="I895" s="373"/>
      <c r="J895" s="373"/>
      <c r="K895" s="373"/>
      <c r="L895" s="373"/>
      <c r="M895" s="373"/>
      <c r="N895" s="373"/>
      <c r="O895" s="373"/>
      <c r="P895" s="373"/>
      <c r="Q895" s="373"/>
      <c r="R895" s="373"/>
      <c r="S895" s="373"/>
      <c r="T895" s="373"/>
      <c r="U895" s="373"/>
      <c r="V895" s="373"/>
      <c r="W895" s="373"/>
      <c r="X895" s="373"/>
      <c r="Y895" s="373"/>
      <c r="Z895" s="373"/>
    </row>
    <row r="896" ht="15.75" customHeight="1">
      <c r="A896" s="373"/>
      <c r="B896" s="373"/>
      <c r="C896" s="373"/>
      <c r="D896" s="373"/>
      <c r="E896" s="373"/>
      <c r="F896" s="373"/>
      <c r="G896" s="373"/>
      <c r="H896" s="373"/>
      <c r="I896" s="373"/>
      <c r="J896" s="373"/>
      <c r="K896" s="373"/>
      <c r="L896" s="373"/>
      <c r="M896" s="373"/>
      <c r="N896" s="373"/>
      <c r="O896" s="373"/>
      <c r="P896" s="373"/>
      <c r="Q896" s="373"/>
      <c r="R896" s="373"/>
      <c r="S896" s="373"/>
      <c r="T896" s="373"/>
      <c r="U896" s="373"/>
      <c r="V896" s="373"/>
      <c r="W896" s="373"/>
      <c r="X896" s="373"/>
      <c r="Y896" s="373"/>
      <c r="Z896" s="373"/>
    </row>
    <row r="897" ht="15.75" customHeight="1">
      <c r="A897" s="373"/>
      <c r="B897" s="373"/>
      <c r="C897" s="373"/>
      <c r="D897" s="373"/>
      <c r="E897" s="373"/>
      <c r="F897" s="373"/>
      <c r="G897" s="373"/>
      <c r="H897" s="373"/>
      <c r="I897" s="373"/>
      <c r="J897" s="373"/>
      <c r="K897" s="373"/>
      <c r="L897" s="373"/>
      <c r="M897" s="373"/>
      <c r="N897" s="373"/>
      <c r="O897" s="373"/>
      <c r="P897" s="373"/>
      <c r="Q897" s="373"/>
      <c r="R897" s="373"/>
      <c r="S897" s="373"/>
      <c r="T897" s="373"/>
      <c r="U897" s="373"/>
      <c r="V897" s="373"/>
      <c r="W897" s="373"/>
      <c r="X897" s="373"/>
      <c r="Y897" s="373"/>
      <c r="Z897" s="373"/>
    </row>
    <row r="898" ht="15.75" customHeight="1">
      <c r="A898" s="373"/>
      <c r="B898" s="373"/>
      <c r="C898" s="373"/>
      <c r="D898" s="373"/>
      <c r="E898" s="373"/>
      <c r="F898" s="373"/>
      <c r="G898" s="373"/>
      <c r="H898" s="373"/>
      <c r="I898" s="373"/>
      <c r="J898" s="373"/>
      <c r="K898" s="373"/>
      <c r="L898" s="373"/>
      <c r="M898" s="373"/>
      <c r="N898" s="373"/>
      <c r="O898" s="373"/>
      <c r="P898" s="373"/>
      <c r="Q898" s="373"/>
      <c r="R898" s="373"/>
      <c r="S898" s="373"/>
      <c r="T898" s="373"/>
      <c r="U898" s="373"/>
      <c r="V898" s="373"/>
      <c r="W898" s="373"/>
      <c r="X898" s="373"/>
      <c r="Y898" s="373"/>
      <c r="Z898" s="373"/>
    </row>
    <row r="899" ht="15.75" customHeight="1">
      <c r="A899" s="373"/>
      <c r="B899" s="373"/>
      <c r="C899" s="373"/>
      <c r="D899" s="373"/>
      <c r="E899" s="373"/>
      <c r="F899" s="373"/>
      <c r="G899" s="373"/>
      <c r="H899" s="373"/>
      <c r="I899" s="373"/>
      <c r="J899" s="373"/>
      <c r="K899" s="373"/>
      <c r="L899" s="373"/>
      <c r="M899" s="373"/>
      <c r="N899" s="373"/>
      <c r="O899" s="373"/>
      <c r="P899" s="373"/>
      <c r="Q899" s="373"/>
      <c r="R899" s="373"/>
      <c r="S899" s="373"/>
      <c r="T899" s="373"/>
      <c r="U899" s="373"/>
      <c r="V899" s="373"/>
      <c r="W899" s="373"/>
      <c r="X899" s="373"/>
      <c r="Y899" s="373"/>
      <c r="Z899" s="373"/>
    </row>
    <row r="900" ht="15.75" customHeight="1">
      <c r="A900" s="373"/>
      <c r="B900" s="373"/>
      <c r="C900" s="373"/>
      <c r="D900" s="373"/>
      <c r="E900" s="373"/>
      <c r="F900" s="373"/>
      <c r="G900" s="373"/>
      <c r="H900" s="373"/>
      <c r="I900" s="373"/>
      <c r="J900" s="373"/>
      <c r="K900" s="373"/>
      <c r="L900" s="373"/>
      <c r="M900" s="373"/>
      <c r="N900" s="373"/>
      <c r="O900" s="373"/>
      <c r="P900" s="373"/>
      <c r="Q900" s="373"/>
      <c r="R900" s="373"/>
      <c r="S900" s="373"/>
      <c r="T900" s="373"/>
      <c r="U900" s="373"/>
      <c r="V900" s="373"/>
      <c r="W900" s="373"/>
      <c r="X900" s="373"/>
      <c r="Y900" s="373"/>
      <c r="Z900" s="373"/>
    </row>
    <row r="901" ht="15.75" customHeight="1">
      <c r="A901" s="373"/>
      <c r="B901" s="373"/>
      <c r="C901" s="373"/>
      <c r="D901" s="373"/>
      <c r="E901" s="373"/>
      <c r="F901" s="373"/>
      <c r="G901" s="373"/>
      <c r="H901" s="373"/>
      <c r="I901" s="373"/>
      <c r="J901" s="373"/>
      <c r="K901" s="373"/>
      <c r="L901" s="373"/>
      <c r="M901" s="373"/>
      <c r="N901" s="373"/>
      <c r="O901" s="373"/>
      <c r="P901" s="373"/>
      <c r="Q901" s="373"/>
      <c r="R901" s="373"/>
      <c r="S901" s="373"/>
      <c r="T901" s="373"/>
      <c r="U901" s="373"/>
      <c r="V901" s="373"/>
      <c r="W901" s="373"/>
      <c r="X901" s="373"/>
      <c r="Y901" s="373"/>
      <c r="Z901" s="373"/>
    </row>
    <row r="902" ht="15.75" customHeight="1">
      <c r="A902" s="373"/>
      <c r="B902" s="373"/>
      <c r="C902" s="373"/>
      <c r="D902" s="373"/>
      <c r="E902" s="373"/>
      <c r="F902" s="373"/>
      <c r="G902" s="373"/>
      <c r="H902" s="373"/>
      <c r="I902" s="373"/>
      <c r="J902" s="373"/>
      <c r="K902" s="373"/>
      <c r="L902" s="373"/>
      <c r="M902" s="373"/>
      <c r="N902" s="373"/>
      <c r="O902" s="373"/>
      <c r="P902" s="373"/>
      <c r="Q902" s="373"/>
      <c r="R902" s="373"/>
      <c r="S902" s="373"/>
      <c r="T902" s="373"/>
      <c r="U902" s="373"/>
      <c r="V902" s="373"/>
      <c r="W902" s="373"/>
      <c r="X902" s="373"/>
      <c r="Y902" s="373"/>
      <c r="Z902" s="373"/>
    </row>
    <row r="903" ht="15.75" customHeight="1">
      <c r="A903" s="373"/>
      <c r="B903" s="373"/>
      <c r="C903" s="373"/>
      <c r="D903" s="373"/>
      <c r="E903" s="373"/>
      <c r="F903" s="373"/>
      <c r="G903" s="373"/>
      <c r="H903" s="373"/>
      <c r="I903" s="373"/>
      <c r="J903" s="373"/>
      <c r="K903" s="373"/>
      <c r="L903" s="373"/>
      <c r="M903" s="373"/>
      <c r="N903" s="373"/>
      <c r="O903" s="373"/>
      <c r="P903" s="373"/>
      <c r="Q903" s="373"/>
      <c r="R903" s="373"/>
      <c r="S903" s="373"/>
      <c r="T903" s="373"/>
      <c r="U903" s="373"/>
      <c r="V903" s="373"/>
      <c r="W903" s="373"/>
      <c r="X903" s="373"/>
      <c r="Y903" s="373"/>
      <c r="Z903" s="373"/>
    </row>
    <row r="904" ht="15.75" customHeight="1">
      <c r="A904" s="373"/>
      <c r="B904" s="373"/>
      <c r="C904" s="373"/>
      <c r="D904" s="373"/>
      <c r="E904" s="373"/>
      <c r="F904" s="373"/>
      <c r="G904" s="373"/>
      <c r="H904" s="373"/>
      <c r="I904" s="373"/>
      <c r="J904" s="373"/>
      <c r="K904" s="373"/>
      <c r="L904" s="373"/>
      <c r="M904" s="373"/>
      <c r="N904" s="373"/>
      <c r="O904" s="373"/>
      <c r="P904" s="373"/>
      <c r="Q904" s="373"/>
      <c r="R904" s="373"/>
      <c r="S904" s="373"/>
      <c r="T904" s="373"/>
      <c r="U904" s="373"/>
      <c r="V904" s="373"/>
      <c r="W904" s="373"/>
      <c r="X904" s="373"/>
      <c r="Y904" s="373"/>
      <c r="Z904" s="373"/>
    </row>
    <row r="905" ht="15.75" customHeight="1">
      <c r="A905" s="373"/>
      <c r="B905" s="373"/>
      <c r="C905" s="373"/>
      <c r="D905" s="373"/>
      <c r="E905" s="373"/>
      <c r="F905" s="373"/>
      <c r="G905" s="373"/>
      <c r="H905" s="373"/>
      <c r="I905" s="373"/>
      <c r="J905" s="373"/>
      <c r="K905" s="373"/>
      <c r="L905" s="373"/>
      <c r="M905" s="373"/>
      <c r="N905" s="373"/>
      <c r="O905" s="373"/>
      <c r="P905" s="373"/>
      <c r="Q905" s="373"/>
      <c r="R905" s="373"/>
      <c r="S905" s="373"/>
      <c r="T905" s="373"/>
      <c r="U905" s="373"/>
      <c r="V905" s="373"/>
      <c r="W905" s="373"/>
      <c r="X905" s="373"/>
      <c r="Y905" s="373"/>
      <c r="Z905" s="373"/>
    </row>
    <row r="906" ht="15.75" customHeight="1">
      <c r="A906" s="373"/>
      <c r="B906" s="373"/>
      <c r="C906" s="373"/>
      <c r="D906" s="373"/>
      <c r="E906" s="373"/>
      <c r="F906" s="373"/>
      <c r="G906" s="373"/>
      <c r="H906" s="373"/>
      <c r="I906" s="373"/>
      <c r="J906" s="373"/>
      <c r="K906" s="373"/>
      <c r="L906" s="373"/>
      <c r="M906" s="373"/>
      <c r="N906" s="373"/>
      <c r="O906" s="373"/>
      <c r="P906" s="373"/>
      <c r="Q906" s="373"/>
      <c r="R906" s="373"/>
      <c r="S906" s="373"/>
      <c r="T906" s="373"/>
      <c r="U906" s="373"/>
      <c r="V906" s="373"/>
      <c r="W906" s="373"/>
      <c r="X906" s="373"/>
      <c r="Y906" s="373"/>
      <c r="Z906" s="373"/>
    </row>
    <row r="907" ht="15.75" customHeight="1">
      <c r="A907" s="373"/>
      <c r="B907" s="373"/>
      <c r="C907" s="373"/>
      <c r="D907" s="373"/>
      <c r="E907" s="373"/>
      <c r="F907" s="373"/>
      <c r="G907" s="373"/>
      <c r="H907" s="373"/>
      <c r="I907" s="373"/>
      <c r="J907" s="373"/>
      <c r="K907" s="373"/>
      <c r="L907" s="373"/>
      <c r="M907" s="373"/>
      <c r="N907" s="373"/>
      <c r="O907" s="373"/>
      <c r="P907" s="373"/>
      <c r="Q907" s="373"/>
      <c r="R907" s="373"/>
      <c r="S907" s="373"/>
      <c r="T907" s="373"/>
      <c r="U907" s="373"/>
      <c r="V907" s="373"/>
      <c r="W907" s="373"/>
      <c r="X907" s="373"/>
      <c r="Y907" s="373"/>
      <c r="Z907" s="373"/>
    </row>
    <row r="908" ht="15.75" customHeight="1">
      <c r="A908" s="373"/>
      <c r="B908" s="373"/>
      <c r="C908" s="373"/>
      <c r="D908" s="373"/>
      <c r="E908" s="373"/>
      <c r="F908" s="373"/>
      <c r="G908" s="373"/>
      <c r="H908" s="373"/>
      <c r="I908" s="373"/>
      <c r="J908" s="373"/>
      <c r="K908" s="373"/>
      <c r="L908" s="373"/>
      <c r="M908" s="373"/>
      <c r="N908" s="373"/>
      <c r="O908" s="373"/>
      <c r="P908" s="373"/>
      <c r="Q908" s="373"/>
      <c r="R908" s="373"/>
      <c r="S908" s="373"/>
      <c r="T908" s="373"/>
      <c r="U908" s="373"/>
      <c r="V908" s="373"/>
      <c r="W908" s="373"/>
      <c r="X908" s="373"/>
      <c r="Y908" s="373"/>
      <c r="Z908" s="373"/>
    </row>
    <row r="909" ht="15.75" customHeight="1">
      <c r="A909" s="373"/>
      <c r="B909" s="373"/>
      <c r="C909" s="373"/>
      <c r="D909" s="373"/>
      <c r="E909" s="373"/>
      <c r="F909" s="373"/>
      <c r="G909" s="373"/>
      <c r="H909" s="373"/>
      <c r="I909" s="373"/>
      <c r="J909" s="373"/>
      <c r="K909" s="373"/>
      <c r="L909" s="373"/>
      <c r="M909" s="373"/>
      <c r="N909" s="373"/>
      <c r="O909" s="373"/>
      <c r="P909" s="373"/>
      <c r="Q909" s="373"/>
      <c r="R909" s="373"/>
      <c r="S909" s="373"/>
      <c r="T909" s="373"/>
      <c r="U909" s="373"/>
      <c r="V909" s="373"/>
      <c r="W909" s="373"/>
      <c r="X909" s="373"/>
      <c r="Y909" s="373"/>
      <c r="Z909" s="373"/>
    </row>
    <row r="910" ht="15.75" customHeight="1">
      <c r="A910" s="373"/>
      <c r="B910" s="373"/>
      <c r="C910" s="373"/>
      <c r="D910" s="373"/>
      <c r="E910" s="373"/>
      <c r="F910" s="373"/>
      <c r="G910" s="373"/>
      <c r="H910" s="373"/>
      <c r="I910" s="373"/>
      <c r="J910" s="373"/>
      <c r="K910" s="373"/>
      <c r="L910" s="373"/>
      <c r="M910" s="373"/>
      <c r="N910" s="373"/>
      <c r="O910" s="373"/>
      <c r="P910" s="373"/>
      <c r="Q910" s="373"/>
      <c r="R910" s="373"/>
      <c r="S910" s="373"/>
      <c r="T910" s="373"/>
      <c r="U910" s="373"/>
      <c r="V910" s="373"/>
      <c r="W910" s="373"/>
      <c r="X910" s="373"/>
      <c r="Y910" s="373"/>
      <c r="Z910" s="373"/>
    </row>
    <row r="911" ht="15.75" customHeight="1">
      <c r="A911" s="373"/>
      <c r="B911" s="373"/>
      <c r="C911" s="373"/>
      <c r="D911" s="373"/>
      <c r="E911" s="373"/>
      <c r="F911" s="373"/>
      <c r="G911" s="373"/>
      <c r="H911" s="373"/>
      <c r="I911" s="373"/>
      <c r="J911" s="373"/>
      <c r="K911" s="373"/>
      <c r="L911" s="373"/>
      <c r="M911" s="373"/>
      <c r="N911" s="373"/>
      <c r="O911" s="373"/>
      <c r="P911" s="373"/>
      <c r="Q911" s="373"/>
      <c r="R911" s="373"/>
      <c r="S911" s="373"/>
      <c r="T911" s="373"/>
      <c r="U911" s="373"/>
      <c r="V911" s="373"/>
      <c r="W911" s="373"/>
      <c r="X911" s="373"/>
      <c r="Y911" s="373"/>
      <c r="Z911" s="373"/>
    </row>
    <row r="912" ht="15.75" customHeight="1">
      <c r="A912" s="373"/>
      <c r="B912" s="373"/>
      <c r="C912" s="373"/>
      <c r="D912" s="373"/>
      <c r="E912" s="373"/>
      <c r="F912" s="373"/>
      <c r="G912" s="373"/>
      <c r="H912" s="373"/>
      <c r="I912" s="373"/>
      <c r="J912" s="373"/>
      <c r="K912" s="373"/>
      <c r="L912" s="373"/>
      <c r="M912" s="373"/>
      <c r="N912" s="373"/>
      <c r="O912" s="373"/>
      <c r="P912" s="373"/>
      <c r="Q912" s="373"/>
      <c r="R912" s="373"/>
      <c r="S912" s="373"/>
      <c r="T912" s="373"/>
      <c r="U912" s="373"/>
      <c r="V912" s="373"/>
      <c r="W912" s="373"/>
      <c r="X912" s="373"/>
      <c r="Y912" s="373"/>
      <c r="Z912" s="373"/>
    </row>
    <row r="913" ht="15.75" customHeight="1">
      <c r="A913" s="373"/>
      <c r="B913" s="373"/>
      <c r="C913" s="373"/>
      <c r="D913" s="373"/>
      <c r="E913" s="373"/>
      <c r="F913" s="373"/>
      <c r="G913" s="373"/>
      <c r="H913" s="373"/>
      <c r="I913" s="373"/>
      <c r="J913" s="373"/>
      <c r="K913" s="373"/>
      <c r="L913" s="373"/>
      <c r="M913" s="373"/>
      <c r="N913" s="373"/>
      <c r="O913" s="373"/>
      <c r="P913" s="373"/>
      <c r="Q913" s="373"/>
      <c r="R913" s="373"/>
      <c r="S913" s="373"/>
      <c r="T913" s="373"/>
      <c r="U913" s="373"/>
      <c r="V913" s="373"/>
      <c r="W913" s="373"/>
      <c r="X913" s="373"/>
      <c r="Y913" s="373"/>
      <c r="Z913" s="373"/>
    </row>
    <row r="914" ht="15.75" customHeight="1">
      <c r="A914" s="373"/>
      <c r="B914" s="373"/>
      <c r="C914" s="373"/>
      <c r="D914" s="373"/>
      <c r="E914" s="373"/>
      <c r="F914" s="373"/>
      <c r="G914" s="373"/>
      <c r="H914" s="373"/>
      <c r="I914" s="373"/>
      <c r="J914" s="373"/>
      <c r="K914" s="373"/>
      <c r="L914" s="373"/>
      <c r="M914" s="373"/>
      <c r="N914" s="373"/>
      <c r="O914" s="373"/>
      <c r="P914" s="373"/>
      <c r="Q914" s="373"/>
      <c r="R914" s="373"/>
      <c r="S914" s="373"/>
      <c r="T914" s="373"/>
      <c r="U914" s="373"/>
      <c r="V914" s="373"/>
      <c r="W914" s="373"/>
      <c r="X914" s="373"/>
      <c r="Y914" s="373"/>
      <c r="Z914" s="373"/>
    </row>
    <row r="915" ht="15.75" customHeight="1">
      <c r="A915" s="373"/>
      <c r="B915" s="373"/>
      <c r="C915" s="373"/>
      <c r="D915" s="373"/>
      <c r="E915" s="373"/>
      <c r="F915" s="373"/>
      <c r="G915" s="373"/>
      <c r="H915" s="373"/>
      <c r="I915" s="373"/>
      <c r="J915" s="373"/>
      <c r="K915" s="373"/>
      <c r="L915" s="373"/>
      <c r="M915" s="373"/>
      <c r="N915" s="373"/>
      <c r="O915" s="373"/>
      <c r="P915" s="373"/>
      <c r="Q915" s="373"/>
      <c r="R915" s="373"/>
      <c r="S915" s="373"/>
      <c r="T915" s="373"/>
      <c r="U915" s="373"/>
      <c r="V915" s="373"/>
      <c r="W915" s="373"/>
      <c r="X915" s="373"/>
      <c r="Y915" s="373"/>
      <c r="Z915" s="373"/>
    </row>
    <row r="916" ht="15.75" customHeight="1">
      <c r="A916" s="373"/>
      <c r="B916" s="373"/>
      <c r="C916" s="373"/>
      <c r="D916" s="373"/>
      <c r="E916" s="373"/>
      <c r="F916" s="373"/>
      <c r="G916" s="373"/>
      <c r="H916" s="373"/>
      <c r="I916" s="373"/>
      <c r="J916" s="373"/>
      <c r="K916" s="373"/>
      <c r="L916" s="373"/>
      <c r="M916" s="373"/>
      <c r="N916" s="373"/>
      <c r="O916" s="373"/>
      <c r="P916" s="373"/>
      <c r="Q916" s="373"/>
      <c r="R916" s="373"/>
      <c r="S916" s="373"/>
      <c r="T916" s="373"/>
      <c r="U916" s="373"/>
      <c r="V916" s="373"/>
      <c r="W916" s="373"/>
      <c r="X916" s="373"/>
      <c r="Y916" s="373"/>
      <c r="Z916" s="373"/>
    </row>
    <row r="917" ht="15.75" customHeight="1">
      <c r="A917" s="373"/>
      <c r="B917" s="373"/>
      <c r="C917" s="373"/>
      <c r="D917" s="373"/>
      <c r="E917" s="373"/>
      <c r="F917" s="373"/>
      <c r="G917" s="373"/>
      <c r="H917" s="373"/>
      <c r="I917" s="373"/>
      <c r="J917" s="373"/>
      <c r="K917" s="373"/>
      <c r="L917" s="373"/>
      <c r="M917" s="373"/>
      <c r="N917" s="373"/>
      <c r="O917" s="373"/>
      <c r="P917" s="373"/>
      <c r="Q917" s="373"/>
      <c r="R917" s="373"/>
      <c r="S917" s="373"/>
      <c r="T917" s="373"/>
      <c r="U917" s="373"/>
      <c r="V917" s="373"/>
      <c r="W917" s="373"/>
      <c r="X917" s="373"/>
      <c r="Y917" s="373"/>
      <c r="Z917" s="373"/>
    </row>
    <row r="918" ht="15.75" customHeight="1">
      <c r="A918" s="373"/>
      <c r="B918" s="373"/>
      <c r="C918" s="373"/>
      <c r="D918" s="373"/>
      <c r="E918" s="373"/>
      <c r="F918" s="373"/>
      <c r="G918" s="373"/>
      <c r="H918" s="373"/>
      <c r="I918" s="373"/>
      <c r="J918" s="373"/>
      <c r="K918" s="373"/>
      <c r="L918" s="373"/>
      <c r="M918" s="373"/>
      <c r="N918" s="373"/>
      <c r="O918" s="373"/>
      <c r="P918" s="373"/>
      <c r="Q918" s="373"/>
      <c r="R918" s="373"/>
      <c r="S918" s="373"/>
      <c r="T918" s="373"/>
      <c r="U918" s="373"/>
      <c r="V918" s="373"/>
      <c r="W918" s="373"/>
      <c r="X918" s="373"/>
      <c r="Y918" s="373"/>
      <c r="Z918" s="373"/>
    </row>
    <row r="919" ht="15.75" customHeight="1">
      <c r="A919" s="373"/>
      <c r="B919" s="373"/>
      <c r="C919" s="373"/>
      <c r="D919" s="373"/>
      <c r="E919" s="373"/>
      <c r="F919" s="373"/>
      <c r="G919" s="373"/>
      <c r="H919" s="373"/>
      <c r="I919" s="373"/>
      <c r="J919" s="373"/>
      <c r="K919" s="373"/>
      <c r="L919" s="373"/>
      <c r="M919" s="373"/>
      <c r="N919" s="373"/>
      <c r="O919" s="373"/>
      <c r="P919" s="373"/>
      <c r="Q919" s="373"/>
      <c r="R919" s="373"/>
      <c r="S919" s="373"/>
      <c r="T919" s="373"/>
      <c r="U919" s="373"/>
      <c r="V919" s="373"/>
      <c r="W919" s="373"/>
      <c r="X919" s="373"/>
      <c r="Y919" s="373"/>
      <c r="Z919" s="373"/>
    </row>
    <row r="920" ht="15.75" customHeight="1">
      <c r="A920" s="373"/>
      <c r="B920" s="373"/>
      <c r="C920" s="373"/>
      <c r="D920" s="373"/>
      <c r="E920" s="373"/>
      <c r="F920" s="373"/>
      <c r="G920" s="373"/>
      <c r="H920" s="373"/>
      <c r="I920" s="373"/>
      <c r="J920" s="373"/>
      <c r="K920" s="373"/>
      <c r="L920" s="373"/>
      <c r="M920" s="373"/>
      <c r="N920" s="373"/>
      <c r="O920" s="373"/>
      <c r="P920" s="373"/>
      <c r="Q920" s="373"/>
      <c r="R920" s="373"/>
      <c r="S920" s="373"/>
      <c r="T920" s="373"/>
      <c r="U920" s="373"/>
      <c r="V920" s="373"/>
      <c r="W920" s="373"/>
      <c r="X920" s="373"/>
      <c r="Y920" s="373"/>
      <c r="Z920" s="373"/>
    </row>
    <row r="921" ht="15.75" customHeight="1">
      <c r="A921" s="373"/>
      <c r="B921" s="373"/>
      <c r="C921" s="373"/>
      <c r="D921" s="373"/>
      <c r="E921" s="373"/>
      <c r="F921" s="373"/>
      <c r="G921" s="373"/>
      <c r="H921" s="373"/>
      <c r="I921" s="373"/>
      <c r="J921" s="373"/>
      <c r="K921" s="373"/>
      <c r="L921" s="373"/>
      <c r="M921" s="373"/>
      <c r="N921" s="373"/>
      <c r="O921" s="373"/>
      <c r="P921" s="373"/>
      <c r="Q921" s="373"/>
      <c r="R921" s="373"/>
      <c r="S921" s="373"/>
      <c r="T921" s="373"/>
      <c r="U921" s="373"/>
      <c r="V921" s="373"/>
      <c r="W921" s="373"/>
      <c r="X921" s="373"/>
      <c r="Y921" s="373"/>
      <c r="Z921" s="373"/>
    </row>
    <row r="922" ht="15.75" customHeight="1">
      <c r="A922" s="373"/>
      <c r="B922" s="373"/>
      <c r="C922" s="373"/>
      <c r="D922" s="373"/>
      <c r="E922" s="373"/>
      <c r="F922" s="373"/>
      <c r="G922" s="373"/>
      <c r="H922" s="373"/>
      <c r="I922" s="373"/>
      <c r="J922" s="373"/>
      <c r="K922" s="373"/>
      <c r="L922" s="373"/>
      <c r="M922" s="373"/>
      <c r="N922" s="373"/>
      <c r="O922" s="373"/>
      <c r="P922" s="373"/>
      <c r="Q922" s="373"/>
      <c r="R922" s="373"/>
      <c r="S922" s="373"/>
      <c r="T922" s="373"/>
      <c r="U922" s="373"/>
      <c r="V922" s="373"/>
      <c r="W922" s="373"/>
      <c r="X922" s="373"/>
      <c r="Y922" s="373"/>
      <c r="Z922" s="373"/>
    </row>
    <row r="923" ht="15.75" customHeight="1">
      <c r="A923" s="373"/>
      <c r="B923" s="373"/>
      <c r="C923" s="373"/>
      <c r="D923" s="373"/>
      <c r="E923" s="373"/>
      <c r="F923" s="373"/>
      <c r="G923" s="373"/>
      <c r="H923" s="373"/>
      <c r="I923" s="373"/>
      <c r="J923" s="373"/>
      <c r="K923" s="373"/>
      <c r="L923" s="373"/>
      <c r="M923" s="373"/>
      <c r="N923" s="373"/>
      <c r="O923" s="373"/>
      <c r="P923" s="373"/>
      <c r="Q923" s="373"/>
      <c r="R923" s="373"/>
      <c r="S923" s="373"/>
      <c r="T923" s="373"/>
      <c r="U923" s="373"/>
      <c r="V923" s="373"/>
      <c r="W923" s="373"/>
      <c r="X923" s="373"/>
      <c r="Y923" s="373"/>
      <c r="Z923" s="373"/>
    </row>
    <row r="924" ht="15.75" customHeight="1">
      <c r="A924" s="373"/>
      <c r="B924" s="373"/>
      <c r="C924" s="373"/>
      <c r="D924" s="373"/>
      <c r="E924" s="373"/>
      <c r="F924" s="373"/>
      <c r="G924" s="373"/>
      <c r="H924" s="373"/>
      <c r="I924" s="373"/>
      <c r="J924" s="373"/>
      <c r="K924" s="373"/>
      <c r="L924" s="373"/>
      <c r="M924" s="373"/>
      <c r="N924" s="373"/>
      <c r="O924" s="373"/>
      <c r="P924" s="373"/>
      <c r="Q924" s="373"/>
      <c r="R924" s="373"/>
      <c r="S924" s="373"/>
      <c r="T924" s="373"/>
      <c r="U924" s="373"/>
      <c r="V924" s="373"/>
      <c r="W924" s="373"/>
      <c r="X924" s="373"/>
      <c r="Y924" s="373"/>
      <c r="Z924" s="373"/>
    </row>
    <row r="925" ht="15.75" customHeight="1">
      <c r="A925" s="373"/>
      <c r="B925" s="373"/>
      <c r="C925" s="373"/>
      <c r="D925" s="373"/>
      <c r="E925" s="373"/>
      <c r="F925" s="373"/>
      <c r="G925" s="373"/>
      <c r="H925" s="373"/>
      <c r="I925" s="373"/>
      <c r="J925" s="373"/>
      <c r="K925" s="373"/>
      <c r="L925" s="373"/>
      <c r="M925" s="373"/>
      <c r="N925" s="373"/>
      <c r="O925" s="373"/>
      <c r="P925" s="373"/>
      <c r="Q925" s="373"/>
      <c r="R925" s="373"/>
      <c r="S925" s="373"/>
      <c r="T925" s="373"/>
      <c r="U925" s="373"/>
      <c r="V925" s="373"/>
      <c r="W925" s="373"/>
      <c r="X925" s="373"/>
      <c r="Y925" s="373"/>
      <c r="Z925" s="373"/>
    </row>
    <row r="926" ht="15.75" customHeight="1">
      <c r="A926" s="373"/>
      <c r="B926" s="373"/>
      <c r="C926" s="373"/>
      <c r="D926" s="373"/>
      <c r="E926" s="373"/>
      <c r="F926" s="373"/>
      <c r="G926" s="373"/>
      <c r="H926" s="373"/>
      <c r="I926" s="373"/>
      <c r="J926" s="373"/>
      <c r="K926" s="373"/>
      <c r="L926" s="373"/>
      <c r="M926" s="373"/>
      <c r="N926" s="373"/>
      <c r="O926" s="373"/>
      <c r="P926" s="373"/>
      <c r="Q926" s="373"/>
      <c r="R926" s="373"/>
      <c r="S926" s="373"/>
      <c r="T926" s="373"/>
      <c r="U926" s="373"/>
      <c r="V926" s="373"/>
      <c r="W926" s="373"/>
      <c r="X926" s="373"/>
      <c r="Y926" s="373"/>
      <c r="Z926" s="373"/>
    </row>
    <row r="927" ht="15.75" customHeight="1">
      <c r="A927" s="373"/>
      <c r="B927" s="373"/>
      <c r="C927" s="373"/>
      <c r="D927" s="373"/>
      <c r="E927" s="373"/>
      <c r="F927" s="373"/>
      <c r="G927" s="373"/>
      <c r="H927" s="373"/>
      <c r="I927" s="373"/>
      <c r="J927" s="373"/>
      <c r="K927" s="373"/>
      <c r="L927" s="373"/>
      <c r="M927" s="373"/>
      <c r="N927" s="373"/>
      <c r="O927" s="373"/>
      <c r="P927" s="373"/>
      <c r="Q927" s="373"/>
      <c r="R927" s="373"/>
      <c r="S927" s="373"/>
      <c r="T927" s="373"/>
      <c r="U927" s="373"/>
      <c r="V927" s="373"/>
      <c r="W927" s="373"/>
      <c r="X927" s="373"/>
      <c r="Y927" s="373"/>
      <c r="Z927" s="373"/>
    </row>
    <row r="928" ht="15.75" customHeight="1">
      <c r="A928" s="373"/>
      <c r="B928" s="373"/>
      <c r="C928" s="373"/>
      <c r="D928" s="373"/>
      <c r="E928" s="373"/>
      <c r="F928" s="373"/>
      <c r="G928" s="373"/>
      <c r="H928" s="373"/>
      <c r="I928" s="373"/>
      <c r="J928" s="373"/>
      <c r="K928" s="373"/>
      <c r="L928" s="373"/>
      <c r="M928" s="373"/>
      <c r="N928" s="373"/>
      <c r="O928" s="373"/>
      <c r="P928" s="373"/>
      <c r="Q928" s="373"/>
      <c r="R928" s="373"/>
      <c r="S928" s="373"/>
      <c r="T928" s="373"/>
      <c r="U928" s="373"/>
      <c r="V928" s="373"/>
      <c r="W928" s="373"/>
      <c r="X928" s="373"/>
      <c r="Y928" s="373"/>
      <c r="Z928" s="373"/>
    </row>
    <row r="929" ht="15.75" customHeight="1">
      <c r="A929" s="373"/>
      <c r="B929" s="373"/>
      <c r="C929" s="373"/>
      <c r="D929" s="373"/>
      <c r="E929" s="373"/>
      <c r="F929" s="373"/>
      <c r="G929" s="373"/>
      <c r="H929" s="373"/>
      <c r="I929" s="373"/>
      <c r="J929" s="373"/>
      <c r="K929" s="373"/>
      <c r="L929" s="373"/>
      <c r="M929" s="373"/>
      <c r="N929" s="373"/>
      <c r="O929" s="373"/>
      <c r="P929" s="373"/>
      <c r="Q929" s="373"/>
      <c r="R929" s="373"/>
      <c r="S929" s="373"/>
      <c r="T929" s="373"/>
      <c r="U929" s="373"/>
      <c r="V929" s="373"/>
      <c r="W929" s="373"/>
      <c r="X929" s="373"/>
      <c r="Y929" s="373"/>
      <c r="Z929" s="373"/>
    </row>
    <row r="930" ht="15.75" customHeight="1">
      <c r="A930" s="373"/>
      <c r="B930" s="373"/>
      <c r="C930" s="373"/>
      <c r="D930" s="373"/>
      <c r="E930" s="373"/>
      <c r="F930" s="373"/>
      <c r="G930" s="373"/>
      <c r="H930" s="373"/>
      <c r="I930" s="373"/>
      <c r="J930" s="373"/>
      <c r="K930" s="373"/>
      <c r="L930" s="373"/>
      <c r="M930" s="373"/>
      <c r="N930" s="373"/>
      <c r="O930" s="373"/>
      <c r="P930" s="373"/>
      <c r="Q930" s="373"/>
      <c r="R930" s="373"/>
      <c r="S930" s="373"/>
      <c r="T930" s="373"/>
      <c r="U930" s="373"/>
      <c r="V930" s="373"/>
      <c r="W930" s="373"/>
      <c r="X930" s="373"/>
      <c r="Y930" s="373"/>
      <c r="Z930" s="373"/>
    </row>
    <row r="931" ht="15.75" customHeight="1">
      <c r="A931" s="373"/>
      <c r="B931" s="373"/>
      <c r="C931" s="373"/>
      <c r="D931" s="373"/>
      <c r="E931" s="373"/>
      <c r="F931" s="373"/>
      <c r="G931" s="373"/>
      <c r="H931" s="373"/>
      <c r="I931" s="373"/>
      <c r="J931" s="373"/>
      <c r="K931" s="373"/>
      <c r="L931" s="373"/>
      <c r="M931" s="373"/>
      <c r="N931" s="373"/>
      <c r="O931" s="373"/>
      <c r="P931" s="373"/>
      <c r="Q931" s="373"/>
      <c r="R931" s="373"/>
      <c r="S931" s="373"/>
      <c r="T931" s="373"/>
      <c r="U931" s="373"/>
      <c r="V931" s="373"/>
      <c r="W931" s="373"/>
      <c r="X931" s="373"/>
      <c r="Y931" s="373"/>
      <c r="Z931" s="373"/>
    </row>
    <row r="932" ht="15.75" customHeight="1">
      <c r="A932" s="373"/>
      <c r="B932" s="373"/>
      <c r="C932" s="373"/>
      <c r="D932" s="373"/>
      <c r="E932" s="373"/>
      <c r="F932" s="373"/>
      <c r="G932" s="373"/>
      <c r="H932" s="373"/>
      <c r="I932" s="373"/>
      <c r="J932" s="373"/>
      <c r="K932" s="373"/>
      <c r="L932" s="373"/>
      <c r="M932" s="373"/>
      <c r="N932" s="373"/>
      <c r="O932" s="373"/>
      <c r="P932" s="373"/>
      <c r="Q932" s="373"/>
      <c r="R932" s="373"/>
      <c r="S932" s="373"/>
      <c r="T932" s="373"/>
      <c r="U932" s="373"/>
      <c r="V932" s="373"/>
      <c r="W932" s="373"/>
      <c r="X932" s="373"/>
      <c r="Y932" s="373"/>
      <c r="Z932" s="373"/>
    </row>
    <row r="933" ht="15.75" customHeight="1">
      <c r="A933" s="373"/>
      <c r="B933" s="373"/>
      <c r="C933" s="373"/>
      <c r="D933" s="373"/>
      <c r="E933" s="373"/>
      <c r="F933" s="373"/>
      <c r="G933" s="373"/>
      <c r="H933" s="373"/>
      <c r="I933" s="373"/>
      <c r="J933" s="373"/>
      <c r="K933" s="373"/>
      <c r="L933" s="373"/>
      <c r="M933" s="373"/>
      <c r="N933" s="373"/>
      <c r="O933" s="373"/>
      <c r="P933" s="373"/>
      <c r="Q933" s="373"/>
      <c r="R933" s="373"/>
      <c r="S933" s="373"/>
      <c r="T933" s="373"/>
      <c r="U933" s="373"/>
      <c r="V933" s="373"/>
      <c r="W933" s="373"/>
      <c r="X933" s="373"/>
      <c r="Y933" s="373"/>
      <c r="Z933" s="373"/>
    </row>
    <row r="934" ht="15.75" customHeight="1">
      <c r="A934" s="373"/>
      <c r="B934" s="373"/>
      <c r="C934" s="373"/>
      <c r="D934" s="373"/>
      <c r="E934" s="373"/>
      <c r="F934" s="373"/>
      <c r="G934" s="373"/>
      <c r="H934" s="373"/>
      <c r="I934" s="373"/>
      <c r="J934" s="373"/>
      <c r="K934" s="373"/>
      <c r="L934" s="373"/>
      <c r="M934" s="373"/>
      <c r="N934" s="373"/>
      <c r="O934" s="373"/>
      <c r="P934" s="373"/>
      <c r="Q934" s="373"/>
      <c r="R934" s="373"/>
      <c r="S934" s="373"/>
      <c r="T934" s="373"/>
      <c r="U934" s="373"/>
      <c r="V934" s="373"/>
      <c r="W934" s="373"/>
      <c r="X934" s="373"/>
      <c r="Y934" s="373"/>
      <c r="Z934" s="373"/>
    </row>
    <row r="935" ht="15.75" customHeight="1">
      <c r="A935" s="373"/>
      <c r="B935" s="373"/>
      <c r="C935" s="373"/>
      <c r="D935" s="373"/>
      <c r="E935" s="373"/>
      <c r="F935" s="373"/>
      <c r="G935" s="373"/>
      <c r="H935" s="373"/>
      <c r="I935" s="373"/>
      <c r="J935" s="373"/>
      <c r="K935" s="373"/>
      <c r="L935" s="373"/>
      <c r="M935" s="373"/>
      <c r="N935" s="373"/>
      <c r="O935" s="373"/>
      <c r="P935" s="373"/>
      <c r="Q935" s="373"/>
      <c r="R935" s="373"/>
      <c r="S935" s="373"/>
      <c r="T935" s="373"/>
      <c r="U935" s="373"/>
      <c r="V935" s="373"/>
      <c r="W935" s="373"/>
      <c r="X935" s="373"/>
      <c r="Y935" s="373"/>
      <c r="Z935" s="373"/>
    </row>
    <row r="936" ht="15.75" customHeight="1">
      <c r="A936" s="373"/>
      <c r="B936" s="373"/>
      <c r="C936" s="373"/>
      <c r="D936" s="373"/>
      <c r="E936" s="373"/>
      <c r="F936" s="373"/>
      <c r="G936" s="373"/>
      <c r="H936" s="373"/>
      <c r="I936" s="373"/>
      <c r="J936" s="373"/>
      <c r="K936" s="373"/>
      <c r="L936" s="373"/>
      <c r="M936" s="373"/>
      <c r="N936" s="373"/>
      <c r="O936" s="373"/>
      <c r="P936" s="373"/>
      <c r="Q936" s="373"/>
      <c r="R936" s="373"/>
      <c r="S936" s="373"/>
      <c r="T936" s="373"/>
      <c r="U936" s="373"/>
      <c r="V936" s="373"/>
      <c r="W936" s="373"/>
      <c r="X936" s="373"/>
      <c r="Y936" s="373"/>
      <c r="Z936" s="373"/>
    </row>
    <row r="937" ht="15.75" customHeight="1">
      <c r="A937" s="373"/>
      <c r="B937" s="373"/>
      <c r="C937" s="373"/>
      <c r="D937" s="373"/>
      <c r="E937" s="373"/>
      <c r="F937" s="373"/>
      <c r="G937" s="373"/>
      <c r="H937" s="373"/>
      <c r="I937" s="373"/>
      <c r="J937" s="373"/>
      <c r="K937" s="373"/>
      <c r="L937" s="373"/>
      <c r="M937" s="373"/>
      <c r="N937" s="373"/>
      <c r="O937" s="373"/>
      <c r="P937" s="373"/>
      <c r="Q937" s="373"/>
      <c r="R937" s="373"/>
      <c r="S937" s="373"/>
      <c r="T937" s="373"/>
      <c r="U937" s="373"/>
      <c r="V937" s="373"/>
      <c r="W937" s="373"/>
      <c r="X937" s="373"/>
      <c r="Y937" s="373"/>
      <c r="Z937" s="373"/>
    </row>
    <row r="938" ht="15.75" customHeight="1">
      <c r="A938" s="373"/>
      <c r="B938" s="373"/>
      <c r="C938" s="373"/>
      <c r="D938" s="373"/>
      <c r="E938" s="373"/>
      <c r="F938" s="373"/>
      <c r="G938" s="373"/>
      <c r="H938" s="373"/>
      <c r="I938" s="373"/>
      <c r="J938" s="373"/>
      <c r="K938" s="373"/>
      <c r="L938" s="373"/>
      <c r="M938" s="373"/>
      <c r="N938" s="373"/>
      <c r="O938" s="373"/>
      <c r="P938" s="373"/>
      <c r="Q938" s="373"/>
      <c r="R938" s="373"/>
      <c r="S938" s="373"/>
      <c r="T938" s="373"/>
      <c r="U938" s="373"/>
      <c r="V938" s="373"/>
      <c r="W938" s="373"/>
      <c r="X938" s="373"/>
      <c r="Y938" s="373"/>
      <c r="Z938" s="373"/>
    </row>
    <row r="939" ht="15.75" customHeight="1">
      <c r="A939" s="373"/>
      <c r="B939" s="373"/>
      <c r="C939" s="373"/>
      <c r="D939" s="373"/>
      <c r="E939" s="373"/>
      <c r="F939" s="373"/>
      <c r="G939" s="373"/>
      <c r="H939" s="373"/>
      <c r="I939" s="373"/>
      <c r="J939" s="373"/>
      <c r="K939" s="373"/>
      <c r="L939" s="373"/>
      <c r="M939" s="373"/>
      <c r="N939" s="373"/>
      <c r="O939" s="373"/>
      <c r="P939" s="373"/>
      <c r="Q939" s="373"/>
      <c r="R939" s="373"/>
      <c r="S939" s="373"/>
      <c r="T939" s="373"/>
      <c r="U939" s="373"/>
      <c r="V939" s="373"/>
      <c r="W939" s="373"/>
      <c r="X939" s="373"/>
      <c r="Y939" s="373"/>
      <c r="Z939" s="373"/>
    </row>
    <row r="940" ht="15.75" customHeight="1">
      <c r="A940" s="373"/>
      <c r="B940" s="373"/>
      <c r="C940" s="373"/>
      <c r="D940" s="373"/>
      <c r="E940" s="373"/>
      <c r="F940" s="373"/>
      <c r="G940" s="373"/>
      <c r="H940" s="373"/>
      <c r="I940" s="373"/>
      <c r="J940" s="373"/>
      <c r="K940" s="373"/>
      <c r="L940" s="373"/>
      <c r="M940" s="373"/>
      <c r="N940" s="373"/>
      <c r="O940" s="373"/>
      <c r="P940" s="373"/>
      <c r="Q940" s="373"/>
      <c r="R940" s="373"/>
      <c r="S940" s="373"/>
      <c r="T940" s="373"/>
      <c r="U940" s="373"/>
      <c r="V940" s="373"/>
      <c r="W940" s="373"/>
      <c r="X940" s="373"/>
      <c r="Y940" s="373"/>
      <c r="Z940" s="373"/>
    </row>
    <row r="941" ht="15.75" customHeight="1">
      <c r="A941" s="373"/>
      <c r="B941" s="373"/>
      <c r="C941" s="373"/>
      <c r="D941" s="373"/>
      <c r="E941" s="373"/>
      <c r="F941" s="373"/>
      <c r="G941" s="373"/>
      <c r="H941" s="373"/>
      <c r="I941" s="373"/>
      <c r="J941" s="373"/>
      <c r="K941" s="373"/>
      <c r="L941" s="373"/>
      <c r="M941" s="373"/>
      <c r="N941" s="373"/>
      <c r="O941" s="373"/>
      <c r="P941" s="373"/>
      <c r="Q941" s="373"/>
      <c r="R941" s="373"/>
      <c r="S941" s="373"/>
      <c r="T941" s="373"/>
      <c r="U941" s="373"/>
      <c r="V941" s="373"/>
      <c r="W941" s="373"/>
      <c r="X941" s="373"/>
      <c r="Y941" s="373"/>
      <c r="Z941" s="373"/>
    </row>
    <row r="942" ht="15.75" customHeight="1">
      <c r="A942" s="373"/>
      <c r="B942" s="373"/>
      <c r="C942" s="373"/>
      <c r="D942" s="373"/>
      <c r="E942" s="373"/>
      <c r="F942" s="373"/>
      <c r="G942" s="373"/>
      <c r="H942" s="373"/>
      <c r="I942" s="373"/>
      <c r="J942" s="373"/>
      <c r="K942" s="373"/>
      <c r="L942" s="373"/>
      <c r="M942" s="373"/>
      <c r="N942" s="373"/>
      <c r="O942" s="373"/>
      <c r="P942" s="373"/>
      <c r="Q942" s="373"/>
      <c r="R942" s="373"/>
      <c r="S942" s="373"/>
      <c r="T942" s="373"/>
      <c r="U942" s="373"/>
      <c r="V942" s="373"/>
      <c r="W942" s="373"/>
      <c r="X942" s="373"/>
      <c r="Y942" s="373"/>
      <c r="Z942" s="373"/>
    </row>
    <row r="943" ht="15.75" customHeight="1">
      <c r="A943" s="373"/>
      <c r="B943" s="373"/>
      <c r="C943" s="373"/>
      <c r="D943" s="373"/>
      <c r="E943" s="373"/>
      <c r="F943" s="373"/>
      <c r="G943" s="373"/>
      <c r="H943" s="373"/>
      <c r="I943" s="373"/>
      <c r="J943" s="373"/>
      <c r="K943" s="373"/>
      <c r="L943" s="373"/>
      <c r="M943" s="373"/>
      <c r="N943" s="373"/>
      <c r="O943" s="373"/>
      <c r="P943" s="373"/>
      <c r="Q943" s="373"/>
      <c r="R943" s="373"/>
      <c r="S943" s="373"/>
      <c r="T943" s="373"/>
      <c r="U943" s="373"/>
      <c r="V943" s="373"/>
      <c r="W943" s="373"/>
      <c r="X943" s="373"/>
      <c r="Y943" s="373"/>
      <c r="Z943" s="373"/>
    </row>
    <row r="944" ht="15.75" customHeight="1">
      <c r="A944" s="373"/>
      <c r="B944" s="373"/>
      <c r="C944" s="373"/>
      <c r="D944" s="373"/>
      <c r="E944" s="373"/>
      <c r="F944" s="373"/>
      <c r="G944" s="373"/>
      <c r="H944" s="373"/>
      <c r="I944" s="373"/>
      <c r="J944" s="373"/>
      <c r="K944" s="373"/>
      <c r="L944" s="373"/>
      <c r="M944" s="373"/>
      <c r="N944" s="373"/>
      <c r="O944" s="373"/>
      <c r="P944" s="373"/>
      <c r="Q944" s="373"/>
      <c r="R944" s="373"/>
      <c r="S944" s="373"/>
      <c r="T944" s="373"/>
      <c r="U944" s="373"/>
      <c r="V944" s="373"/>
      <c r="W944" s="373"/>
      <c r="X944" s="373"/>
      <c r="Y944" s="373"/>
      <c r="Z944" s="373"/>
    </row>
    <row r="945" ht="15.75" customHeight="1">
      <c r="A945" s="373"/>
      <c r="B945" s="373"/>
      <c r="C945" s="373"/>
      <c r="D945" s="373"/>
      <c r="E945" s="373"/>
      <c r="F945" s="373"/>
      <c r="G945" s="373"/>
      <c r="H945" s="373"/>
      <c r="I945" s="373"/>
      <c r="J945" s="373"/>
      <c r="K945" s="373"/>
      <c r="L945" s="373"/>
      <c r="M945" s="373"/>
      <c r="N945" s="373"/>
      <c r="O945" s="373"/>
      <c r="P945" s="373"/>
      <c r="Q945" s="373"/>
      <c r="R945" s="373"/>
      <c r="S945" s="373"/>
      <c r="T945" s="373"/>
      <c r="U945" s="373"/>
      <c r="V945" s="373"/>
      <c r="W945" s="373"/>
      <c r="X945" s="373"/>
      <c r="Y945" s="373"/>
      <c r="Z945" s="373"/>
    </row>
    <row r="946" ht="15.75" customHeight="1">
      <c r="A946" s="373"/>
      <c r="B946" s="373"/>
      <c r="C946" s="373"/>
      <c r="D946" s="373"/>
      <c r="E946" s="373"/>
      <c r="F946" s="373"/>
      <c r="G946" s="373"/>
      <c r="H946" s="373"/>
      <c r="I946" s="373"/>
      <c r="J946" s="373"/>
      <c r="K946" s="373"/>
      <c r="L946" s="373"/>
      <c r="M946" s="373"/>
      <c r="N946" s="373"/>
      <c r="O946" s="373"/>
      <c r="P946" s="373"/>
      <c r="Q946" s="373"/>
      <c r="R946" s="373"/>
      <c r="S946" s="373"/>
      <c r="T946" s="373"/>
      <c r="U946" s="373"/>
      <c r="V946" s="373"/>
      <c r="W946" s="373"/>
      <c r="X946" s="373"/>
      <c r="Y946" s="373"/>
      <c r="Z946" s="373"/>
    </row>
    <row r="947" ht="15.75" customHeight="1">
      <c r="A947" s="373"/>
      <c r="B947" s="373"/>
      <c r="C947" s="373"/>
      <c r="D947" s="373"/>
      <c r="E947" s="373"/>
      <c r="F947" s="373"/>
      <c r="G947" s="373"/>
      <c r="H947" s="373"/>
      <c r="I947" s="373"/>
      <c r="J947" s="373"/>
      <c r="K947" s="373"/>
      <c r="L947" s="373"/>
      <c r="M947" s="373"/>
      <c r="N947" s="373"/>
      <c r="O947" s="373"/>
      <c r="P947" s="373"/>
      <c r="Q947" s="373"/>
      <c r="R947" s="373"/>
      <c r="S947" s="373"/>
      <c r="T947" s="373"/>
      <c r="U947" s="373"/>
      <c r="V947" s="373"/>
      <c r="W947" s="373"/>
      <c r="X947" s="373"/>
      <c r="Y947" s="373"/>
      <c r="Z947" s="373"/>
    </row>
    <row r="948" ht="15.75" customHeight="1">
      <c r="A948" s="373"/>
      <c r="B948" s="373"/>
      <c r="C948" s="373"/>
      <c r="D948" s="373"/>
      <c r="E948" s="373"/>
      <c r="F948" s="373"/>
      <c r="G948" s="373"/>
      <c r="H948" s="373"/>
      <c r="I948" s="373"/>
      <c r="J948" s="373"/>
      <c r="K948" s="373"/>
      <c r="L948" s="373"/>
      <c r="M948" s="373"/>
      <c r="N948" s="373"/>
      <c r="O948" s="373"/>
      <c r="P948" s="373"/>
      <c r="Q948" s="373"/>
      <c r="R948" s="373"/>
      <c r="S948" s="373"/>
      <c r="T948" s="373"/>
      <c r="U948" s="373"/>
      <c r="V948" s="373"/>
      <c r="W948" s="373"/>
      <c r="X948" s="373"/>
      <c r="Y948" s="373"/>
      <c r="Z948" s="373"/>
    </row>
    <row r="949" ht="15.75" customHeight="1">
      <c r="A949" s="373"/>
      <c r="B949" s="373"/>
      <c r="C949" s="373"/>
      <c r="D949" s="373"/>
      <c r="E949" s="373"/>
      <c r="F949" s="373"/>
      <c r="G949" s="373"/>
      <c r="H949" s="373"/>
      <c r="I949" s="373"/>
      <c r="J949" s="373"/>
      <c r="K949" s="373"/>
      <c r="L949" s="373"/>
      <c r="M949" s="373"/>
      <c r="N949" s="373"/>
      <c r="O949" s="373"/>
      <c r="P949" s="373"/>
      <c r="Q949" s="373"/>
      <c r="R949" s="373"/>
      <c r="S949" s="373"/>
      <c r="T949" s="373"/>
      <c r="U949" s="373"/>
      <c r="V949" s="373"/>
      <c r="W949" s="373"/>
      <c r="X949" s="373"/>
      <c r="Y949" s="373"/>
      <c r="Z949" s="373"/>
    </row>
    <row r="950" ht="15.75" customHeight="1">
      <c r="A950" s="373"/>
      <c r="B950" s="373"/>
      <c r="C950" s="373"/>
      <c r="D950" s="373"/>
      <c r="E950" s="373"/>
      <c r="F950" s="373"/>
      <c r="G950" s="373"/>
      <c r="H950" s="373"/>
      <c r="I950" s="373"/>
      <c r="J950" s="373"/>
      <c r="K950" s="373"/>
      <c r="L950" s="373"/>
      <c r="M950" s="373"/>
      <c r="N950" s="373"/>
      <c r="O950" s="373"/>
      <c r="P950" s="373"/>
      <c r="Q950" s="373"/>
      <c r="R950" s="373"/>
      <c r="S950" s="373"/>
      <c r="T950" s="373"/>
      <c r="U950" s="373"/>
      <c r="V950" s="373"/>
      <c r="W950" s="373"/>
      <c r="X950" s="373"/>
      <c r="Y950" s="373"/>
      <c r="Z950" s="373"/>
    </row>
    <row r="951" ht="15.75" customHeight="1">
      <c r="A951" s="373"/>
      <c r="B951" s="373"/>
      <c r="C951" s="373"/>
      <c r="D951" s="373"/>
      <c r="E951" s="373"/>
      <c r="F951" s="373"/>
      <c r="G951" s="373"/>
      <c r="H951" s="373"/>
      <c r="I951" s="373"/>
      <c r="J951" s="373"/>
      <c r="K951" s="373"/>
      <c r="L951" s="373"/>
      <c r="M951" s="373"/>
      <c r="N951" s="373"/>
      <c r="O951" s="373"/>
      <c r="P951" s="373"/>
      <c r="Q951" s="373"/>
      <c r="R951" s="373"/>
      <c r="S951" s="373"/>
      <c r="T951" s="373"/>
      <c r="U951" s="373"/>
      <c r="V951" s="373"/>
      <c r="W951" s="373"/>
      <c r="X951" s="373"/>
      <c r="Y951" s="373"/>
      <c r="Z951" s="373"/>
    </row>
    <row r="952" ht="15.75" customHeight="1">
      <c r="A952" s="373"/>
      <c r="B952" s="373"/>
      <c r="C952" s="373"/>
      <c r="D952" s="373"/>
      <c r="E952" s="373"/>
      <c r="F952" s="373"/>
      <c r="G952" s="373"/>
      <c r="H952" s="373"/>
      <c r="I952" s="373"/>
      <c r="J952" s="373"/>
      <c r="K952" s="373"/>
      <c r="L952" s="373"/>
      <c r="M952" s="373"/>
      <c r="N952" s="373"/>
      <c r="O952" s="373"/>
      <c r="P952" s="373"/>
      <c r="Q952" s="373"/>
      <c r="R952" s="373"/>
      <c r="S952" s="373"/>
      <c r="T952" s="373"/>
      <c r="U952" s="373"/>
      <c r="V952" s="373"/>
      <c r="W952" s="373"/>
      <c r="X952" s="373"/>
      <c r="Y952" s="373"/>
      <c r="Z952" s="373"/>
    </row>
    <row r="953" ht="15.75" customHeight="1">
      <c r="A953" s="373"/>
      <c r="B953" s="373"/>
      <c r="C953" s="373"/>
      <c r="D953" s="373"/>
      <c r="E953" s="373"/>
      <c r="F953" s="373"/>
      <c r="G953" s="373"/>
      <c r="H953" s="373"/>
      <c r="I953" s="373"/>
      <c r="J953" s="373"/>
      <c r="K953" s="373"/>
      <c r="L953" s="373"/>
      <c r="M953" s="373"/>
      <c r="N953" s="373"/>
      <c r="O953" s="373"/>
      <c r="P953" s="373"/>
      <c r="Q953" s="373"/>
      <c r="R953" s="373"/>
      <c r="S953" s="373"/>
      <c r="T953" s="373"/>
      <c r="U953" s="373"/>
      <c r="V953" s="373"/>
      <c r="W953" s="373"/>
      <c r="X953" s="373"/>
      <c r="Y953" s="373"/>
      <c r="Z953" s="373"/>
    </row>
    <row r="954" ht="15.75" customHeight="1">
      <c r="A954" s="373"/>
      <c r="B954" s="373"/>
      <c r="C954" s="373"/>
      <c r="D954" s="373"/>
      <c r="E954" s="373"/>
      <c r="F954" s="373"/>
      <c r="G954" s="373"/>
      <c r="H954" s="373"/>
      <c r="I954" s="373"/>
      <c r="J954" s="373"/>
      <c r="K954" s="373"/>
      <c r="L954" s="373"/>
      <c r="M954" s="373"/>
      <c r="N954" s="373"/>
      <c r="O954" s="373"/>
      <c r="P954" s="373"/>
      <c r="Q954" s="373"/>
      <c r="R954" s="373"/>
      <c r="S954" s="373"/>
      <c r="T954" s="373"/>
      <c r="U954" s="373"/>
      <c r="V954" s="373"/>
      <c r="W954" s="373"/>
      <c r="X954" s="373"/>
      <c r="Y954" s="373"/>
      <c r="Z954" s="373"/>
    </row>
    <row r="955" ht="15.75" customHeight="1">
      <c r="A955" s="373"/>
      <c r="B955" s="373"/>
      <c r="C955" s="373"/>
      <c r="D955" s="373"/>
      <c r="E955" s="373"/>
      <c r="F955" s="373"/>
      <c r="G955" s="373"/>
      <c r="H955" s="373"/>
      <c r="I955" s="373"/>
      <c r="J955" s="373"/>
      <c r="K955" s="373"/>
      <c r="L955" s="373"/>
      <c r="M955" s="373"/>
      <c r="N955" s="373"/>
      <c r="O955" s="373"/>
      <c r="P955" s="373"/>
      <c r="Q955" s="373"/>
      <c r="R955" s="373"/>
      <c r="S955" s="373"/>
      <c r="T955" s="373"/>
      <c r="U955" s="373"/>
      <c r="V955" s="373"/>
      <c r="W955" s="373"/>
      <c r="X955" s="373"/>
      <c r="Y955" s="373"/>
      <c r="Z955" s="373"/>
    </row>
    <row r="956" ht="15.75" customHeight="1">
      <c r="A956" s="373"/>
      <c r="B956" s="373"/>
      <c r="C956" s="373"/>
      <c r="D956" s="373"/>
      <c r="E956" s="373"/>
      <c r="F956" s="373"/>
      <c r="G956" s="373"/>
      <c r="H956" s="373"/>
      <c r="I956" s="373"/>
      <c r="J956" s="373"/>
      <c r="K956" s="373"/>
      <c r="L956" s="373"/>
      <c r="M956" s="373"/>
      <c r="N956" s="373"/>
      <c r="O956" s="373"/>
      <c r="P956" s="373"/>
      <c r="Q956" s="373"/>
      <c r="R956" s="373"/>
      <c r="S956" s="373"/>
      <c r="T956" s="373"/>
      <c r="U956" s="373"/>
      <c r="V956" s="373"/>
      <c r="W956" s="373"/>
      <c r="X956" s="373"/>
      <c r="Y956" s="373"/>
      <c r="Z956" s="373"/>
    </row>
    <row r="957" ht="15.75" customHeight="1">
      <c r="A957" s="373"/>
      <c r="B957" s="373"/>
      <c r="C957" s="373"/>
      <c r="D957" s="373"/>
      <c r="E957" s="373"/>
      <c r="F957" s="373"/>
      <c r="G957" s="373"/>
      <c r="H957" s="373"/>
      <c r="I957" s="373"/>
      <c r="J957" s="373"/>
      <c r="K957" s="373"/>
      <c r="L957" s="373"/>
      <c r="M957" s="373"/>
      <c r="N957" s="373"/>
      <c r="O957" s="373"/>
      <c r="P957" s="373"/>
      <c r="Q957" s="373"/>
      <c r="R957" s="373"/>
      <c r="S957" s="373"/>
      <c r="T957" s="373"/>
      <c r="U957" s="373"/>
      <c r="V957" s="373"/>
      <c r="W957" s="373"/>
      <c r="X957" s="373"/>
      <c r="Y957" s="373"/>
      <c r="Z957" s="373"/>
    </row>
    <row r="958" ht="15.75" customHeight="1">
      <c r="A958" s="373"/>
      <c r="B958" s="373"/>
      <c r="C958" s="373"/>
      <c r="D958" s="373"/>
      <c r="E958" s="373"/>
      <c r="F958" s="373"/>
      <c r="G958" s="373"/>
      <c r="H958" s="373"/>
      <c r="I958" s="373"/>
      <c r="J958" s="373"/>
      <c r="K958" s="373"/>
      <c r="L958" s="373"/>
      <c r="M958" s="373"/>
      <c r="N958" s="373"/>
      <c r="O958" s="373"/>
      <c r="P958" s="373"/>
      <c r="Q958" s="373"/>
      <c r="R958" s="373"/>
      <c r="S958" s="373"/>
      <c r="T958" s="373"/>
      <c r="U958" s="373"/>
      <c r="V958" s="373"/>
      <c r="W958" s="373"/>
      <c r="X958" s="373"/>
      <c r="Y958" s="373"/>
      <c r="Z958" s="373"/>
    </row>
    <row r="959" ht="15.75" customHeight="1">
      <c r="A959" s="373"/>
      <c r="B959" s="373"/>
      <c r="C959" s="373"/>
      <c r="D959" s="373"/>
      <c r="E959" s="373"/>
      <c r="F959" s="373"/>
      <c r="G959" s="373"/>
      <c r="H959" s="373"/>
      <c r="I959" s="373"/>
      <c r="J959" s="373"/>
      <c r="K959" s="373"/>
      <c r="L959" s="373"/>
      <c r="M959" s="373"/>
      <c r="N959" s="373"/>
      <c r="O959" s="373"/>
      <c r="P959" s="373"/>
      <c r="Q959" s="373"/>
      <c r="R959" s="373"/>
      <c r="S959" s="373"/>
      <c r="T959" s="373"/>
      <c r="U959" s="373"/>
      <c r="V959" s="373"/>
      <c r="W959" s="373"/>
      <c r="X959" s="373"/>
      <c r="Y959" s="373"/>
      <c r="Z959" s="373"/>
    </row>
    <row r="960" ht="15.75" customHeight="1">
      <c r="A960" s="373"/>
      <c r="B960" s="373"/>
      <c r="C960" s="373"/>
      <c r="D960" s="373"/>
      <c r="E960" s="373"/>
      <c r="F960" s="373"/>
      <c r="G960" s="373"/>
      <c r="H960" s="373"/>
      <c r="I960" s="373"/>
      <c r="J960" s="373"/>
      <c r="K960" s="373"/>
      <c r="L960" s="373"/>
      <c r="M960" s="373"/>
      <c r="N960" s="373"/>
      <c r="O960" s="373"/>
      <c r="P960" s="373"/>
      <c r="Q960" s="373"/>
      <c r="R960" s="373"/>
      <c r="S960" s="373"/>
      <c r="T960" s="373"/>
      <c r="U960" s="373"/>
      <c r="V960" s="373"/>
      <c r="W960" s="373"/>
      <c r="X960" s="373"/>
      <c r="Y960" s="373"/>
      <c r="Z960" s="373"/>
    </row>
    <row r="961" ht="15.75" customHeight="1">
      <c r="A961" s="373"/>
      <c r="B961" s="373"/>
      <c r="C961" s="373"/>
      <c r="D961" s="373"/>
      <c r="E961" s="373"/>
      <c r="F961" s="373"/>
      <c r="G961" s="373"/>
      <c r="H961" s="373"/>
      <c r="I961" s="373"/>
      <c r="J961" s="373"/>
      <c r="K961" s="373"/>
      <c r="L961" s="373"/>
      <c r="M961" s="373"/>
      <c r="N961" s="373"/>
      <c r="O961" s="373"/>
      <c r="P961" s="373"/>
      <c r="Q961" s="373"/>
      <c r="R961" s="373"/>
      <c r="S961" s="373"/>
      <c r="T961" s="373"/>
      <c r="U961" s="373"/>
      <c r="V961" s="373"/>
      <c r="W961" s="373"/>
      <c r="X961" s="373"/>
      <c r="Y961" s="373"/>
      <c r="Z961" s="373"/>
    </row>
    <row r="962" ht="15.75" customHeight="1">
      <c r="A962" s="373"/>
      <c r="B962" s="373"/>
      <c r="C962" s="373"/>
      <c r="D962" s="373"/>
      <c r="E962" s="373"/>
      <c r="F962" s="373"/>
      <c r="G962" s="373"/>
      <c r="H962" s="373"/>
      <c r="I962" s="373"/>
      <c r="J962" s="373"/>
      <c r="K962" s="373"/>
      <c r="L962" s="373"/>
      <c r="M962" s="373"/>
      <c r="N962" s="373"/>
      <c r="O962" s="373"/>
      <c r="P962" s="373"/>
      <c r="Q962" s="373"/>
      <c r="R962" s="373"/>
      <c r="S962" s="373"/>
      <c r="T962" s="373"/>
      <c r="U962" s="373"/>
      <c r="V962" s="373"/>
      <c r="W962" s="373"/>
      <c r="X962" s="373"/>
      <c r="Y962" s="373"/>
      <c r="Z962" s="373"/>
    </row>
    <row r="963" ht="15.75" customHeight="1">
      <c r="A963" s="373"/>
      <c r="B963" s="373"/>
      <c r="C963" s="373"/>
      <c r="D963" s="373"/>
      <c r="E963" s="373"/>
      <c r="F963" s="373"/>
      <c r="G963" s="373"/>
      <c r="H963" s="373"/>
      <c r="I963" s="373"/>
      <c r="J963" s="373"/>
      <c r="K963" s="373"/>
      <c r="L963" s="373"/>
      <c r="M963" s="373"/>
      <c r="N963" s="373"/>
      <c r="O963" s="373"/>
      <c r="P963" s="373"/>
      <c r="Q963" s="373"/>
      <c r="R963" s="373"/>
      <c r="S963" s="373"/>
      <c r="T963" s="373"/>
      <c r="U963" s="373"/>
      <c r="V963" s="373"/>
      <c r="W963" s="373"/>
      <c r="X963" s="373"/>
      <c r="Y963" s="373"/>
      <c r="Z963" s="373"/>
    </row>
    <row r="964" ht="15.75" customHeight="1">
      <c r="A964" s="373"/>
      <c r="B964" s="373"/>
      <c r="C964" s="373"/>
      <c r="D964" s="373"/>
      <c r="E964" s="373"/>
      <c r="F964" s="373"/>
      <c r="G964" s="373"/>
      <c r="H964" s="373"/>
      <c r="I964" s="373"/>
      <c r="J964" s="373"/>
      <c r="K964" s="373"/>
      <c r="L964" s="373"/>
      <c r="M964" s="373"/>
      <c r="N964" s="373"/>
      <c r="O964" s="373"/>
      <c r="P964" s="373"/>
      <c r="Q964" s="373"/>
      <c r="R964" s="373"/>
      <c r="S964" s="373"/>
      <c r="T964" s="373"/>
      <c r="U964" s="373"/>
      <c r="V964" s="373"/>
      <c r="W964" s="373"/>
      <c r="X964" s="373"/>
      <c r="Y964" s="373"/>
      <c r="Z964" s="373"/>
    </row>
    <row r="965" ht="15.75" customHeight="1">
      <c r="A965" s="373"/>
      <c r="B965" s="373"/>
      <c r="C965" s="373"/>
      <c r="D965" s="373"/>
      <c r="E965" s="373"/>
      <c r="F965" s="373"/>
      <c r="G965" s="373"/>
      <c r="H965" s="373"/>
      <c r="I965" s="373"/>
      <c r="J965" s="373"/>
      <c r="K965" s="373"/>
      <c r="L965" s="373"/>
      <c r="M965" s="373"/>
      <c r="N965" s="373"/>
      <c r="O965" s="373"/>
      <c r="P965" s="373"/>
      <c r="Q965" s="373"/>
      <c r="R965" s="373"/>
      <c r="S965" s="373"/>
      <c r="T965" s="373"/>
      <c r="U965" s="373"/>
      <c r="V965" s="373"/>
      <c r="W965" s="373"/>
      <c r="X965" s="373"/>
      <c r="Y965" s="373"/>
      <c r="Z965" s="373"/>
    </row>
    <row r="966" ht="15.75" customHeight="1">
      <c r="A966" s="373"/>
      <c r="B966" s="373"/>
      <c r="C966" s="373"/>
      <c r="D966" s="373"/>
      <c r="E966" s="373"/>
      <c r="F966" s="373"/>
      <c r="G966" s="373"/>
      <c r="H966" s="373"/>
      <c r="I966" s="373"/>
      <c r="J966" s="373"/>
      <c r="K966" s="373"/>
      <c r="L966" s="373"/>
      <c r="M966" s="373"/>
      <c r="N966" s="373"/>
      <c r="O966" s="373"/>
      <c r="P966" s="373"/>
      <c r="Q966" s="373"/>
      <c r="R966" s="373"/>
      <c r="S966" s="373"/>
      <c r="T966" s="373"/>
      <c r="U966" s="373"/>
      <c r="V966" s="373"/>
      <c r="W966" s="373"/>
      <c r="X966" s="373"/>
      <c r="Y966" s="373"/>
      <c r="Z966" s="373"/>
    </row>
    <row r="967" ht="15.75" customHeight="1">
      <c r="A967" s="373"/>
      <c r="B967" s="373"/>
      <c r="C967" s="373"/>
      <c r="D967" s="373"/>
      <c r="E967" s="373"/>
      <c r="F967" s="373"/>
      <c r="G967" s="373"/>
      <c r="H967" s="373"/>
      <c r="I967" s="373"/>
      <c r="J967" s="373"/>
      <c r="K967" s="373"/>
      <c r="L967" s="373"/>
      <c r="M967" s="373"/>
      <c r="N967" s="373"/>
      <c r="O967" s="373"/>
      <c r="P967" s="373"/>
      <c r="Q967" s="373"/>
      <c r="R967" s="373"/>
      <c r="S967" s="373"/>
      <c r="T967" s="373"/>
      <c r="U967" s="373"/>
      <c r="V967" s="373"/>
      <c r="W967" s="373"/>
      <c r="X967" s="373"/>
      <c r="Y967" s="373"/>
      <c r="Z967" s="373"/>
    </row>
    <row r="968" ht="15.75" customHeight="1">
      <c r="A968" s="373"/>
      <c r="B968" s="373"/>
      <c r="C968" s="373"/>
      <c r="D968" s="373"/>
      <c r="E968" s="373"/>
      <c r="F968" s="373"/>
      <c r="G968" s="373"/>
      <c r="H968" s="373"/>
      <c r="I968" s="373"/>
      <c r="J968" s="373"/>
      <c r="K968" s="373"/>
      <c r="L968" s="373"/>
      <c r="M968" s="373"/>
      <c r="N968" s="373"/>
      <c r="O968" s="373"/>
      <c r="P968" s="373"/>
      <c r="Q968" s="373"/>
      <c r="R968" s="373"/>
      <c r="S968" s="373"/>
      <c r="T968" s="373"/>
      <c r="U968" s="373"/>
      <c r="V968" s="373"/>
      <c r="W968" s="373"/>
      <c r="X968" s="373"/>
      <c r="Y968" s="373"/>
      <c r="Z968" s="373"/>
    </row>
    <row r="969" ht="15.75" customHeight="1">
      <c r="A969" s="373"/>
      <c r="B969" s="373"/>
      <c r="C969" s="373"/>
      <c r="D969" s="373"/>
      <c r="E969" s="373"/>
      <c r="F969" s="373"/>
      <c r="G969" s="373"/>
      <c r="H969" s="373"/>
      <c r="I969" s="373"/>
      <c r="J969" s="373"/>
      <c r="K969" s="373"/>
      <c r="L969" s="373"/>
      <c r="M969" s="373"/>
      <c r="N969" s="373"/>
      <c r="O969" s="373"/>
      <c r="P969" s="373"/>
      <c r="Q969" s="373"/>
      <c r="R969" s="373"/>
      <c r="S969" s="373"/>
      <c r="T969" s="373"/>
      <c r="U969" s="373"/>
      <c r="V969" s="373"/>
      <c r="W969" s="373"/>
      <c r="X969" s="373"/>
      <c r="Y969" s="373"/>
      <c r="Z969" s="373"/>
    </row>
    <row r="970" ht="15.75" customHeight="1">
      <c r="A970" s="373"/>
      <c r="B970" s="373"/>
      <c r="C970" s="373"/>
      <c r="D970" s="373"/>
      <c r="E970" s="373"/>
      <c r="F970" s="373"/>
      <c r="G970" s="373"/>
      <c r="H970" s="373"/>
      <c r="I970" s="373"/>
      <c r="J970" s="373"/>
      <c r="K970" s="373"/>
      <c r="L970" s="373"/>
      <c r="M970" s="373"/>
      <c r="N970" s="373"/>
      <c r="O970" s="373"/>
      <c r="P970" s="373"/>
      <c r="Q970" s="373"/>
      <c r="R970" s="373"/>
      <c r="S970" s="373"/>
      <c r="T970" s="373"/>
      <c r="U970" s="373"/>
      <c r="V970" s="373"/>
      <c r="W970" s="373"/>
      <c r="X970" s="373"/>
      <c r="Y970" s="373"/>
      <c r="Z970" s="373"/>
    </row>
    <row r="971" ht="15.75" customHeight="1">
      <c r="A971" s="373"/>
      <c r="B971" s="373"/>
      <c r="C971" s="373"/>
      <c r="D971" s="373"/>
      <c r="E971" s="373"/>
      <c r="F971" s="373"/>
      <c r="G971" s="373"/>
      <c r="H971" s="373"/>
      <c r="I971" s="373"/>
      <c r="J971" s="373"/>
      <c r="K971" s="373"/>
      <c r="L971" s="373"/>
      <c r="M971" s="373"/>
      <c r="N971" s="373"/>
      <c r="O971" s="373"/>
      <c r="P971" s="373"/>
      <c r="Q971" s="373"/>
      <c r="R971" s="373"/>
      <c r="S971" s="373"/>
      <c r="T971" s="373"/>
      <c r="U971" s="373"/>
      <c r="V971" s="373"/>
      <c r="W971" s="373"/>
      <c r="X971" s="373"/>
      <c r="Y971" s="373"/>
      <c r="Z971" s="373"/>
    </row>
    <row r="972" ht="15.75" customHeight="1">
      <c r="A972" s="373"/>
      <c r="B972" s="373"/>
      <c r="C972" s="373"/>
      <c r="D972" s="373"/>
      <c r="E972" s="373"/>
      <c r="F972" s="373"/>
      <c r="G972" s="373"/>
      <c r="H972" s="373"/>
      <c r="I972" s="373"/>
      <c r="J972" s="373"/>
      <c r="K972" s="373"/>
      <c r="L972" s="373"/>
      <c r="M972" s="373"/>
      <c r="N972" s="373"/>
      <c r="O972" s="373"/>
      <c r="P972" s="373"/>
      <c r="Q972" s="373"/>
      <c r="R972" s="373"/>
      <c r="S972" s="373"/>
      <c r="T972" s="373"/>
      <c r="U972" s="373"/>
      <c r="V972" s="373"/>
      <c r="W972" s="373"/>
      <c r="X972" s="373"/>
      <c r="Y972" s="373"/>
      <c r="Z972" s="373"/>
    </row>
    <row r="973" ht="15.75" customHeight="1">
      <c r="A973" s="373"/>
      <c r="B973" s="373"/>
      <c r="C973" s="373"/>
      <c r="D973" s="373"/>
      <c r="E973" s="373"/>
      <c r="F973" s="373"/>
      <c r="G973" s="373"/>
      <c r="H973" s="373"/>
      <c r="I973" s="373"/>
      <c r="J973" s="373"/>
      <c r="K973" s="373"/>
      <c r="L973" s="373"/>
      <c r="M973" s="373"/>
      <c r="N973" s="373"/>
      <c r="O973" s="373"/>
      <c r="P973" s="373"/>
      <c r="Q973" s="373"/>
      <c r="R973" s="373"/>
      <c r="S973" s="373"/>
      <c r="T973" s="373"/>
      <c r="U973" s="373"/>
      <c r="V973" s="373"/>
      <c r="W973" s="373"/>
      <c r="X973" s="373"/>
      <c r="Y973" s="373"/>
      <c r="Z973" s="373"/>
    </row>
    <row r="974" ht="15.75" customHeight="1">
      <c r="A974" s="373"/>
      <c r="B974" s="373"/>
      <c r="C974" s="373"/>
      <c r="D974" s="373"/>
      <c r="E974" s="373"/>
      <c r="F974" s="373"/>
      <c r="G974" s="373"/>
      <c r="H974" s="373"/>
      <c r="I974" s="373"/>
      <c r="J974" s="373"/>
      <c r="K974" s="373"/>
      <c r="L974" s="373"/>
      <c r="M974" s="373"/>
      <c r="N974" s="373"/>
      <c r="O974" s="373"/>
      <c r="P974" s="373"/>
      <c r="Q974" s="373"/>
      <c r="R974" s="373"/>
      <c r="S974" s="373"/>
      <c r="T974" s="373"/>
      <c r="U974" s="373"/>
      <c r="V974" s="373"/>
      <c r="W974" s="373"/>
      <c r="X974" s="373"/>
      <c r="Y974" s="373"/>
      <c r="Z974" s="373"/>
    </row>
    <row r="975" ht="15.75" customHeight="1">
      <c r="A975" s="373"/>
      <c r="B975" s="373"/>
      <c r="C975" s="373"/>
      <c r="D975" s="373"/>
      <c r="E975" s="373"/>
      <c r="F975" s="373"/>
      <c r="G975" s="373"/>
      <c r="H975" s="373"/>
      <c r="I975" s="373"/>
      <c r="J975" s="373"/>
      <c r="K975" s="373"/>
      <c r="L975" s="373"/>
      <c r="M975" s="373"/>
      <c r="N975" s="373"/>
      <c r="O975" s="373"/>
      <c r="P975" s="373"/>
      <c r="Q975" s="373"/>
      <c r="R975" s="373"/>
      <c r="S975" s="373"/>
      <c r="T975" s="373"/>
      <c r="U975" s="373"/>
      <c r="V975" s="373"/>
      <c r="W975" s="373"/>
      <c r="X975" s="373"/>
      <c r="Y975" s="373"/>
      <c r="Z975" s="373"/>
    </row>
    <row r="976" ht="15.75" customHeight="1">
      <c r="A976" s="373"/>
      <c r="B976" s="373"/>
      <c r="C976" s="373"/>
      <c r="D976" s="373"/>
      <c r="E976" s="373"/>
      <c r="F976" s="373"/>
      <c r="G976" s="373"/>
      <c r="H976" s="373"/>
      <c r="I976" s="373"/>
      <c r="J976" s="373"/>
      <c r="K976" s="373"/>
      <c r="L976" s="373"/>
      <c r="M976" s="373"/>
      <c r="N976" s="373"/>
      <c r="O976" s="373"/>
      <c r="P976" s="373"/>
      <c r="Q976" s="373"/>
      <c r="R976" s="373"/>
      <c r="S976" s="373"/>
      <c r="T976" s="373"/>
      <c r="U976" s="373"/>
      <c r="V976" s="373"/>
      <c r="W976" s="373"/>
      <c r="X976" s="373"/>
      <c r="Y976" s="373"/>
      <c r="Z976" s="373"/>
    </row>
    <row r="977" ht="15.75" customHeight="1">
      <c r="A977" s="373"/>
      <c r="B977" s="373"/>
      <c r="C977" s="373"/>
      <c r="D977" s="373"/>
      <c r="E977" s="373"/>
      <c r="F977" s="373"/>
      <c r="G977" s="373"/>
      <c r="H977" s="373"/>
      <c r="I977" s="373"/>
      <c r="J977" s="373"/>
      <c r="K977" s="373"/>
      <c r="L977" s="373"/>
      <c r="M977" s="373"/>
      <c r="N977" s="373"/>
      <c r="O977" s="373"/>
      <c r="P977" s="373"/>
      <c r="Q977" s="373"/>
      <c r="R977" s="373"/>
      <c r="S977" s="373"/>
      <c r="T977" s="373"/>
      <c r="U977" s="373"/>
      <c r="V977" s="373"/>
      <c r="W977" s="373"/>
      <c r="X977" s="373"/>
      <c r="Y977" s="373"/>
      <c r="Z977" s="373"/>
    </row>
    <row r="978" ht="15.75" customHeight="1">
      <c r="A978" s="373"/>
      <c r="B978" s="373"/>
      <c r="C978" s="373"/>
      <c r="D978" s="373"/>
      <c r="E978" s="373"/>
      <c r="F978" s="373"/>
      <c r="G978" s="373"/>
      <c r="H978" s="373"/>
      <c r="I978" s="373"/>
      <c r="J978" s="373"/>
      <c r="K978" s="373"/>
      <c r="L978" s="373"/>
      <c r="M978" s="373"/>
      <c r="N978" s="373"/>
      <c r="O978" s="373"/>
      <c r="P978" s="373"/>
      <c r="Q978" s="373"/>
      <c r="R978" s="373"/>
      <c r="S978" s="373"/>
      <c r="T978" s="373"/>
      <c r="U978" s="373"/>
      <c r="V978" s="373"/>
      <c r="W978" s="373"/>
      <c r="X978" s="373"/>
      <c r="Y978" s="373"/>
      <c r="Z978" s="373"/>
    </row>
    <row r="979" ht="15.75" customHeight="1">
      <c r="A979" s="373"/>
      <c r="B979" s="373"/>
      <c r="C979" s="373"/>
      <c r="D979" s="373"/>
      <c r="E979" s="373"/>
      <c r="F979" s="373"/>
      <c r="G979" s="373"/>
      <c r="H979" s="373"/>
      <c r="I979" s="373"/>
      <c r="J979" s="373"/>
      <c r="K979" s="373"/>
      <c r="L979" s="373"/>
      <c r="M979" s="373"/>
      <c r="N979" s="373"/>
      <c r="O979" s="373"/>
      <c r="P979" s="373"/>
      <c r="Q979" s="373"/>
      <c r="R979" s="373"/>
      <c r="S979" s="373"/>
      <c r="T979" s="373"/>
      <c r="U979" s="373"/>
      <c r="V979" s="373"/>
      <c r="W979" s="373"/>
      <c r="X979" s="373"/>
      <c r="Y979" s="373"/>
      <c r="Z979" s="373"/>
    </row>
    <row r="980" ht="15.75" customHeight="1">
      <c r="A980" s="373"/>
      <c r="B980" s="373"/>
      <c r="C980" s="373"/>
      <c r="D980" s="373"/>
      <c r="E980" s="373"/>
      <c r="F980" s="373"/>
      <c r="G980" s="373"/>
      <c r="H980" s="373"/>
      <c r="I980" s="373"/>
      <c r="J980" s="373"/>
      <c r="K980" s="373"/>
      <c r="L980" s="373"/>
      <c r="M980" s="373"/>
      <c r="N980" s="373"/>
      <c r="O980" s="373"/>
      <c r="P980" s="373"/>
      <c r="Q980" s="373"/>
      <c r="R980" s="373"/>
      <c r="S980" s="373"/>
      <c r="T980" s="373"/>
      <c r="U980" s="373"/>
      <c r="V980" s="373"/>
      <c r="W980" s="373"/>
      <c r="X980" s="373"/>
      <c r="Y980" s="373"/>
      <c r="Z980" s="373"/>
    </row>
    <row r="981" ht="15.75" customHeight="1">
      <c r="A981" s="373"/>
      <c r="B981" s="373"/>
      <c r="C981" s="373"/>
      <c r="D981" s="373"/>
      <c r="E981" s="373"/>
      <c r="F981" s="373"/>
      <c r="G981" s="373"/>
      <c r="H981" s="373"/>
      <c r="I981" s="373"/>
      <c r="J981" s="373"/>
      <c r="K981" s="373"/>
      <c r="L981" s="373"/>
      <c r="M981" s="373"/>
      <c r="N981" s="373"/>
      <c r="O981" s="373"/>
      <c r="P981" s="373"/>
      <c r="Q981" s="373"/>
      <c r="R981" s="373"/>
      <c r="S981" s="373"/>
      <c r="T981" s="373"/>
      <c r="U981" s="373"/>
      <c r="V981" s="373"/>
      <c r="W981" s="373"/>
      <c r="X981" s="373"/>
      <c r="Y981" s="373"/>
      <c r="Z981" s="373"/>
    </row>
    <row r="982" ht="15.75" customHeight="1">
      <c r="A982" s="373"/>
      <c r="B982" s="373"/>
      <c r="C982" s="373"/>
      <c r="D982" s="373"/>
      <c r="E982" s="373"/>
      <c r="F982" s="373"/>
      <c r="G982" s="373"/>
      <c r="H982" s="373"/>
      <c r="I982" s="373"/>
      <c r="J982" s="373"/>
      <c r="K982" s="373"/>
      <c r="L982" s="373"/>
      <c r="M982" s="373"/>
      <c r="N982" s="373"/>
      <c r="O982" s="373"/>
      <c r="P982" s="373"/>
      <c r="Q982" s="373"/>
      <c r="R982" s="373"/>
      <c r="S982" s="373"/>
      <c r="T982" s="373"/>
      <c r="U982" s="373"/>
      <c r="V982" s="373"/>
      <c r="W982" s="373"/>
      <c r="X982" s="373"/>
      <c r="Y982" s="373"/>
      <c r="Z982" s="373"/>
    </row>
    <row r="983" ht="15.75" customHeight="1">
      <c r="A983" s="373"/>
      <c r="B983" s="373"/>
      <c r="C983" s="373"/>
      <c r="D983" s="373"/>
      <c r="E983" s="373"/>
      <c r="F983" s="373"/>
      <c r="G983" s="373"/>
      <c r="H983" s="373"/>
      <c r="I983" s="373"/>
      <c r="J983" s="373"/>
      <c r="K983" s="373"/>
      <c r="L983" s="373"/>
      <c r="M983" s="373"/>
      <c r="N983" s="373"/>
      <c r="O983" s="373"/>
      <c r="P983" s="373"/>
      <c r="Q983" s="373"/>
      <c r="R983" s="373"/>
      <c r="S983" s="373"/>
      <c r="T983" s="373"/>
      <c r="U983" s="373"/>
      <c r="V983" s="373"/>
      <c r="W983" s="373"/>
      <c r="X983" s="373"/>
      <c r="Y983" s="373"/>
      <c r="Z983" s="373"/>
    </row>
    <row r="984" ht="15.75" customHeight="1">
      <c r="A984" s="373"/>
      <c r="B984" s="373"/>
      <c r="C984" s="373"/>
      <c r="D984" s="373"/>
      <c r="E984" s="373"/>
      <c r="F984" s="373"/>
      <c r="G984" s="373"/>
      <c r="H984" s="373"/>
      <c r="I984" s="373"/>
      <c r="J984" s="373"/>
      <c r="K984" s="373"/>
      <c r="L984" s="373"/>
      <c r="M984" s="373"/>
      <c r="N984" s="373"/>
      <c r="O984" s="373"/>
      <c r="P984" s="373"/>
      <c r="Q984" s="373"/>
      <c r="R984" s="373"/>
      <c r="S984" s="373"/>
      <c r="T984" s="373"/>
      <c r="U984" s="373"/>
      <c r="V984" s="373"/>
      <c r="W984" s="373"/>
      <c r="X984" s="373"/>
      <c r="Y984" s="373"/>
      <c r="Z984" s="373"/>
    </row>
    <row r="985" ht="15.75" customHeight="1">
      <c r="A985" s="373"/>
      <c r="B985" s="373"/>
      <c r="C985" s="373"/>
      <c r="D985" s="373"/>
      <c r="E985" s="373"/>
      <c r="F985" s="373"/>
      <c r="G985" s="373"/>
      <c r="H985" s="373"/>
      <c r="I985" s="373"/>
      <c r="J985" s="373"/>
      <c r="K985" s="373"/>
      <c r="L985" s="373"/>
      <c r="M985" s="373"/>
      <c r="N985" s="373"/>
      <c r="O985" s="373"/>
      <c r="P985" s="373"/>
      <c r="Q985" s="373"/>
      <c r="R985" s="373"/>
      <c r="S985" s="373"/>
      <c r="T985" s="373"/>
      <c r="U985" s="373"/>
      <c r="V985" s="373"/>
      <c r="W985" s="373"/>
      <c r="X985" s="373"/>
      <c r="Y985" s="373"/>
      <c r="Z985" s="373"/>
    </row>
    <row r="986" ht="15.75" customHeight="1">
      <c r="A986" s="373"/>
      <c r="B986" s="373"/>
      <c r="C986" s="373"/>
      <c r="D986" s="373"/>
      <c r="E986" s="373"/>
      <c r="F986" s="373"/>
      <c r="G986" s="373"/>
      <c r="H986" s="373"/>
      <c r="I986" s="373"/>
      <c r="J986" s="373"/>
      <c r="K986" s="373"/>
      <c r="L986" s="373"/>
      <c r="M986" s="373"/>
      <c r="N986" s="373"/>
      <c r="O986" s="373"/>
      <c r="P986" s="373"/>
      <c r="Q986" s="373"/>
      <c r="R986" s="373"/>
      <c r="S986" s="373"/>
      <c r="T986" s="373"/>
      <c r="U986" s="373"/>
      <c r="V986" s="373"/>
      <c r="W986" s="373"/>
      <c r="X986" s="373"/>
      <c r="Y986" s="373"/>
      <c r="Z986" s="373"/>
    </row>
    <row r="987" ht="15.75" customHeight="1">
      <c r="A987" s="373"/>
      <c r="B987" s="373"/>
      <c r="C987" s="373"/>
      <c r="D987" s="373"/>
      <c r="E987" s="373"/>
      <c r="F987" s="373"/>
      <c r="G987" s="373"/>
      <c r="H987" s="373"/>
      <c r="I987" s="373"/>
      <c r="J987" s="373"/>
      <c r="K987" s="373"/>
      <c r="L987" s="373"/>
      <c r="M987" s="373"/>
      <c r="N987" s="373"/>
      <c r="O987" s="373"/>
      <c r="P987" s="373"/>
      <c r="Q987" s="373"/>
      <c r="R987" s="373"/>
      <c r="S987" s="373"/>
      <c r="T987" s="373"/>
      <c r="U987" s="373"/>
      <c r="V987" s="373"/>
      <c r="W987" s="373"/>
      <c r="X987" s="373"/>
      <c r="Y987" s="373"/>
      <c r="Z987" s="373"/>
    </row>
    <row r="988" ht="15.75" customHeight="1">
      <c r="A988" s="373"/>
      <c r="B988" s="373"/>
      <c r="C988" s="373"/>
      <c r="D988" s="373"/>
      <c r="E988" s="373"/>
      <c r="F988" s="373"/>
      <c r="G988" s="373"/>
      <c r="H988" s="373"/>
      <c r="I988" s="373"/>
      <c r="J988" s="373"/>
      <c r="K988" s="373"/>
      <c r="L988" s="373"/>
      <c r="M988" s="373"/>
      <c r="N988" s="373"/>
      <c r="O988" s="373"/>
      <c r="P988" s="373"/>
      <c r="Q988" s="373"/>
      <c r="R988" s="373"/>
      <c r="S988" s="373"/>
      <c r="T988" s="373"/>
      <c r="U988" s="373"/>
      <c r="V988" s="373"/>
      <c r="W988" s="373"/>
      <c r="X988" s="373"/>
      <c r="Y988" s="373"/>
      <c r="Z988" s="373"/>
    </row>
    <row r="989" ht="15.75" customHeight="1">
      <c r="A989" s="373"/>
      <c r="B989" s="373"/>
      <c r="C989" s="373"/>
      <c r="D989" s="373"/>
      <c r="E989" s="373"/>
      <c r="F989" s="373"/>
      <c r="G989" s="373"/>
      <c r="H989" s="373"/>
      <c r="I989" s="373"/>
      <c r="J989" s="373"/>
      <c r="K989" s="373"/>
      <c r="L989" s="373"/>
      <c r="M989" s="373"/>
      <c r="N989" s="373"/>
      <c r="O989" s="373"/>
      <c r="P989" s="373"/>
      <c r="Q989" s="373"/>
      <c r="R989" s="373"/>
      <c r="S989" s="373"/>
      <c r="T989" s="373"/>
      <c r="U989" s="373"/>
      <c r="V989" s="373"/>
      <c r="W989" s="373"/>
      <c r="X989" s="373"/>
      <c r="Y989" s="373"/>
      <c r="Z989" s="373"/>
    </row>
    <row r="990" ht="15.75" customHeight="1">
      <c r="A990" s="373"/>
      <c r="B990" s="373"/>
      <c r="C990" s="373"/>
      <c r="D990" s="373"/>
      <c r="E990" s="373"/>
      <c r="F990" s="373"/>
      <c r="G990" s="373"/>
      <c r="H990" s="373"/>
      <c r="I990" s="373"/>
      <c r="J990" s="373"/>
      <c r="K990" s="373"/>
      <c r="L990" s="373"/>
      <c r="M990" s="373"/>
      <c r="N990" s="373"/>
      <c r="O990" s="373"/>
      <c r="P990" s="373"/>
      <c r="Q990" s="373"/>
      <c r="R990" s="373"/>
      <c r="S990" s="373"/>
      <c r="T990" s="373"/>
      <c r="U990" s="373"/>
      <c r="V990" s="373"/>
      <c r="W990" s="373"/>
      <c r="X990" s="373"/>
      <c r="Y990" s="373"/>
      <c r="Z990" s="373"/>
    </row>
    <row r="991" ht="15.75" customHeight="1">
      <c r="A991" s="373"/>
      <c r="B991" s="373"/>
      <c r="C991" s="373"/>
      <c r="D991" s="373"/>
      <c r="E991" s="373"/>
      <c r="F991" s="373"/>
      <c r="G991" s="373"/>
      <c r="H991" s="373"/>
      <c r="I991" s="373"/>
      <c r="J991" s="373"/>
      <c r="K991" s="373"/>
      <c r="L991" s="373"/>
      <c r="M991" s="373"/>
      <c r="N991" s="373"/>
      <c r="O991" s="373"/>
      <c r="P991" s="373"/>
      <c r="Q991" s="373"/>
      <c r="R991" s="373"/>
      <c r="S991" s="373"/>
      <c r="T991" s="373"/>
      <c r="U991" s="373"/>
      <c r="V991" s="373"/>
      <c r="W991" s="373"/>
      <c r="X991" s="373"/>
      <c r="Y991" s="373"/>
      <c r="Z991" s="373"/>
    </row>
    <row r="992" ht="15.75" customHeight="1">
      <c r="A992" s="373"/>
      <c r="B992" s="373"/>
      <c r="C992" s="373"/>
      <c r="D992" s="373"/>
      <c r="E992" s="373"/>
      <c r="F992" s="373"/>
      <c r="G992" s="373"/>
      <c r="H992" s="373"/>
      <c r="I992" s="373"/>
      <c r="J992" s="373"/>
      <c r="K992" s="373"/>
      <c r="L992" s="373"/>
      <c r="M992" s="373"/>
      <c r="N992" s="373"/>
      <c r="O992" s="373"/>
      <c r="P992" s="373"/>
      <c r="Q992" s="373"/>
      <c r="R992" s="373"/>
      <c r="S992" s="373"/>
      <c r="T992" s="373"/>
      <c r="U992" s="373"/>
      <c r="V992" s="373"/>
      <c r="W992" s="373"/>
      <c r="X992" s="373"/>
      <c r="Y992" s="373"/>
      <c r="Z992" s="373"/>
    </row>
    <row r="993" ht="15.75" customHeight="1">
      <c r="A993" s="373"/>
      <c r="B993" s="373"/>
      <c r="C993" s="373"/>
      <c r="D993" s="373"/>
      <c r="E993" s="373"/>
      <c r="F993" s="373"/>
      <c r="G993" s="373"/>
      <c r="H993" s="373"/>
      <c r="I993" s="373"/>
      <c r="J993" s="373"/>
      <c r="K993" s="373"/>
      <c r="L993" s="373"/>
      <c r="M993" s="373"/>
      <c r="N993" s="373"/>
      <c r="O993" s="373"/>
      <c r="P993" s="373"/>
      <c r="Q993" s="373"/>
      <c r="R993" s="373"/>
      <c r="S993" s="373"/>
      <c r="T993" s="373"/>
      <c r="U993" s="373"/>
      <c r="V993" s="373"/>
      <c r="W993" s="373"/>
      <c r="X993" s="373"/>
      <c r="Y993" s="373"/>
      <c r="Z993" s="373"/>
    </row>
    <row r="994" ht="15.75" customHeight="1">
      <c r="A994" s="373"/>
      <c r="B994" s="373"/>
      <c r="C994" s="373"/>
      <c r="D994" s="373"/>
      <c r="E994" s="373"/>
      <c r="F994" s="373"/>
      <c r="G994" s="373"/>
      <c r="H994" s="373"/>
      <c r="I994" s="373"/>
      <c r="J994" s="373"/>
      <c r="K994" s="373"/>
      <c r="L994" s="373"/>
      <c r="M994" s="373"/>
      <c r="N994" s="373"/>
      <c r="O994" s="373"/>
      <c r="P994" s="373"/>
      <c r="Q994" s="373"/>
      <c r="R994" s="373"/>
      <c r="S994" s="373"/>
      <c r="T994" s="373"/>
      <c r="U994" s="373"/>
      <c r="V994" s="373"/>
      <c r="W994" s="373"/>
      <c r="X994" s="373"/>
      <c r="Y994" s="373"/>
      <c r="Z994" s="373"/>
    </row>
    <row r="995" ht="15.75" customHeight="1">
      <c r="A995" s="373"/>
      <c r="B995" s="373"/>
      <c r="C995" s="373"/>
      <c r="D995" s="373"/>
      <c r="E995" s="373"/>
      <c r="F995" s="373"/>
      <c r="G995" s="373"/>
      <c r="H995" s="373"/>
      <c r="I995" s="373"/>
      <c r="J995" s="373"/>
      <c r="K995" s="373"/>
      <c r="L995" s="373"/>
      <c r="M995" s="373"/>
      <c r="N995" s="373"/>
      <c r="O995" s="373"/>
      <c r="P995" s="373"/>
      <c r="Q995" s="373"/>
      <c r="R995" s="373"/>
      <c r="S995" s="373"/>
      <c r="T995" s="373"/>
      <c r="U995" s="373"/>
      <c r="V995" s="373"/>
      <c r="W995" s="373"/>
      <c r="X995" s="373"/>
      <c r="Y995" s="373"/>
      <c r="Z995" s="373"/>
    </row>
    <row r="996" ht="15.75" customHeight="1">
      <c r="A996" s="373"/>
      <c r="B996" s="373"/>
      <c r="C996" s="373"/>
      <c r="D996" s="373"/>
      <c r="E996" s="373"/>
      <c r="F996" s="373"/>
      <c r="G996" s="373"/>
      <c r="H996" s="373"/>
      <c r="I996" s="373"/>
      <c r="J996" s="373"/>
      <c r="K996" s="373"/>
      <c r="L996" s="373"/>
      <c r="M996" s="373"/>
      <c r="N996" s="373"/>
      <c r="O996" s="373"/>
      <c r="P996" s="373"/>
      <c r="Q996" s="373"/>
      <c r="R996" s="373"/>
      <c r="S996" s="373"/>
      <c r="T996" s="373"/>
      <c r="U996" s="373"/>
      <c r="V996" s="373"/>
      <c r="W996" s="373"/>
      <c r="X996" s="373"/>
      <c r="Y996" s="373"/>
      <c r="Z996" s="373"/>
    </row>
    <row r="997" ht="15.75" customHeight="1">
      <c r="A997" s="373"/>
      <c r="B997" s="373"/>
      <c r="C997" s="373"/>
      <c r="D997" s="373"/>
      <c r="E997" s="373"/>
      <c r="F997" s="373"/>
      <c r="G997" s="373"/>
      <c r="H997" s="373"/>
      <c r="I997" s="373"/>
      <c r="J997" s="373"/>
      <c r="K997" s="373"/>
      <c r="L997" s="373"/>
      <c r="M997" s="373"/>
      <c r="N997" s="373"/>
      <c r="O997" s="373"/>
      <c r="P997" s="373"/>
      <c r="Q997" s="373"/>
      <c r="R997" s="373"/>
      <c r="S997" s="373"/>
      <c r="T997" s="373"/>
      <c r="U997" s="373"/>
      <c r="V997" s="373"/>
      <c r="W997" s="373"/>
      <c r="X997" s="373"/>
      <c r="Y997" s="373"/>
      <c r="Z997" s="373"/>
    </row>
    <row r="998" ht="15.75" customHeight="1">
      <c r="A998" s="373"/>
      <c r="B998" s="373"/>
      <c r="C998" s="373"/>
      <c r="D998" s="373"/>
      <c r="E998" s="373"/>
      <c r="F998" s="373"/>
      <c r="G998" s="373"/>
      <c r="H998" s="373"/>
      <c r="I998" s="373"/>
      <c r="J998" s="373"/>
      <c r="K998" s="373"/>
      <c r="L998" s="373"/>
      <c r="M998" s="373"/>
      <c r="N998" s="373"/>
      <c r="O998" s="373"/>
      <c r="P998" s="373"/>
      <c r="Q998" s="373"/>
      <c r="R998" s="373"/>
      <c r="S998" s="373"/>
      <c r="T998" s="373"/>
      <c r="U998" s="373"/>
      <c r="V998" s="373"/>
      <c r="W998" s="373"/>
      <c r="X998" s="373"/>
      <c r="Y998" s="373"/>
      <c r="Z998" s="373"/>
    </row>
    <row r="999" ht="15.75" customHeight="1">
      <c r="A999" s="373"/>
      <c r="B999" s="373"/>
      <c r="C999" s="373"/>
      <c r="D999" s="373"/>
      <c r="E999" s="373"/>
      <c r="F999" s="373"/>
      <c r="G999" s="373"/>
      <c r="H999" s="373"/>
      <c r="I999" s="373"/>
      <c r="J999" s="373"/>
      <c r="K999" s="373"/>
      <c r="L999" s="373"/>
      <c r="M999" s="373"/>
      <c r="N999" s="373"/>
      <c r="O999" s="373"/>
      <c r="P999" s="373"/>
      <c r="Q999" s="373"/>
      <c r="R999" s="373"/>
      <c r="S999" s="373"/>
      <c r="T999" s="373"/>
      <c r="U999" s="373"/>
      <c r="V999" s="373"/>
      <c r="W999" s="373"/>
      <c r="X999" s="373"/>
      <c r="Y999" s="373"/>
      <c r="Z999" s="373"/>
    </row>
    <row r="1000" ht="15.75" customHeight="1">
      <c r="A1000" s="373"/>
      <c r="B1000" s="373"/>
      <c r="C1000" s="373"/>
      <c r="D1000" s="373"/>
      <c r="E1000" s="373"/>
      <c r="F1000" s="373"/>
      <c r="G1000" s="373"/>
      <c r="H1000" s="373"/>
      <c r="I1000" s="373"/>
      <c r="J1000" s="373"/>
      <c r="K1000" s="373"/>
      <c r="L1000" s="373"/>
      <c r="M1000" s="373"/>
      <c r="N1000" s="373"/>
      <c r="O1000" s="373"/>
      <c r="P1000" s="373"/>
      <c r="Q1000" s="373"/>
      <c r="R1000" s="373"/>
      <c r="S1000" s="373"/>
      <c r="T1000" s="373"/>
      <c r="U1000" s="373"/>
      <c r="V1000" s="373"/>
      <c r="W1000" s="373"/>
      <c r="X1000" s="373"/>
      <c r="Y1000" s="373"/>
      <c r="Z1000" s="37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hidden="1" min="1" max="1" width="8.71"/>
    <col customWidth="1" min="2" max="2" width="3.86"/>
    <col customWidth="1" min="3" max="3" width="6.0"/>
    <col customWidth="1" min="4" max="4" width="34.71"/>
    <col customWidth="1" min="5" max="5" width="23.14"/>
    <col customWidth="1" min="6" max="6" width="14.0"/>
    <col customWidth="1" min="7" max="7" width="17.86"/>
    <col customWidth="1" min="8" max="8" width="10.0"/>
    <col customWidth="1" min="9" max="9" width="8.71"/>
    <col customWidth="1" min="10" max="10" width="9.57"/>
    <col customWidth="1" min="11" max="11" width="9.0"/>
    <col customWidth="1" min="12" max="12" width="26.14"/>
  </cols>
  <sheetData>
    <row r="1" ht="6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"/>
      <c r="B2" s="9"/>
      <c r="C2" s="10" t="s">
        <v>22</v>
      </c>
      <c r="D2" s="11"/>
      <c r="E2" s="11"/>
      <c r="F2" s="11"/>
      <c r="G2" s="11"/>
      <c r="H2" s="11"/>
      <c r="I2" s="11"/>
      <c r="J2" s="12"/>
      <c r="K2" s="13" t="s">
        <v>23</v>
      </c>
      <c r="L2" s="14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7.0" customHeight="1">
      <c r="A3" s="9"/>
      <c r="B3" s="9"/>
      <c r="C3" s="15" t="s">
        <v>24</v>
      </c>
      <c r="D3" s="16" t="s">
        <v>25</v>
      </c>
      <c r="E3" s="17"/>
      <c r="F3" s="18" t="s">
        <v>26</v>
      </c>
      <c r="G3" s="18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9" t="s">
        <v>32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9"/>
      <c r="B4" s="9"/>
      <c r="C4" s="20"/>
      <c r="D4" s="21" t="s">
        <v>33</v>
      </c>
      <c r="E4" s="21" t="s">
        <v>34</v>
      </c>
      <c r="F4" s="21"/>
      <c r="G4" s="21">
        <v>75.0</v>
      </c>
      <c r="H4" s="21"/>
      <c r="I4" s="21"/>
      <c r="J4" s="21"/>
      <c r="K4" s="21"/>
      <c r="L4" s="21" t="s">
        <v>35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9.5" customHeight="1">
      <c r="A5" s="9"/>
      <c r="B5" s="9"/>
      <c r="C5" s="22"/>
      <c r="D5" s="21" t="s">
        <v>33</v>
      </c>
      <c r="E5" s="21" t="s">
        <v>36</v>
      </c>
      <c r="F5" s="21"/>
      <c r="G5" s="21">
        <v>175.0</v>
      </c>
      <c r="H5" s="21"/>
      <c r="I5" s="21"/>
      <c r="J5" s="21"/>
      <c r="K5" s="21"/>
      <c r="L5" s="21" t="s">
        <v>35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0.25" customHeight="1">
      <c r="A6" s="9"/>
      <c r="B6" s="9"/>
      <c r="C6" s="22"/>
      <c r="D6" s="21" t="s">
        <v>33</v>
      </c>
      <c r="E6" s="21" t="s">
        <v>37</v>
      </c>
      <c r="F6" s="21"/>
      <c r="G6" s="21">
        <v>125.0</v>
      </c>
      <c r="H6" s="21"/>
      <c r="I6" s="21"/>
      <c r="J6" s="21"/>
      <c r="K6" s="21"/>
      <c r="L6" s="21" t="s">
        <v>35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0" customHeight="1">
      <c r="A7" s="9"/>
      <c r="B7" s="9"/>
      <c r="C7" s="22"/>
      <c r="D7" s="21" t="s">
        <v>33</v>
      </c>
      <c r="E7" s="21" t="s">
        <v>38</v>
      </c>
      <c r="F7" s="21"/>
      <c r="G7" s="21">
        <v>90.0</v>
      </c>
      <c r="H7" s="21"/>
      <c r="I7" s="21"/>
      <c r="J7" s="21"/>
      <c r="K7" s="21"/>
      <c r="L7" s="21" t="s">
        <v>35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75" customHeight="1">
      <c r="A8" s="9"/>
      <c r="B8" s="9"/>
      <c r="C8" s="22"/>
      <c r="D8" s="21" t="s">
        <v>33</v>
      </c>
      <c r="E8" s="21" t="s">
        <v>39</v>
      </c>
      <c r="F8" s="21"/>
      <c r="G8" s="21">
        <v>180.0</v>
      </c>
      <c r="H8" s="21"/>
      <c r="I8" s="21"/>
      <c r="J8" s="21"/>
      <c r="K8" s="21"/>
      <c r="L8" s="21" t="s">
        <v>35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75" customHeight="1">
      <c r="A9" s="9"/>
      <c r="B9" s="9"/>
      <c r="C9" s="22"/>
      <c r="D9" s="21" t="s">
        <v>33</v>
      </c>
      <c r="E9" s="21" t="s">
        <v>40</v>
      </c>
      <c r="F9" s="21"/>
      <c r="G9" s="21">
        <v>50.0</v>
      </c>
      <c r="H9" s="21"/>
      <c r="I9" s="21"/>
      <c r="J9" s="21"/>
      <c r="K9" s="21"/>
      <c r="L9" s="21" t="s">
        <v>35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8.75" customHeight="1">
      <c r="A10" s="9"/>
      <c r="B10" s="9"/>
      <c r="C10" s="20"/>
      <c r="D10" s="21" t="s">
        <v>41</v>
      </c>
      <c r="E10" s="21"/>
      <c r="F10" s="21"/>
      <c r="G10" s="21">
        <v>175.0</v>
      </c>
      <c r="H10" s="21"/>
      <c r="I10" s="21"/>
      <c r="J10" s="21"/>
      <c r="K10" s="21"/>
      <c r="L10" s="21" t="s">
        <v>35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8.75" customHeight="1">
      <c r="A11" s="9"/>
      <c r="B11" s="9"/>
      <c r="C11" s="22"/>
      <c r="D11" s="21" t="s">
        <v>42</v>
      </c>
      <c r="E11" s="21" t="s">
        <v>43</v>
      </c>
      <c r="F11" s="21"/>
      <c r="G11" s="21" t="s">
        <v>44</v>
      </c>
      <c r="H11" s="21"/>
      <c r="I11" s="21"/>
      <c r="J11" s="21"/>
      <c r="K11" s="21"/>
      <c r="L11" s="21" t="s">
        <v>35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0.25" customHeight="1">
      <c r="A12" s="9"/>
      <c r="B12" s="9"/>
      <c r="C12" s="23"/>
      <c r="D12" s="21" t="s">
        <v>45</v>
      </c>
      <c r="E12" s="21" t="s">
        <v>46</v>
      </c>
      <c r="F12" s="21"/>
      <c r="G12" s="21"/>
      <c r="H12" s="21">
        <v>220.0</v>
      </c>
      <c r="I12" s="21"/>
      <c r="J12" s="21"/>
      <c r="K12" s="21"/>
      <c r="L12" s="21" t="s">
        <v>35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0.25" customHeight="1">
      <c r="A13" s="9"/>
      <c r="B13" s="9"/>
      <c r="C13" s="22"/>
      <c r="D13" s="21" t="s">
        <v>47</v>
      </c>
      <c r="E13" s="21" t="s">
        <v>48</v>
      </c>
      <c r="F13" s="21"/>
      <c r="G13" s="21"/>
      <c r="H13" s="21"/>
      <c r="I13" s="21">
        <v>80.0</v>
      </c>
      <c r="J13" s="21"/>
      <c r="K13" s="21"/>
      <c r="L13" s="21" t="s">
        <v>35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6.5" customHeight="1">
      <c r="A14" s="9"/>
      <c r="B14" s="9"/>
      <c r="C14" s="22"/>
      <c r="D14" s="21" t="s">
        <v>49</v>
      </c>
      <c r="E14" s="21" t="s">
        <v>50</v>
      </c>
      <c r="F14" s="21"/>
      <c r="G14" s="21"/>
      <c r="H14" s="24"/>
      <c r="I14" s="21">
        <v>450.0</v>
      </c>
      <c r="J14" s="21"/>
      <c r="K14" s="21"/>
      <c r="L14" s="21" t="s">
        <v>35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9.5" customHeight="1">
      <c r="A15" s="9"/>
      <c r="B15" s="9"/>
      <c r="C15" s="22"/>
      <c r="D15" s="21" t="s">
        <v>51</v>
      </c>
      <c r="E15" s="21" t="s">
        <v>52</v>
      </c>
      <c r="F15" s="25" t="s">
        <v>53</v>
      </c>
      <c r="G15" s="26"/>
      <c r="H15" s="21"/>
      <c r="I15" s="21"/>
      <c r="J15" s="21"/>
      <c r="K15" s="21"/>
      <c r="L15" s="21" t="s">
        <v>35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1.0" customHeight="1">
      <c r="A16" s="9"/>
      <c r="B16" s="9"/>
      <c r="C16" s="22"/>
      <c r="D16" s="21" t="s">
        <v>54</v>
      </c>
      <c r="E16" s="21" t="s">
        <v>55</v>
      </c>
      <c r="F16" s="21"/>
      <c r="G16" s="21">
        <v>90.0</v>
      </c>
      <c r="H16" s="21"/>
      <c r="I16" s="21"/>
      <c r="J16" s="21"/>
      <c r="K16" s="21"/>
      <c r="L16" s="21" t="s">
        <v>35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9.5" customHeight="1">
      <c r="A17" s="9"/>
      <c r="B17" s="9"/>
      <c r="C17" s="22"/>
      <c r="D17" s="21" t="s">
        <v>56</v>
      </c>
      <c r="E17" s="21" t="s">
        <v>57</v>
      </c>
      <c r="F17" s="21"/>
      <c r="G17" s="21"/>
      <c r="H17" s="21"/>
      <c r="I17" s="21"/>
      <c r="J17" s="21"/>
      <c r="K17" s="21"/>
      <c r="L17" s="21" t="s">
        <v>58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0" customHeight="1">
      <c r="A18" s="9"/>
      <c r="B18" s="9"/>
      <c r="C18" s="22"/>
      <c r="D18" s="21" t="s">
        <v>59</v>
      </c>
      <c r="E18" s="21" t="s">
        <v>60</v>
      </c>
      <c r="F18" s="27" t="s">
        <v>61</v>
      </c>
      <c r="G18" s="26"/>
      <c r="H18" s="21"/>
      <c r="I18" s="21"/>
      <c r="J18" s="21"/>
      <c r="K18" s="21"/>
      <c r="L18" s="21" t="s">
        <v>35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1.0" customHeight="1">
      <c r="A19" s="9"/>
      <c r="B19" s="9"/>
      <c r="C19" s="22"/>
      <c r="D19" s="28" t="s">
        <v>62</v>
      </c>
      <c r="E19" s="29"/>
      <c r="F19" s="29"/>
      <c r="G19" s="26"/>
      <c r="H19" s="21"/>
      <c r="I19" s="21"/>
      <c r="J19" s="21"/>
      <c r="K19" s="21"/>
      <c r="L19" s="2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1.0" customHeight="1">
      <c r="A20" s="9"/>
      <c r="B20" s="9"/>
      <c r="C20" s="22"/>
      <c r="D20" s="21" t="s">
        <v>63</v>
      </c>
      <c r="E20" s="21"/>
      <c r="F20" s="21" t="s">
        <v>64</v>
      </c>
      <c r="G20" s="21"/>
      <c r="H20" s="21"/>
      <c r="I20" s="21"/>
      <c r="J20" s="21"/>
      <c r="K20" s="21"/>
      <c r="L20" s="21" t="s">
        <v>65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0" customHeight="1">
      <c r="A21" s="9"/>
      <c r="B21" s="9"/>
      <c r="C21" s="22"/>
      <c r="D21" s="21" t="s">
        <v>66</v>
      </c>
      <c r="E21" s="21" t="s">
        <v>67</v>
      </c>
      <c r="F21" s="21"/>
      <c r="G21" s="21">
        <v>30.0</v>
      </c>
      <c r="H21" s="21"/>
      <c r="I21" s="21"/>
      <c r="J21" s="21"/>
      <c r="K21" s="21"/>
      <c r="L21" s="21" t="s">
        <v>35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22"/>
      <c r="D22" s="21" t="s">
        <v>68</v>
      </c>
      <c r="E22" s="21" t="s">
        <v>69</v>
      </c>
      <c r="F22" s="21" t="s">
        <v>70</v>
      </c>
      <c r="G22" s="21"/>
      <c r="H22" s="21"/>
      <c r="I22" s="21"/>
      <c r="J22" s="21"/>
      <c r="K22" s="21"/>
      <c r="L22" s="21" t="s">
        <v>35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22"/>
      <c r="D23" s="21" t="s">
        <v>71</v>
      </c>
      <c r="E23" s="21" t="s">
        <v>72</v>
      </c>
      <c r="F23" s="21"/>
      <c r="G23" s="21">
        <v>80.0</v>
      </c>
      <c r="H23" s="21"/>
      <c r="I23" s="21"/>
      <c r="J23" s="21"/>
      <c r="K23" s="21"/>
      <c r="L23" s="21" t="s">
        <v>35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22"/>
      <c r="D24" s="21" t="s">
        <v>73</v>
      </c>
      <c r="E24" s="21" t="s">
        <v>74</v>
      </c>
      <c r="F24" s="21"/>
      <c r="G24" s="21"/>
      <c r="H24" s="21"/>
      <c r="I24" s="21"/>
      <c r="J24" s="21"/>
      <c r="K24" s="21"/>
      <c r="L24" s="21" t="s">
        <v>58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22"/>
      <c r="D25" s="21" t="s">
        <v>73</v>
      </c>
      <c r="E25" s="21"/>
      <c r="F25" s="21"/>
      <c r="G25" s="21"/>
      <c r="H25" s="21"/>
      <c r="I25" s="21"/>
      <c r="J25" s="21"/>
      <c r="K25" s="21"/>
      <c r="L25" s="21" t="s">
        <v>58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8.0" customHeight="1">
      <c r="A26" s="9"/>
      <c r="B26" s="9"/>
      <c r="C26" s="22"/>
      <c r="D26" s="21" t="s">
        <v>75</v>
      </c>
      <c r="E26" s="21" t="s">
        <v>76</v>
      </c>
      <c r="F26" s="21"/>
      <c r="G26" s="21"/>
      <c r="H26" s="21"/>
      <c r="I26" s="21"/>
      <c r="J26" s="21"/>
      <c r="K26" s="21"/>
      <c r="L26" s="21" t="s">
        <v>58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1.0" customHeight="1">
      <c r="A27" s="9"/>
      <c r="B27" s="9"/>
      <c r="C27" s="22"/>
      <c r="D27" s="21" t="s">
        <v>77</v>
      </c>
      <c r="E27" s="21" t="s">
        <v>78</v>
      </c>
      <c r="F27" s="21"/>
      <c r="G27" s="21">
        <v>40.0</v>
      </c>
      <c r="H27" s="21"/>
      <c r="I27" s="21"/>
      <c r="J27" s="21"/>
      <c r="K27" s="21"/>
      <c r="L27" s="21" t="s">
        <v>35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8.75" customHeight="1">
      <c r="A28" s="9"/>
      <c r="B28" s="9"/>
      <c r="C28" s="22"/>
      <c r="D28" s="21" t="s">
        <v>79</v>
      </c>
      <c r="E28" s="21" t="s">
        <v>80</v>
      </c>
      <c r="F28" s="21"/>
      <c r="G28" s="21">
        <v>70.0</v>
      </c>
      <c r="H28" s="21"/>
      <c r="I28" s="21"/>
      <c r="J28" s="21"/>
      <c r="K28" s="21"/>
      <c r="L28" s="21" t="s">
        <v>35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8.75" customHeight="1">
      <c r="A29" s="9"/>
      <c r="B29" s="9"/>
      <c r="C29" s="22"/>
      <c r="D29" s="21" t="s">
        <v>81</v>
      </c>
      <c r="E29" s="21" t="s">
        <v>82</v>
      </c>
      <c r="F29" s="21"/>
      <c r="G29" s="21">
        <v>30.0</v>
      </c>
      <c r="H29" s="21"/>
      <c r="I29" s="21"/>
      <c r="J29" s="21"/>
      <c r="K29" s="21"/>
      <c r="L29" s="21" t="s">
        <v>35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0" customHeight="1">
      <c r="A30" s="9"/>
      <c r="B30" s="9"/>
      <c r="C30" s="22"/>
      <c r="D30" s="21" t="s">
        <v>83</v>
      </c>
      <c r="E30" s="21" t="s">
        <v>84</v>
      </c>
      <c r="F30" s="21"/>
      <c r="G30" s="21"/>
      <c r="H30" s="21"/>
      <c r="I30" s="21"/>
      <c r="J30" s="21"/>
      <c r="K30" s="21"/>
      <c r="L30" s="21" t="s">
        <v>58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9.5" customHeight="1">
      <c r="A31" s="9"/>
      <c r="B31" s="9"/>
      <c r="C31" s="22"/>
      <c r="D31" s="21" t="s">
        <v>85</v>
      </c>
      <c r="E31" s="21" t="s">
        <v>86</v>
      </c>
      <c r="F31" s="21"/>
      <c r="G31" s="21"/>
      <c r="H31" s="21"/>
      <c r="I31" s="21"/>
      <c r="J31" s="21"/>
      <c r="K31" s="21"/>
      <c r="L31" s="21" t="s">
        <v>58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0" customHeight="1">
      <c r="A32" s="9"/>
      <c r="B32" s="9"/>
      <c r="C32" s="22"/>
      <c r="D32" s="21" t="s">
        <v>87</v>
      </c>
      <c r="E32" s="21" t="s">
        <v>88</v>
      </c>
      <c r="F32" s="27" t="s">
        <v>89</v>
      </c>
      <c r="G32" s="26"/>
      <c r="H32" s="21"/>
      <c r="I32" s="21"/>
      <c r="J32" s="21"/>
      <c r="K32" s="21"/>
      <c r="L32" s="21" t="s">
        <v>35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75" customHeight="1">
      <c r="A33" s="9"/>
      <c r="B33" s="9"/>
      <c r="C33" s="22"/>
      <c r="D33" s="21" t="s">
        <v>90</v>
      </c>
      <c r="E33" s="21" t="s">
        <v>91</v>
      </c>
      <c r="F33" s="21"/>
      <c r="G33" s="21">
        <v>200.0</v>
      </c>
      <c r="H33" s="21"/>
      <c r="I33" s="21"/>
      <c r="J33" s="21"/>
      <c r="K33" s="21"/>
      <c r="L33" s="21" t="s">
        <v>35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8.0" customHeight="1">
      <c r="A34" s="9"/>
      <c r="B34" s="9"/>
      <c r="C34" s="22"/>
      <c r="D34" s="21" t="s">
        <v>92</v>
      </c>
      <c r="E34" s="21" t="s">
        <v>93</v>
      </c>
      <c r="F34" s="21"/>
      <c r="G34" s="21">
        <v>120.0</v>
      </c>
      <c r="H34" s="21"/>
      <c r="I34" s="21"/>
      <c r="J34" s="21"/>
      <c r="K34" s="21"/>
      <c r="L34" s="21" t="s">
        <v>35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7.25" customHeight="1">
      <c r="A35" s="9"/>
      <c r="B35" s="9"/>
      <c r="C35" s="22"/>
      <c r="D35" s="21" t="s">
        <v>94</v>
      </c>
      <c r="E35" s="21" t="s">
        <v>95</v>
      </c>
      <c r="F35" s="21"/>
      <c r="G35" s="21"/>
      <c r="H35" s="21"/>
      <c r="I35" s="21"/>
      <c r="J35" s="21"/>
      <c r="K35" s="21"/>
      <c r="L35" s="21" t="s">
        <v>58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1.0" customHeight="1">
      <c r="A36" s="9"/>
      <c r="B36" s="9"/>
      <c r="C36" s="22"/>
      <c r="D36" s="21" t="s">
        <v>96</v>
      </c>
      <c r="E36" s="21"/>
      <c r="F36" s="21"/>
      <c r="G36" s="21"/>
      <c r="H36" s="21"/>
      <c r="I36" s="21"/>
      <c r="J36" s="21"/>
      <c r="K36" s="21"/>
      <c r="L36" s="21" t="s">
        <v>58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4.0" customHeight="1">
      <c r="A37" s="9"/>
      <c r="B37" s="9"/>
      <c r="C37" s="22"/>
      <c r="D37" s="21" t="s">
        <v>97</v>
      </c>
      <c r="E37" s="21" t="s">
        <v>98</v>
      </c>
      <c r="F37" s="21"/>
      <c r="G37" s="21">
        <v>50.0</v>
      </c>
      <c r="H37" s="21"/>
      <c r="I37" s="21"/>
      <c r="J37" s="21"/>
      <c r="K37" s="21"/>
      <c r="L37" s="21" t="s">
        <v>35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2.5" customHeight="1">
      <c r="A38" s="9"/>
      <c r="B38" s="9"/>
      <c r="C38" s="22"/>
      <c r="D38" s="21" t="s">
        <v>99</v>
      </c>
      <c r="E38" s="21" t="s">
        <v>100</v>
      </c>
      <c r="F38" s="21"/>
      <c r="G38" s="21">
        <v>40.0</v>
      </c>
      <c r="H38" s="21"/>
      <c r="I38" s="21"/>
      <c r="J38" s="21"/>
      <c r="K38" s="21"/>
      <c r="L38" s="21" t="s">
        <v>35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3.25" customHeight="1">
      <c r="A39" s="9"/>
      <c r="B39" s="9"/>
      <c r="C39" s="22"/>
      <c r="D39" s="21" t="s">
        <v>101</v>
      </c>
      <c r="E39" s="21" t="s">
        <v>102</v>
      </c>
      <c r="F39" s="21" t="s">
        <v>103</v>
      </c>
      <c r="G39" s="21"/>
      <c r="H39" s="21"/>
      <c r="I39" s="21"/>
      <c r="J39" s="21"/>
      <c r="K39" s="21"/>
      <c r="L39" s="21" t="s">
        <v>35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1.0" customHeight="1">
      <c r="A40" s="9"/>
      <c r="B40" s="9"/>
      <c r="C40" s="22"/>
      <c r="D40" s="21" t="s">
        <v>104</v>
      </c>
      <c r="E40" s="21"/>
      <c r="F40" s="21"/>
      <c r="G40" s="21"/>
      <c r="H40" s="21"/>
      <c r="I40" s="21"/>
      <c r="J40" s="21"/>
      <c r="K40" s="21"/>
      <c r="L40" s="21" t="s">
        <v>65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2.5" customHeight="1">
      <c r="A41" s="9"/>
      <c r="B41" s="9"/>
      <c r="C41" s="22"/>
      <c r="D41" s="21" t="s">
        <v>105</v>
      </c>
      <c r="E41" s="21"/>
      <c r="F41" s="21"/>
      <c r="G41" s="21"/>
      <c r="H41" s="21"/>
      <c r="I41" s="21"/>
      <c r="J41" s="21"/>
      <c r="K41" s="21"/>
      <c r="L41" s="2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22"/>
      <c r="D42" s="21" t="s">
        <v>106</v>
      </c>
      <c r="E42" s="21"/>
      <c r="F42" s="21"/>
      <c r="G42" s="21">
        <v>170.0</v>
      </c>
      <c r="H42" s="21"/>
      <c r="I42" s="21"/>
      <c r="J42" s="21"/>
      <c r="K42" s="21"/>
      <c r="L42" s="21" t="s">
        <v>35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7.25" customHeight="1">
      <c r="A43" s="9"/>
      <c r="B43" s="9"/>
      <c r="C43" s="22"/>
      <c r="D43" s="21" t="s">
        <v>107</v>
      </c>
      <c r="E43" s="21" t="s">
        <v>108</v>
      </c>
      <c r="F43" s="21"/>
      <c r="G43" s="21">
        <v>20.0</v>
      </c>
      <c r="H43" s="21"/>
      <c r="I43" s="21"/>
      <c r="J43" s="21"/>
      <c r="K43" s="21"/>
      <c r="L43" s="21" t="s">
        <v>35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8.0" customHeight="1">
      <c r="A44" s="9"/>
      <c r="B44" s="9"/>
      <c r="C44" s="22"/>
      <c r="D44" s="21"/>
      <c r="E44" s="21"/>
      <c r="F44" s="27"/>
      <c r="G44" s="26"/>
      <c r="H44" s="21"/>
      <c r="I44" s="21"/>
      <c r="J44" s="21"/>
      <c r="K44" s="21"/>
      <c r="L44" s="21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7.25" customHeight="1">
      <c r="A45" s="9"/>
      <c r="B45" s="9"/>
      <c r="C45" s="22"/>
      <c r="D45" s="21" t="s">
        <v>109</v>
      </c>
      <c r="E45" s="21"/>
      <c r="F45" s="27"/>
      <c r="G45" s="26"/>
      <c r="H45" s="21"/>
      <c r="I45" s="21"/>
      <c r="J45" s="21"/>
      <c r="K45" s="21"/>
      <c r="L45" s="21" t="s">
        <v>58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8.0" customHeight="1">
      <c r="A46" s="9"/>
      <c r="B46" s="9"/>
      <c r="C46" s="22"/>
      <c r="D46" s="21" t="s">
        <v>110</v>
      </c>
      <c r="E46" s="21"/>
      <c r="F46" s="27"/>
      <c r="G46" s="26"/>
      <c r="H46" s="21"/>
      <c r="I46" s="21"/>
      <c r="J46" s="21"/>
      <c r="K46" s="21"/>
      <c r="L46" s="21" t="s">
        <v>111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8.0" customHeight="1">
      <c r="A47" s="9"/>
      <c r="B47" s="9"/>
      <c r="C47" s="22"/>
      <c r="D47" s="21" t="s">
        <v>112</v>
      </c>
      <c r="E47" s="21"/>
      <c r="F47" s="21"/>
      <c r="G47" s="21">
        <v>70.0</v>
      </c>
      <c r="H47" s="21"/>
      <c r="I47" s="21"/>
      <c r="J47" s="21"/>
      <c r="K47" s="21"/>
      <c r="L47" s="21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8.0" customHeight="1">
      <c r="A48" s="9"/>
      <c r="B48" s="9"/>
      <c r="C48" s="22"/>
      <c r="D48" s="21" t="s">
        <v>113</v>
      </c>
      <c r="E48" s="21" t="s">
        <v>114</v>
      </c>
      <c r="F48" s="21"/>
      <c r="G48" s="21">
        <v>60.0</v>
      </c>
      <c r="H48" s="21"/>
      <c r="I48" s="21"/>
      <c r="J48" s="21"/>
      <c r="K48" s="21"/>
      <c r="L48" s="21" t="s">
        <v>35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8.0" customHeight="1">
      <c r="A49" s="9"/>
      <c r="B49" s="9"/>
      <c r="C49" s="22"/>
      <c r="D49" s="21" t="s">
        <v>115</v>
      </c>
      <c r="E49" s="21" t="s">
        <v>116</v>
      </c>
      <c r="F49" s="21"/>
      <c r="G49" s="21">
        <v>200.0</v>
      </c>
      <c r="H49" s="21"/>
      <c r="I49" s="21"/>
      <c r="J49" s="21"/>
      <c r="K49" s="21"/>
      <c r="L49" s="21" t="s">
        <v>35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8.0" customHeight="1">
      <c r="A50" s="9"/>
      <c r="B50" s="9"/>
      <c r="C50" s="22"/>
      <c r="D50" s="21" t="s">
        <v>117</v>
      </c>
      <c r="E50" s="21"/>
      <c r="F50" s="21"/>
      <c r="G50" s="21"/>
      <c r="H50" s="21"/>
      <c r="I50" s="21"/>
      <c r="J50" s="21"/>
      <c r="K50" s="21"/>
      <c r="L50" s="21" t="s">
        <v>118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8.75" customHeight="1">
      <c r="A51" s="9"/>
      <c r="B51" s="9"/>
      <c r="C51" s="22"/>
      <c r="D51" s="21" t="s">
        <v>119</v>
      </c>
      <c r="E51" s="21"/>
      <c r="F51" s="21"/>
      <c r="G51" s="21">
        <v>150.0</v>
      </c>
      <c r="H51" s="21"/>
      <c r="I51" s="21"/>
      <c r="J51" s="21"/>
      <c r="K51" s="21"/>
      <c r="L51" s="21" t="s">
        <v>35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8.0" customHeight="1">
      <c r="A52" s="9"/>
      <c r="B52" s="9"/>
      <c r="C52" s="22"/>
      <c r="D52" s="21" t="s">
        <v>120</v>
      </c>
      <c r="E52" s="21"/>
      <c r="F52" s="21"/>
      <c r="G52" s="21">
        <v>180.0</v>
      </c>
      <c r="H52" s="21"/>
      <c r="I52" s="21"/>
      <c r="J52" s="21"/>
      <c r="K52" s="21"/>
      <c r="L52" s="21" t="s">
        <v>35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8.75" customHeight="1">
      <c r="A53" s="9"/>
      <c r="B53" s="9"/>
      <c r="C53" s="22"/>
      <c r="D53" s="30" t="s">
        <v>121</v>
      </c>
      <c r="E53" s="30" t="s">
        <v>122</v>
      </c>
      <c r="F53" s="30"/>
      <c r="G53" s="30">
        <v>50.0</v>
      </c>
      <c r="H53" s="30"/>
      <c r="I53" s="30"/>
      <c r="J53" s="30"/>
      <c r="K53" s="30"/>
      <c r="L53" s="21" t="s">
        <v>35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8.75" customHeight="1">
      <c r="A54" s="9"/>
      <c r="B54" s="9"/>
      <c r="C54" s="22"/>
      <c r="D54" s="21"/>
      <c r="E54" s="21"/>
      <c r="F54" s="21"/>
      <c r="G54" s="21"/>
      <c r="H54" s="21"/>
      <c r="I54" s="21"/>
      <c r="J54" s="21"/>
      <c r="K54" s="21"/>
      <c r="L54" s="2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22"/>
      <c r="D55" s="31"/>
      <c r="E55" s="31"/>
      <c r="F55" s="31"/>
      <c r="G55" s="31"/>
      <c r="H55" s="31"/>
      <c r="I55" s="31"/>
      <c r="J55" s="31"/>
      <c r="K55" s="31"/>
      <c r="L55" s="2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22"/>
      <c r="D56" s="21" t="s">
        <v>123</v>
      </c>
      <c r="E56" s="32" t="s">
        <v>124</v>
      </c>
      <c r="F56" s="21"/>
      <c r="G56" s="21">
        <v>120.0</v>
      </c>
      <c r="H56" s="21"/>
      <c r="I56" s="21"/>
      <c r="J56" s="21"/>
      <c r="K56" s="21"/>
      <c r="L56" s="21" t="s">
        <v>35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22"/>
      <c r="D57" s="21" t="s">
        <v>125</v>
      </c>
      <c r="E57" s="21" t="s">
        <v>126</v>
      </c>
      <c r="F57" s="21"/>
      <c r="G57" s="21">
        <v>30.0</v>
      </c>
      <c r="H57" s="21"/>
      <c r="I57" s="21"/>
      <c r="J57" s="21"/>
      <c r="K57" s="21"/>
      <c r="L57" s="21" t="s">
        <v>35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22"/>
      <c r="D58" s="21" t="s">
        <v>127</v>
      </c>
      <c r="E58" s="32" t="s">
        <v>128</v>
      </c>
      <c r="F58" s="21"/>
      <c r="G58" s="21">
        <v>50.0</v>
      </c>
      <c r="H58" s="21"/>
      <c r="I58" s="21"/>
      <c r="J58" s="21"/>
      <c r="K58" s="21"/>
      <c r="L58" s="21" t="s">
        <v>35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22"/>
      <c r="D59" s="21" t="s">
        <v>129</v>
      </c>
      <c r="E59" s="21" t="s">
        <v>130</v>
      </c>
      <c r="F59" s="27" t="s">
        <v>131</v>
      </c>
      <c r="G59" s="26"/>
      <c r="H59" s="21"/>
      <c r="I59" s="21"/>
      <c r="J59" s="21"/>
      <c r="K59" s="21"/>
      <c r="L59" s="21" t="s">
        <v>35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22"/>
      <c r="D60" s="21" t="s">
        <v>132</v>
      </c>
      <c r="E60" s="21" t="s">
        <v>133</v>
      </c>
      <c r="F60" s="21"/>
      <c r="G60" s="21"/>
      <c r="H60" s="21"/>
      <c r="I60" s="21"/>
      <c r="J60" s="21"/>
      <c r="K60" s="21">
        <v>150.0</v>
      </c>
      <c r="L60" s="21" t="s">
        <v>35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22"/>
      <c r="D61" s="21" t="s">
        <v>134</v>
      </c>
      <c r="E61" s="21" t="s">
        <v>135</v>
      </c>
      <c r="F61" s="21"/>
      <c r="G61" s="21"/>
      <c r="H61" s="21"/>
      <c r="I61" s="21">
        <v>100.0</v>
      </c>
      <c r="J61" s="21"/>
      <c r="K61" s="21"/>
      <c r="L61" s="21" t="s">
        <v>35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22"/>
      <c r="D62" s="21" t="s">
        <v>136</v>
      </c>
      <c r="E62" s="21" t="s">
        <v>137</v>
      </c>
      <c r="F62" s="21"/>
      <c r="G62" s="21"/>
      <c r="H62" s="21"/>
      <c r="I62" s="21"/>
      <c r="J62" s="21"/>
      <c r="K62" s="21"/>
      <c r="L62" s="21" t="s">
        <v>111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22"/>
      <c r="D63" s="21" t="s">
        <v>138</v>
      </c>
      <c r="E63" s="9" t="s">
        <v>139</v>
      </c>
      <c r="F63" s="27" t="s">
        <v>140</v>
      </c>
      <c r="G63" s="26"/>
      <c r="H63" s="21"/>
      <c r="I63" s="21"/>
      <c r="J63" s="21"/>
      <c r="K63" s="21"/>
      <c r="L63" s="21" t="s">
        <v>35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22"/>
      <c r="D64" s="21" t="s">
        <v>141</v>
      </c>
      <c r="E64" s="21" t="s">
        <v>142</v>
      </c>
      <c r="F64" s="21"/>
      <c r="G64" s="21"/>
      <c r="H64" s="21"/>
      <c r="I64" s="21"/>
      <c r="J64" s="21"/>
      <c r="K64" s="21"/>
      <c r="L64" s="21" t="s">
        <v>111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22"/>
      <c r="D65" s="21"/>
      <c r="E65" s="21"/>
      <c r="F65" s="21"/>
      <c r="G65" s="21"/>
      <c r="H65" s="21"/>
      <c r="I65" s="21"/>
      <c r="J65" s="21"/>
      <c r="K65" s="21"/>
      <c r="L65" s="2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2">
    <mergeCell ref="F44:G44"/>
    <mergeCell ref="F45:G45"/>
    <mergeCell ref="F46:G46"/>
    <mergeCell ref="F59:G59"/>
    <mergeCell ref="F63:G63"/>
    <mergeCell ref="C2:J2"/>
    <mergeCell ref="K2:L2"/>
    <mergeCell ref="D3:E3"/>
    <mergeCell ref="F15:G15"/>
    <mergeCell ref="F18:G18"/>
    <mergeCell ref="D19:G19"/>
    <mergeCell ref="F32:G32"/>
  </mergeCells>
  <printOptions/>
  <pageMargins bottom="0.7480314960629921" footer="0.0" header="0.0" left="0.7086614173228347" right="0.7086614173228347" top="0.7480314960629921"/>
  <pageSetup scale="95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90.0"/>
    <col customWidth="1" min="3" max="3" width="17.71"/>
    <col customWidth="1" min="4" max="4" width="15.14"/>
    <col customWidth="1" min="5" max="5" width="9.86"/>
    <col customWidth="1" min="6" max="6" width="8.71"/>
    <col customWidth="1" min="7" max="7" width="15.29"/>
    <col customWidth="1" min="8" max="8" width="11.71"/>
    <col customWidth="1" min="9" max="10" width="8.71"/>
    <col customWidth="1" min="11" max="11" width="61.29"/>
    <col customWidth="1" min="12" max="12" width="8.71"/>
    <col customWidth="1" min="13" max="13" width="9.14"/>
    <col customWidth="1" min="14" max="15" width="8.71"/>
    <col customWidth="1" min="16" max="16" width="37.43"/>
    <col customWidth="1" min="17" max="20" width="8.71"/>
    <col customWidth="1" min="21" max="21" width="57.43"/>
    <col customWidth="1" min="22" max="24" width="8.71"/>
    <col customWidth="1" min="25" max="25" width="41.86"/>
    <col customWidth="1" min="26" max="26" width="12.43"/>
    <col customWidth="1" min="27" max="27" width="8.71"/>
    <col customWidth="1" min="28" max="28" width="30.14"/>
    <col customWidth="1" min="29" max="29" width="11.0"/>
    <col customWidth="1" min="30" max="34" width="8.71"/>
  </cols>
  <sheetData>
    <row r="1" ht="15.0" customHeight="1">
      <c r="B1" s="1">
        <v>0.0</v>
      </c>
      <c r="C1" s="1"/>
      <c r="D1" s="1"/>
      <c r="E1" s="1"/>
      <c r="L1" s="1" t="s">
        <v>2987</v>
      </c>
      <c r="M1" s="1"/>
      <c r="P1" s="1" t="s">
        <v>2988</v>
      </c>
      <c r="Q1" s="1" t="s">
        <v>201</v>
      </c>
      <c r="U1" s="1" t="s">
        <v>2989</v>
      </c>
      <c r="V1" s="1" t="s">
        <v>201</v>
      </c>
    </row>
    <row r="2" ht="15.0" customHeight="1">
      <c r="A2" s="1"/>
      <c r="B2" s="404" t="s">
        <v>2990</v>
      </c>
      <c r="C2" s="404" t="s">
        <v>201</v>
      </c>
      <c r="D2" s="404" t="s">
        <v>2420</v>
      </c>
      <c r="E2" s="404" t="s">
        <v>244</v>
      </c>
      <c r="F2" s="1"/>
      <c r="G2" s="1"/>
      <c r="H2" s="1"/>
      <c r="I2" s="1"/>
      <c r="J2" s="1"/>
      <c r="K2" s="1"/>
      <c r="L2" s="1"/>
      <c r="M2" s="1"/>
      <c r="N2" s="1"/>
      <c r="O2" s="1"/>
      <c r="P2" s="568"/>
      <c r="Q2" s="1"/>
      <c r="R2" s="1"/>
      <c r="S2" s="1"/>
      <c r="W2" s="1"/>
      <c r="X2" s="1"/>
      <c r="Y2" s="568"/>
      <c r="Z2" s="1"/>
      <c r="AA2" s="1"/>
      <c r="AB2" s="568"/>
      <c r="AC2" s="1"/>
      <c r="AD2" s="1"/>
      <c r="AE2" s="1"/>
      <c r="AF2" s="1"/>
      <c r="AG2" s="1"/>
      <c r="AH2" s="1"/>
    </row>
    <row r="3" ht="15.0" customHeight="1">
      <c r="B3" s="461" t="s">
        <v>2991</v>
      </c>
      <c r="C3" s="154">
        <v>2990.0</v>
      </c>
      <c r="D3" s="154">
        <v>1186.0</v>
      </c>
      <c r="E3" s="569">
        <v>0.18</v>
      </c>
      <c r="G3" s="150"/>
      <c r="H3" s="474" t="s">
        <v>2992</v>
      </c>
      <c r="K3" s="150"/>
      <c r="L3" s="1"/>
      <c r="M3" s="1"/>
      <c r="P3" s="568"/>
      <c r="Q3" s="1"/>
      <c r="Y3" s="568"/>
      <c r="Z3" s="1"/>
      <c r="AB3" s="568"/>
      <c r="AC3" s="1"/>
    </row>
    <row r="4" ht="15.0" customHeight="1">
      <c r="B4" s="461" t="s">
        <v>2993</v>
      </c>
      <c r="C4" s="154">
        <v>4490.0</v>
      </c>
      <c r="D4" s="154">
        <v>1327.0</v>
      </c>
      <c r="E4" s="569">
        <v>0.18</v>
      </c>
      <c r="G4" s="150"/>
      <c r="H4" s="474" t="s">
        <v>2992</v>
      </c>
      <c r="K4" s="150"/>
      <c r="L4" s="1"/>
      <c r="M4" s="1"/>
      <c r="P4" s="568"/>
      <c r="Q4" s="1"/>
      <c r="Y4" s="568"/>
      <c r="Z4" s="1"/>
      <c r="AB4" s="568"/>
      <c r="AC4" s="1"/>
    </row>
    <row r="5" ht="15.0" customHeight="1">
      <c r="B5" s="461" t="s">
        <v>2994</v>
      </c>
      <c r="C5" s="154">
        <v>5999.0</v>
      </c>
      <c r="D5" s="154">
        <v>2157.0</v>
      </c>
      <c r="E5" s="569">
        <v>0.18</v>
      </c>
      <c r="G5" s="150"/>
      <c r="H5" s="474" t="s">
        <v>2992</v>
      </c>
      <c r="K5" s="150"/>
      <c r="L5" s="1"/>
      <c r="M5" s="1"/>
      <c r="P5" s="568"/>
      <c r="Q5" s="1"/>
      <c r="Y5" s="568"/>
      <c r="Z5" s="1"/>
      <c r="AB5" s="568"/>
      <c r="AC5" s="1"/>
    </row>
    <row r="6" ht="15.0" customHeight="1">
      <c r="B6" s="461" t="s">
        <v>2995</v>
      </c>
      <c r="C6" s="154">
        <v>2990.0</v>
      </c>
      <c r="D6" s="154">
        <v>1161.0</v>
      </c>
      <c r="E6" s="569">
        <v>0.18</v>
      </c>
      <c r="H6" s="474" t="s">
        <v>2699</v>
      </c>
      <c r="K6" s="150"/>
      <c r="L6" s="1"/>
      <c r="M6" s="1"/>
      <c r="P6" s="568"/>
      <c r="Y6" s="568"/>
      <c r="Z6" s="1"/>
      <c r="AB6" s="568"/>
      <c r="AC6" s="1"/>
    </row>
    <row r="7" ht="15.0" customHeight="1">
      <c r="B7" s="570" t="s">
        <v>2996</v>
      </c>
      <c r="C7" s="154">
        <v>2990.0</v>
      </c>
      <c r="D7" s="154">
        <v>1186.0</v>
      </c>
      <c r="E7" s="569">
        <v>0.18</v>
      </c>
      <c r="H7" s="474" t="s">
        <v>2992</v>
      </c>
      <c r="M7" s="1"/>
      <c r="P7" s="568"/>
      <c r="Y7" s="568"/>
      <c r="Z7" s="1"/>
      <c r="AB7" s="568"/>
      <c r="AC7" s="1"/>
      <c r="AH7" s="1" t="s">
        <v>1701</v>
      </c>
    </row>
    <row r="8" ht="15.0" customHeight="1">
      <c r="B8" s="570" t="s">
        <v>2997</v>
      </c>
      <c r="C8" s="154">
        <v>4490.0</v>
      </c>
      <c r="D8" s="154">
        <v>1327.0</v>
      </c>
      <c r="E8" s="569">
        <v>0.18</v>
      </c>
      <c r="G8" s="150"/>
      <c r="H8" s="474" t="s">
        <v>2992</v>
      </c>
      <c r="M8" s="1"/>
      <c r="Y8" s="568"/>
      <c r="Z8" s="1"/>
      <c r="AB8" s="568"/>
      <c r="AC8" s="1"/>
    </row>
    <row r="9" ht="15.0" customHeight="1">
      <c r="B9" s="570" t="s">
        <v>2998</v>
      </c>
      <c r="C9" s="154">
        <v>5999.0</v>
      </c>
      <c r="D9" s="154">
        <v>2157.0</v>
      </c>
      <c r="E9" s="569">
        <v>0.18</v>
      </c>
      <c r="G9" s="150"/>
      <c r="H9" s="474" t="s">
        <v>2992</v>
      </c>
      <c r="K9" s="1"/>
      <c r="L9" s="1"/>
      <c r="M9" s="1"/>
      <c r="U9" s="150"/>
      <c r="Y9" s="568"/>
      <c r="Z9" s="1"/>
      <c r="AB9" s="568"/>
      <c r="AC9" s="1"/>
    </row>
    <row r="10" ht="15.0" customHeight="1">
      <c r="B10" s="462" t="s">
        <v>2999</v>
      </c>
      <c r="C10" s="154"/>
      <c r="D10" s="154"/>
      <c r="E10" s="569"/>
      <c r="G10" s="150"/>
      <c r="L10" s="1"/>
      <c r="M10" s="1"/>
      <c r="U10" s="150"/>
      <c r="Y10" s="568"/>
      <c r="Z10" s="1"/>
      <c r="AB10" s="568"/>
      <c r="AC10" s="1"/>
    </row>
    <row r="11" ht="15.0" customHeight="1">
      <c r="B11" s="461" t="s">
        <v>3000</v>
      </c>
      <c r="C11" s="154">
        <v>2490.0</v>
      </c>
      <c r="D11" s="154">
        <v>899.0</v>
      </c>
      <c r="E11" s="569">
        <v>0.18</v>
      </c>
      <c r="G11" s="150"/>
      <c r="H11" s="474" t="s">
        <v>2992</v>
      </c>
      <c r="L11" s="1"/>
      <c r="M11" s="1"/>
      <c r="U11" s="150"/>
      <c r="Y11" s="568"/>
      <c r="Z11" s="1"/>
      <c r="AB11" s="568"/>
      <c r="AC11" s="1"/>
    </row>
    <row r="12" ht="15.0" customHeight="1">
      <c r="B12" s="461" t="s">
        <v>3001</v>
      </c>
      <c r="C12" s="154">
        <v>2990.0</v>
      </c>
      <c r="D12" s="154">
        <v>1048.0</v>
      </c>
      <c r="E12" s="569">
        <v>0.18</v>
      </c>
      <c r="G12" s="150"/>
      <c r="H12" s="474" t="s">
        <v>2992</v>
      </c>
      <c r="M12" s="1"/>
      <c r="U12" s="150"/>
      <c r="Y12" s="568"/>
      <c r="Z12" s="1"/>
      <c r="AB12" s="568"/>
      <c r="AC12" s="1"/>
    </row>
    <row r="13" ht="15.0" customHeight="1">
      <c r="B13" s="461" t="s">
        <v>3002</v>
      </c>
      <c r="C13" s="154">
        <v>3499.0</v>
      </c>
      <c r="D13" s="154">
        <v>1209.0</v>
      </c>
      <c r="E13" s="569">
        <v>0.18</v>
      </c>
      <c r="H13" s="474" t="s">
        <v>2992</v>
      </c>
      <c r="K13" s="568"/>
      <c r="L13" s="1"/>
      <c r="M13" s="1"/>
      <c r="U13" s="150"/>
      <c r="Y13" s="568"/>
      <c r="Z13" s="1"/>
      <c r="AB13" s="568"/>
      <c r="AC13" s="1"/>
    </row>
    <row r="14" ht="15.0" customHeight="1">
      <c r="B14" s="461" t="s">
        <v>3003</v>
      </c>
      <c r="C14" s="154">
        <v>2990.0</v>
      </c>
      <c r="D14" s="154">
        <v>1128.0</v>
      </c>
      <c r="E14" s="569">
        <v>0.18</v>
      </c>
      <c r="H14" s="474" t="s">
        <v>2992</v>
      </c>
      <c r="K14" s="568"/>
      <c r="L14" s="1"/>
      <c r="M14" s="1"/>
      <c r="U14" s="150"/>
      <c r="Y14" s="568"/>
      <c r="AB14" s="568"/>
      <c r="AC14" s="1"/>
    </row>
    <row r="15" ht="15.0" customHeight="1">
      <c r="B15" s="461" t="s">
        <v>3004</v>
      </c>
      <c r="C15" s="154">
        <v>3990.0</v>
      </c>
      <c r="D15" s="154">
        <v>1370.0</v>
      </c>
      <c r="E15" s="569">
        <v>0.18</v>
      </c>
      <c r="G15" s="150"/>
      <c r="H15" s="474" t="s">
        <v>2992</v>
      </c>
      <c r="K15" s="150"/>
      <c r="M15" s="1"/>
      <c r="Y15" s="568"/>
      <c r="AB15" s="568"/>
      <c r="AC15" s="1"/>
    </row>
    <row r="16" ht="15.0" customHeight="1">
      <c r="B16" s="461" t="s">
        <v>3005</v>
      </c>
      <c r="C16" s="154">
        <v>3990.0</v>
      </c>
      <c r="D16" s="154">
        <v>1370.0</v>
      </c>
      <c r="E16" s="569">
        <v>0.18</v>
      </c>
      <c r="G16" s="568"/>
      <c r="H16" s="474" t="s">
        <v>2992</v>
      </c>
      <c r="K16" s="150"/>
      <c r="L16" s="1"/>
      <c r="M16" s="1"/>
      <c r="Y16" s="568"/>
      <c r="AB16" s="1"/>
      <c r="AC16" s="1"/>
    </row>
    <row r="17" ht="15.0" customHeight="1">
      <c r="B17" s="570" t="s">
        <v>3006</v>
      </c>
      <c r="C17" s="154">
        <v>3490.0</v>
      </c>
      <c r="D17" s="154">
        <v>1209.0</v>
      </c>
      <c r="E17" s="569">
        <v>0.18</v>
      </c>
      <c r="G17" s="568"/>
      <c r="H17" s="474" t="s">
        <v>2992</v>
      </c>
      <c r="K17" s="150"/>
      <c r="L17" s="1"/>
      <c r="M17" s="1"/>
      <c r="Y17" s="568"/>
      <c r="AB17" s="568"/>
    </row>
    <row r="18" ht="15.0" customHeight="1">
      <c r="B18" s="570" t="s">
        <v>3007</v>
      </c>
      <c r="C18" s="154">
        <v>2490.0</v>
      </c>
      <c r="D18" s="154">
        <v>1048.0</v>
      </c>
      <c r="E18" s="569">
        <v>0.18</v>
      </c>
      <c r="H18" s="474" t="s">
        <v>2992</v>
      </c>
      <c r="K18" s="568"/>
      <c r="L18" s="1"/>
      <c r="M18" s="1"/>
      <c r="Y18" s="568"/>
      <c r="AB18" s="568"/>
    </row>
    <row r="19" ht="15.0" customHeight="1">
      <c r="B19" s="462" t="s">
        <v>3008</v>
      </c>
      <c r="C19" s="154"/>
      <c r="D19" s="154"/>
      <c r="E19" s="569"/>
      <c r="G19" s="568"/>
      <c r="K19" s="568"/>
      <c r="L19" s="1"/>
      <c r="M19" s="1"/>
      <c r="Y19" s="568"/>
      <c r="AB19" s="568"/>
    </row>
    <row r="20" ht="15.0" customHeight="1">
      <c r="B20" s="461" t="s">
        <v>3009</v>
      </c>
      <c r="C20" s="154">
        <v>3990.0</v>
      </c>
      <c r="D20" s="154">
        <v>1289.0</v>
      </c>
      <c r="E20" s="569">
        <v>0.18</v>
      </c>
      <c r="G20" s="568"/>
      <c r="H20" s="474" t="s">
        <v>2992</v>
      </c>
      <c r="K20" s="568"/>
      <c r="L20" s="1"/>
      <c r="M20" s="1"/>
      <c r="Y20" s="568"/>
      <c r="AB20" s="568"/>
    </row>
    <row r="21" ht="15.0" customHeight="1">
      <c r="B21" s="461" t="s">
        <v>3010</v>
      </c>
      <c r="C21" s="154">
        <v>2990.0</v>
      </c>
      <c r="D21" s="154">
        <v>1289.0</v>
      </c>
      <c r="E21" s="569">
        <v>0.18</v>
      </c>
      <c r="G21" s="568"/>
      <c r="H21" s="474" t="s">
        <v>2992</v>
      </c>
      <c r="K21" s="568"/>
      <c r="L21" s="1"/>
      <c r="M21" s="1"/>
      <c r="Y21" s="568"/>
      <c r="AB21" s="568"/>
    </row>
    <row r="22" ht="15.0" customHeight="1">
      <c r="B22" s="570" t="s">
        <v>3011</v>
      </c>
      <c r="C22" s="154">
        <v>2990.0</v>
      </c>
      <c r="D22" s="154">
        <v>1289.0</v>
      </c>
      <c r="E22" s="569">
        <v>0.18</v>
      </c>
      <c r="H22" s="474" t="s">
        <v>2992</v>
      </c>
      <c r="M22" s="1"/>
    </row>
    <row r="23" ht="15.0" customHeight="1">
      <c r="B23" s="461" t="s">
        <v>3012</v>
      </c>
      <c r="C23" s="154">
        <v>3990.0</v>
      </c>
      <c r="D23" s="154">
        <v>1451.0</v>
      </c>
      <c r="E23" s="569">
        <v>0.18</v>
      </c>
      <c r="G23" s="150"/>
      <c r="H23" s="474" t="s">
        <v>2992</v>
      </c>
      <c r="M23" s="1"/>
    </row>
    <row r="24" ht="15.0" customHeight="1">
      <c r="B24" s="461" t="s">
        <v>3013</v>
      </c>
      <c r="C24" s="154">
        <v>3990.0</v>
      </c>
      <c r="D24" s="154">
        <v>1289.0</v>
      </c>
      <c r="E24" s="569">
        <v>0.18</v>
      </c>
      <c r="H24" s="474" t="s">
        <v>2992</v>
      </c>
      <c r="M24" s="1"/>
    </row>
    <row r="25" ht="15.0" customHeight="1">
      <c r="B25" s="461" t="s">
        <v>3014</v>
      </c>
      <c r="C25" s="154">
        <v>3990.0</v>
      </c>
      <c r="D25" s="154">
        <v>1289.0</v>
      </c>
      <c r="E25" s="569">
        <v>0.18</v>
      </c>
      <c r="G25" s="568"/>
      <c r="H25" s="474" t="s">
        <v>2992</v>
      </c>
      <c r="M25" s="1"/>
    </row>
    <row r="26" ht="15.0" customHeight="1">
      <c r="B26" s="154" t="s">
        <v>3015</v>
      </c>
      <c r="C26" s="154"/>
      <c r="D26" s="154"/>
      <c r="E26" s="569"/>
      <c r="G26" s="150"/>
      <c r="M26" s="1"/>
    </row>
    <row r="27" ht="15.0" customHeight="1">
      <c r="B27" s="461" t="s">
        <v>3016</v>
      </c>
      <c r="C27" s="154">
        <v>2999.0</v>
      </c>
      <c r="D27" s="154">
        <v>1161.0</v>
      </c>
      <c r="E27" s="569">
        <v>0.18</v>
      </c>
      <c r="G27" s="150"/>
      <c r="H27" s="474" t="s">
        <v>2992</v>
      </c>
      <c r="M27" s="1"/>
    </row>
    <row r="28" ht="15.0" customHeight="1">
      <c r="B28" s="461" t="s">
        <v>3017</v>
      </c>
      <c r="C28" s="154">
        <v>3490.0</v>
      </c>
      <c r="D28" s="154">
        <v>1493.0</v>
      </c>
      <c r="E28" s="569">
        <v>0.18</v>
      </c>
      <c r="G28" s="150"/>
      <c r="H28" s="474" t="s">
        <v>2992</v>
      </c>
      <c r="M28" s="1"/>
    </row>
    <row r="29" ht="15.0" customHeight="1">
      <c r="B29" s="461" t="s">
        <v>3018</v>
      </c>
      <c r="C29" s="154">
        <v>3490.0</v>
      </c>
      <c r="D29" s="154">
        <v>1493.0</v>
      </c>
      <c r="E29" s="569">
        <v>0.18</v>
      </c>
      <c r="G29" s="150"/>
      <c r="H29" s="474" t="s">
        <v>2992</v>
      </c>
      <c r="M29" s="1"/>
    </row>
    <row r="30" ht="15.0" customHeight="1">
      <c r="B30" s="570" t="s">
        <v>3019</v>
      </c>
      <c r="C30" s="154">
        <v>2999.0</v>
      </c>
      <c r="D30" s="154">
        <v>1161.0</v>
      </c>
      <c r="E30" s="569">
        <v>0.18</v>
      </c>
      <c r="G30" s="150"/>
      <c r="H30" s="474" t="s">
        <v>2992</v>
      </c>
      <c r="M30" s="1"/>
    </row>
    <row r="31" ht="15.0" customHeight="1">
      <c r="B31" s="461" t="s">
        <v>3020</v>
      </c>
      <c r="C31" s="154">
        <v>6990.0</v>
      </c>
      <c r="D31" s="154">
        <v>2738.0</v>
      </c>
      <c r="E31" s="569">
        <v>0.18</v>
      </c>
      <c r="G31" s="150"/>
      <c r="H31" s="474" t="s">
        <v>2992</v>
      </c>
      <c r="M31" s="1"/>
    </row>
    <row r="32" ht="15.0" customHeight="1">
      <c r="B32" s="570" t="s">
        <v>3021</v>
      </c>
      <c r="C32" s="154">
        <v>6990.0</v>
      </c>
      <c r="D32" s="154">
        <v>2666.0</v>
      </c>
      <c r="E32" s="569">
        <v>0.18</v>
      </c>
      <c r="G32" s="150"/>
      <c r="H32" s="474" t="s">
        <v>2992</v>
      </c>
      <c r="M32" s="1"/>
    </row>
    <row r="33" ht="15.0" customHeight="1">
      <c r="B33" s="461" t="s">
        <v>3022</v>
      </c>
      <c r="C33" s="154">
        <v>13990.0</v>
      </c>
      <c r="D33" s="154">
        <v>6795.0</v>
      </c>
      <c r="E33" s="569">
        <v>0.18</v>
      </c>
      <c r="G33" s="150"/>
      <c r="H33" s="474" t="s">
        <v>2992</v>
      </c>
      <c r="M33" s="1"/>
    </row>
    <row r="34" ht="15.0" customHeight="1">
      <c r="B34" s="461" t="s">
        <v>3023</v>
      </c>
      <c r="C34" s="154">
        <v>13990.0</v>
      </c>
      <c r="D34" s="154">
        <v>6795.0</v>
      </c>
      <c r="E34" s="569">
        <v>0.18</v>
      </c>
      <c r="G34" s="150"/>
      <c r="H34" s="474" t="s">
        <v>2992</v>
      </c>
      <c r="M34" s="1"/>
    </row>
    <row r="35" ht="15.0" customHeight="1">
      <c r="B35" s="461" t="s">
        <v>3024</v>
      </c>
      <c r="C35" s="154">
        <v>5990.0</v>
      </c>
      <c r="D35" s="154">
        <v>2999.0</v>
      </c>
      <c r="E35" s="569">
        <v>0.18</v>
      </c>
      <c r="G35" s="150"/>
      <c r="H35" s="474" t="s">
        <v>2992</v>
      </c>
      <c r="M35" s="1"/>
    </row>
    <row r="36" ht="15.0" customHeight="1">
      <c r="B36" s="461" t="s">
        <v>3025</v>
      </c>
      <c r="C36" s="154">
        <v>16990.0</v>
      </c>
      <c r="D36" s="154">
        <v>8601.0</v>
      </c>
      <c r="E36" s="569">
        <v>0.18</v>
      </c>
      <c r="G36" s="150"/>
      <c r="H36" s="474" t="s">
        <v>2992</v>
      </c>
      <c r="M36" s="1"/>
    </row>
    <row r="37" ht="15.0" customHeight="1">
      <c r="B37" s="461" t="s">
        <v>3026</v>
      </c>
      <c r="C37" s="154">
        <v>9990.0</v>
      </c>
      <c r="D37" s="154">
        <v>4231.0</v>
      </c>
      <c r="E37" s="569">
        <v>0.18</v>
      </c>
      <c r="H37" s="474" t="s">
        <v>2992</v>
      </c>
      <c r="M37" s="1"/>
    </row>
    <row r="38" ht="15.0" customHeight="1">
      <c r="B38" s="461" t="s">
        <v>3027</v>
      </c>
      <c r="C38" s="154">
        <v>5490.0</v>
      </c>
      <c r="D38" s="154">
        <v>2572.0</v>
      </c>
      <c r="E38" s="569">
        <v>0.18</v>
      </c>
      <c r="H38" s="474" t="s">
        <v>2992</v>
      </c>
      <c r="M38" s="1"/>
    </row>
    <row r="39" ht="15.0" customHeight="1">
      <c r="B39" s="461" t="s">
        <v>3028</v>
      </c>
      <c r="C39" s="154">
        <v>7990.0</v>
      </c>
      <c r="D39" s="154">
        <v>3526.0</v>
      </c>
      <c r="E39" s="569">
        <v>0.18</v>
      </c>
      <c r="H39" s="474" t="s">
        <v>2992</v>
      </c>
      <c r="M39" s="1"/>
    </row>
    <row r="40" ht="15.0" customHeight="1">
      <c r="B40" s="571" t="s">
        <v>3029</v>
      </c>
      <c r="C40" s="154">
        <v>9990.0</v>
      </c>
      <c r="D40" s="154">
        <v>4231.0</v>
      </c>
      <c r="E40" s="569">
        <v>0.18</v>
      </c>
      <c r="H40" s="474" t="s">
        <v>2992</v>
      </c>
      <c r="M40" s="1"/>
    </row>
    <row r="41" ht="15.0" customHeight="1">
      <c r="B41" s="461" t="s">
        <v>3030</v>
      </c>
      <c r="C41" s="154"/>
      <c r="D41" s="154"/>
      <c r="E41" s="569"/>
      <c r="M41" s="1"/>
    </row>
    <row r="42" ht="15.0" customHeight="1">
      <c r="B42" s="461" t="s">
        <v>3031</v>
      </c>
      <c r="C42" s="154">
        <v>2990.0</v>
      </c>
      <c r="D42" s="154">
        <v>1128.0</v>
      </c>
      <c r="E42" s="569">
        <v>0.18</v>
      </c>
      <c r="H42" s="474" t="s">
        <v>2992</v>
      </c>
      <c r="M42" s="1"/>
    </row>
    <row r="43" ht="15.0" customHeight="1">
      <c r="B43" s="461" t="s">
        <v>3032</v>
      </c>
      <c r="C43" s="154"/>
      <c r="D43" s="154"/>
      <c r="E43" s="569"/>
      <c r="M43" s="1"/>
    </row>
    <row r="44" ht="15.0" customHeight="1">
      <c r="B44" s="461" t="s">
        <v>3033</v>
      </c>
      <c r="C44" s="154">
        <v>1499.0</v>
      </c>
      <c r="D44" s="154">
        <v>523.0</v>
      </c>
      <c r="E44" s="569">
        <v>0.18</v>
      </c>
      <c r="H44" s="474" t="s">
        <v>2992</v>
      </c>
      <c r="M44" s="1"/>
    </row>
    <row r="45" ht="15.0" customHeight="1">
      <c r="B45" s="461" t="s">
        <v>3034</v>
      </c>
      <c r="C45" s="154">
        <v>999.0</v>
      </c>
      <c r="D45" s="154">
        <v>443.0</v>
      </c>
      <c r="E45" s="569">
        <v>0.18</v>
      </c>
      <c r="H45" s="474" t="s">
        <v>2992</v>
      </c>
      <c r="M45" s="1"/>
    </row>
    <row r="46" ht="15.0" customHeight="1">
      <c r="B46" s="154" t="s">
        <v>3035</v>
      </c>
      <c r="C46" s="154"/>
      <c r="D46" s="154"/>
      <c r="E46" s="569"/>
      <c r="M46" s="1"/>
    </row>
    <row r="47" ht="15.0" customHeight="1">
      <c r="B47" s="461" t="s">
        <v>3036</v>
      </c>
      <c r="C47" s="154">
        <v>799.0</v>
      </c>
      <c r="D47" s="154">
        <v>211.0</v>
      </c>
      <c r="E47" s="569">
        <v>0.18</v>
      </c>
      <c r="H47" s="474" t="s">
        <v>2992</v>
      </c>
      <c r="M47" s="1"/>
    </row>
    <row r="48" ht="15.0" customHeight="1">
      <c r="B48" s="461" t="s">
        <v>3037</v>
      </c>
      <c r="C48" s="154">
        <v>999.0</v>
      </c>
      <c r="D48" s="154">
        <v>317.0</v>
      </c>
      <c r="E48" s="569">
        <v>0.18</v>
      </c>
      <c r="H48" s="474" t="s">
        <v>2992</v>
      </c>
      <c r="M48" s="1"/>
    </row>
    <row r="49" ht="15.0" customHeight="1">
      <c r="B49" s="461" t="s">
        <v>3038</v>
      </c>
      <c r="C49" s="154">
        <v>499.0</v>
      </c>
      <c r="D49" s="154">
        <v>130.0</v>
      </c>
      <c r="E49" s="569">
        <v>0.18</v>
      </c>
      <c r="H49" s="474" t="s">
        <v>2992</v>
      </c>
      <c r="M49" s="1"/>
    </row>
    <row r="50" ht="15.0" customHeight="1">
      <c r="B50" s="461" t="s">
        <v>3039</v>
      </c>
      <c r="C50" s="154">
        <v>1499.0</v>
      </c>
      <c r="D50" s="154">
        <v>644.0</v>
      </c>
      <c r="E50" s="569">
        <v>0.18</v>
      </c>
      <c r="H50" s="474" t="s">
        <v>2992</v>
      </c>
      <c r="M50" s="1"/>
    </row>
    <row r="51" ht="15.0" customHeight="1">
      <c r="B51" s="461" t="s">
        <v>3040</v>
      </c>
      <c r="C51" s="154">
        <v>999.0</v>
      </c>
      <c r="D51" s="154">
        <v>327.0</v>
      </c>
      <c r="E51" s="569">
        <v>0.18</v>
      </c>
      <c r="H51" s="474" t="s">
        <v>2992</v>
      </c>
      <c r="M51" s="1"/>
    </row>
    <row r="52" ht="15.75" customHeight="1">
      <c r="B52" s="154"/>
      <c r="C52" s="154"/>
      <c r="D52" s="154"/>
      <c r="E52" s="154"/>
      <c r="M52" s="1"/>
    </row>
    <row r="53" ht="15.75" customHeight="1">
      <c r="B53" s="154"/>
      <c r="C53" s="154"/>
      <c r="D53" s="154"/>
      <c r="E53" s="154"/>
      <c r="M53" s="1"/>
    </row>
    <row r="54" ht="15.75" customHeight="1">
      <c r="B54" s="154"/>
      <c r="C54" s="154"/>
      <c r="D54" s="154"/>
      <c r="E54" s="154"/>
      <c r="M54" s="1"/>
    </row>
    <row r="55" ht="15.75" customHeight="1">
      <c r="B55" s="150"/>
      <c r="D55" s="1"/>
      <c r="M55" s="1"/>
    </row>
    <row r="56" ht="15.75" customHeight="1">
      <c r="B56" s="150"/>
      <c r="D56" s="1"/>
      <c r="M56" s="1"/>
    </row>
    <row r="57" ht="15.75" customHeight="1">
      <c r="B57" s="150"/>
      <c r="D57" s="1"/>
      <c r="M57" s="1"/>
    </row>
    <row r="58" ht="15.75" customHeight="1">
      <c r="B58" s="150"/>
      <c r="D58" s="1"/>
      <c r="M58" s="1"/>
    </row>
    <row r="59" ht="15.75" customHeight="1">
      <c r="B59" s="150"/>
      <c r="D59" s="1"/>
      <c r="M59" s="1"/>
    </row>
    <row r="60" ht="15.75" customHeight="1">
      <c r="B60" s="150"/>
      <c r="D60" s="1"/>
      <c r="M60" s="1"/>
    </row>
    <row r="61" ht="15.75" customHeight="1">
      <c r="B61" s="150"/>
      <c r="D61" s="1"/>
      <c r="M61" s="1"/>
    </row>
    <row r="62" ht="15.75" customHeight="1">
      <c r="M62" s="1"/>
    </row>
    <row r="63" ht="15.75" customHeight="1">
      <c r="M63" s="1"/>
    </row>
    <row r="64" ht="15.75" customHeight="1">
      <c r="M64" s="1"/>
    </row>
    <row r="65" ht="15.75" customHeight="1">
      <c r="M65" s="1"/>
    </row>
    <row r="66" ht="15.75" customHeight="1">
      <c r="M66" s="1"/>
    </row>
    <row r="67" ht="15.75" customHeight="1">
      <c r="M67" s="1"/>
    </row>
    <row r="68" ht="15.75" customHeight="1">
      <c r="M68" s="1"/>
    </row>
    <row r="69" ht="15.75" customHeight="1">
      <c r="M69" s="1"/>
    </row>
    <row r="70" ht="15.75" customHeight="1">
      <c r="M70" s="1"/>
    </row>
    <row r="71" ht="15.75" customHeight="1">
      <c r="M71" s="1"/>
    </row>
    <row r="72" ht="15.75" customHeight="1">
      <c r="M72" s="1"/>
    </row>
    <row r="73" ht="15.75" customHeight="1">
      <c r="M73" s="1"/>
    </row>
    <row r="74" ht="15.75" customHeight="1">
      <c r="M74" s="1"/>
    </row>
    <row r="75" ht="15.75" customHeight="1">
      <c r="M75" s="1"/>
    </row>
    <row r="76" ht="15.75" customHeight="1">
      <c r="M76" s="1"/>
    </row>
    <row r="77" ht="15.75" customHeight="1">
      <c r="M77" s="1"/>
    </row>
    <row r="78" ht="15.75" customHeight="1">
      <c r="M78" s="1"/>
    </row>
    <row r="79" ht="15.75" customHeight="1">
      <c r="M79" s="1"/>
    </row>
    <row r="80" ht="15.75" customHeight="1">
      <c r="M80" s="1"/>
    </row>
    <row r="81" ht="15.75" customHeight="1">
      <c r="M81" s="1"/>
    </row>
    <row r="82" ht="15.75" customHeight="1">
      <c r="M82" s="1"/>
    </row>
    <row r="83" ht="15.75" customHeight="1">
      <c r="M83" s="1"/>
    </row>
    <row r="84" ht="15.75" customHeight="1">
      <c r="M84" s="1"/>
    </row>
    <row r="85" ht="15.75" customHeight="1">
      <c r="M85" s="1"/>
    </row>
    <row r="86" ht="15.75" customHeight="1">
      <c r="M86" s="1"/>
    </row>
    <row r="87" ht="15.75" customHeight="1">
      <c r="M87" s="1"/>
    </row>
    <row r="88" ht="15.75" customHeight="1">
      <c r="M88" s="1"/>
    </row>
    <row r="89" ht="15.75" customHeight="1">
      <c r="M89" s="1"/>
    </row>
    <row r="90" ht="15.75" customHeight="1">
      <c r="M90" s="1"/>
    </row>
    <row r="91" ht="15.75" customHeight="1">
      <c r="M91" s="1"/>
    </row>
    <row r="92" ht="15.75" customHeight="1">
      <c r="M92" s="1"/>
    </row>
    <row r="93" ht="15.75" customHeight="1">
      <c r="M93" s="1"/>
    </row>
    <row r="94" ht="15.75" customHeight="1">
      <c r="M94" s="1"/>
    </row>
    <row r="95" ht="15.75" customHeight="1">
      <c r="M95" s="1"/>
    </row>
    <row r="96" ht="15.75" customHeight="1">
      <c r="M96" s="1"/>
    </row>
    <row r="97" ht="15.75" customHeight="1">
      <c r="M97" s="1"/>
    </row>
    <row r="98" ht="15.75" customHeight="1">
      <c r="M98" s="1"/>
    </row>
    <row r="99" ht="15.75" customHeight="1">
      <c r="M99" s="1"/>
    </row>
    <row r="100" ht="15.75" customHeight="1">
      <c r="M100" s="1"/>
    </row>
    <row r="101" ht="15.75" customHeight="1">
      <c r="M101" s="1"/>
    </row>
    <row r="102" ht="15.75" customHeight="1">
      <c r="M102" s="1"/>
    </row>
    <row r="103" ht="15.75" customHeight="1">
      <c r="M103" s="1"/>
    </row>
    <row r="104" ht="15.75" customHeight="1">
      <c r="M104" s="1"/>
    </row>
    <row r="105" ht="15.75" customHeight="1">
      <c r="M105" s="1"/>
    </row>
    <row r="106" ht="15.75" customHeight="1">
      <c r="M106" s="1"/>
    </row>
    <row r="107" ht="15.75" customHeight="1">
      <c r="M107" s="1"/>
    </row>
    <row r="108" ht="15.75" customHeight="1">
      <c r="M108" s="1"/>
    </row>
    <row r="109" ht="15.75" customHeight="1">
      <c r="M109" s="1"/>
    </row>
    <row r="110" ht="15.75" customHeight="1">
      <c r="M110" s="1"/>
    </row>
    <row r="111" ht="15.75" customHeight="1">
      <c r="M111" s="1"/>
    </row>
    <row r="112" ht="15.75" customHeight="1">
      <c r="M112" s="1"/>
    </row>
    <row r="113" ht="15.75" customHeight="1">
      <c r="M113" s="1"/>
    </row>
    <row r="114" ht="15.75" customHeight="1">
      <c r="M114" s="1"/>
    </row>
    <row r="115" ht="15.75" customHeight="1">
      <c r="M115" s="1"/>
    </row>
    <row r="116" ht="15.75" customHeight="1">
      <c r="M116" s="1"/>
    </row>
    <row r="117" ht="15.75" customHeight="1">
      <c r="M117" s="1"/>
    </row>
    <row r="118" ht="15.75" customHeight="1">
      <c r="M118" s="1"/>
    </row>
    <row r="119" ht="15.75" customHeight="1">
      <c r="M119" s="1"/>
    </row>
    <row r="120" ht="15.75" customHeight="1">
      <c r="M120" s="1"/>
    </row>
    <row r="121" ht="15.75" customHeight="1">
      <c r="M121" s="1"/>
    </row>
    <row r="122" ht="15.75" customHeight="1">
      <c r="M122" s="1"/>
    </row>
    <row r="123" ht="15.75" customHeight="1">
      <c r="M123" s="1"/>
    </row>
    <row r="124" ht="15.75" customHeight="1">
      <c r="M124" s="1"/>
    </row>
    <row r="125" ht="15.75" customHeight="1">
      <c r="M125" s="1"/>
    </row>
    <row r="126" ht="15.75" customHeight="1">
      <c r="M126" s="1"/>
    </row>
    <row r="127" ht="15.75" customHeight="1">
      <c r="M127" s="1"/>
    </row>
    <row r="128" ht="15.75" customHeight="1">
      <c r="M128" s="1"/>
    </row>
    <row r="129" ht="15.75" customHeight="1">
      <c r="M129" s="1"/>
    </row>
    <row r="130" ht="15.75" customHeight="1">
      <c r="M130" s="1"/>
    </row>
    <row r="131" ht="15.75" customHeight="1">
      <c r="M131" s="1"/>
    </row>
    <row r="132" ht="15.75" customHeight="1">
      <c r="M132" s="1"/>
    </row>
    <row r="133" ht="15.75" customHeight="1">
      <c r="M133" s="1"/>
    </row>
    <row r="134" ht="15.75" customHeight="1">
      <c r="M134" s="1"/>
    </row>
    <row r="135" ht="15.75" customHeight="1">
      <c r="M135" s="1"/>
    </row>
    <row r="136" ht="15.75" customHeight="1">
      <c r="M136" s="1"/>
    </row>
    <row r="137" ht="15.75" customHeight="1">
      <c r="M137" s="1"/>
    </row>
    <row r="138" ht="15.75" customHeight="1">
      <c r="M138" s="1"/>
    </row>
    <row r="139" ht="15.75" customHeight="1">
      <c r="M139" s="1"/>
    </row>
    <row r="140" ht="15.75" customHeight="1">
      <c r="M140" s="1"/>
    </row>
    <row r="141" ht="15.75" customHeight="1">
      <c r="M141" s="1"/>
    </row>
    <row r="142" ht="15.75" customHeight="1">
      <c r="M142" s="1"/>
    </row>
    <row r="143" ht="15.75" customHeight="1">
      <c r="M143" s="1"/>
    </row>
    <row r="144" ht="15.75" customHeight="1">
      <c r="M144" s="1"/>
    </row>
    <row r="145" ht="15.75" customHeight="1">
      <c r="M145" s="1"/>
    </row>
    <row r="146" ht="15.75" customHeight="1">
      <c r="M146" s="1"/>
    </row>
    <row r="147" ht="15.75" customHeight="1">
      <c r="M147" s="1"/>
    </row>
    <row r="148" ht="15.75" customHeight="1">
      <c r="M148" s="1"/>
    </row>
    <row r="149" ht="15.75" customHeight="1">
      <c r="M149" s="1"/>
    </row>
    <row r="150" ht="15.75" customHeight="1">
      <c r="M150" s="1"/>
    </row>
    <row r="151" ht="15.75" customHeight="1">
      <c r="M151" s="1"/>
    </row>
    <row r="152" ht="15.75" customHeight="1">
      <c r="M152" s="1"/>
    </row>
    <row r="153" ht="15.75" customHeight="1">
      <c r="M153" s="1"/>
    </row>
    <row r="154" ht="15.75" customHeight="1">
      <c r="M154" s="1"/>
    </row>
    <row r="155" ht="15.75" customHeight="1">
      <c r="M155" s="1"/>
    </row>
    <row r="156" ht="15.75" customHeight="1">
      <c r="M156" s="1"/>
    </row>
    <row r="157" ht="15.75" customHeight="1">
      <c r="M157" s="1"/>
    </row>
    <row r="158" ht="15.75" customHeight="1">
      <c r="M158" s="1"/>
    </row>
    <row r="159" ht="15.75" customHeight="1">
      <c r="M159" s="1"/>
    </row>
    <row r="160" ht="15.75" customHeight="1">
      <c r="M160" s="1"/>
    </row>
    <row r="161" ht="15.75" customHeight="1">
      <c r="M161" s="1"/>
    </row>
    <row r="162" ht="15.75" customHeight="1">
      <c r="M162" s="1"/>
    </row>
    <row r="163" ht="15.75" customHeight="1">
      <c r="M163" s="1"/>
    </row>
    <row r="164" ht="15.75" customHeight="1">
      <c r="M164" s="1"/>
    </row>
    <row r="165" ht="15.75" customHeight="1">
      <c r="M165" s="1"/>
    </row>
    <row r="166" ht="15.75" customHeight="1">
      <c r="M166" s="1"/>
    </row>
    <row r="167" ht="15.75" customHeight="1">
      <c r="M167" s="1"/>
    </row>
    <row r="168" ht="15.75" customHeight="1">
      <c r="M168" s="1"/>
    </row>
    <row r="169" ht="15.75" customHeight="1">
      <c r="M169" s="1"/>
    </row>
    <row r="170" ht="15.75" customHeight="1">
      <c r="M170" s="1"/>
    </row>
    <row r="171" ht="15.75" customHeight="1">
      <c r="M171" s="1"/>
    </row>
    <row r="172" ht="15.75" customHeight="1">
      <c r="M172" s="1"/>
    </row>
    <row r="173" ht="15.75" customHeight="1">
      <c r="M173" s="1"/>
    </row>
    <row r="174" ht="15.75" customHeight="1">
      <c r="M174" s="1"/>
    </row>
    <row r="175" ht="15.75" customHeight="1">
      <c r="M175" s="1"/>
    </row>
    <row r="176" ht="15.75" customHeight="1">
      <c r="M176" s="1"/>
    </row>
    <row r="177" ht="15.75" customHeight="1">
      <c r="M177" s="1"/>
    </row>
    <row r="178" ht="15.75" customHeight="1">
      <c r="M178" s="1"/>
    </row>
    <row r="179" ht="15.75" customHeight="1">
      <c r="M179" s="1"/>
    </row>
    <row r="180" ht="15.75" customHeight="1">
      <c r="M180" s="1"/>
    </row>
    <row r="181" ht="15.75" customHeight="1">
      <c r="M181" s="1"/>
    </row>
    <row r="182" ht="15.75" customHeight="1">
      <c r="M182" s="1"/>
    </row>
    <row r="183" ht="15.75" customHeight="1">
      <c r="M183" s="1"/>
    </row>
    <row r="184" ht="15.75" customHeight="1">
      <c r="M184" s="1"/>
    </row>
    <row r="185" ht="15.75" customHeight="1">
      <c r="M185" s="1"/>
    </row>
    <row r="186" ht="15.75" customHeight="1">
      <c r="M186" s="1"/>
    </row>
    <row r="187" ht="15.75" customHeight="1">
      <c r="M187" s="1"/>
    </row>
    <row r="188" ht="15.75" customHeight="1">
      <c r="M188" s="1"/>
    </row>
    <row r="189" ht="15.75" customHeight="1">
      <c r="M189" s="1"/>
    </row>
    <row r="190" ht="15.75" customHeight="1">
      <c r="M190" s="1"/>
    </row>
    <row r="191" ht="15.75" customHeight="1">
      <c r="M191" s="1"/>
    </row>
    <row r="192" ht="15.75" customHeight="1">
      <c r="M192" s="1"/>
    </row>
    <row r="193" ht="15.75" customHeight="1">
      <c r="M193" s="1"/>
    </row>
    <row r="194" ht="15.75" customHeight="1">
      <c r="M194" s="1"/>
    </row>
    <row r="195" ht="15.75" customHeight="1">
      <c r="M195" s="1"/>
    </row>
    <row r="196" ht="15.75" customHeight="1">
      <c r="M196" s="1"/>
    </row>
    <row r="197" ht="15.75" customHeight="1">
      <c r="M197" s="1"/>
    </row>
    <row r="198" ht="15.75" customHeight="1">
      <c r="M198" s="1"/>
    </row>
    <row r="199" ht="15.75" customHeight="1">
      <c r="M199" s="1"/>
    </row>
    <row r="200" ht="15.75" customHeight="1">
      <c r="M200" s="1"/>
    </row>
    <row r="201" ht="15.75" customHeight="1">
      <c r="M201" s="1"/>
    </row>
    <row r="202" ht="15.75" customHeight="1">
      <c r="M202" s="1"/>
    </row>
    <row r="203" ht="15.75" customHeight="1">
      <c r="M203" s="1"/>
    </row>
    <row r="204" ht="15.75" customHeight="1">
      <c r="M204" s="1"/>
    </row>
    <row r="205" ht="15.75" customHeight="1">
      <c r="M205" s="1"/>
    </row>
    <row r="206" ht="15.75" customHeight="1">
      <c r="M206" s="1"/>
    </row>
    <row r="207" ht="15.75" customHeight="1">
      <c r="M207" s="1"/>
    </row>
    <row r="208" ht="15.75" customHeight="1">
      <c r="M208" s="1"/>
    </row>
    <row r="209" ht="15.75" customHeight="1">
      <c r="M209" s="1"/>
    </row>
    <row r="210" ht="15.75" customHeight="1">
      <c r="M210" s="1"/>
    </row>
    <row r="211" ht="15.75" customHeight="1">
      <c r="M211" s="1"/>
    </row>
    <row r="212" ht="15.75" customHeight="1">
      <c r="M212" s="1"/>
    </row>
    <row r="213" ht="15.75" customHeight="1">
      <c r="M213" s="1"/>
    </row>
    <row r="214" ht="15.75" customHeight="1">
      <c r="M214" s="1"/>
    </row>
    <row r="215" ht="15.75" customHeight="1">
      <c r="M215" s="1"/>
    </row>
    <row r="216" ht="15.75" customHeight="1">
      <c r="M216" s="1"/>
    </row>
    <row r="217" ht="15.75" customHeight="1">
      <c r="M217" s="1"/>
    </row>
    <row r="218" ht="15.75" customHeight="1">
      <c r="M218" s="1"/>
    </row>
    <row r="219" ht="15.75" customHeight="1">
      <c r="M219" s="1"/>
    </row>
    <row r="220" ht="15.75" customHeight="1">
      <c r="M220" s="1"/>
    </row>
    <row r="221" ht="15.75" customHeight="1">
      <c r="M221" s="1"/>
    </row>
    <row r="222" ht="15.75" customHeight="1">
      <c r="M222" s="1"/>
    </row>
    <row r="223" ht="15.75" customHeight="1">
      <c r="M223" s="1"/>
    </row>
    <row r="224" ht="15.75" customHeight="1">
      <c r="M224" s="1"/>
    </row>
    <row r="225" ht="15.75" customHeight="1">
      <c r="M225" s="1"/>
    </row>
    <row r="226" ht="15.75" customHeight="1">
      <c r="M226" s="1"/>
    </row>
    <row r="227" ht="15.75" customHeight="1">
      <c r="M227" s="1"/>
    </row>
    <row r="228" ht="15.75" customHeight="1">
      <c r="M228" s="1"/>
    </row>
    <row r="229" ht="15.75" customHeight="1">
      <c r="M229" s="1"/>
    </row>
    <row r="230" ht="15.75" customHeight="1">
      <c r="M230" s="1"/>
    </row>
    <row r="231" ht="15.75" customHeight="1">
      <c r="M231" s="1"/>
    </row>
    <row r="232" ht="15.75" customHeight="1">
      <c r="M232" s="1"/>
    </row>
    <row r="233" ht="15.75" customHeight="1">
      <c r="M233" s="1"/>
    </row>
    <row r="234" ht="15.75" customHeight="1">
      <c r="M234" s="1"/>
    </row>
    <row r="235" ht="15.75" customHeight="1">
      <c r="M235" s="1"/>
    </row>
    <row r="236" ht="15.75" customHeight="1">
      <c r="M236" s="1"/>
    </row>
    <row r="237" ht="15.75" customHeight="1">
      <c r="M237" s="1"/>
    </row>
    <row r="238" ht="15.75" customHeight="1">
      <c r="M238" s="1"/>
    </row>
    <row r="239" ht="15.75" customHeight="1">
      <c r="M239" s="1"/>
    </row>
    <row r="240" ht="15.75" customHeight="1">
      <c r="M240" s="1"/>
    </row>
    <row r="241" ht="15.75" customHeight="1">
      <c r="M241" s="1"/>
    </row>
    <row r="242" ht="15.75" customHeight="1">
      <c r="M242" s="1"/>
    </row>
    <row r="243" ht="15.75" customHeight="1">
      <c r="M243" s="1"/>
    </row>
    <row r="244" ht="15.75" customHeight="1">
      <c r="M244" s="1"/>
    </row>
    <row r="245" ht="15.75" customHeight="1">
      <c r="M245" s="1"/>
    </row>
    <row r="246" ht="15.75" customHeight="1">
      <c r="M246" s="1"/>
    </row>
    <row r="247" ht="15.75" customHeight="1">
      <c r="M247" s="1"/>
    </row>
    <row r="248" ht="15.75" customHeight="1">
      <c r="M248" s="1"/>
    </row>
    <row r="249" ht="15.75" customHeight="1">
      <c r="M249" s="1"/>
    </row>
    <row r="250" ht="15.75" customHeight="1">
      <c r="M250" s="1"/>
    </row>
    <row r="251" ht="15.75" customHeight="1">
      <c r="M251" s="1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4"/>
    <hyperlink r:id="rId3" ref="B5"/>
    <hyperlink r:id="rId4" ref="B6"/>
    <hyperlink r:id="rId5" ref="B11"/>
    <hyperlink r:id="rId6" ref="B12"/>
    <hyperlink r:id="rId7" ref="B13"/>
    <hyperlink r:id="rId8" ref="B14"/>
    <hyperlink r:id="rId9" ref="B15"/>
    <hyperlink r:id="rId10" ref="B16"/>
    <hyperlink r:id="rId11" ref="B20"/>
    <hyperlink r:id="rId12" ref="B21"/>
    <hyperlink r:id="rId13" ref="B23"/>
    <hyperlink r:id="rId14" ref="B24"/>
    <hyperlink r:id="rId15" ref="B25"/>
    <hyperlink r:id="rId16" ref="B27"/>
    <hyperlink r:id="rId17" ref="B28"/>
    <hyperlink r:id="rId18" ref="B29"/>
    <hyperlink r:id="rId19" ref="B31"/>
    <hyperlink r:id="rId20" ref="B33"/>
    <hyperlink r:id="rId21" ref="B34"/>
    <hyperlink r:id="rId22" ref="B35"/>
    <hyperlink r:id="rId23" ref="B36"/>
    <hyperlink r:id="rId24" ref="B37"/>
    <hyperlink r:id="rId25" ref="B38"/>
    <hyperlink r:id="rId26" ref="B39"/>
    <hyperlink r:id="rId27" ref="B40"/>
    <hyperlink r:id="rId28" ref="B42"/>
    <hyperlink r:id="rId29" ref="B44"/>
    <hyperlink r:id="rId30" ref="B45"/>
    <hyperlink r:id="rId31" ref="B47"/>
    <hyperlink r:id="rId32" ref="B48"/>
    <hyperlink r:id="rId33" ref="B49"/>
    <hyperlink r:id="rId34" ref="B50"/>
    <hyperlink r:id="rId35" ref="B51"/>
  </hyperlinks>
  <printOptions/>
  <pageMargins bottom="0.75" footer="0.0" header="0.0" left="0.7" right="0.7" top="0.75"/>
  <pageSetup orientation="portrait"/>
  <drawing r:id="rId36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3.86"/>
    <col customWidth="1" min="3" max="3" width="13.57"/>
    <col customWidth="1" min="4" max="4" width="21.86"/>
    <col customWidth="1" min="5" max="5" width="13.57"/>
    <col customWidth="1" min="6" max="6" width="13.86"/>
    <col customWidth="1" min="7" max="7" width="13.57"/>
    <col customWidth="1" min="8" max="8" width="18.14"/>
    <col customWidth="1" min="9" max="9" width="22.29"/>
    <col customWidth="1" min="10" max="26" width="8.71"/>
  </cols>
  <sheetData>
    <row r="1" ht="9.0" customHeight="1">
      <c r="A1" s="97"/>
      <c r="B1" s="97"/>
      <c r="C1" s="97"/>
      <c r="D1" s="97"/>
      <c r="E1" s="97"/>
      <c r="F1" s="1"/>
      <c r="I1" s="142"/>
    </row>
    <row r="2" ht="27.0" customHeight="1">
      <c r="A2" s="572" t="s">
        <v>3041</v>
      </c>
      <c r="B2" s="59"/>
      <c r="C2" s="59"/>
      <c r="D2" s="59"/>
      <c r="E2" s="59"/>
      <c r="F2" s="59"/>
      <c r="G2" s="59"/>
      <c r="H2" s="59"/>
      <c r="I2" s="60"/>
    </row>
    <row r="3" ht="21.0" customHeight="1">
      <c r="A3" s="99" t="s">
        <v>2595</v>
      </c>
      <c r="B3" s="99" t="s">
        <v>2618</v>
      </c>
      <c r="C3" s="99" t="s">
        <v>2420</v>
      </c>
      <c r="D3" s="99" t="s">
        <v>3042</v>
      </c>
      <c r="E3" s="99" t="s">
        <v>3043</v>
      </c>
      <c r="F3" s="99" t="s">
        <v>2624</v>
      </c>
      <c r="G3" s="99" t="s">
        <v>3044</v>
      </c>
      <c r="H3" s="99" t="s">
        <v>3045</v>
      </c>
      <c r="I3" s="87" t="s">
        <v>32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136" t="s">
        <v>3046</v>
      </c>
      <c r="B4" s="136" t="s">
        <v>2896</v>
      </c>
      <c r="C4" s="252">
        <v>11482.0</v>
      </c>
      <c r="D4" s="137">
        <v>11999.0</v>
      </c>
      <c r="E4" s="136">
        <v>1695.0</v>
      </c>
      <c r="F4" s="136">
        <f t="shared" ref="F4:F17" si="1">D4-E4</f>
        <v>10304</v>
      </c>
      <c r="G4" s="136">
        <f t="shared" ref="G4:G17" si="2">F4*2%</f>
        <v>206.08</v>
      </c>
      <c r="H4" s="137">
        <f t="shared" ref="H4:H17" si="3">F4+G4</f>
        <v>10510.08</v>
      </c>
      <c r="I4" s="573" t="s">
        <v>35</v>
      </c>
    </row>
    <row r="5">
      <c r="A5" s="136" t="s">
        <v>3046</v>
      </c>
      <c r="B5" s="136" t="s">
        <v>2898</v>
      </c>
      <c r="C5" s="252">
        <v>13396.0</v>
      </c>
      <c r="D5" s="137">
        <v>13999.0</v>
      </c>
      <c r="E5" s="136">
        <v>1695.0</v>
      </c>
      <c r="F5" s="136">
        <f t="shared" si="1"/>
        <v>12304</v>
      </c>
      <c r="G5" s="136">
        <f t="shared" si="2"/>
        <v>246.08</v>
      </c>
      <c r="H5" s="137">
        <f t="shared" si="3"/>
        <v>12550.08</v>
      </c>
      <c r="I5" s="573" t="s">
        <v>35</v>
      </c>
    </row>
    <row r="6">
      <c r="A6" s="136" t="s">
        <v>3047</v>
      </c>
      <c r="B6" s="136" t="s">
        <v>2896</v>
      </c>
      <c r="C6" s="252">
        <v>14449.0</v>
      </c>
      <c r="D6" s="137">
        <v>13875.0</v>
      </c>
      <c r="E6" s="136">
        <v>2119.0</v>
      </c>
      <c r="F6" s="136">
        <f t="shared" si="1"/>
        <v>11756</v>
      </c>
      <c r="G6" s="136">
        <f t="shared" si="2"/>
        <v>235.12</v>
      </c>
      <c r="H6" s="137">
        <f t="shared" si="3"/>
        <v>11991.12</v>
      </c>
      <c r="I6" s="573" t="s">
        <v>35</v>
      </c>
    </row>
    <row r="7">
      <c r="A7" s="136" t="s">
        <v>3047</v>
      </c>
      <c r="B7" s="136" t="s">
        <v>2898</v>
      </c>
      <c r="C7" s="252">
        <v>16499.0</v>
      </c>
      <c r="D7" s="137">
        <v>15789.0</v>
      </c>
      <c r="E7" s="136">
        <v>2966.0</v>
      </c>
      <c r="F7" s="136">
        <f t="shared" si="1"/>
        <v>12823</v>
      </c>
      <c r="G7" s="136">
        <f t="shared" si="2"/>
        <v>256.46</v>
      </c>
      <c r="H7" s="137">
        <f t="shared" si="3"/>
        <v>13079.46</v>
      </c>
      <c r="I7" s="573" t="s">
        <v>35</v>
      </c>
    </row>
    <row r="8">
      <c r="A8" s="136" t="s">
        <v>3048</v>
      </c>
      <c r="B8" s="136" t="s">
        <v>2898</v>
      </c>
      <c r="C8" s="252">
        <v>17224.0</v>
      </c>
      <c r="D8" s="137">
        <v>17999.0</v>
      </c>
      <c r="E8" s="136">
        <v>2542.0</v>
      </c>
      <c r="F8" s="136">
        <f t="shared" si="1"/>
        <v>15457</v>
      </c>
      <c r="G8" s="136">
        <f t="shared" si="2"/>
        <v>309.14</v>
      </c>
      <c r="H8" s="137">
        <f t="shared" si="3"/>
        <v>15766.14</v>
      </c>
      <c r="I8" s="573" t="s">
        <v>35</v>
      </c>
    </row>
    <row r="9">
      <c r="A9" s="136" t="s">
        <v>3048</v>
      </c>
      <c r="B9" s="136" t="s">
        <v>2706</v>
      </c>
      <c r="C9" s="252">
        <v>19138.0</v>
      </c>
      <c r="D9" s="137">
        <v>19999.0</v>
      </c>
      <c r="E9" s="136">
        <v>2542.0</v>
      </c>
      <c r="F9" s="136">
        <f t="shared" si="1"/>
        <v>17457</v>
      </c>
      <c r="G9" s="136">
        <f t="shared" si="2"/>
        <v>349.14</v>
      </c>
      <c r="H9" s="137">
        <f t="shared" si="3"/>
        <v>17806.14</v>
      </c>
      <c r="I9" s="573" t="s">
        <v>35</v>
      </c>
    </row>
    <row r="10">
      <c r="A10" s="136" t="s">
        <v>3049</v>
      </c>
      <c r="B10" s="136" t="s">
        <v>2898</v>
      </c>
      <c r="C10" s="252">
        <v>18181.0</v>
      </c>
      <c r="D10" s="137">
        <v>18999.0</v>
      </c>
      <c r="E10" s="136">
        <v>3390.0</v>
      </c>
      <c r="F10" s="136">
        <f t="shared" si="1"/>
        <v>15609</v>
      </c>
      <c r="G10" s="136">
        <f t="shared" si="2"/>
        <v>312.18</v>
      </c>
      <c r="H10" s="137">
        <f t="shared" si="3"/>
        <v>15921.18</v>
      </c>
      <c r="I10" s="573" t="s">
        <v>35</v>
      </c>
    </row>
    <row r="11">
      <c r="A11" s="136" t="s">
        <v>3050</v>
      </c>
      <c r="B11" s="136" t="s">
        <v>2898</v>
      </c>
      <c r="C11" s="252">
        <v>20378.0</v>
      </c>
      <c r="D11" s="137">
        <v>22999.0</v>
      </c>
      <c r="E11" s="136">
        <v>2119.0</v>
      </c>
      <c r="F11" s="136">
        <f t="shared" si="1"/>
        <v>20880</v>
      </c>
      <c r="G11" s="136">
        <f t="shared" si="2"/>
        <v>417.6</v>
      </c>
      <c r="H11" s="137">
        <f t="shared" si="3"/>
        <v>21297.6</v>
      </c>
      <c r="I11" s="573" t="s">
        <v>35</v>
      </c>
    </row>
    <row r="12">
      <c r="A12" s="136" t="s">
        <v>3050</v>
      </c>
      <c r="B12" s="136" t="s">
        <v>2706</v>
      </c>
      <c r="C12" s="252">
        <v>21800.0</v>
      </c>
      <c r="D12" s="137">
        <v>22999.0</v>
      </c>
      <c r="E12" s="136">
        <v>2119.0</v>
      </c>
      <c r="F12" s="136">
        <f t="shared" si="1"/>
        <v>20880</v>
      </c>
      <c r="G12" s="136">
        <f t="shared" si="2"/>
        <v>417.6</v>
      </c>
      <c r="H12" s="137">
        <f t="shared" si="3"/>
        <v>21297.6</v>
      </c>
      <c r="I12" s="573" t="s">
        <v>35</v>
      </c>
    </row>
    <row r="13">
      <c r="A13" s="136" t="s">
        <v>3051</v>
      </c>
      <c r="B13" s="136" t="s">
        <v>2898</v>
      </c>
      <c r="C13" s="252">
        <v>26539.0</v>
      </c>
      <c r="D13" s="137">
        <v>27999.0</v>
      </c>
      <c r="E13" s="136">
        <v>4237.0</v>
      </c>
      <c r="F13" s="136">
        <f t="shared" si="1"/>
        <v>23762</v>
      </c>
      <c r="G13" s="136">
        <f t="shared" si="2"/>
        <v>475.24</v>
      </c>
      <c r="H13" s="137">
        <f t="shared" si="3"/>
        <v>24237.24</v>
      </c>
      <c r="I13" s="573" t="s">
        <v>35</v>
      </c>
    </row>
    <row r="14">
      <c r="A14" s="136" t="s">
        <v>3051</v>
      </c>
      <c r="B14" s="136" t="s">
        <v>2706</v>
      </c>
      <c r="C14" s="252">
        <v>28435.0</v>
      </c>
      <c r="D14" s="137">
        <v>29999.0</v>
      </c>
      <c r="E14" s="136">
        <v>4237.0</v>
      </c>
      <c r="F14" s="136">
        <f t="shared" si="1"/>
        <v>25762</v>
      </c>
      <c r="G14" s="136">
        <f t="shared" si="2"/>
        <v>515.24</v>
      </c>
      <c r="H14" s="137">
        <f t="shared" si="3"/>
        <v>26277.24</v>
      </c>
      <c r="I14" s="573" t="s">
        <v>35</v>
      </c>
    </row>
    <row r="15">
      <c r="A15" s="136" t="s">
        <v>3052</v>
      </c>
      <c r="B15" s="136" t="s">
        <v>2706</v>
      </c>
      <c r="C15" s="252">
        <v>40757.0</v>
      </c>
      <c r="D15" s="137">
        <v>42999.0</v>
      </c>
      <c r="E15" s="136">
        <v>2542.0</v>
      </c>
      <c r="F15" s="136">
        <f t="shared" si="1"/>
        <v>40457</v>
      </c>
      <c r="G15" s="136">
        <f t="shared" si="2"/>
        <v>809.14</v>
      </c>
      <c r="H15" s="137">
        <f t="shared" si="3"/>
        <v>41266.14</v>
      </c>
      <c r="I15" s="573" t="s">
        <v>35</v>
      </c>
    </row>
    <row r="16">
      <c r="A16" s="136" t="s">
        <v>3053</v>
      </c>
      <c r="B16" s="136" t="s">
        <v>2706</v>
      </c>
      <c r="C16" s="252">
        <v>56871.0</v>
      </c>
      <c r="D16" s="137">
        <v>59999.0</v>
      </c>
      <c r="E16" s="136">
        <v>4237.0</v>
      </c>
      <c r="F16" s="136">
        <f t="shared" si="1"/>
        <v>55762</v>
      </c>
      <c r="G16" s="136">
        <f t="shared" si="2"/>
        <v>1115.24</v>
      </c>
      <c r="H16" s="137">
        <f t="shared" si="3"/>
        <v>56877.24</v>
      </c>
      <c r="I16" s="573" t="s">
        <v>35</v>
      </c>
    </row>
    <row r="17">
      <c r="A17" s="136" t="s">
        <v>3053</v>
      </c>
      <c r="B17" s="136" t="s">
        <v>2692</v>
      </c>
      <c r="C17" s="252">
        <v>61610.0</v>
      </c>
      <c r="D17" s="137">
        <v>64999.0</v>
      </c>
      <c r="E17" s="136">
        <v>4237.0</v>
      </c>
      <c r="F17" s="136">
        <f t="shared" si="1"/>
        <v>60762</v>
      </c>
      <c r="G17" s="136">
        <f t="shared" si="2"/>
        <v>1215.24</v>
      </c>
      <c r="H17" s="137">
        <f t="shared" si="3"/>
        <v>61977.24</v>
      </c>
      <c r="I17" s="573" t="s">
        <v>35</v>
      </c>
    </row>
    <row r="18">
      <c r="A18" s="136"/>
      <c r="B18" s="136"/>
      <c r="C18" s="252"/>
      <c r="D18" s="136"/>
      <c r="E18" s="136"/>
      <c r="F18" s="136"/>
      <c r="G18" s="136"/>
      <c r="H18" s="136"/>
      <c r="I18" s="573"/>
    </row>
    <row r="19">
      <c r="A19" s="136"/>
      <c r="B19" s="136"/>
      <c r="C19" s="252"/>
      <c r="D19" s="136"/>
      <c r="E19" s="136"/>
      <c r="F19" s="136"/>
      <c r="G19" s="136"/>
      <c r="H19" s="136"/>
      <c r="I19" s="573"/>
    </row>
    <row r="20">
      <c r="A20" s="136"/>
      <c r="B20" s="136"/>
      <c r="C20" s="252"/>
      <c r="D20" s="136"/>
      <c r="E20" s="136"/>
      <c r="F20" s="136"/>
      <c r="G20" s="136"/>
      <c r="H20" s="136"/>
      <c r="I20" s="144"/>
    </row>
    <row r="21" ht="15.75" customHeight="1">
      <c r="A21" s="229"/>
      <c r="B21" s="173"/>
      <c r="C21" s="269"/>
      <c r="D21" s="173"/>
      <c r="E21" s="173"/>
      <c r="F21" s="136"/>
      <c r="G21" s="136"/>
      <c r="H21" s="136"/>
      <c r="I21" s="144"/>
    </row>
    <row r="22" ht="15.75" customHeight="1">
      <c r="A22" s="154"/>
      <c r="B22" s="154"/>
      <c r="C22" s="154"/>
      <c r="D22" s="154"/>
      <c r="E22" s="154"/>
      <c r="F22" s="186"/>
      <c r="G22" s="136"/>
      <c r="H22" s="136"/>
      <c r="I22" s="144"/>
    </row>
    <row r="23" ht="15.75" customHeight="1">
      <c r="A23" s="154"/>
      <c r="B23" s="154"/>
      <c r="C23" s="154"/>
      <c r="D23" s="154"/>
      <c r="E23" s="154"/>
      <c r="F23" s="186"/>
      <c r="G23" s="154"/>
      <c r="H23" s="154"/>
      <c r="I23" s="144"/>
    </row>
    <row r="24" ht="15.75" customHeight="1">
      <c r="A24" s="154"/>
      <c r="B24" s="154"/>
      <c r="C24" s="154"/>
      <c r="D24" s="154"/>
      <c r="I24" s="142"/>
    </row>
    <row r="25" ht="15.75" customHeight="1">
      <c r="I25" s="142"/>
    </row>
    <row r="26" ht="15.75" customHeight="1">
      <c r="I26" s="142"/>
    </row>
    <row r="27" ht="15.75" customHeight="1">
      <c r="I27" s="142"/>
    </row>
    <row r="28" ht="15.75" customHeight="1">
      <c r="I28" s="142"/>
    </row>
    <row r="29" ht="15.75" customHeight="1">
      <c r="I29" s="142"/>
    </row>
    <row r="30" ht="15.75" customHeight="1">
      <c r="I30" s="142"/>
    </row>
    <row r="31" ht="15.75" customHeight="1">
      <c r="I31" s="142"/>
    </row>
    <row r="32" ht="15.75" customHeight="1">
      <c r="I32" s="142"/>
    </row>
    <row r="33" ht="15.75" customHeight="1">
      <c r="I33" s="142"/>
    </row>
    <row r="34" ht="15.75" customHeight="1">
      <c r="I34" s="142"/>
    </row>
    <row r="35" ht="15.75" customHeight="1">
      <c r="I35" s="142"/>
    </row>
    <row r="36" ht="15.75" customHeight="1">
      <c r="I36" s="142"/>
    </row>
    <row r="37" ht="15.75" customHeight="1">
      <c r="I37" s="142"/>
    </row>
    <row r="38" ht="15.75" customHeight="1">
      <c r="I38" s="142"/>
    </row>
    <row r="39" ht="15.75" customHeight="1">
      <c r="I39" s="142"/>
    </row>
    <row r="40" ht="15.75" customHeight="1">
      <c r="I40" s="142"/>
    </row>
    <row r="41" ht="15.75" customHeight="1">
      <c r="I41" s="142"/>
    </row>
    <row r="42" ht="15.75" customHeight="1">
      <c r="I42" s="142"/>
    </row>
    <row r="43" ht="15.75" customHeight="1">
      <c r="I43" s="142"/>
    </row>
    <row r="44" ht="15.75" customHeight="1">
      <c r="I44" s="142"/>
    </row>
    <row r="45" ht="15.75" customHeight="1">
      <c r="I45" s="142"/>
    </row>
    <row r="46" ht="15.75" customHeight="1">
      <c r="I46" s="142"/>
    </row>
    <row r="47" ht="15.75" customHeight="1">
      <c r="I47" s="142"/>
    </row>
    <row r="48" ht="15.75" customHeight="1">
      <c r="I48" s="142"/>
    </row>
    <row r="49" ht="15.75" customHeight="1">
      <c r="I49" s="142"/>
    </row>
    <row r="50" ht="15.75" customHeight="1">
      <c r="I50" s="142"/>
    </row>
    <row r="51" ht="15.75" customHeight="1">
      <c r="I51" s="142"/>
    </row>
    <row r="52" ht="15.75" customHeight="1">
      <c r="I52" s="142"/>
    </row>
    <row r="53" ht="15.75" customHeight="1">
      <c r="I53" s="142"/>
    </row>
    <row r="54" ht="15.75" customHeight="1">
      <c r="I54" s="142"/>
    </row>
    <row r="55" ht="15.75" customHeight="1">
      <c r="I55" s="142"/>
    </row>
    <row r="56" ht="15.75" customHeight="1">
      <c r="I56" s="142"/>
    </row>
    <row r="57" ht="15.75" customHeight="1">
      <c r="I57" s="142"/>
    </row>
    <row r="58" ht="15.75" customHeight="1">
      <c r="I58" s="142"/>
    </row>
    <row r="59" ht="15.75" customHeight="1">
      <c r="I59" s="142"/>
    </row>
    <row r="60" ht="15.75" customHeight="1">
      <c r="I60" s="142"/>
    </row>
    <row r="61" ht="15.75" customHeight="1">
      <c r="I61" s="142"/>
    </row>
    <row r="62" ht="15.75" customHeight="1">
      <c r="I62" s="142"/>
    </row>
    <row r="63" ht="15.75" customHeight="1">
      <c r="I63" s="142"/>
    </row>
    <row r="64" ht="15.75" customHeight="1">
      <c r="I64" s="142"/>
    </row>
    <row r="65" ht="15.75" customHeight="1">
      <c r="I65" s="142"/>
    </row>
    <row r="66" ht="15.75" customHeight="1">
      <c r="I66" s="142"/>
    </row>
    <row r="67" ht="15.75" customHeight="1">
      <c r="I67" s="142"/>
    </row>
    <row r="68" ht="15.75" customHeight="1">
      <c r="I68" s="142"/>
    </row>
    <row r="69" ht="15.75" customHeight="1">
      <c r="I69" s="142"/>
    </row>
    <row r="70" ht="15.75" customHeight="1">
      <c r="I70" s="142"/>
    </row>
    <row r="71" ht="15.75" customHeight="1">
      <c r="I71" s="142"/>
    </row>
    <row r="72" ht="15.75" customHeight="1">
      <c r="I72" s="142"/>
    </row>
    <row r="73" ht="15.75" customHeight="1">
      <c r="I73" s="142"/>
    </row>
    <row r="74" ht="15.75" customHeight="1">
      <c r="I74" s="142"/>
    </row>
    <row r="75" ht="15.75" customHeight="1">
      <c r="I75" s="142"/>
    </row>
    <row r="76" ht="15.75" customHeight="1">
      <c r="I76" s="142"/>
    </row>
    <row r="77" ht="15.75" customHeight="1">
      <c r="I77" s="142"/>
    </row>
    <row r="78" ht="15.75" customHeight="1">
      <c r="I78" s="142"/>
    </row>
    <row r="79" ht="15.75" customHeight="1">
      <c r="I79" s="142"/>
    </row>
    <row r="80" ht="15.75" customHeight="1">
      <c r="I80" s="142"/>
    </row>
    <row r="81" ht="15.75" customHeight="1">
      <c r="I81" s="142"/>
    </row>
    <row r="82" ht="15.75" customHeight="1">
      <c r="I82" s="142"/>
    </row>
    <row r="83" ht="15.75" customHeight="1">
      <c r="I83" s="142"/>
    </row>
    <row r="84" ht="15.75" customHeight="1">
      <c r="I84" s="142"/>
    </row>
    <row r="85" ht="15.75" customHeight="1">
      <c r="I85" s="142"/>
    </row>
    <row r="86" ht="15.75" customHeight="1">
      <c r="I86" s="142"/>
    </row>
    <row r="87" ht="15.75" customHeight="1">
      <c r="I87" s="142"/>
    </row>
    <row r="88" ht="15.75" customHeight="1">
      <c r="I88" s="142"/>
    </row>
    <row r="89" ht="15.75" customHeight="1">
      <c r="I89" s="142"/>
    </row>
    <row r="90" ht="15.75" customHeight="1">
      <c r="I90" s="142"/>
    </row>
    <row r="91" ht="15.75" customHeight="1">
      <c r="I91" s="142"/>
    </row>
    <row r="92" ht="15.75" customHeight="1">
      <c r="I92" s="142"/>
    </row>
    <row r="93" ht="15.75" customHeight="1">
      <c r="I93" s="142"/>
    </row>
    <row r="94" ht="15.75" customHeight="1">
      <c r="I94" s="142"/>
    </row>
    <row r="95" ht="15.75" customHeight="1">
      <c r="I95" s="142"/>
    </row>
    <row r="96" ht="15.75" customHeight="1">
      <c r="I96" s="142"/>
    </row>
    <row r="97" ht="15.75" customHeight="1">
      <c r="I97" s="142"/>
    </row>
    <row r="98" ht="15.75" customHeight="1">
      <c r="I98" s="142"/>
    </row>
    <row r="99" ht="15.75" customHeight="1">
      <c r="I99" s="142"/>
    </row>
    <row r="100" ht="15.75" customHeight="1">
      <c r="I100" s="142"/>
    </row>
    <row r="101" ht="15.75" customHeight="1">
      <c r="I101" s="142"/>
    </row>
    <row r="102" ht="15.75" customHeight="1">
      <c r="I102" s="142"/>
    </row>
    <row r="103" ht="15.75" customHeight="1">
      <c r="I103" s="142"/>
    </row>
    <row r="104" ht="15.75" customHeight="1">
      <c r="I104" s="142"/>
    </row>
    <row r="105" ht="15.75" customHeight="1">
      <c r="I105" s="142"/>
    </row>
    <row r="106" ht="15.75" customHeight="1">
      <c r="I106" s="142"/>
    </row>
    <row r="107" ht="15.75" customHeight="1">
      <c r="I107" s="142"/>
    </row>
    <row r="108" ht="15.75" customHeight="1">
      <c r="I108" s="142"/>
    </row>
    <row r="109" ht="15.75" customHeight="1">
      <c r="I109" s="142"/>
    </row>
    <row r="110" ht="15.75" customHeight="1">
      <c r="I110" s="142"/>
    </row>
    <row r="111" ht="15.75" customHeight="1">
      <c r="I111" s="142"/>
    </row>
    <row r="112" ht="15.75" customHeight="1">
      <c r="I112" s="142"/>
    </row>
    <row r="113" ht="15.75" customHeight="1">
      <c r="I113" s="142"/>
    </row>
    <row r="114" ht="15.75" customHeight="1">
      <c r="I114" s="142"/>
    </row>
    <row r="115" ht="15.75" customHeight="1">
      <c r="I115" s="142"/>
    </row>
    <row r="116" ht="15.75" customHeight="1">
      <c r="I116" s="142"/>
    </row>
    <row r="117" ht="15.75" customHeight="1">
      <c r="I117" s="142"/>
    </row>
    <row r="118" ht="15.75" customHeight="1">
      <c r="I118" s="142"/>
    </row>
    <row r="119" ht="15.75" customHeight="1">
      <c r="I119" s="142"/>
    </row>
    <row r="120" ht="15.75" customHeight="1">
      <c r="I120" s="142"/>
    </row>
    <row r="121" ht="15.75" customHeight="1">
      <c r="I121" s="142"/>
    </row>
    <row r="122" ht="15.75" customHeight="1">
      <c r="I122" s="142"/>
    </row>
    <row r="123" ht="15.75" customHeight="1">
      <c r="I123" s="142"/>
    </row>
    <row r="124" ht="15.75" customHeight="1">
      <c r="I124" s="142"/>
    </row>
    <row r="125" ht="15.75" customHeight="1">
      <c r="I125" s="142"/>
    </row>
    <row r="126" ht="15.75" customHeight="1">
      <c r="I126" s="142"/>
    </row>
    <row r="127" ht="15.75" customHeight="1">
      <c r="I127" s="142"/>
    </row>
    <row r="128" ht="15.75" customHeight="1">
      <c r="I128" s="142"/>
    </row>
    <row r="129" ht="15.75" customHeight="1">
      <c r="I129" s="142"/>
    </row>
    <row r="130" ht="15.75" customHeight="1">
      <c r="I130" s="142"/>
    </row>
    <row r="131" ht="15.75" customHeight="1">
      <c r="I131" s="142"/>
    </row>
    <row r="132" ht="15.75" customHeight="1">
      <c r="I132" s="142"/>
    </row>
    <row r="133" ht="15.75" customHeight="1">
      <c r="I133" s="142"/>
    </row>
    <row r="134" ht="15.75" customHeight="1">
      <c r="I134" s="142"/>
    </row>
    <row r="135" ht="15.75" customHeight="1">
      <c r="I135" s="142"/>
    </row>
    <row r="136" ht="15.75" customHeight="1">
      <c r="I136" s="142"/>
    </row>
    <row r="137" ht="15.75" customHeight="1">
      <c r="I137" s="142"/>
    </row>
    <row r="138" ht="15.75" customHeight="1">
      <c r="I138" s="142"/>
    </row>
    <row r="139" ht="15.75" customHeight="1">
      <c r="I139" s="142"/>
    </row>
    <row r="140" ht="15.75" customHeight="1">
      <c r="I140" s="142"/>
    </row>
    <row r="141" ht="15.75" customHeight="1">
      <c r="I141" s="142"/>
    </row>
    <row r="142" ht="15.75" customHeight="1">
      <c r="I142" s="142"/>
    </row>
    <row r="143" ht="15.75" customHeight="1">
      <c r="I143" s="142"/>
    </row>
    <row r="144" ht="15.75" customHeight="1">
      <c r="I144" s="142"/>
    </row>
    <row r="145" ht="15.75" customHeight="1">
      <c r="I145" s="142"/>
    </row>
    <row r="146" ht="15.75" customHeight="1">
      <c r="I146" s="142"/>
    </row>
    <row r="147" ht="15.75" customHeight="1">
      <c r="I147" s="142"/>
    </row>
    <row r="148" ht="15.75" customHeight="1">
      <c r="I148" s="142"/>
    </row>
    <row r="149" ht="15.75" customHeight="1">
      <c r="I149" s="142"/>
    </row>
    <row r="150" ht="15.75" customHeight="1">
      <c r="I150" s="142"/>
    </row>
    <row r="151" ht="15.75" customHeight="1">
      <c r="I151" s="142"/>
    </row>
    <row r="152" ht="15.75" customHeight="1">
      <c r="I152" s="142"/>
    </row>
    <row r="153" ht="15.75" customHeight="1">
      <c r="I153" s="142"/>
    </row>
    <row r="154" ht="15.75" customHeight="1">
      <c r="I154" s="142"/>
    </row>
    <row r="155" ht="15.75" customHeight="1">
      <c r="I155" s="142"/>
    </row>
    <row r="156" ht="15.75" customHeight="1">
      <c r="I156" s="142"/>
    </row>
    <row r="157" ht="15.75" customHeight="1">
      <c r="I157" s="142"/>
    </row>
    <row r="158" ht="15.75" customHeight="1">
      <c r="I158" s="142"/>
    </row>
    <row r="159" ht="15.75" customHeight="1">
      <c r="I159" s="142"/>
    </row>
    <row r="160" ht="15.75" customHeight="1">
      <c r="I160" s="142"/>
    </row>
    <row r="161" ht="15.75" customHeight="1">
      <c r="I161" s="142"/>
    </row>
    <row r="162" ht="15.75" customHeight="1">
      <c r="I162" s="142"/>
    </row>
    <row r="163" ht="15.75" customHeight="1">
      <c r="I163" s="142"/>
    </row>
    <row r="164" ht="15.75" customHeight="1">
      <c r="I164" s="142"/>
    </row>
    <row r="165" ht="15.75" customHeight="1">
      <c r="I165" s="142"/>
    </row>
    <row r="166" ht="15.75" customHeight="1">
      <c r="I166" s="142"/>
    </row>
    <row r="167" ht="15.75" customHeight="1">
      <c r="I167" s="142"/>
    </row>
    <row r="168" ht="15.75" customHeight="1">
      <c r="I168" s="142"/>
    </row>
    <row r="169" ht="15.75" customHeight="1">
      <c r="I169" s="142"/>
    </row>
    <row r="170" ht="15.75" customHeight="1">
      <c r="I170" s="142"/>
    </row>
    <row r="171" ht="15.75" customHeight="1">
      <c r="I171" s="142"/>
    </row>
    <row r="172" ht="15.75" customHeight="1">
      <c r="I172" s="142"/>
    </row>
    <row r="173" ht="15.75" customHeight="1">
      <c r="I173" s="142"/>
    </row>
    <row r="174" ht="15.75" customHeight="1">
      <c r="I174" s="142"/>
    </row>
    <row r="175" ht="15.75" customHeight="1">
      <c r="I175" s="142"/>
    </row>
    <row r="176" ht="15.75" customHeight="1">
      <c r="I176" s="142"/>
    </row>
    <row r="177" ht="15.75" customHeight="1">
      <c r="I177" s="142"/>
    </row>
    <row r="178" ht="15.75" customHeight="1">
      <c r="I178" s="142"/>
    </row>
    <row r="179" ht="15.75" customHeight="1">
      <c r="I179" s="142"/>
    </row>
    <row r="180" ht="15.75" customHeight="1">
      <c r="I180" s="142"/>
    </row>
    <row r="181" ht="15.75" customHeight="1">
      <c r="I181" s="142"/>
    </row>
    <row r="182" ht="15.75" customHeight="1">
      <c r="I182" s="142"/>
    </row>
    <row r="183" ht="15.75" customHeight="1">
      <c r="I183" s="142"/>
    </row>
    <row r="184" ht="15.75" customHeight="1">
      <c r="I184" s="142"/>
    </row>
    <row r="185" ht="15.75" customHeight="1">
      <c r="I185" s="142"/>
    </row>
    <row r="186" ht="15.75" customHeight="1">
      <c r="I186" s="142"/>
    </row>
    <row r="187" ht="15.75" customHeight="1">
      <c r="I187" s="142"/>
    </row>
    <row r="188" ht="15.75" customHeight="1">
      <c r="I188" s="142"/>
    </row>
    <row r="189" ht="15.75" customHeight="1">
      <c r="I189" s="142"/>
    </row>
    <row r="190" ht="15.75" customHeight="1">
      <c r="I190" s="142"/>
    </row>
    <row r="191" ht="15.75" customHeight="1">
      <c r="I191" s="142"/>
    </row>
    <row r="192" ht="15.75" customHeight="1">
      <c r="I192" s="142"/>
    </row>
    <row r="193" ht="15.75" customHeight="1">
      <c r="I193" s="142"/>
    </row>
    <row r="194" ht="15.75" customHeight="1">
      <c r="I194" s="142"/>
    </row>
    <row r="195" ht="15.75" customHeight="1">
      <c r="I195" s="142"/>
    </row>
    <row r="196" ht="15.75" customHeight="1">
      <c r="I196" s="142"/>
    </row>
    <row r="197" ht="15.75" customHeight="1">
      <c r="I197" s="142"/>
    </row>
    <row r="198" ht="15.75" customHeight="1">
      <c r="I198" s="142"/>
    </row>
    <row r="199" ht="15.75" customHeight="1">
      <c r="I199" s="142"/>
    </row>
    <row r="200" ht="15.75" customHeight="1">
      <c r="I200" s="142"/>
    </row>
    <row r="201" ht="15.75" customHeight="1">
      <c r="I201" s="142"/>
    </row>
    <row r="202" ht="15.75" customHeight="1">
      <c r="I202" s="142"/>
    </row>
    <row r="203" ht="15.75" customHeight="1">
      <c r="I203" s="142"/>
    </row>
    <row r="204" ht="15.75" customHeight="1">
      <c r="I204" s="142"/>
    </row>
    <row r="205" ht="15.75" customHeight="1">
      <c r="I205" s="142"/>
    </row>
    <row r="206" ht="15.75" customHeight="1">
      <c r="I206" s="142"/>
    </row>
    <row r="207" ht="15.75" customHeight="1">
      <c r="I207" s="142"/>
    </row>
    <row r="208" ht="15.75" customHeight="1">
      <c r="I208" s="142"/>
    </row>
    <row r="209" ht="15.75" customHeight="1">
      <c r="I209" s="142"/>
    </row>
    <row r="210" ht="15.75" customHeight="1">
      <c r="I210" s="142"/>
    </row>
    <row r="211" ht="15.75" customHeight="1">
      <c r="I211" s="142"/>
    </row>
    <row r="212" ht="15.75" customHeight="1">
      <c r="I212" s="142"/>
    </row>
    <row r="213" ht="15.75" customHeight="1">
      <c r="I213" s="142"/>
    </row>
    <row r="214" ht="15.75" customHeight="1">
      <c r="I214" s="142"/>
    </row>
    <row r="215" ht="15.75" customHeight="1">
      <c r="I215" s="142"/>
    </row>
    <row r="216" ht="15.75" customHeight="1">
      <c r="I216" s="142"/>
    </row>
    <row r="217" ht="15.75" customHeight="1">
      <c r="I217" s="142"/>
    </row>
    <row r="218" ht="15.75" customHeight="1">
      <c r="I218" s="142"/>
    </row>
    <row r="219" ht="15.75" customHeight="1">
      <c r="I219" s="142"/>
    </row>
    <row r="220" ht="15.75" customHeight="1">
      <c r="I220" s="142"/>
    </row>
    <row r="221" ht="15.75" customHeight="1">
      <c r="I221" s="142"/>
    </row>
    <row r="222" ht="15.75" customHeight="1">
      <c r="I222" s="142"/>
    </row>
    <row r="223" ht="15.75" customHeight="1">
      <c r="I223" s="142"/>
    </row>
    <row r="224" ht="15.75" customHeight="1">
      <c r="I224" s="142"/>
    </row>
    <row r="225" ht="15.75" customHeight="1">
      <c r="I225" s="142"/>
    </row>
    <row r="226" ht="15.75" customHeight="1">
      <c r="I226" s="142"/>
    </row>
    <row r="227" ht="15.75" customHeight="1">
      <c r="I227" s="142"/>
    </row>
    <row r="228" ht="15.75" customHeight="1">
      <c r="I228" s="142"/>
    </row>
    <row r="229" ht="15.75" customHeight="1">
      <c r="I229" s="142"/>
    </row>
    <row r="230" ht="15.75" customHeight="1">
      <c r="I230" s="142"/>
    </row>
    <row r="231" ht="15.75" customHeight="1">
      <c r="I231" s="142"/>
    </row>
    <row r="232" ht="15.75" customHeight="1">
      <c r="I232" s="142"/>
    </row>
    <row r="233" ht="15.75" customHeight="1">
      <c r="I233" s="142"/>
    </row>
    <row r="234" ht="15.75" customHeight="1">
      <c r="I234" s="142"/>
    </row>
    <row r="235" ht="15.75" customHeight="1">
      <c r="I235" s="142"/>
    </row>
    <row r="236" ht="15.75" customHeight="1">
      <c r="I236" s="142"/>
    </row>
    <row r="237" ht="15.75" customHeight="1">
      <c r="I237" s="142"/>
    </row>
    <row r="238" ht="15.75" customHeight="1">
      <c r="I238" s="142"/>
    </row>
    <row r="239" ht="15.75" customHeight="1">
      <c r="I239" s="142"/>
    </row>
    <row r="240" ht="15.75" customHeight="1">
      <c r="I240" s="142"/>
    </row>
    <row r="241" ht="15.75" customHeight="1">
      <c r="I241" s="142"/>
    </row>
    <row r="242" ht="15.75" customHeight="1">
      <c r="I242" s="142"/>
    </row>
    <row r="243" ht="15.75" customHeight="1">
      <c r="I243" s="142"/>
    </row>
    <row r="244" ht="15.75" customHeight="1">
      <c r="I244" s="142"/>
    </row>
    <row r="245" ht="15.75" customHeight="1">
      <c r="I245" s="142"/>
    </row>
    <row r="246" ht="15.75" customHeight="1">
      <c r="I246" s="142"/>
    </row>
    <row r="247" ht="15.75" customHeight="1">
      <c r="I247" s="142"/>
    </row>
    <row r="248" ht="15.75" customHeight="1">
      <c r="I248" s="142"/>
    </row>
    <row r="249" ht="15.75" customHeight="1">
      <c r="I249" s="142"/>
    </row>
    <row r="250" ht="15.75" customHeight="1">
      <c r="I250" s="142"/>
    </row>
    <row r="251" ht="15.75" customHeight="1">
      <c r="I251" s="142"/>
    </row>
    <row r="252" ht="15.75" customHeight="1">
      <c r="I252" s="142"/>
    </row>
    <row r="253" ht="15.75" customHeight="1">
      <c r="I253" s="142"/>
    </row>
    <row r="254" ht="15.75" customHeight="1">
      <c r="I254" s="142"/>
    </row>
    <row r="255" ht="15.75" customHeight="1">
      <c r="I255" s="142"/>
    </row>
    <row r="256" ht="15.75" customHeight="1">
      <c r="I256" s="142"/>
    </row>
    <row r="257" ht="15.75" customHeight="1">
      <c r="I257" s="142"/>
    </row>
    <row r="258" ht="15.75" customHeight="1">
      <c r="I258" s="142"/>
    </row>
    <row r="259" ht="15.75" customHeight="1">
      <c r="I259" s="142"/>
    </row>
    <row r="260" ht="15.75" customHeight="1">
      <c r="I260" s="142"/>
    </row>
    <row r="261" ht="15.75" customHeight="1">
      <c r="I261" s="142"/>
    </row>
    <row r="262" ht="15.75" customHeight="1">
      <c r="I262" s="142"/>
    </row>
    <row r="263" ht="15.75" customHeight="1">
      <c r="I263" s="142"/>
    </row>
    <row r="264" ht="15.75" customHeight="1">
      <c r="I264" s="142"/>
    </row>
    <row r="265" ht="15.75" customHeight="1">
      <c r="I265" s="142"/>
    </row>
    <row r="266" ht="15.75" customHeight="1">
      <c r="I266" s="142"/>
    </row>
    <row r="267" ht="15.75" customHeight="1">
      <c r="I267" s="142"/>
    </row>
    <row r="268" ht="15.75" customHeight="1">
      <c r="I268" s="142"/>
    </row>
    <row r="269" ht="15.75" customHeight="1">
      <c r="I269" s="142"/>
    </row>
    <row r="270" ht="15.75" customHeight="1">
      <c r="I270" s="142"/>
    </row>
    <row r="271" ht="15.75" customHeight="1">
      <c r="I271" s="142"/>
    </row>
    <row r="272" ht="15.75" customHeight="1">
      <c r="I272" s="142"/>
    </row>
    <row r="273" ht="15.75" customHeight="1">
      <c r="I273" s="142"/>
    </row>
    <row r="274" ht="15.75" customHeight="1">
      <c r="I274" s="142"/>
    </row>
    <row r="275" ht="15.75" customHeight="1">
      <c r="I275" s="142"/>
    </row>
    <row r="276" ht="15.75" customHeight="1">
      <c r="I276" s="142"/>
    </row>
    <row r="277" ht="15.75" customHeight="1">
      <c r="I277" s="142"/>
    </row>
    <row r="278" ht="15.75" customHeight="1">
      <c r="I278" s="142"/>
    </row>
    <row r="279" ht="15.75" customHeight="1">
      <c r="I279" s="142"/>
    </row>
    <row r="280" ht="15.75" customHeight="1">
      <c r="I280" s="142"/>
    </row>
    <row r="281" ht="15.75" customHeight="1">
      <c r="I281" s="142"/>
    </row>
    <row r="282" ht="15.75" customHeight="1">
      <c r="I282" s="142"/>
    </row>
    <row r="283" ht="15.75" customHeight="1">
      <c r="I283" s="142"/>
    </row>
    <row r="284" ht="15.75" customHeight="1">
      <c r="I284" s="142"/>
    </row>
    <row r="285" ht="15.75" customHeight="1">
      <c r="I285" s="142"/>
    </row>
    <row r="286" ht="15.75" customHeight="1">
      <c r="I286" s="142"/>
    </row>
    <row r="287" ht="15.75" customHeight="1">
      <c r="I287" s="142"/>
    </row>
    <row r="288" ht="15.75" customHeight="1">
      <c r="I288" s="142"/>
    </row>
    <row r="289" ht="15.75" customHeight="1">
      <c r="I289" s="142"/>
    </row>
    <row r="290" ht="15.75" customHeight="1">
      <c r="I290" s="142"/>
    </row>
    <row r="291" ht="15.75" customHeight="1">
      <c r="I291" s="142"/>
    </row>
    <row r="292" ht="15.75" customHeight="1">
      <c r="I292" s="142"/>
    </row>
    <row r="293" ht="15.75" customHeight="1">
      <c r="I293" s="142"/>
    </row>
    <row r="294" ht="15.75" customHeight="1">
      <c r="I294" s="142"/>
    </row>
    <row r="295" ht="15.75" customHeight="1">
      <c r="I295" s="142"/>
    </row>
    <row r="296" ht="15.75" customHeight="1">
      <c r="I296" s="142"/>
    </row>
    <row r="297" ht="15.75" customHeight="1">
      <c r="I297" s="142"/>
    </row>
    <row r="298" ht="15.75" customHeight="1">
      <c r="I298" s="142"/>
    </row>
    <row r="299" ht="15.75" customHeight="1">
      <c r="I299" s="142"/>
    </row>
    <row r="300" ht="15.75" customHeight="1">
      <c r="I300" s="142"/>
    </row>
    <row r="301" ht="15.75" customHeight="1">
      <c r="I301" s="142"/>
    </row>
    <row r="302" ht="15.75" customHeight="1">
      <c r="I302" s="142"/>
    </row>
    <row r="303" ht="15.75" customHeight="1">
      <c r="I303" s="142"/>
    </row>
    <row r="304" ht="15.75" customHeight="1">
      <c r="I304" s="142"/>
    </row>
    <row r="305" ht="15.75" customHeight="1">
      <c r="I305" s="142"/>
    </row>
    <row r="306" ht="15.75" customHeight="1">
      <c r="I306" s="142"/>
    </row>
    <row r="307" ht="15.75" customHeight="1">
      <c r="I307" s="142"/>
    </row>
    <row r="308" ht="15.75" customHeight="1">
      <c r="I308" s="142"/>
    </row>
    <row r="309" ht="15.75" customHeight="1">
      <c r="I309" s="142"/>
    </row>
    <row r="310" ht="15.75" customHeight="1">
      <c r="I310" s="142"/>
    </row>
    <row r="311" ht="15.75" customHeight="1">
      <c r="I311" s="142"/>
    </row>
    <row r="312" ht="15.75" customHeight="1">
      <c r="I312" s="142"/>
    </row>
    <row r="313" ht="15.75" customHeight="1">
      <c r="I313" s="142"/>
    </row>
    <row r="314" ht="15.75" customHeight="1">
      <c r="I314" s="142"/>
    </row>
    <row r="315" ht="15.75" customHeight="1">
      <c r="I315" s="142"/>
    </row>
    <row r="316" ht="15.75" customHeight="1">
      <c r="I316" s="142"/>
    </row>
    <row r="317" ht="15.75" customHeight="1">
      <c r="I317" s="142"/>
    </row>
    <row r="318" ht="15.75" customHeight="1">
      <c r="I318" s="142"/>
    </row>
    <row r="319" ht="15.75" customHeight="1">
      <c r="I319" s="142"/>
    </row>
    <row r="320" ht="15.75" customHeight="1">
      <c r="I320" s="142"/>
    </row>
    <row r="321" ht="15.75" customHeight="1">
      <c r="I321" s="142"/>
    </row>
    <row r="322" ht="15.75" customHeight="1">
      <c r="I322" s="142"/>
    </row>
    <row r="323" ht="15.75" customHeight="1">
      <c r="I323" s="142"/>
    </row>
    <row r="324" ht="15.75" customHeight="1">
      <c r="I324" s="142"/>
    </row>
    <row r="325" ht="15.75" customHeight="1">
      <c r="I325" s="142"/>
    </row>
    <row r="326" ht="15.75" customHeight="1">
      <c r="I326" s="142"/>
    </row>
    <row r="327" ht="15.75" customHeight="1">
      <c r="I327" s="142"/>
    </row>
    <row r="328" ht="15.75" customHeight="1">
      <c r="I328" s="142"/>
    </row>
    <row r="329" ht="15.75" customHeight="1">
      <c r="I329" s="142"/>
    </row>
    <row r="330" ht="15.75" customHeight="1">
      <c r="I330" s="142"/>
    </row>
    <row r="331" ht="15.75" customHeight="1">
      <c r="I331" s="142"/>
    </row>
    <row r="332" ht="15.75" customHeight="1">
      <c r="I332" s="142"/>
    </row>
    <row r="333" ht="15.75" customHeight="1">
      <c r="I333" s="142"/>
    </row>
    <row r="334" ht="15.75" customHeight="1">
      <c r="I334" s="142"/>
    </row>
    <row r="335" ht="15.75" customHeight="1">
      <c r="I335" s="142"/>
    </row>
    <row r="336" ht="15.75" customHeight="1">
      <c r="I336" s="142"/>
    </row>
    <row r="337" ht="15.75" customHeight="1">
      <c r="I337" s="142"/>
    </row>
    <row r="338" ht="15.75" customHeight="1">
      <c r="I338" s="142"/>
    </row>
    <row r="339" ht="15.75" customHeight="1">
      <c r="I339" s="142"/>
    </row>
    <row r="340" ht="15.75" customHeight="1">
      <c r="I340" s="142"/>
    </row>
    <row r="341" ht="15.75" customHeight="1">
      <c r="I341" s="142"/>
    </row>
    <row r="342" ht="15.75" customHeight="1">
      <c r="I342" s="142"/>
    </row>
    <row r="343" ht="15.75" customHeight="1">
      <c r="I343" s="142"/>
    </row>
    <row r="344" ht="15.75" customHeight="1">
      <c r="I344" s="142"/>
    </row>
    <row r="345" ht="15.75" customHeight="1">
      <c r="I345" s="142"/>
    </row>
    <row r="346" ht="15.75" customHeight="1">
      <c r="I346" s="142"/>
    </row>
    <row r="347" ht="15.75" customHeight="1">
      <c r="I347" s="142"/>
    </row>
    <row r="348" ht="15.75" customHeight="1">
      <c r="I348" s="142"/>
    </row>
    <row r="349" ht="15.75" customHeight="1">
      <c r="I349" s="142"/>
    </row>
    <row r="350" ht="15.75" customHeight="1">
      <c r="I350" s="142"/>
    </row>
    <row r="351" ht="15.75" customHeight="1">
      <c r="I351" s="142"/>
    </row>
    <row r="352" ht="15.75" customHeight="1">
      <c r="I352" s="142"/>
    </row>
    <row r="353" ht="15.75" customHeight="1">
      <c r="I353" s="142"/>
    </row>
    <row r="354" ht="15.75" customHeight="1">
      <c r="I354" s="142"/>
    </row>
    <row r="355" ht="15.75" customHeight="1">
      <c r="I355" s="142"/>
    </row>
    <row r="356" ht="15.75" customHeight="1">
      <c r="I356" s="142"/>
    </row>
    <row r="357" ht="15.75" customHeight="1">
      <c r="I357" s="142"/>
    </row>
    <row r="358" ht="15.75" customHeight="1">
      <c r="I358" s="142"/>
    </row>
    <row r="359" ht="15.75" customHeight="1">
      <c r="I359" s="142"/>
    </row>
    <row r="360" ht="15.75" customHeight="1">
      <c r="I360" s="142"/>
    </row>
    <row r="361" ht="15.75" customHeight="1">
      <c r="I361" s="142"/>
    </row>
    <row r="362" ht="15.75" customHeight="1">
      <c r="I362" s="142"/>
    </row>
    <row r="363" ht="15.75" customHeight="1">
      <c r="I363" s="142"/>
    </row>
    <row r="364" ht="15.75" customHeight="1">
      <c r="I364" s="142"/>
    </row>
    <row r="365" ht="15.75" customHeight="1">
      <c r="I365" s="142"/>
    </row>
    <row r="366" ht="15.75" customHeight="1">
      <c r="I366" s="142"/>
    </row>
    <row r="367" ht="15.75" customHeight="1">
      <c r="I367" s="142"/>
    </row>
    <row r="368" ht="15.75" customHeight="1">
      <c r="I368" s="142"/>
    </row>
    <row r="369" ht="15.75" customHeight="1">
      <c r="I369" s="142"/>
    </row>
    <row r="370" ht="15.75" customHeight="1">
      <c r="I370" s="142"/>
    </row>
    <row r="371" ht="15.75" customHeight="1">
      <c r="I371" s="142"/>
    </row>
    <row r="372" ht="15.75" customHeight="1">
      <c r="I372" s="142"/>
    </row>
    <row r="373" ht="15.75" customHeight="1">
      <c r="I373" s="142"/>
    </row>
    <row r="374" ht="15.75" customHeight="1">
      <c r="I374" s="142"/>
    </row>
    <row r="375" ht="15.75" customHeight="1">
      <c r="I375" s="142"/>
    </row>
    <row r="376" ht="15.75" customHeight="1">
      <c r="I376" s="142"/>
    </row>
    <row r="377" ht="15.75" customHeight="1">
      <c r="I377" s="142"/>
    </row>
    <row r="378" ht="15.75" customHeight="1">
      <c r="I378" s="142"/>
    </row>
    <row r="379" ht="15.75" customHeight="1">
      <c r="I379" s="142"/>
    </row>
    <row r="380" ht="15.75" customHeight="1">
      <c r="I380" s="142"/>
    </row>
    <row r="381" ht="15.75" customHeight="1">
      <c r="I381" s="142"/>
    </row>
    <row r="382" ht="15.75" customHeight="1">
      <c r="I382" s="142"/>
    </row>
    <row r="383" ht="15.75" customHeight="1">
      <c r="I383" s="142"/>
    </row>
    <row r="384" ht="15.75" customHeight="1">
      <c r="I384" s="142"/>
    </row>
    <row r="385" ht="15.75" customHeight="1">
      <c r="I385" s="142"/>
    </row>
    <row r="386" ht="15.75" customHeight="1">
      <c r="I386" s="142"/>
    </row>
    <row r="387" ht="15.75" customHeight="1">
      <c r="I387" s="142"/>
    </row>
    <row r="388" ht="15.75" customHeight="1">
      <c r="I388" s="142"/>
    </row>
    <row r="389" ht="15.75" customHeight="1">
      <c r="I389" s="142"/>
    </row>
    <row r="390" ht="15.75" customHeight="1">
      <c r="I390" s="142"/>
    </row>
    <row r="391" ht="15.75" customHeight="1">
      <c r="I391" s="142"/>
    </row>
    <row r="392" ht="15.75" customHeight="1">
      <c r="I392" s="142"/>
    </row>
    <row r="393" ht="15.75" customHeight="1">
      <c r="I393" s="142"/>
    </row>
    <row r="394" ht="15.75" customHeight="1">
      <c r="I394" s="142"/>
    </row>
    <row r="395" ht="15.75" customHeight="1">
      <c r="I395" s="142"/>
    </row>
    <row r="396" ht="15.75" customHeight="1">
      <c r="I396" s="142"/>
    </row>
    <row r="397" ht="15.75" customHeight="1">
      <c r="I397" s="142"/>
    </row>
    <row r="398" ht="15.75" customHeight="1">
      <c r="I398" s="142"/>
    </row>
    <row r="399" ht="15.75" customHeight="1">
      <c r="I399" s="142"/>
    </row>
    <row r="400" ht="15.75" customHeight="1">
      <c r="I400" s="142"/>
    </row>
    <row r="401" ht="15.75" customHeight="1">
      <c r="I401" s="142"/>
    </row>
    <row r="402" ht="15.75" customHeight="1">
      <c r="I402" s="142"/>
    </row>
    <row r="403" ht="15.75" customHeight="1">
      <c r="I403" s="142"/>
    </row>
    <row r="404" ht="15.75" customHeight="1">
      <c r="I404" s="142"/>
    </row>
    <row r="405" ht="15.75" customHeight="1">
      <c r="I405" s="142"/>
    </row>
    <row r="406" ht="15.75" customHeight="1">
      <c r="I406" s="142"/>
    </row>
    <row r="407" ht="15.75" customHeight="1">
      <c r="I407" s="142"/>
    </row>
    <row r="408" ht="15.75" customHeight="1">
      <c r="I408" s="142"/>
    </row>
    <row r="409" ht="15.75" customHeight="1">
      <c r="I409" s="142"/>
    </row>
    <row r="410" ht="15.75" customHeight="1">
      <c r="I410" s="142"/>
    </row>
    <row r="411" ht="15.75" customHeight="1">
      <c r="I411" s="142"/>
    </row>
    <row r="412" ht="15.75" customHeight="1">
      <c r="I412" s="142"/>
    </row>
    <row r="413" ht="15.75" customHeight="1">
      <c r="I413" s="142"/>
    </row>
    <row r="414" ht="15.75" customHeight="1">
      <c r="I414" s="142"/>
    </row>
    <row r="415" ht="15.75" customHeight="1">
      <c r="I415" s="142"/>
    </row>
    <row r="416" ht="15.75" customHeight="1">
      <c r="I416" s="142"/>
    </row>
    <row r="417" ht="15.75" customHeight="1">
      <c r="I417" s="142"/>
    </row>
    <row r="418" ht="15.75" customHeight="1">
      <c r="I418" s="142"/>
    </row>
    <row r="419" ht="15.75" customHeight="1">
      <c r="I419" s="142"/>
    </row>
    <row r="420" ht="15.75" customHeight="1">
      <c r="I420" s="142"/>
    </row>
    <row r="421" ht="15.75" customHeight="1">
      <c r="I421" s="142"/>
    </row>
    <row r="422" ht="15.75" customHeight="1">
      <c r="I422" s="142"/>
    </row>
    <row r="423" ht="15.75" customHeight="1">
      <c r="I423" s="142"/>
    </row>
    <row r="424" ht="15.75" customHeight="1">
      <c r="I424" s="142"/>
    </row>
    <row r="425" ht="15.75" customHeight="1">
      <c r="I425" s="142"/>
    </row>
    <row r="426" ht="15.75" customHeight="1">
      <c r="I426" s="142"/>
    </row>
    <row r="427" ht="15.75" customHeight="1">
      <c r="I427" s="142"/>
    </row>
    <row r="428" ht="15.75" customHeight="1">
      <c r="I428" s="142"/>
    </row>
    <row r="429" ht="15.75" customHeight="1">
      <c r="I429" s="142"/>
    </row>
    <row r="430" ht="15.75" customHeight="1">
      <c r="I430" s="142"/>
    </row>
    <row r="431" ht="15.75" customHeight="1">
      <c r="I431" s="142"/>
    </row>
    <row r="432" ht="15.75" customHeight="1">
      <c r="I432" s="142"/>
    </row>
    <row r="433" ht="15.75" customHeight="1">
      <c r="I433" s="142"/>
    </row>
    <row r="434" ht="15.75" customHeight="1">
      <c r="I434" s="142"/>
    </row>
    <row r="435" ht="15.75" customHeight="1">
      <c r="I435" s="142"/>
    </row>
    <row r="436" ht="15.75" customHeight="1">
      <c r="I436" s="142"/>
    </row>
    <row r="437" ht="15.75" customHeight="1">
      <c r="I437" s="142"/>
    </row>
    <row r="438" ht="15.75" customHeight="1">
      <c r="I438" s="142"/>
    </row>
    <row r="439" ht="15.75" customHeight="1">
      <c r="I439" s="142"/>
    </row>
    <row r="440" ht="15.75" customHeight="1">
      <c r="I440" s="142"/>
    </row>
    <row r="441" ht="15.75" customHeight="1">
      <c r="I441" s="142"/>
    </row>
    <row r="442" ht="15.75" customHeight="1">
      <c r="I442" s="142"/>
    </row>
    <row r="443" ht="15.75" customHeight="1">
      <c r="I443" s="142"/>
    </row>
    <row r="444" ht="15.75" customHeight="1">
      <c r="I444" s="142"/>
    </row>
    <row r="445" ht="15.75" customHeight="1">
      <c r="I445" s="142"/>
    </row>
    <row r="446" ht="15.75" customHeight="1">
      <c r="I446" s="142"/>
    </row>
    <row r="447" ht="15.75" customHeight="1">
      <c r="I447" s="142"/>
    </row>
    <row r="448" ht="15.75" customHeight="1">
      <c r="I448" s="142"/>
    </row>
    <row r="449" ht="15.75" customHeight="1">
      <c r="I449" s="142"/>
    </row>
    <row r="450" ht="15.75" customHeight="1">
      <c r="I450" s="142"/>
    </row>
    <row r="451" ht="15.75" customHeight="1">
      <c r="I451" s="142"/>
    </row>
    <row r="452" ht="15.75" customHeight="1">
      <c r="I452" s="142"/>
    </row>
    <row r="453" ht="15.75" customHeight="1">
      <c r="I453" s="142"/>
    </row>
    <row r="454" ht="15.75" customHeight="1">
      <c r="I454" s="142"/>
    </row>
    <row r="455" ht="15.75" customHeight="1">
      <c r="I455" s="142"/>
    </row>
    <row r="456" ht="15.75" customHeight="1">
      <c r="I456" s="142"/>
    </row>
    <row r="457" ht="15.75" customHeight="1">
      <c r="I457" s="142"/>
    </row>
    <row r="458" ht="15.75" customHeight="1">
      <c r="I458" s="142"/>
    </row>
    <row r="459" ht="15.75" customHeight="1">
      <c r="I459" s="142"/>
    </row>
    <row r="460" ht="15.75" customHeight="1">
      <c r="I460" s="142"/>
    </row>
    <row r="461" ht="15.75" customHeight="1">
      <c r="I461" s="142"/>
    </row>
    <row r="462" ht="15.75" customHeight="1">
      <c r="I462" s="142"/>
    </row>
    <row r="463" ht="15.75" customHeight="1">
      <c r="I463" s="142"/>
    </row>
    <row r="464" ht="15.75" customHeight="1">
      <c r="I464" s="142"/>
    </row>
    <row r="465" ht="15.75" customHeight="1">
      <c r="I465" s="142"/>
    </row>
    <row r="466" ht="15.75" customHeight="1">
      <c r="I466" s="142"/>
    </row>
    <row r="467" ht="15.75" customHeight="1">
      <c r="I467" s="142"/>
    </row>
    <row r="468" ht="15.75" customHeight="1">
      <c r="I468" s="142"/>
    </row>
    <row r="469" ht="15.75" customHeight="1">
      <c r="I469" s="142"/>
    </row>
    <row r="470" ht="15.75" customHeight="1">
      <c r="I470" s="142"/>
    </row>
    <row r="471" ht="15.75" customHeight="1">
      <c r="I471" s="142"/>
    </row>
    <row r="472" ht="15.75" customHeight="1">
      <c r="I472" s="142"/>
    </row>
    <row r="473" ht="15.75" customHeight="1">
      <c r="I473" s="142"/>
    </row>
    <row r="474" ht="15.75" customHeight="1">
      <c r="I474" s="142"/>
    </row>
    <row r="475" ht="15.75" customHeight="1">
      <c r="I475" s="142"/>
    </row>
    <row r="476" ht="15.75" customHeight="1">
      <c r="I476" s="142"/>
    </row>
    <row r="477" ht="15.75" customHeight="1">
      <c r="I477" s="142"/>
    </row>
    <row r="478" ht="15.75" customHeight="1">
      <c r="I478" s="142"/>
    </row>
    <row r="479" ht="15.75" customHeight="1">
      <c r="I479" s="142"/>
    </row>
    <row r="480" ht="15.75" customHeight="1">
      <c r="I480" s="142"/>
    </row>
    <row r="481" ht="15.75" customHeight="1">
      <c r="I481" s="142"/>
    </row>
    <row r="482" ht="15.75" customHeight="1">
      <c r="I482" s="142"/>
    </row>
    <row r="483" ht="15.75" customHeight="1">
      <c r="I483" s="142"/>
    </row>
    <row r="484" ht="15.75" customHeight="1">
      <c r="I484" s="142"/>
    </row>
    <row r="485" ht="15.75" customHeight="1">
      <c r="I485" s="142"/>
    </row>
    <row r="486" ht="15.75" customHeight="1">
      <c r="I486" s="142"/>
    </row>
    <row r="487" ht="15.75" customHeight="1">
      <c r="I487" s="142"/>
    </row>
    <row r="488" ht="15.75" customHeight="1">
      <c r="I488" s="142"/>
    </row>
    <row r="489" ht="15.75" customHeight="1">
      <c r="I489" s="142"/>
    </row>
    <row r="490" ht="15.75" customHeight="1">
      <c r="I490" s="142"/>
    </row>
    <row r="491" ht="15.75" customHeight="1">
      <c r="I491" s="142"/>
    </row>
    <row r="492" ht="15.75" customHeight="1">
      <c r="I492" s="142"/>
    </row>
    <row r="493" ht="15.75" customHeight="1">
      <c r="I493" s="142"/>
    </row>
    <row r="494" ht="15.75" customHeight="1">
      <c r="I494" s="142"/>
    </row>
    <row r="495" ht="15.75" customHeight="1">
      <c r="I495" s="142"/>
    </row>
    <row r="496" ht="15.75" customHeight="1">
      <c r="I496" s="142"/>
    </row>
    <row r="497" ht="15.75" customHeight="1">
      <c r="I497" s="142"/>
    </row>
    <row r="498" ht="15.75" customHeight="1">
      <c r="I498" s="142"/>
    </row>
    <row r="499" ht="15.75" customHeight="1">
      <c r="I499" s="142"/>
    </row>
    <row r="500" ht="15.75" customHeight="1">
      <c r="I500" s="142"/>
    </row>
    <row r="501" ht="15.75" customHeight="1">
      <c r="I501" s="142"/>
    </row>
    <row r="502" ht="15.75" customHeight="1">
      <c r="I502" s="142"/>
    </row>
    <row r="503" ht="15.75" customHeight="1">
      <c r="I503" s="142"/>
    </row>
    <row r="504" ht="15.75" customHeight="1">
      <c r="I504" s="142"/>
    </row>
    <row r="505" ht="15.75" customHeight="1">
      <c r="I505" s="142"/>
    </row>
    <row r="506" ht="15.75" customHeight="1">
      <c r="I506" s="142"/>
    </row>
    <row r="507" ht="15.75" customHeight="1">
      <c r="I507" s="142"/>
    </row>
    <row r="508" ht="15.75" customHeight="1">
      <c r="I508" s="142"/>
    </row>
    <row r="509" ht="15.75" customHeight="1">
      <c r="I509" s="142"/>
    </row>
    <row r="510" ht="15.75" customHeight="1">
      <c r="I510" s="142"/>
    </row>
    <row r="511" ht="15.75" customHeight="1">
      <c r="I511" s="142"/>
    </row>
    <row r="512" ht="15.75" customHeight="1">
      <c r="I512" s="142"/>
    </row>
    <row r="513" ht="15.75" customHeight="1">
      <c r="I513" s="142"/>
    </row>
    <row r="514" ht="15.75" customHeight="1">
      <c r="I514" s="142"/>
    </row>
    <row r="515" ht="15.75" customHeight="1">
      <c r="I515" s="142"/>
    </row>
    <row r="516" ht="15.75" customHeight="1">
      <c r="I516" s="142"/>
    </row>
    <row r="517" ht="15.75" customHeight="1">
      <c r="I517" s="142"/>
    </row>
    <row r="518" ht="15.75" customHeight="1">
      <c r="I518" s="142"/>
    </row>
    <row r="519" ht="15.75" customHeight="1">
      <c r="I519" s="142"/>
    </row>
    <row r="520" ht="15.75" customHeight="1">
      <c r="I520" s="142"/>
    </row>
    <row r="521" ht="15.75" customHeight="1">
      <c r="I521" s="142"/>
    </row>
    <row r="522" ht="15.75" customHeight="1">
      <c r="I522" s="142"/>
    </row>
    <row r="523" ht="15.75" customHeight="1">
      <c r="I523" s="142"/>
    </row>
    <row r="524" ht="15.75" customHeight="1">
      <c r="I524" s="142"/>
    </row>
    <row r="525" ht="15.75" customHeight="1">
      <c r="I525" s="142"/>
    </row>
    <row r="526" ht="15.75" customHeight="1">
      <c r="I526" s="142"/>
    </row>
    <row r="527" ht="15.75" customHeight="1">
      <c r="I527" s="142"/>
    </row>
    <row r="528" ht="15.75" customHeight="1">
      <c r="I528" s="142"/>
    </row>
    <row r="529" ht="15.75" customHeight="1">
      <c r="I529" s="142"/>
    </row>
    <row r="530" ht="15.75" customHeight="1">
      <c r="I530" s="142"/>
    </row>
    <row r="531" ht="15.75" customHeight="1">
      <c r="I531" s="142"/>
    </row>
    <row r="532" ht="15.75" customHeight="1">
      <c r="I532" s="142"/>
    </row>
    <row r="533" ht="15.75" customHeight="1">
      <c r="I533" s="142"/>
    </row>
    <row r="534" ht="15.75" customHeight="1">
      <c r="I534" s="142"/>
    </row>
    <row r="535" ht="15.75" customHeight="1">
      <c r="I535" s="142"/>
    </row>
    <row r="536" ht="15.75" customHeight="1">
      <c r="I536" s="142"/>
    </row>
    <row r="537" ht="15.75" customHeight="1">
      <c r="I537" s="142"/>
    </row>
    <row r="538" ht="15.75" customHeight="1">
      <c r="I538" s="142"/>
    </row>
    <row r="539" ht="15.75" customHeight="1">
      <c r="I539" s="142"/>
    </row>
    <row r="540" ht="15.75" customHeight="1">
      <c r="I540" s="142"/>
    </row>
    <row r="541" ht="15.75" customHeight="1">
      <c r="I541" s="142"/>
    </row>
    <row r="542" ht="15.75" customHeight="1">
      <c r="I542" s="142"/>
    </row>
    <row r="543" ht="15.75" customHeight="1">
      <c r="I543" s="142"/>
    </row>
    <row r="544" ht="15.75" customHeight="1">
      <c r="I544" s="142"/>
    </row>
    <row r="545" ht="15.75" customHeight="1">
      <c r="I545" s="142"/>
    </row>
    <row r="546" ht="15.75" customHeight="1">
      <c r="I546" s="142"/>
    </row>
    <row r="547" ht="15.75" customHeight="1">
      <c r="I547" s="142"/>
    </row>
    <row r="548" ht="15.75" customHeight="1">
      <c r="I548" s="142"/>
    </row>
    <row r="549" ht="15.75" customHeight="1">
      <c r="I549" s="142"/>
    </row>
    <row r="550" ht="15.75" customHeight="1">
      <c r="I550" s="142"/>
    </row>
    <row r="551" ht="15.75" customHeight="1">
      <c r="I551" s="142"/>
    </row>
    <row r="552" ht="15.75" customHeight="1">
      <c r="I552" s="142"/>
    </row>
    <row r="553" ht="15.75" customHeight="1">
      <c r="I553" s="142"/>
    </row>
    <row r="554" ht="15.75" customHeight="1">
      <c r="I554" s="142"/>
    </row>
    <row r="555" ht="15.75" customHeight="1">
      <c r="I555" s="142"/>
    </row>
    <row r="556" ht="15.75" customHeight="1">
      <c r="I556" s="142"/>
    </row>
    <row r="557" ht="15.75" customHeight="1">
      <c r="I557" s="142"/>
    </row>
    <row r="558" ht="15.75" customHeight="1">
      <c r="I558" s="142"/>
    </row>
    <row r="559" ht="15.75" customHeight="1">
      <c r="I559" s="142"/>
    </row>
    <row r="560" ht="15.75" customHeight="1">
      <c r="I560" s="142"/>
    </row>
    <row r="561" ht="15.75" customHeight="1">
      <c r="I561" s="142"/>
    </row>
    <row r="562" ht="15.75" customHeight="1">
      <c r="I562" s="142"/>
    </row>
    <row r="563" ht="15.75" customHeight="1">
      <c r="I563" s="142"/>
    </row>
    <row r="564" ht="15.75" customHeight="1">
      <c r="I564" s="142"/>
    </row>
    <row r="565" ht="15.75" customHeight="1">
      <c r="I565" s="142"/>
    </row>
    <row r="566" ht="15.75" customHeight="1">
      <c r="I566" s="142"/>
    </row>
    <row r="567" ht="15.75" customHeight="1">
      <c r="I567" s="142"/>
    </row>
    <row r="568" ht="15.75" customHeight="1">
      <c r="I568" s="142"/>
    </row>
    <row r="569" ht="15.75" customHeight="1">
      <c r="I569" s="142"/>
    </row>
    <row r="570" ht="15.75" customHeight="1">
      <c r="I570" s="142"/>
    </row>
    <row r="571" ht="15.75" customHeight="1">
      <c r="I571" s="142"/>
    </row>
    <row r="572" ht="15.75" customHeight="1">
      <c r="I572" s="142"/>
    </row>
    <row r="573" ht="15.75" customHeight="1">
      <c r="I573" s="142"/>
    </row>
    <row r="574" ht="15.75" customHeight="1">
      <c r="I574" s="142"/>
    </row>
    <row r="575" ht="15.75" customHeight="1">
      <c r="I575" s="142"/>
    </row>
    <row r="576" ht="15.75" customHeight="1">
      <c r="I576" s="142"/>
    </row>
    <row r="577" ht="15.75" customHeight="1">
      <c r="I577" s="142"/>
    </row>
    <row r="578" ht="15.75" customHeight="1">
      <c r="I578" s="142"/>
    </row>
    <row r="579" ht="15.75" customHeight="1">
      <c r="I579" s="142"/>
    </row>
    <row r="580" ht="15.75" customHeight="1">
      <c r="I580" s="142"/>
    </row>
    <row r="581" ht="15.75" customHeight="1">
      <c r="I581" s="142"/>
    </row>
    <row r="582" ht="15.75" customHeight="1">
      <c r="I582" s="142"/>
    </row>
    <row r="583" ht="15.75" customHeight="1">
      <c r="I583" s="142"/>
    </row>
    <row r="584" ht="15.75" customHeight="1">
      <c r="I584" s="142"/>
    </row>
    <row r="585" ht="15.75" customHeight="1">
      <c r="I585" s="142"/>
    </row>
    <row r="586" ht="15.75" customHeight="1">
      <c r="I586" s="142"/>
    </row>
    <row r="587" ht="15.75" customHeight="1">
      <c r="I587" s="142"/>
    </row>
    <row r="588" ht="15.75" customHeight="1">
      <c r="I588" s="142"/>
    </row>
    <row r="589" ht="15.75" customHeight="1">
      <c r="I589" s="142"/>
    </row>
    <row r="590" ht="15.75" customHeight="1">
      <c r="I590" s="142"/>
    </row>
    <row r="591" ht="15.75" customHeight="1">
      <c r="I591" s="142"/>
    </row>
    <row r="592" ht="15.75" customHeight="1">
      <c r="I592" s="142"/>
    </row>
    <row r="593" ht="15.75" customHeight="1">
      <c r="I593" s="142"/>
    </row>
    <row r="594" ht="15.75" customHeight="1">
      <c r="I594" s="142"/>
    </row>
    <row r="595" ht="15.75" customHeight="1">
      <c r="I595" s="142"/>
    </row>
    <row r="596" ht="15.75" customHeight="1">
      <c r="I596" s="142"/>
    </row>
    <row r="597" ht="15.75" customHeight="1">
      <c r="I597" s="142"/>
    </row>
    <row r="598" ht="15.75" customHeight="1">
      <c r="I598" s="142"/>
    </row>
    <row r="599" ht="15.75" customHeight="1">
      <c r="I599" s="142"/>
    </row>
    <row r="600" ht="15.75" customHeight="1">
      <c r="I600" s="142"/>
    </row>
    <row r="601" ht="15.75" customHeight="1">
      <c r="I601" s="142"/>
    </row>
    <row r="602" ht="15.75" customHeight="1">
      <c r="I602" s="142"/>
    </row>
    <row r="603" ht="15.75" customHeight="1">
      <c r="I603" s="142"/>
    </row>
    <row r="604" ht="15.75" customHeight="1">
      <c r="I604" s="142"/>
    </row>
    <row r="605" ht="15.75" customHeight="1">
      <c r="I605" s="142"/>
    </row>
    <row r="606" ht="15.75" customHeight="1">
      <c r="I606" s="142"/>
    </row>
    <row r="607" ht="15.75" customHeight="1">
      <c r="I607" s="142"/>
    </row>
    <row r="608" ht="15.75" customHeight="1">
      <c r="I608" s="142"/>
    </row>
    <row r="609" ht="15.75" customHeight="1">
      <c r="I609" s="142"/>
    </row>
    <row r="610" ht="15.75" customHeight="1">
      <c r="I610" s="142"/>
    </row>
    <row r="611" ht="15.75" customHeight="1">
      <c r="I611" s="142"/>
    </row>
    <row r="612" ht="15.75" customHeight="1">
      <c r="I612" s="142"/>
    </row>
    <row r="613" ht="15.75" customHeight="1">
      <c r="I613" s="142"/>
    </row>
    <row r="614" ht="15.75" customHeight="1">
      <c r="I614" s="142"/>
    </row>
    <row r="615" ht="15.75" customHeight="1">
      <c r="I615" s="142"/>
    </row>
    <row r="616" ht="15.75" customHeight="1">
      <c r="I616" s="142"/>
    </row>
    <row r="617" ht="15.75" customHeight="1">
      <c r="I617" s="142"/>
    </row>
    <row r="618" ht="15.75" customHeight="1">
      <c r="I618" s="142"/>
    </row>
    <row r="619" ht="15.75" customHeight="1">
      <c r="I619" s="142"/>
    </row>
    <row r="620" ht="15.75" customHeight="1">
      <c r="I620" s="142"/>
    </row>
    <row r="621" ht="15.75" customHeight="1">
      <c r="I621" s="142"/>
    </row>
    <row r="622" ht="15.75" customHeight="1">
      <c r="I622" s="142"/>
    </row>
    <row r="623" ht="15.75" customHeight="1">
      <c r="I623" s="142"/>
    </row>
    <row r="624" ht="15.75" customHeight="1">
      <c r="I624" s="142"/>
    </row>
    <row r="625" ht="15.75" customHeight="1">
      <c r="I625" s="142"/>
    </row>
    <row r="626" ht="15.75" customHeight="1">
      <c r="I626" s="142"/>
    </row>
    <row r="627" ht="15.75" customHeight="1">
      <c r="I627" s="142"/>
    </row>
    <row r="628" ht="15.75" customHeight="1">
      <c r="I628" s="142"/>
    </row>
    <row r="629" ht="15.75" customHeight="1">
      <c r="I629" s="142"/>
    </row>
    <row r="630" ht="15.75" customHeight="1">
      <c r="I630" s="142"/>
    </row>
    <row r="631" ht="15.75" customHeight="1">
      <c r="I631" s="142"/>
    </row>
    <row r="632" ht="15.75" customHeight="1">
      <c r="I632" s="142"/>
    </row>
    <row r="633" ht="15.75" customHeight="1">
      <c r="I633" s="142"/>
    </row>
    <row r="634" ht="15.75" customHeight="1">
      <c r="I634" s="142"/>
    </row>
    <row r="635" ht="15.75" customHeight="1">
      <c r="I635" s="142"/>
    </row>
    <row r="636" ht="15.75" customHeight="1">
      <c r="I636" s="142"/>
    </row>
    <row r="637" ht="15.75" customHeight="1">
      <c r="I637" s="142"/>
    </row>
    <row r="638" ht="15.75" customHeight="1">
      <c r="I638" s="142"/>
    </row>
    <row r="639" ht="15.75" customHeight="1">
      <c r="I639" s="142"/>
    </row>
    <row r="640" ht="15.75" customHeight="1">
      <c r="I640" s="142"/>
    </row>
    <row r="641" ht="15.75" customHeight="1">
      <c r="I641" s="142"/>
    </row>
    <row r="642" ht="15.75" customHeight="1">
      <c r="I642" s="142"/>
    </row>
    <row r="643" ht="15.75" customHeight="1">
      <c r="I643" s="142"/>
    </row>
    <row r="644" ht="15.75" customHeight="1">
      <c r="I644" s="142"/>
    </row>
    <row r="645" ht="15.75" customHeight="1">
      <c r="I645" s="142"/>
    </row>
    <row r="646" ht="15.75" customHeight="1">
      <c r="I646" s="142"/>
    </row>
    <row r="647" ht="15.75" customHeight="1">
      <c r="I647" s="142"/>
    </row>
    <row r="648" ht="15.75" customHeight="1">
      <c r="I648" s="142"/>
    </row>
    <row r="649" ht="15.75" customHeight="1">
      <c r="I649" s="142"/>
    </row>
    <row r="650" ht="15.75" customHeight="1">
      <c r="I650" s="142"/>
    </row>
    <row r="651" ht="15.75" customHeight="1">
      <c r="I651" s="142"/>
    </row>
    <row r="652" ht="15.75" customHeight="1">
      <c r="I652" s="142"/>
    </row>
    <row r="653" ht="15.75" customHeight="1">
      <c r="I653" s="142"/>
    </row>
    <row r="654" ht="15.75" customHeight="1">
      <c r="I654" s="142"/>
    </row>
    <row r="655" ht="15.75" customHeight="1">
      <c r="I655" s="142"/>
    </row>
    <row r="656" ht="15.75" customHeight="1">
      <c r="I656" s="142"/>
    </row>
    <row r="657" ht="15.75" customHeight="1">
      <c r="I657" s="142"/>
    </row>
    <row r="658" ht="15.75" customHeight="1">
      <c r="I658" s="142"/>
    </row>
    <row r="659" ht="15.75" customHeight="1">
      <c r="I659" s="142"/>
    </row>
    <row r="660" ht="15.75" customHeight="1">
      <c r="I660" s="142"/>
    </row>
    <row r="661" ht="15.75" customHeight="1">
      <c r="I661" s="142"/>
    </row>
    <row r="662" ht="15.75" customHeight="1">
      <c r="I662" s="142"/>
    </row>
    <row r="663" ht="15.75" customHeight="1">
      <c r="I663" s="142"/>
    </row>
    <row r="664" ht="15.75" customHeight="1">
      <c r="I664" s="142"/>
    </row>
    <row r="665" ht="15.75" customHeight="1">
      <c r="I665" s="142"/>
    </row>
    <row r="666" ht="15.75" customHeight="1">
      <c r="I666" s="142"/>
    </row>
    <row r="667" ht="15.75" customHeight="1">
      <c r="I667" s="142"/>
    </row>
    <row r="668" ht="15.75" customHeight="1">
      <c r="I668" s="142"/>
    </row>
    <row r="669" ht="15.75" customHeight="1">
      <c r="I669" s="142"/>
    </row>
    <row r="670" ht="15.75" customHeight="1">
      <c r="I670" s="142"/>
    </row>
    <row r="671" ht="15.75" customHeight="1">
      <c r="I671" s="142"/>
    </row>
    <row r="672" ht="15.75" customHeight="1">
      <c r="I672" s="142"/>
    </row>
    <row r="673" ht="15.75" customHeight="1">
      <c r="I673" s="142"/>
    </row>
    <row r="674" ht="15.75" customHeight="1">
      <c r="I674" s="142"/>
    </row>
    <row r="675" ht="15.75" customHeight="1">
      <c r="I675" s="142"/>
    </row>
    <row r="676" ht="15.75" customHeight="1">
      <c r="I676" s="142"/>
    </row>
    <row r="677" ht="15.75" customHeight="1">
      <c r="I677" s="142"/>
    </row>
    <row r="678" ht="15.75" customHeight="1">
      <c r="I678" s="142"/>
    </row>
    <row r="679" ht="15.75" customHeight="1">
      <c r="I679" s="142"/>
    </row>
    <row r="680" ht="15.75" customHeight="1">
      <c r="I680" s="142"/>
    </row>
    <row r="681" ht="15.75" customHeight="1">
      <c r="I681" s="142"/>
    </row>
    <row r="682" ht="15.75" customHeight="1">
      <c r="I682" s="142"/>
    </row>
    <row r="683" ht="15.75" customHeight="1">
      <c r="I683" s="142"/>
    </row>
    <row r="684" ht="15.75" customHeight="1">
      <c r="I684" s="142"/>
    </row>
    <row r="685" ht="15.75" customHeight="1">
      <c r="I685" s="142"/>
    </row>
    <row r="686" ht="15.75" customHeight="1">
      <c r="I686" s="142"/>
    </row>
    <row r="687" ht="15.75" customHeight="1">
      <c r="I687" s="142"/>
    </row>
    <row r="688" ht="15.75" customHeight="1">
      <c r="I688" s="142"/>
    </row>
    <row r="689" ht="15.75" customHeight="1">
      <c r="I689" s="142"/>
    </row>
    <row r="690" ht="15.75" customHeight="1">
      <c r="I690" s="142"/>
    </row>
    <row r="691" ht="15.75" customHeight="1">
      <c r="I691" s="142"/>
    </row>
    <row r="692" ht="15.75" customHeight="1">
      <c r="I692" s="142"/>
    </row>
    <row r="693" ht="15.75" customHeight="1">
      <c r="I693" s="142"/>
    </row>
    <row r="694" ht="15.75" customHeight="1">
      <c r="I694" s="142"/>
    </row>
    <row r="695" ht="15.75" customHeight="1">
      <c r="I695" s="142"/>
    </row>
    <row r="696" ht="15.75" customHeight="1">
      <c r="I696" s="142"/>
    </row>
    <row r="697" ht="15.75" customHeight="1">
      <c r="I697" s="142"/>
    </row>
    <row r="698" ht="15.75" customHeight="1">
      <c r="I698" s="142"/>
    </row>
    <row r="699" ht="15.75" customHeight="1">
      <c r="I699" s="142"/>
    </row>
    <row r="700" ht="15.75" customHeight="1">
      <c r="I700" s="142"/>
    </row>
    <row r="701" ht="15.75" customHeight="1">
      <c r="I701" s="142"/>
    </row>
    <row r="702" ht="15.75" customHeight="1">
      <c r="I702" s="142"/>
    </row>
    <row r="703" ht="15.75" customHeight="1">
      <c r="I703" s="142"/>
    </row>
    <row r="704" ht="15.75" customHeight="1">
      <c r="I704" s="142"/>
    </row>
    <row r="705" ht="15.75" customHeight="1">
      <c r="I705" s="142"/>
    </row>
    <row r="706" ht="15.75" customHeight="1">
      <c r="I706" s="142"/>
    </row>
    <row r="707" ht="15.75" customHeight="1">
      <c r="I707" s="142"/>
    </row>
    <row r="708" ht="15.75" customHeight="1">
      <c r="I708" s="142"/>
    </row>
    <row r="709" ht="15.75" customHeight="1">
      <c r="I709" s="142"/>
    </row>
    <row r="710" ht="15.75" customHeight="1">
      <c r="I710" s="142"/>
    </row>
    <row r="711" ht="15.75" customHeight="1">
      <c r="I711" s="142"/>
    </row>
    <row r="712" ht="15.75" customHeight="1">
      <c r="I712" s="142"/>
    </row>
    <row r="713" ht="15.75" customHeight="1">
      <c r="I713" s="142"/>
    </row>
    <row r="714" ht="15.75" customHeight="1">
      <c r="I714" s="142"/>
    </row>
    <row r="715" ht="15.75" customHeight="1">
      <c r="I715" s="142"/>
    </row>
    <row r="716" ht="15.75" customHeight="1">
      <c r="I716" s="142"/>
    </row>
    <row r="717" ht="15.75" customHeight="1">
      <c r="I717" s="142"/>
    </row>
    <row r="718" ht="15.75" customHeight="1">
      <c r="I718" s="142"/>
    </row>
    <row r="719" ht="15.75" customHeight="1">
      <c r="I719" s="142"/>
    </row>
    <row r="720" ht="15.75" customHeight="1">
      <c r="I720" s="142"/>
    </row>
    <row r="721" ht="15.75" customHeight="1">
      <c r="I721" s="142"/>
    </row>
    <row r="722" ht="15.75" customHeight="1">
      <c r="I722" s="142"/>
    </row>
    <row r="723" ht="15.75" customHeight="1">
      <c r="I723" s="142"/>
    </row>
    <row r="724" ht="15.75" customHeight="1">
      <c r="I724" s="142"/>
    </row>
    <row r="725" ht="15.75" customHeight="1">
      <c r="I725" s="142"/>
    </row>
    <row r="726" ht="15.75" customHeight="1">
      <c r="I726" s="142"/>
    </row>
    <row r="727" ht="15.75" customHeight="1">
      <c r="I727" s="142"/>
    </row>
    <row r="728" ht="15.75" customHeight="1">
      <c r="I728" s="142"/>
    </row>
    <row r="729" ht="15.75" customHeight="1">
      <c r="I729" s="142"/>
    </row>
    <row r="730" ht="15.75" customHeight="1">
      <c r="I730" s="142"/>
    </row>
    <row r="731" ht="15.75" customHeight="1">
      <c r="I731" s="142"/>
    </row>
    <row r="732" ht="15.75" customHeight="1">
      <c r="I732" s="142"/>
    </row>
    <row r="733" ht="15.75" customHeight="1">
      <c r="I733" s="142"/>
    </row>
    <row r="734" ht="15.75" customHeight="1">
      <c r="I734" s="142"/>
    </row>
    <row r="735" ht="15.75" customHeight="1">
      <c r="I735" s="142"/>
    </row>
    <row r="736" ht="15.75" customHeight="1">
      <c r="I736" s="142"/>
    </row>
    <row r="737" ht="15.75" customHeight="1">
      <c r="I737" s="142"/>
    </row>
    <row r="738" ht="15.75" customHeight="1">
      <c r="I738" s="142"/>
    </row>
    <row r="739" ht="15.75" customHeight="1">
      <c r="I739" s="142"/>
    </row>
    <row r="740" ht="15.75" customHeight="1">
      <c r="I740" s="142"/>
    </row>
    <row r="741" ht="15.75" customHeight="1">
      <c r="I741" s="142"/>
    </row>
    <row r="742" ht="15.75" customHeight="1">
      <c r="I742" s="142"/>
    </row>
    <row r="743" ht="15.75" customHeight="1">
      <c r="I743" s="142"/>
    </row>
    <row r="744" ht="15.75" customHeight="1">
      <c r="I744" s="142"/>
    </row>
    <row r="745" ht="15.75" customHeight="1">
      <c r="I745" s="142"/>
    </row>
    <row r="746" ht="15.75" customHeight="1">
      <c r="I746" s="142"/>
    </row>
    <row r="747" ht="15.75" customHeight="1">
      <c r="I747" s="142"/>
    </row>
    <row r="748" ht="15.75" customHeight="1">
      <c r="I748" s="142"/>
    </row>
    <row r="749" ht="15.75" customHeight="1">
      <c r="I749" s="142"/>
    </row>
    <row r="750" ht="15.75" customHeight="1">
      <c r="I750" s="142"/>
    </row>
    <row r="751" ht="15.75" customHeight="1">
      <c r="I751" s="142"/>
    </row>
    <row r="752" ht="15.75" customHeight="1">
      <c r="I752" s="142"/>
    </row>
    <row r="753" ht="15.75" customHeight="1">
      <c r="I753" s="142"/>
    </row>
    <row r="754" ht="15.75" customHeight="1">
      <c r="I754" s="142"/>
    </row>
    <row r="755" ht="15.75" customHeight="1">
      <c r="I755" s="142"/>
    </row>
    <row r="756" ht="15.75" customHeight="1">
      <c r="I756" s="142"/>
    </row>
    <row r="757" ht="15.75" customHeight="1">
      <c r="I757" s="142"/>
    </row>
    <row r="758" ht="15.75" customHeight="1">
      <c r="I758" s="142"/>
    </row>
    <row r="759" ht="15.75" customHeight="1">
      <c r="I759" s="142"/>
    </row>
    <row r="760" ht="15.75" customHeight="1">
      <c r="I760" s="142"/>
    </row>
    <row r="761" ht="15.75" customHeight="1">
      <c r="I761" s="142"/>
    </row>
    <row r="762" ht="15.75" customHeight="1">
      <c r="I762" s="142"/>
    </row>
    <row r="763" ht="15.75" customHeight="1">
      <c r="I763" s="142"/>
    </row>
    <row r="764" ht="15.75" customHeight="1">
      <c r="I764" s="142"/>
    </row>
    <row r="765" ht="15.75" customHeight="1">
      <c r="I765" s="142"/>
    </row>
    <row r="766" ht="15.75" customHeight="1">
      <c r="I766" s="142"/>
    </row>
    <row r="767" ht="15.75" customHeight="1">
      <c r="I767" s="142"/>
    </row>
    <row r="768" ht="15.75" customHeight="1">
      <c r="I768" s="142"/>
    </row>
    <row r="769" ht="15.75" customHeight="1">
      <c r="I769" s="142"/>
    </row>
    <row r="770" ht="15.75" customHeight="1">
      <c r="I770" s="142"/>
    </row>
    <row r="771" ht="15.75" customHeight="1">
      <c r="I771" s="142"/>
    </row>
    <row r="772" ht="15.75" customHeight="1">
      <c r="I772" s="142"/>
    </row>
    <row r="773" ht="15.75" customHeight="1">
      <c r="I773" s="142"/>
    </row>
    <row r="774" ht="15.75" customHeight="1">
      <c r="I774" s="142"/>
    </row>
    <row r="775" ht="15.75" customHeight="1">
      <c r="I775" s="142"/>
    </row>
    <row r="776" ht="15.75" customHeight="1">
      <c r="I776" s="142"/>
    </row>
    <row r="777" ht="15.75" customHeight="1">
      <c r="I777" s="142"/>
    </row>
    <row r="778" ht="15.75" customHeight="1">
      <c r="I778" s="142"/>
    </row>
    <row r="779" ht="15.75" customHeight="1">
      <c r="I779" s="142"/>
    </row>
    <row r="780" ht="15.75" customHeight="1">
      <c r="I780" s="142"/>
    </row>
    <row r="781" ht="15.75" customHeight="1">
      <c r="I781" s="142"/>
    </row>
    <row r="782" ht="15.75" customHeight="1">
      <c r="I782" s="142"/>
    </row>
    <row r="783" ht="15.75" customHeight="1">
      <c r="I783" s="142"/>
    </row>
    <row r="784" ht="15.75" customHeight="1">
      <c r="I784" s="142"/>
    </row>
    <row r="785" ht="15.75" customHeight="1">
      <c r="I785" s="142"/>
    </row>
    <row r="786" ht="15.75" customHeight="1">
      <c r="I786" s="142"/>
    </row>
    <row r="787" ht="15.75" customHeight="1">
      <c r="I787" s="142"/>
    </row>
    <row r="788" ht="15.75" customHeight="1">
      <c r="I788" s="142"/>
    </row>
    <row r="789" ht="15.75" customHeight="1">
      <c r="I789" s="142"/>
    </row>
    <row r="790" ht="15.75" customHeight="1">
      <c r="I790" s="142"/>
    </row>
    <row r="791" ht="15.75" customHeight="1">
      <c r="I791" s="142"/>
    </row>
    <row r="792" ht="15.75" customHeight="1">
      <c r="I792" s="142"/>
    </row>
    <row r="793" ht="15.75" customHeight="1">
      <c r="I793" s="142"/>
    </row>
    <row r="794" ht="15.75" customHeight="1">
      <c r="I794" s="142"/>
    </row>
    <row r="795" ht="15.75" customHeight="1">
      <c r="I795" s="142"/>
    </row>
    <row r="796" ht="15.75" customHeight="1">
      <c r="I796" s="142"/>
    </row>
    <row r="797" ht="15.75" customHeight="1">
      <c r="I797" s="142"/>
    </row>
    <row r="798" ht="15.75" customHeight="1">
      <c r="I798" s="142"/>
    </row>
    <row r="799" ht="15.75" customHeight="1">
      <c r="I799" s="142"/>
    </row>
    <row r="800" ht="15.75" customHeight="1">
      <c r="I800" s="142"/>
    </row>
    <row r="801" ht="15.75" customHeight="1">
      <c r="I801" s="142"/>
    </row>
    <row r="802" ht="15.75" customHeight="1">
      <c r="I802" s="142"/>
    </row>
    <row r="803" ht="15.75" customHeight="1">
      <c r="I803" s="142"/>
    </row>
    <row r="804" ht="15.75" customHeight="1">
      <c r="I804" s="142"/>
    </row>
    <row r="805" ht="15.75" customHeight="1">
      <c r="I805" s="142"/>
    </row>
    <row r="806" ht="15.75" customHeight="1">
      <c r="I806" s="142"/>
    </row>
    <row r="807" ht="15.75" customHeight="1">
      <c r="I807" s="142"/>
    </row>
    <row r="808" ht="15.75" customHeight="1">
      <c r="I808" s="142"/>
    </row>
    <row r="809" ht="15.75" customHeight="1">
      <c r="I809" s="142"/>
    </row>
    <row r="810" ht="15.75" customHeight="1">
      <c r="I810" s="142"/>
    </row>
    <row r="811" ht="15.75" customHeight="1">
      <c r="I811" s="142"/>
    </row>
    <row r="812" ht="15.75" customHeight="1">
      <c r="I812" s="142"/>
    </row>
    <row r="813" ht="15.75" customHeight="1">
      <c r="I813" s="142"/>
    </row>
    <row r="814" ht="15.75" customHeight="1">
      <c r="I814" s="142"/>
    </row>
    <row r="815" ht="15.75" customHeight="1">
      <c r="I815" s="142"/>
    </row>
    <row r="816" ht="15.75" customHeight="1">
      <c r="I816" s="142"/>
    </row>
    <row r="817" ht="15.75" customHeight="1">
      <c r="I817" s="142"/>
    </row>
    <row r="818" ht="15.75" customHeight="1">
      <c r="I818" s="142"/>
    </row>
    <row r="819" ht="15.75" customHeight="1">
      <c r="I819" s="142"/>
    </row>
    <row r="820" ht="15.75" customHeight="1">
      <c r="I820" s="142"/>
    </row>
    <row r="821" ht="15.75" customHeight="1">
      <c r="I821" s="142"/>
    </row>
    <row r="822" ht="15.75" customHeight="1">
      <c r="I822" s="142"/>
    </row>
    <row r="823" ht="15.75" customHeight="1">
      <c r="I823" s="142"/>
    </row>
    <row r="824" ht="15.75" customHeight="1">
      <c r="I824" s="142"/>
    </row>
    <row r="825" ht="15.75" customHeight="1">
      <c r="I825" s="142"/>
    </row>
    <row r="826" ht="15.75" customHeight="1">
      <c r="I826" s="142"/>
    </row>
    <row r="827" ht="15.75" customHeight="1">
      <c r="I827" s="142"/>
    </row>
    <row r="828" ht="15.75" customHeight="1">
      <c r="I828" s="142"/>
    </row>
    <row r="829" ht="15.75" customHeight="1">
      <c r="I829" s="142"/>
    </row>
    <row r="830" ht="15.75" customHeight="1">
      <c r="I830" s="142"/>
    </row>
    <row r="831" ht="15.75" customHeight="1">
      <c r="I831" s="142"/>
    </row>
    <row r="832" ht="15.75" customHeight="1">
      <c r="I832" s="142"/>
    </row>
    <row r="833" ht="15.75" customHeight="1">
      <c r="I833" s="142"/>
    </row>
    <row r="834" ht="15.75" customHeight="1">
      <c r="I834" s="142"/>
    </row>
    <row r="835" ht="15.75" customHeight="1">
      <c r="I835" s="142"/>
    </row>
    <row r="836" ht="15.75" customHeight="1">
      <c r="I836" s="142"/>
    </row>
    <row r="837" ht="15.75" customHeight="1">
      <c r="I837" s="142"/>
    </row>
    <row r="838" ht="15.75" customHeight="1">
      <c r="I838" s="142"/>
    </row>
    <row r="839" ht="15.75" customHeight="1">
      <c r="I839" s="142"/>
    </row>
    <row r="840" ht="15.75" customHeight="1">
      <c r="I840" s="142"/>
    </row>
    <row r="841" ht="15.75" customHeight="1">
      <c r="I841" s="142"/>
    </row>
    <row r="842" ht="15.75" customHeight="1">
      <c r="I842" s="142"/>
    </row>
    <row r="843" ht="15.75" customHeight="1">
      <c r="I843" s="142"/>
    </row>
    <row r="844" ht="15.75" customHeight="1">
      <c r="I844" s="142"/>
    </row>
    <row r="845" ht="15.75" customHeight="1">
      <c r="I845" s="142"/>
    </row>
    <row r="846" ht="15.75" customHeight="1">
      <c r="I846" s="142"/>
    </row>
    <row r="847" ht="15.75" customHeight="1">
      <c r="I847" s="142"/>
    </row>
    <row r="848" ht="15.75" customHeight="1">
      <c r="I848" s="142"/>
    </row>
    <row r="849" ht="15.75" customHeight="1">
      <c r="I849" s="142"/>
    </row>
    <row r="850" ht="15.75" customHeight="1">
      <c r="I850" s="142"/>
    </row>
    <row r="851" ht="15.75" customHeight="1">
      <c r="I851" s="142"/>
    </row>
    <row r="852" ht="15.75" customHeight="1">
      <c r="I852" s="142"/>
    </row>
    <row r="853" ht="15.75" customHeight="1">
      <c r="I853" s="142"/>
    </row>
    <row r="854" ht="15.75" customHeight="1">
      <c r="I854" s="142"/>
    </row>
    <row r="855" ht="15.75" customHeight="1">
      <c r="I855" s="142"/>
    </row>
    <row r="856" ht="15.75" customHeight="1">
      <c r="I856" s="142"/>
    </row>
    <row r="857" ht="15.75" customHeight="1">
      <c r="I857" s="142"/>
    </row>
    <row r="858" ht="15.75" customHeight="1">
      <c r="I858" s="142"/>
    </row>
    <row r="859" ht="15.75" customHeight="1">
      <c r="I859" s="142"/>
    </row>
    <row r="860" ht="15.75" customHeight="1">
      <c r="I860" s="142"/>
    </row>
    <row r="861" ht="15.75" customHeight="1">
      <c r="I861" s="142"/>
    </row>
    <row r="862" ht="15.75" customHeight="1">
      <c r="I862" s="142"/>
    </row>
    <row r="863" ht="15.75" customHeight="1">
      <c r="I863" s="142"/>
    </row>
    <row r="864" ht="15.75" customHeight="1">
      <c r="I864" s="142"/>
    </row>
    <row r="865" ht="15.75" customHeight="1">
      <c r="I865" s="142"/>
    </row>
    <row r="866" ht="15.75" customHeight="1">
      <c r="I866" s="142"/>
    </row>
    <row r="867" ht="15.75" customHeight="1">
      <c r="I867" s="142"/>
    </row>
    <row r="868" ht="15.75" customHeight="1">
      <c r="I868" s="142"/>
    </row>
    <row r="869" ht="15.75" customHeight="1">
      <c r="I869" s="142"/>
    </row>
    <row r="870" ht="15.75" customHeight="1">
      <c r="I870" s="142"/>
    </row>
    <row r="871" ht="15.75" customHeight="1">
      <c r="I871" s="142"/>
    </row>
    <row r="872" ht="15.75" customHeight="1">
      <c r="I872" s="142"/>
    </row>
    <row r="873" ht="15.75" customHeight="1">
      <c r="I873" s="142"/>
    </row>
    <row r="874" ht="15.75" customHeight="1">
      <c r="I874" s="142"/>
    </row>
    <row r="875" ht="15.75" customHeight="1">
      <c r="I875" s="142"/>
    </row>
    <row r="876" ht="15.75" customHeight="1">
      <c r="I876" s="142"/>
    </row>
    <row r="877" ht="15.75" customHeight="1">
      <c r="I877" s="142"/>
    </row>
    <row r="878" ht="15.75" customHeight="1">
      <c r="I878" s="142"/>
    </row>
    <row r="879" ht="15.75" customHeight="1">
      <c r="I879" s="142"/>
    </row>
    <row r="880" ht="15.75" customHeight="1">
      <c r="I880" s="142"/>
    </row>
    <row r="881" ht="15.75" customHeight="1">
      <c r="I881" s="142"/>
    </row>
    <row r="882" ht="15.75" customHeight="1">
      <c r="I882" s="142"/>
    </row>
    <row r="883" ht="15.75" customHeight="1">
      <c r="I883" s="142"/>
    </row>
    <row r="884" ht="15.75" customHeight="1">
      <c r="I884" s="142"/>
    </row>
    <row r="885" ht="15.75" customHeight="1">
      <c r="I885" s="142"/>
    </row>
    <row r="886" ht="15.75" customHeight="1">
      <c r="I886" s="142"/>
    </row>
    <row r="887" ht="15.75" customHeight="1">
      <c r="I887" s="142"/>
    </row>
    <row r="888" ht="15.75" customHeight="1">
      <c r="I888" s="142"/>
    </row>
    <row r="889" ht="15.75" customHeight="1">
      <c r="I889" s="142"/>
    </row>
    <row r="890" ht="15.75" customHeight="1">
      <c r="I890" s="142"/>
    </row>
    <row r="891" ht="15.75" customHeight="1">
      <c r="I891" s="142"/>
    </row>
    <row r="892" ht="15.75" customHeight="1">
      <c r="I892" s="142"/>
    </row>
    <row r="893" ht="15.75" customHeight="1">
      <c r="I893" s="142"/>
    </row>
    <row r="894" ht="15.75" customHeight="1">
      <c r="I894" s="142"/>
    </row>
    <row r="895" ht="15.75" customHeight="1">
      <c r="I895" s="142"/>
    </row>
    <row r="896" ht="15.75" customHeight="1">
      <c r="I896" s="142"/>
    </row>
    <row r="897" ht="15.75" customHeight="1">
      <c r="I897" s="142"/>
    </row>
    <row r="898" ht="15.75" customHeight="1">
      <c r="I898" s="142"/>
    </row>
    <row r="899" ht="15.75" customHeight="1">
      <c r="I899" s="142"/>
    </row>
    <row r="900" ht="15.75" customHeight="1">
      <c r="I900" s="142"/>
    </row>
    <row r="901" ht="15.75" customHeight="1">
      <c r="I901" s="142"/>
    </row>
    <row r="902" ht="15.75" customHeight="1">
      <c r="I902" s="142"/>
    </row>
    <row r="903" ht="15.75" customHeight="1">
      <c r="I903" s="142"/>
    </row>
    <row r="904" ht="15.75" customHeight="1">
      <c r="I904" s="142"/>
    </row>
    <row r="905" ht="15.75" customHeight="1">
      <c r="I905" s="142"/>
    </row>
    <row r="906" ht="15.75" customHeight="1">
      <c r="I906" s="142"/>
    </row>
    <row r="907" ht="15.75" customHeight="1">
      <c r="I907" s="142"/>
    </row>
    <row r="908" ht="15.75" customHeight="1">
      <c r="I908" s="142"/>
    </row>
    <row r="909" ht="15.75" customHeight="1">
      <c r="I909" s="142"/>
    </row>
    <row r="910" ht="15.75" customHeight="1">
      <c r="I910" s="142"/>
    </row>
    <row r="911" ht="15.75" customHeight="1">
      <c r="I911" s="142"/>
    </row>
    <row r="912" ht="15.75" customHeight="1">
      <c r="I912" s="142"/>
    </row>
    <row r="913" ht="15.75" customHeight="1">
      <c r="I913" s="142"/>
    </row>
    <row r="914" ht="15.75" customHeight="1">
      <c r="I914" s="142"/>
    </row>
    <row r="915" ht="15.75" customHeight="1">
      <c r="I915" s="142"/>
    </row>
    <row r="916" ht="15.75" customHeight="1">
      <c r="I916" s="142"/>
    </row>
    <row r="917" ht="15.75" customHeight="1">
      <c r="I917" s="142"/>
    </row>
    <row r="918" ht="15.75" customHeight="1">
      <c r="I918" s="142"/>
    </row>
    <row r="919" ht="15.75" customHeight="1">
      <c r="I919" s="142"/>
    </row>
    <row r="920" ht="15.75" customHeight="1">
      <c r="I920" s="142"/>
    </row>
    <row r="921" ht="15.75" customHeight="1">
      <c r="I921" s="142"/>
    </row>
    <row r="922" ht="15.75" customHeight="1">
      <c r="I922" s="142"/>
    </row>
    <row r="923" ht="15.75" customHeight="1">
      <c r="I923" s="142"/>
    </row>
    <row r="924" ht="15.75" customHeight="1">
      <c r="I924" s="142"/>
    </row>
    <row r="925" ht="15.75" customHeight="1">
      <c r="I925" s="142"/>
    </row>
    <row r="926" ht="15.75" customHeight="1">
      <c r="I926" s="142"/>
    </row>
    <row r="927" ht="15.75" customHeight="1">
      <c r="I927" s="142"/>
    </row>
    <row r="928" ht="15.75" customHeight="1">
      <c r="I928" s="142"/>
    </row>
    <row r="929" ht="15.75" customHeight="1">
      <c r="I929" s="142"/>
    </row>
    <row r="930" ht="15.75" customHeight="1">
      <c r="I930" s="142"/>
    </row>
    <row r="931" ht="15.75" customHeight="1">
      <c r="I931" s="142"/>
    </row>
    <row r="932" ht="15.75" customHeight="1">
      <c r="I932" s="142"/>
    </row>
    <row r="933" ht="15.75" customHeight="1">
      <c r="I933" s="142"/>
    </row>
    <row r="934" ht="15.75" customHeight="1">
      <c r="I934" s="142"/>
    </row>
    <row r="935" ht="15.75" customHeight="1">
      <c r="I935" s="142"/>
    </row>
    <row r="936" ht="15.75" customHeight="1">
      <c r="I936" s="142"/>
    </row>
    <row r="937" ht="15.75" customHeight="1">
      <c r="I937" s="142"/>
    </row>
    <row r="938" ht="15.75" customHeight="1">
      <c r="I938" s="142"/>
    </row>
    <row r="939" ht="15.75" customHeight="1">
      <c r="I939" s="142"/>
    </row>
    <row r="940" ht="15.75" customHeight="1">
      <c r="I940" s="142"/>
    </row>
    <row r="941" ht="15.75" customHeight="1">
      <c r="I941" s="142"/>
    </row>
    <row r="942" ht="15.75" customHeight="1">
      <c r="I942" s="142"/>
    </row>
    <row r="943" ht="15.75" customHeight="1">
      <c r="I943" s="142"/>
    </row>
    <row r="944" ht="15.75" customHeight="1">
      <c r="I944" s="142"/>
    </row>
    <row r="945" ht="15.75" customHeight="1">
      <c r="I945" s="142"/>
    </row>
    <row r="946" ht="15.75" customHeight="1">
      <c r="I946" s="142"/>
    </row>
    <row r="947" ht="15.75" customHeight="1">
      <c r="I947" s="142"/>
    </row>
    <row r="948" ht="15.75" customHeight="1">
      <c r="I948" s="142"/>
    </row>
    <row r="949" ht="15.75" customHeight="1">
      <c r="I949" s="142"/>
    </row>
    <row r="950" ht="15.75" customHeight="1">
      <c r="I950" s="142"/>
    </row>
    <row r="951" ht="15.75" customHeight="1">
      <c r="I951" s="142"/>
    </row>
    <row r="952" ht="15.75" customHeight="1">
      <c r="I952" s="142"/>
    </row>
    <row r="953" ht="15.75" customHeight="1">
      <c r="I953" s="142"/>
    </row>
    <row r="954" ht="15.75" customHeight="1">
      <c r="I954" s="142"/>
    </row>
    <row r="955" ht="15.75" customHeight="1">
      <c r="I955" s="142"/>
    </row>
    <row r="956" ht="15.75" customHeight="1">
      <c r="I956" s="142"/>
    </row>
    <row r="957" ht="15.75" customHeight="1">
      <c r="I957" s="142"/>
    </row>
    <row r="958" ht="15.75" customHeight="1">
      <c r="I958" s="142"/>
    </row>
    <row r="959" ht="15.75" customHeight="1">
      <c r="I959" s="142"/>
    </row>
    <row r="960" ht="15.75" customHeight="1">
      <c r="I960" s="142"/>
    </row>
    <row r="961" ht="15.75" customHeight="1">
      <c r="I961" s="142"/>
    </row>
    <row r="962" ht="15.75" customHeight="1">
      <c r="I962" s="142"/>
    </row>
    <row r="963" ht="15.75" customHeight="1">
      <c r="I963" s="142"/>
    </row>
    <row r="964" ht="15.75" customHeight="1">
      <c r="I964" s="142"/>
    </row>
    <row r="965" ht="15.75" customHeight="1">
      <c r="I965" s="142"/>
    </row>
    <row r="966" ht="15.75" customHeight="1">
      <c r="I966" s="142"/>
    </row>
    <row r="967" ht="15.75" customHeight="1">
      <c r="I967" s="142"/>
    </row>
    <row r="968" ht="15.75" customHeight="1">
      <c r="I968" s="142"/>
    </row>
    <row r="969" ht="15.75" customHeight="1">
      <c r="I969" s="142"/>
    </row>
    <row r="970" ht="15.75" customHeight="1">
      <c r="I970" s="142"/>
    </row>
    <row r="971" ht="15.75" customHeight="1">
      <c r="I971" s="142"/>
    </row>
    <row r="972" ht="15.75" customHeight="1">
      <c r="I972" s="142"/>
    </row>
    <row r="973" ht="15.75" customHeight="1">
      <c r="I973" s="142"/>
    </row>
    <row r="974" ht="15.75" customHeight="1">
      <c r="I974" s="142"/>
    </row>
    <row r="975" ht="15.75" customHeight="1">
      <c r="I975" s="142"/>
    </row>
    <row r="976" ht="15.75" customHeight="1">
      <c r="I976" s="142"/>
    </row>
    <row r="977" ht="15.75" customHeight="1">
      <c r="I977" s="142"/>
    </row>
    <row r="978" ht="15.75" customHeight="1">
      <c r="I978" s="142"/>
    </row>
    <row r="979" ht="15.75" customHeight="1">
      <c r="I979" s="142"/>
    </row>
    <row r="980" ht="15.75" customHeight="1">
      <c r="I980" s="142"/>
    </row>
    <row r="981" ht="15.75" customHeight="1">
      <c r="I981" s="142"/>
    </row>
    <row r="982" ht="15.75" customHeight="1">
      <c r="I982" s="142"/>
    </row>
    <row r="983" ht="15.75" customHeight="1">
      <c r="I983" s="142"/>
    </row>
    <row r="984" ht="15.75" customHeight="1">
      <c r="I984" s="142"/>
    </row>
    <row r="985" ht="15.75" customHeight="1">
      <c r="I985" s="142"/>
    </row>
    <row r="986" ht="15.75" customHeight="1">
      <c r="I986" s="142"/>
    </row>
    <row r="987" ht="15.75" customHeight="1">
      <c r="I987" s="142"/>
    </row>
    <row r="988" ht="15.75" customHeight="1">
      <c r="I988" s="142"/>
    </row>
    <row r="989" ht="15.75" customHeight="1">
      <c r="I989" s="142"/>
    </row>
    <row r="990" ht="15.75" customHeight="1">
      <c r="I990" s="142"/>
    </row>
    <row r="991" ht="15.75" customHeight="1">
      <c r="I991" s="142"/>
    </row>
    <row r="992" ht="15.75" customHeight="1">
      <c r="I992" s="142"/>
    </row>
    <row r="993" ht="15.75" customHeight="1">
      <c r="I993" s="142"/>
    </row>
    <row r="994" ht="15.75" customHeight="1">
      <c r="I994" s="142"/>
    </row>
    <row r="995" ht="15.75" customHeight="1">
      <c r="I995" s="142"/>
    </row>
    <row r="996" ht="15.75" customHeight="1">
      <c r="I996" s="142"/>
    </row>
    <row r="997" ht="15.75" customHeight="1">
      <c r="I997" s="142"/>
    </row>
    <row r="998" ht="15.75" customHeight="1">
      <c r="I998" s="142"/>
    </row>
    <row r="999" ht="15.75" customHeight="1">
      <c r="I999" s="142"/>
    </row>
    <row r="1000" ht="15.75" customHeight="1">
      <c r="I1000" s="142"/>
    </row>
  </sheetData>
  <mergeCells count="1">
    <mergeCell ref="A2:I2"/>
  </mergeCells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8.14"/>
    <col customWidth="1" min="3" max="3" width="17.57"/>
    <col customWidth="1" min="4" max="4" width="13.71"/>
    <col customWidth="1" min="5" max="5" width="27.71"/>
    <col customWidth="1" min="6" max="26" width="8.71"/>
  </cols>
  <sheetData>
    <row r="1">
      <c r="A1" s="142"/>
      <c r="B1" s="142"/>
      <c r="C1" s="142"/>
      <c r="D1" s="142"/>
    </row>
    <row r="2" ht="24.0" customHeight="1">
      <c r="A2" s="65" t="s">
        <v>3054</v>
      </c>
      <c r="B2" s="59"/>
      <c r="C2" s="59"/>
      <c r="D2" s="59"/>
      <c r="E2" s="60"/>
    </row>
    <row r="3" ht="24.0" customHeight="1">
      <c r="A3" s="82" t="s">
        <v>2658</v>
      </c>
      <c r="B3" s="82" t="s">
        <v>2618</v>
      </c>
      <c r="C3" s="82" t="s">
        <v>3055</v>
      </c>
      <c r="D3" s="82" t="s">
        <v>2619</v>
      </c>
      <c r="E3" s="101" t="s">
        <v>239</v>
      </c>
    </row>
    <row r="4" ht="18.75" customHeight="1">
      <c r="A4" s="136" t="s">
        <v>3056</v>
      </c>
      <c r="B4" s="136" t="s">
        <v>2896</v>
      </c>
      <c r="C4" s="136">
        <v>9999.0</v>
      </c>
      <c r="D4" s="137">
        <v>10499.0</v>
      </c>
      <c r="E4" s="574" t="s">
        <v>35</v>
      </c>
    </row>
    <row r="5" ht="18.75" customHeight="1">
      <c r="A5" s="136" t="s">
        <v>3057</v>
      </c>
      <c r="B5" s="136" t="s">
        <v>3058</v>
      </c>
      <c r="C5" s="136">
        <v>8364.0</v>
      </c>
      <c r="D5" s="137">
        <v>8699.0</v>
      </c>
      <c r="E5" s="574" t="s">
        <v>35</v>
      </c>
    </row>
    <row r="6" ht="20.25" customHeight="1">
      <c r="A6" s="136" t="s">
        <v>3059</v>
      </c>
      <c r="B6" s="136" t="s">
        <v>3060</v>
      </c>
      <c r="C6" s="136">
        <v>7199.0</v>
      </c>
      <c r="D6" s="137">
        <v>7499.0</v>
      </c>
      <c r="E6" s="574" t="s">
        <v>35</v>
      </c>
    </row>
    <row r="7" ht="18.75" customHeight="1">
      <c r="A7" s="136" t="s">
        <v>3061</v>
      </c>
      <c r="B7" s="136" t="s">
        <v>3062</v>
      </c>
      <c r="C7" s="136">
        <v>19138.0</v>
      </c>
      <c r="D7" s="137">
        <v>19999.0</v>
      </c>
      <c r="E7" s="574" t="s">
        <v>35</v>
      </c>
    </row>
    <row r="8" ht="18.75" customHeight="1">
      <c r="A8" s="136" t="s">
        <v>3063</v>
      </c>
      <c r="B8" s="136" t="s">
        <v>3060</v>
      </c>
      <c r="C8" s="136">
        <v>7199.0</v>
      </c>
      <c r="D8" s="137">
        <v>7499.0</v>
      </c>
      <c r="E8" s="574" t="s">
        <v>35</v>
      </c>
    </row>
    <row r="9">
      <c r="A9" s="136"/>
      <c r="B9" s="136"/>
      <c r="C9" s="136"/>
      <c r="D9" s="136"/>
      <c r="E9" s="185"/>
    </row>
    <row r="10">
      <c r="A10" s="136"/>
      <c r="B10" s="136"/>
      <c r="C10" s="136"/>
      <c r="D10" s="136"/>
      <c r="E10" s="185"/>
    </row>
    <row r="11">
      <c r="A11" s="136"/>
      <c r="B11" s="173"/>
      <c r="C11" s="173"/>
      <c r="D11" s="173"/>
      <c r="E11" s="185"/>
    </row>
    <row r="12">
      <c r="A12" s="145"/>
      <c r="B12" s="56" t="s">
        <v>3064</v>
      </c>
      <c r="C12" s="29"/>
      <c r="D12" s="26"/>
      <c r="E12" s="203"/>
    </row>
    <row r="13">
      <c r="A13" s="136"/>
      <c r="B13" s="181"/>
      <c r="C13" s="181"/>
      <c r="D13" s="181"/>
      <c r="E13" s="185"/>
    </row>
    <row r="14">
      <c r="A14" s="136"/>
      <c r="B14" s="136"/>
      <c r="C14" s="136"/>
      <c r="D14" s="136"/>
      <c r="E14" s="185"/>
    </row>
    <row r="15">
      <c r="A15" s="154" t="s">
        <v>3065</v>
      </c>
      <c r="B15" s="460">
        <v>1649.0</v>
      </c>
      <c r="C15" s="154">
        <v>1499.0</v>
      </c>
      <c r="D15" s="154"/>
      <c r="E15" s="574" t="s">
        <v>35</v>
      </c>
    </row>
    <row r="16">
      <c r="A16" s="154" t="s">
        <v>3066</v>
      </c>
      <c r="B16" s="460">
        <v>1868.0</v>
      </c>
      <c r="C16" s="154">
        <v>1699.0</v>
      </c>
      <c r="D16" s="154"/>
      <c r="E16" s="574" t="s">
        <v>35</v>
      </c>
    </row>
    <row r="17">
      <c r="A17" s="154" t="s">
        <v>3067</v>
      </c>
      <c r="B17" s="460">
        <v>1593.0</v>
      </c>
      <c r="C17" s="154">
        <v>1449.0</v>
      </c>
      <c r="D17" s="154"/>
      <c r="E17" s="574" t="s">
        <v>35</v>
      </c>
    </row>
    <row r="18">
      <c r="A18" s="154" t="s">
        <v>3068</v>
      </c>
      <c r="B18" s="460">
        <v>1429.0</v>
      </c>
      <c r="C18" s="154">
        <v>1299.0</v>
      </c>
      <c r="D18" s="154"/>
      <c r="E18" s="574" t="s">
        <v>35</v>
      </c>
    </row>
    <row r="19">
      <c r="A19" s="136"/>
      <c r="B19" s="136"/>
      <c r="C19" s="136"/>
      <c r="D19" s="136"/>
      <c r="E19" s="185"/>
    </row>
    <row r="20">
      <c r="A20" s="136"/>
      <c r="B20" s="136"/>
      <c r="C20" s="136"/>
      <c r="D20" s="136"/>
      <c r="E20" s="185"/>
    </row>
    <row r="21" ht="15.75" customHeight="1">
      <c r="A21" s="136"/>
      <c r="B21" s="136"/>
      <c r="C21" s="136"/>
      <c r="D21" s="136"/>
      <c r="E21" s="185"/>
    </row>
    <row r="22" ht="15.75" customHeight="1">
      <c r="A22" s="136"/>
      <c r="B22" s="136"/>
      <c r="C22" s="136"/>
      <c r="D22" s="136"/>
      <c r="E22" s="185"/>
    </row>
    <row r="23" ht="15.75" customHeight="1">
      <c r="A23" s="136"/>
      <c r="B23" s="136"/>
      <c r="C23" s="136"/>
      <c r="D23" s="136"/>
      <c r="E23" s="185"/>
    </row>
    <row r="24" ht="15.75" customHeight="1">
      <c r="A24" s="136"/>
      <c r="B24" s="136"/>
      <c r="C24" s="136"/>
      <c r="D24" s="136"/>
      <c r="E24" s="185"/>
    </row>
    <row r="25" ht="15.75" customHeight="1">
      <c r="A25" s="136"/>
      <c r="B25" s="136"/>
      <c r="C25" s="136"/>
      <c r="D25" s="136"/>
      <c r="E25" s="185"/>
    </row>
    <row r="26" ht="15.75" customHeight="1">
      <c r="A26" s="136"/>
      <c r="B26" s="136"/>
      <c r="C26" s="136"/>
      <c r="D26" s="136"/>
      <c r="E26" s="185"/>
    </row>
    <row r="27" ht="15.75" customHeight="1">
      <c r="A27" s="136"/>
      <c r="B27" s="136"/>
      <c r="C27" s="136"/>
      <c r="D27" s="136"/>
      <c r="E27" s="185"/>
    </row>
    <row r="28" ht="15.75" customHeight="1">
      <c r="A28" s="136"/>
      <c r="B28" s="136"/>
      <c r="C28" s="136"/>
      <c r="D28" s="136"/>
      <c r="E28" s="185"/>
    </row>
    <row r="29" ht="15.75" customHeight="1">
      <c r="A29" s="136"/>
      <c r="B29" s="136"/>
      <c r="C29" s="136"/>
      <c r="D29" s="136"/>
      <c r="E29" s="185"/>
    </row>
    <row r="30" ht="15.75" customHeight="1">
      <c r="A30" s="136"/>
      <c r="B30" s="136"/>
      <c r="C30" s="136"/>
      <c r="D30" s="136"/>
      <c r="E30" s="185"/>
    </row>
    <row r="31" ht="15.75" customHeight="1">
      <c r="A31" s="136"/>
      <c r="B31" s="136"/>
      <c r="C31" s="136"/>
      <c r="D31" s="136"/>
      <c r="E31" s="185"/>
    </row>
    <row r="32" ht="15.75" customHeight="1">
      <c r="A32" s="142"/>
      <c r="B32" s="142"/>
      <c r="C32" s="142"/>
      <c r="D32" s="142"/>
      <c r="E32" s="103"/>
    </row>
    <row r="33" ht="15.75" customHeight="1">
      <c r="A33" s="142"/>
      <c r="B33" s="142"/>
      <c r="C33" s="142"/>
      <c r="D33" s="142"/>
    </row>
    <row r="34" ht="15.75" customHeight="1">
      <c r="A34" s="142"/>
      <c r="B34" s="142"/>
      <c r="C34" s="142"/>
      <c r="D34" s="142"/>
    </row>
    <row r="35" ht="15.75" customHeight="1">
      <c r="A35" s="142"/>
      <c r="B35" s="142"/>
      <c r="C35" s="142"/>
      <c r="D35" s="142"/>
    </row>
    <row r="36" ht="15.75" customHeight="1">
      <c r="A36" s="142"/>
      <c r="B36" s="142"/>
      <c r="C36" s="142"/>
      <c r="D36" s="142"/>
    </row>
    <row r="37" ht="15.75" customHeight="1">
      <c r="A37" s="142"/>
      <c r="B37" s="142"/>
      <c r="C37" s="142"/>
      <c r="D37" s="142"/>
    </row>
    <row r="38" ht="15.75" customHeight="1">
      <c r="A38" s="142"/>
      <c r="B38" s="142"/>
      <c r="C38" s="142"/>
      <c r="D38" s="142"/>
    </row>
    <row r="39" ht="15.75" customHeight="1">
      <c r="A39" s="142"/>
      <c r="B39" s="142"/>
      <c r="C39" s="142"/>
      <c r="D39" s="142"/>
    </row>
    <row r="40" ht="15.75" customHeight="1">
      <c r="A40" s="142"/>
      <c r="B40" s="142"/>
      <c r="C40" s="142"/>
      <c r="D40" s="142"/>
    </row>
    <row r="41" ht="15.75" customHeight="1">
      <c r="A41" s="142"/>
      <c r="B41" s="142"/>
      <c r="C41" s="142"/>
      <c r="D41" s="142"/>
    </row>
    <row r="42" ht="15.75" customHeight="1">
      <c r="A42" s="142"/>
      <c r="B42" s="142"/>
      <c r="C42" s="142"/>
      <c r="D42" s="142"/>
    </row>
    <row r="43" ht="15.75" customHeight="1">
      <c r="A43" s="142"/>
      <c r="B43" s="142"/>
      <c r="C43" s="142"/>
      <c r="D43" s="142"/>
    </row>
    <row r="44" ht="15.75" customHeight="1">
      <c r="A44" s="142"/>
      <c r="B44" s="142"/>
      <c r="C44" s="142"/>
      <c r="D44" s="142"/>
    </row>
    <row r="45" ht="15.75" customHeight="1">
      <c r="A45" s="142"/>
      <c r="B45" s="142"/>
      <c r="C45" s="142"/>
      <c r="D45" s="142"/>
    </row>
    <row r="46" ht="15.75" customHeight="1">
      <c r="A46" s="142"/>
      <c r="B46" s="142"/>
      <c r="C46" s="142"/>
      <c r="D46" s="142"/>
    </row>
    <row r="47" ht="15.75" customHeight="1">
      <c r="A47" s="142"/>
      <c r="B47" s="142"/>
      <c r="C47" s="142"/>
      <c r="D47" s="142"/>
    </row>
    <row r="48" ht="15.75" customHeight="1">
      <c r="A48" s="142"/>
      <c r="B48" s="142"/>
      <c r="C48" s="142"/>
      <c r="D48" s="142"/>
    </row>
    <row r="49" ht="15.75" customHeight="1">
      <c r="A49" s="142"/>
      <c r="B49" s="142"/>
      <c r="C49" s="142"/>
      <c r="D49" s="142"/>
    </row>
    <row r="50" ht="15.75" customHeight="1">
      <c r="A50" s="142"/>
      <c r="B50" s="142"/>
      <c r="C50" s="142"/>
      <c r="D50" s="142"/>
    </row>
    <row r="51" ht="15.75" customHeight="1">
      <c r="A51" s="142"/>
      <c r="B51" s="142"/>
      <c r="C51" s="142"/>
      <c r="D51" s="142"/>
    </row>
    <row r="52" ht="15.75" customHeight="1">
      <c r="A52" s="142"/>
      <c r="B52" s="142"/>
      <c r="C52" s="142"/>
      <c r="D52" s="142"/>
    </row>
    <row r="53" ht="15.75" customHeight="1">
      <c r="A53" s="142"/>
      <c r="B53" s="142"/>
      <c r="C53" s="142"/>
      <c r="D53" s="142"/>
    </row>
    <row r="54" ht="15.75" customHeight="1">
      <c r="A54" s="142"/>
      <c r="B54" s="142"/>
      <c r="C54" s="142"/>
      <c r="D54" s="142"/>
    </row>
    <row r="55" ht="15.75" customHeight="1">
      <c r="A55" s="142"/>
      <c r="B55" s="142"/>
      <c r="C55" s="142"/>
      <c r="D55" s="142"/>
    </row>
    <row r="56" ht="15.75" customHeight="1">
      <c r="A56" s="142"/>
      <c r="B56" s="142"/>
      <c r="C56" s="142"/>
      <c r="D56" s="142"/>
    </row>
    <row r="57" ht="15.75" customHeight="1">
      <c r="A57" s="142"/>
      <c r="B57" s="142"/>
      <c r="C57" s="142"/>
      <c r="D57" s="142"/>
    </row>
    <row r="58" ht="15.75" customHeight="1">
      <c r="A58" s="142"/>
      <c r="B58" s="142"/>
      <c r="C58" s="142"/>
      <c r="D58" s="142"/>
    </row>
    <row r="59" ht="15.75" customHeight="1">
      <c r="A59" s="142"/>
      <c r="B59" s="142"/>
      <c r="C59" s="142"/>
      <c r="D59" s="142"/>
    </row>
    <row r="60" ht="15.75" customHeight="1">
      <c r="A60" s="142"/>
      <c r="B60" s="142"/>
      <c r="C60" s="142"/>
      <c r="D60" s="142"/>
    </row>
    <row r="61" ht="15.75" customHeight="1">
      <c r="A61" s="142"/>
      <c r="B61" s="142"/>
      <c r="C61" s="142"/>
      <c r="D61" s="142"/>
    </row>
    <row r="62" ht="15.75" customHeight="1">
      <c r="A62" s="142"/>
      <c r="B62" s="142"/>
      <c r="C62" s="142"/>
      <c r="D62" s="142"/>
    </row>
    <row r="63" ht="15.75" customHeight="1">
      <c r="A63" s="142"/>
      <c r="B63" s="142"/>
      <c r="C63" s="142"/>
      <c r="D63" s="142"/>
    </row>
    <row r="64" ht="15.75" customHeight="1">
      <c r="A64" s="142"/>
      <c r="B64" s="142"/>
      <c r="C64" s="142"/>
      <c r="D64" s="142"/>
    </row>
    <row r="65" ht="15.75" customHeight="1">
      <c r="A65" s="142"/>
      <c r="B65" s="142"/>
      <c r="C65" s="142"/>
      <c r="D65" s="142"/>
    </row>
    <row r="66" ht="15.75" customHeight="1">
      <c r="A66" s="142"/>
      <c r="B66" s="142"/>
      <c r="C66" s="142"/>
      <c r="D66" s="142"/>
    </row>
    <row r="67" ht="15.75" customHeight="1">
      <c r="A67" s="142"/>
      <c r="B67" s="142"/>
      <c r="C67" s="142"/>
      <c r="D67" s="142"/>
    </row>
    <row r="68" ht="15.75" customHeight="1">
      <c r="A68" s="142"/>
      <c r="B68" s="142"/>
      <c r="C68" s="142"/>
      <c r="D68" s="142"/>
    </row>
    <row r="69" ht="15.75" customHeight="1">
      <c r="A69" s="142"/>
      <c r="B69" s="142"/>
      <c r="C69" s="142"/>
      <c r="D69" s="142"/>
    </row>
    <row r="70" ht="15.75" customHeight="1">
      <c r="A70" s="142"/>
      <c r="B70" s="142"/>
      <c r="C70" s="142"/>
      <c r="D70" s="142"/>
    </row>
    <row r="71" ht="15.75" customHeight="1">
      <c r="A71" s="142"/>
      <c r="B71" s="142"/>
      <c r="C71" s="142"/>
      <c r="D71" s="142"/>
    </row>
    <row r="72" ht="15.75" customHeight="1">
      <c r="A72" s="142"/>
      <c r="B72" s="142"/>
      <c r="C72" s="142"/>
      <c r="D72" s="142"/>
    </row>
    <row r="73" ht="15.75" customHeight="1">
      <c r="A73" s="142"/>
      <c r="B73" s="142"/>
      <c r="C73" s="142"/>
      <c r="D73" s="142"/>
    </row>
    <row r="74" ht="15.75" customHeight="1">
      <c r="A74" s="142"/>
      <c r="B74" s="142"/>
      <c r="C74" s="142"/>
      <c r="D74" s="142"/>
    </row>
    <row r="75" ht="15.75" customHeight="1">
      <c r="A75" s="142"/>
      <c r="B75" s="142"/>
      <c r="C75" s="142"/>
      <c r="D75" s="142"/>
    </row>
    <row r="76" ht="15.75" customHeight="1">
      <c r="A76" s="142"/>
      <c r="B76" s="142"/>
      <c r="C76" s="142"/>
      <c r="D76" s="142"/>
    </row>
    <row r="77" ht="15.75" customHeight="1">
      <c r="A77" s="142"/>
      <c r="B77" s="142"/>
      <c r="C77" s="142"/>
      <c r="D77" s="142"/>
    </row>
    <row r="78" ht="15.75" customHeight="1">
      <c r="A78" s="142"/>
      <c r="B78" s="142"/>
      <c r="C78" s="142"/>
      <c r="D78" s="142"/>
    </row>
    <row r="79" ht="15.75" customHeight="1">
      <c r="A79" s="142"/>
      <c r="B79" s="142"/>
      <c r="C79" s="142"/>
      <c r="D79" s="142"/>
    </row>
    <row r="80" ht="15.75" customHeight="1">
      <c r="A80" s="142"/>
      <c r="B80" s="142"/>
      <c r="C80" s="142"/>
      <c r="D80" s="142"/>
    </row>
    <row r="81" ht="15.75" customHeight="1">
      <c r="A81" s="142"/>
      <c r="B81" s="142"/>
      <c r="C81" s="142"/>
      <c r="D81" s="142"/>
    </row>
    <row r="82" ht="15.75" customHeight="1">
      <c r="A82" s="142"/>
      <c r="B82" s="142"/>
      <c r="C82" s="142"/>
      <c r="D82" s="142"/>
    </row>
    <row r="83" ht="15.75" customHeight="1">
      <c r="A83" s="142"/>
      <c r="B83" s="142"/>
      <c r="C83" s="142"/>
      <c r="D83" s="142"/>
    </row>
    <row r="84" ht="15.75" customHeight="1">
      <c r="A84" s="142"/>
      <c r="B84" s="142"/>
      <c r="C84" s="142"/>
      <c r="D84" s="142"/>
    </row>
    <row r="85" ht="15.75" customHeight="1">
      <c r="A85" s="142"/>
      <c r="B85" s="142"/>
      <c r="C85" s="142"/>
      <c r="D85" s="142"/>
    </row>
    <row r="86" ht="15.75" customHeight="1">
      <c r="A86" s="142"/>
      <c r="B86" s="142"/>
      <c r="C86" s="142"/>
      <c r="D86" s="142"/>
    </row>
    <row r="87" ht="15.75" customHeight="1">
      <c r="A87" s="142"/>
      <c r="B87" s="142"/>
      <c r="C87" s="142"/>
      <c r="D87" s="142"/>
    </row>
    <row r="88" ht="15.75" customHeight="1">
      <c r="A88" s="142"/>
      <c r="B88" s="142"/>
      <c r="C88" s="142"/>
      <c r="D88" s="142"/>
    </row>
    <row r="89" ht="15.75" customHeight="1">
      <c r="A89" s="142"/>
      <c r="B89" s="142"/>
      <c r="C89" s="142"/>
      <c r="D89" s="142"/>
    </row>
    <row r="90" ht="15.75" customHeight="1">
      <c r="A90" s="142"/>
      <c r="B90" s="142"/>
      <c r="C90" s="142"/>
      <c r="D90" s="142"/>
    </row>
    <row r="91" ht="15.75" customHeight="1">
      <c r="A91" s="142"/>
      <c r="B91" s="142"/>
      <c r="C91" s="142"/>
      <c r="D91" s="142"/>
    </row>
    <row r="92" ht="15.75" customHeight="1">
      <c r="A92" s="142"/>
      <c r="B92" s="142"/>
      <c r="C92" s="142"/>
      <c r="D92" s="142"/>
    </row>
    <row r="93" ht="15.75" customHeight="1">
      <c r="A93" s="142"/>
      <c r="B93" s="142"/>
      <c r="C93" s="142"/>
      <c r="D93" s="142"/>
    </row>
    <row r="94" ht="15.75" customHeight="1">
      <c r="A94" s="142"/>
      <c r="B94" s="142"/>
      <c r="C94" s="142"/>
      <c r="D94" s="142"/>
    </row>
    <row r="95" ht="15.75" customHeight="1">
      <c r="A95" s="142"/>
      <c r="B95" s="142"/>
      <c r="C95" s="142"/>
      <c r="D95" s="142"/>
    </row>
    <row r="96" ht="15.75" customHeight="1">
      <c r="A96" s="142"/>
      <c r="B96" s="142"/>
      <c r="C96" s="142"/>
      <c r="D96" s="142"/>
    </row>
    <row r="97" ht="15.75" customHeight="1">
      <c r="A97" s="142"/>
      <c r="B97" s="142"/>
      <c r="C97" s="142"/>
      <c r="D97" s="142"/>
    </row>
    <row r="98" ht="15.75" customHeight="1">
      <c r="A98" s="142"/>
      <c r="B98" s="142"/>
      <c r="C98" s="142"/>
      <c r="D98" s="142"/>
    </row>
    <row r="99" ht="15.75" customHeight="1">
      <c r="A99" s="142"/>
      <c r="B99" s="142"/>
      <c r="C99" s="142"/>
      <c r="D99" s="142"/>
    </row>
    <row r="100" ht="15.75" customHeight="1">
      <c r="A100" s="142"/>
      <c r="B100" s="142"/>
      <c r="C100" s="142"/>
      <c r="D100" s="142"/>
    </row>
    <row r="101" ht="15.75" customHeight="1">
      <c r="A101" s="142"/>
      <c r="B101" s="142"/>
      <c r="C101" s="142"/>
      <c r="D101" s="142"/>
    </row>
    <row r="102" ht="15.75" customHeight="1">
      <c r="A102" s="142"/>
      <c r="B102" s="142"/>
      <c r="C102" s="142"/>
      <c r="D102" s="142"/>
    </row>
    <row r="103" ht="15.75" customHeight="1">
      <c r="A103" s="142"/>
      <c r="B103" s="142"/>
      <c r="C103" s="142"/>
      <c r="D103" s="142"/>
    </row>
    <row r="104" ht="15.75" customHeight="1">
      <c r="A104" s="142"/>
      <c r="B104" s="142"/>
      <c r="C104" s="142"/>
      <c r="D104" s="142"/>
    </row>
    <row r="105" ht="15.75" customHeight="1">
      <c r="A105" s="142"/>
      <c r="B105" s="142"/>
      <c r="C105" s="142"/>
      <c r="D105" s="142"/>
    </row>
    <row r="106" ht="15.75" customHeight="1">
      <c r="A106" s="142"/>
      <c r="B106" s="142"/>
      <c r="C106" s="142"/>
      <c r="D106" s="142"/>
    </row>
    <row r="107" ht="15.75" customHeight="1">
      <c r="A107" s="142"/>
      <c r="B107" s="142"/>
      <c r="C107" s="142"/>
      <c r="D107" s="142"/>
    </row>
    <row r="108" ht="15.75" customHeight="1">
      <c r="A108" s="142"/>
      <c r="B108" s="142"/>
      <c r="C108" s="142"/>
      <c r="D108" s="142"/>
    </row>
    <row r="109" ht="15.75" customHeight="1">
      <c r="A109" s="142"/>
      <c r="B109" s="142"/>
      <c r="C109" s="142"/>
      <c r="D109" s="142"/>
    </row>
    <row r="110" ht="15.75" customHeight="1">
      <c r="A110" s="142"/>
      <c r="B110" s="142"/>
      <c r="C110" s="142"/>
      <c r="D110" s="142"/>
    </row>
    <row r="111" ht="15.75" customHeight="1">
      <c r="A111" s="142"/>
      <c r="B111" s="142"/>
      <c r="C111" s="142"/>
      <c r="D111" s="142"/>
    </row>
    <row r="112" ht="15.75" customHeight="1">
      <c r="A112" s="142"/>
      <c r="B112" s="142"/>
      <c r="C112" s="142"/>
      <c r="D112" s="142"/>
    </row>
    <row r="113" ht="15.75" customHeight="1">
      <c r="A113" s="142"/>
      <c r="B113" s="142"/>
      <c r="C113" s="142"/>
      <c r="D113" s="142"/>
    </row>
    <row r="114" ht="15.75" customHeight="1">
      <c r="A114" s="142"/>
      <c r="B114" s="142"/>
      <c r="C114" s="142"/>
      <c r="D114" s="142"/>
    </row>
    <row r="115" ht="15.75" customHeight="1">
      <c r="A115" s="142"/>
      <c r="B115" s="142"/>
      <c r="C115" s="142"/>
      <c r="D115" s="142"/>
    </row>
    <row r="116" ht="15.75" customHeight="1">
      <c r="A116" s="142"/>
      <c r="B116" s="142"/>
      <c r="C116" s="142"/>
      <c r="D116" s="142"/>
    </row>
    <row r="117" ht="15.75" customHeight="1">
      <c r="A117" s="142"/>
      <c r="B117" s="142"/>
      <c r="C117" s="142"/>
      <c r="D117" s="142"/>
    </row>
    <row r="118" ht="15.75" customHeight="1">
      <c r="A118" s="142"/>
      <c r="B118" s="142"/>
      <c r="C118" s="142"/>
      <c r="D118" s="142"/>
    </row>
    <row r="119" ht="15.75" customHeight="1">
      <c r="A119" s="142"/>
      <c r="B119" s="142"/>
      <c r="C119" s="142"/>
      <c r="D119" s="142"/>
    </row>
    <row r="120" ht="15.75" customHeight="1">
      <c r="A120" s="142"/>
      <c r="B120" s="142"/>
      <c r="C120" s="142"/>
      <c r="D120" s="142"/>
    </row>
    <row r="121" ht="15.75" customHeight="1">
      <c r="A121" s="142"/>
      <c r="B121" s="142"/>
      <c r="C121" s="142"/>
      <c r="D121" s="142"/>
    </row>
    <row r="122" ht="15.75" customHeight="1">
      <c r="A122" s="142"/>
      <c r="B122" s="142"/>
      <c r="C122" s="142"/>
      <c r="D122" s="142"/>
    </row>
    <row r="123" ht="15.75" customHeight="1">
      <c r="A123" s="142"/>
      <c r="B123" s="142"/>
      <c r="C123" s="142"/>
      <c r="D123" s="142"/>
    </row>
    <row r="124" ht="15.75" customHeight="1">
      <c r="A124" s="142"/>
      <c r="B124" s="142"/>
      <c r="C124" s="142"/>
      <c r="D124" s="142"/>
    </row>
    <row r="125" ht="15.75" customHeight="1">
      <c r="A125" s="142"/>
      <c r="B125" s="142"/>
      <c r="C125" s="142"/>
      <c r="D125" s="142"/>
    </row>
    <row r="126" ht="15.75" customHeight="1">
      <c r="A126" s="142"/>
      <c r="B126" s="142"/>
      <c r="C126" s="142"/>
      <c r="D126" s="142"/>
    </row>
    <row r="127" ht="15.75" customHeight="1">
      <c r="A127" s="142"/>
      <c r="B127" s="142"/>
      <c r="C127" s="142"/>
      <c r="D127" s="142"/>
    </row>
    <row r="128" ht="15.75" customHeight="1">
      <c r="A128" s="142"/>
      <c r="B128" s="142"/>
      <c r="C128" s="142"/>
      <c r="D128" s="142"/>
    </row>
    <row r="129" ht="15.75" customHeight="1">
      <c r="A129" s="142"/>
      <c r="B129" s="142"/>
      <c r="C129" s="142"/>
      <c r="D129" s="142"/>
    </row>
    <row r="130" ht="15.75" customHeight="1">
      <c r="A130" s="142"/>
      <c r="B130" s="142"/>
      <c r="C130" s="142"/>
      <c r="D130" s="142"/>
    </row>
    <row r="131" ht="15.75" customHeight="1">
      <c r="A131" s="142"/>
      <c r="B131" s="142"/>
      <c r="C131" s="142"/>
      <c r="D131" s="142"/>
    </row>
    <row r="132" ht="15.75" customHeight="1">
      <c r="A132" s="142"/>
      <c r="B132" s="142"/>
      <c r="C132" s="142"/>
      <c r="D132" s="142"/>
    </row>
    <row r="133" ht="15.75" customHeight="1">
      <c r="A133" s="142"/>
      <c r="B133" s="142"/>
      <c r="C133" s="142"/>
      <c r="D133" s="142"/>
    </row>
    <row r="134" ht="15.75" customHeight="1">
      <c r="A134" s="142"/>
      <c r="B134" s="142"/>
      <c r="C134" s="142"/>
      <c r="D134" s="142"/>
    </row>
    <row r="135" ht="15.75" customHeight="1">
      <c r="A135" s="142"/>
      <c r="B135" s="142"/>
      <c r="C135" s="142"/>
      <c r="D135" s="142"/>
    </row>
    <row r="136" ht="15.75" customHeight="1">
      <c r="A136" s="142"/>
      <c r="B136" s="142"/>
      <c r="C136" s="142"/>
      <c r="D136" s="142"/>
    </row>
    <row r="137" ht="15.75" customHeight="1">
      <c r="A137" s="142"/>
      <c r="B137" s="142"/>
      <c r="C137" s="142"/>
      <c r="D137" s="142"/>
    </row>
    <row r="138" ht="15.75" customHeight="1">
      <c r="A138" s="142"/>
      <c r="B138" s="142"/>
      <c r="C138" s="142"/>
      <c r="D138" s="142"/>
    </row>
    <row r="139" ht="15.75" customHeight="1">
      <c r="A139" s="142"/>
      <c r="B139" s="142"/>
      <c r="C139" s="142"/>
      <c r="D139" s="142"/>
    </row>
    <row r="140" ht="15.75" customHeight="1">
      <c r="A140" s="142"/>
      <c r="B140" s="142"/>
      <c r="C140" s="142"/>
      <c r="D140" s="142"/>
    </row>
    <row r="141" ht="15.75" customHeight="1">
      <c r="A141" s="142"/>
      <c r="B141" s="142"/>
      <c r="C141" s="142"/>
      <c r="D141" s="142"/>
    </row>
    <row r="142" ht="15.75" customHeight="1">
      <c r="A142" s="142"/>
      <c r="B142" s="142"/>
      <c r="C142" s="142"/>
      <c r="D142" s="142"/>
    </row>
    <row r="143" ht="15.75" customHeight="1">
      <c r="A143" s="142"/>
      <c r="B143" s="142"/>
      <c r="C143" s="142"/>
      <c r="D143" s="142"/>
    </row>
    <row r="144" ht="15.75" customHeight="1">
      <c r="A144" s="142"/>
      <c r="B144" s="142"/>
      <c r="C144" s="142"/>
      <c r="D144" s="142"/>
    </row>
    <row r="145" ht="15.75" customHeight="1">
      <c r="A145" s="142"/>
      <c r="B145" s="142"/>
      <c r="C145" s="142"/>
      <c r="D145" s="142"/>
    </row>
    <row r="146" ht="15.75" customHeight="1">
      <c r="A146" s="142"/>
      <c r="B146" s="142"/>
      <c r="C146" s="142"/>
      <c r="D146" s="142"/>
    </row>
    <row r="147" ht="15.75" customHeight="1">
      <c r="A147" s="142"/>
      <c r="B147" s="142"/>
      <c r="C147" s="142"/>
      <c r="D147" s="142"/>
    </row>
    <row r="148" ht="15.75" customHeight="1">
      <c r="A148" s="142"/>
      <c r="B148" s="142"/>
      <c r="C148" s="142"/>
      <c r="D148" s="142"/>
    </row>
    <row r="149" ht="15.75" customHeight="1">
      <c r="A149" s="142"/>
      <c r="B149" s="142"/>
      <c r="C149" s="142"/>
      <c r="D149" s="142"/>
    </row>
    <row r="150" ht="15.75" customHeight="1">
      <c r="A150" s="142"/>
      <c r="B150" s="142"/>
      <c r="C150" s="142"/>
      <c r="D150" s="142"/>
    </row>
    <row r="151" ht="15.75" customHeight="1">
      <c r="A151" s="142"/>
      <c r="B151" s="142"/>
      <c r="C151" s="142"/>
      <c r="D151" s="142"/>
    </row>
    <row r="152" ht="15.75" customHeight="1">
      <c r="A152" s="142"/>
      <c r="B152" s="142"/>
      <c r="C152" s="142"/>
      <c r="D152" s="142"/>
    </row>
    <row r="153" ht="15.75" customHeight="1">
      <c r="A153" s="142"/>
      <c r="B153" s="142"/>
      <c r="C153" s="142"/>
      <c r="D153" s="142"/>
    </row>
    <row r="154" ht="15.75" customHeight="1">
      <c r="A154" s="142"/>
      <c r="B154" s="142"/>
      <c r="C154" s="142"/>
      <c r="D154" s="142"/>
    </row>
    <row r="155" ht="15.75" customHeight="1">
      <c r="A155" s="142"/>
      <c r="B155" s="142"/>
      <c r="C155" s="142"/>
      <c r="D155" s="142"/>
    </row>
    <row r="156" ht="15.75" customHeight="1">
      <c r="A156" s="142"/>
      <c r="B156" s="142"/>
      <c r="C156" s="142"/>
      <c r="D156" s="142"/>
    </row>
    <row r="157" ht="15.75" customHeight="1">
      <c r="A157" s="142"/>
      <c r="B157" s="142"/>
      <c r="C157" s="142"/>
      <c r="D157" s="142"/>
    </row>
    <row r="158" ht="15.75" customHeight="1">
      <c r="A158" s="142"/>
      <c r="B158" s="142"/>
      <c r="C158" s="142"/>
      <c r="D158" s="142"/>
    </row>
    <row r="159" ht="15.75" customHeight="1">
      <c r="A159" s="142"/>
      <c r="B159" s="142"/>
      <c r="C159" s="142"/>
      <c r="D159" s="142"/>
    </row>
    <row r="160" ht="15.75" customHeight="1">
      <c r="A160" s="142"/>
      <c r="B160" s="142"/>
      <c r="C160" s="142"/>
      <c r="D160" s="142"/>
    </row>
    <row r="161" ht="15.75" customHeight="1">
      <c r="A161" s="142"/>
      <c r="B161" s="142"/>
      <c r="C161" s="142"/>
      <c r="D161" s="142"/>
    </row>
    <row r="162" ht="15.75" customHeight="1">
      <c r="A162" s="142"/>
      <c r="B162" s="142"/>
      <c r="C162" s="142"/>
      <c r="D162" s="142"/>
    </row>
    <row r="163" ht="15.75" customHeight="1">
      <c r="A163" s="142"/>
      <c r="B163" s="142"/>
      <c r="C163" s="142"/>
      <c r="D163" s="142"/>
    </row>
    <row r="164" ht="15.75" customHeight="1">
      <c r="A164" s="142"/>
      <c r="B164" s="142"/>
      <c r="C164" s="142"/>
      <c r="D164" s="142"/>
    </row>
    <row r="165" ht="15.75" customHeight="1">
      <c r="A165" s="142"/>
      <c r="B165" s="142"/>
      <c r="C165" s="142"/>
      <c r="D165" s="142"/>
    </row>
    <row r="166" ht="15.75" customHeight="1">
      <c r="A166" s="142"/>
      <c r="B166" s="142"/>
      <c r="C166" s="142"/>
      <c r="D166" s="142"/>
    </row>
    <row r="167" ht="15.75" customHeight="1">
      <c r="A167" s="142"/>
      <c r="B167" s="142"/>
      <c r="C167" s="142"/>
      <c r="D167" s="142"/>
    </row>
    <row r="168" ht="15.75" customHeight="1">
      <c r="A168" s="142"/>
      <c r="B168" s="142"/>
      <c r="C168" s="142"/>
      <c r="D168" s="142"/>
    </row>
    <row r="169" ht="15.75" customHeight="1">
      <c r="A169" s="142"/>
      <c r="B169" s="142"/>
      <c r="C169" s="142"/>
      <c r="D169" s="142"/>
    </row>
    <row r="170" ht="15.75" customHeight="1">
      <c r="A170" s="142"/>
      <c r="B170" s="142"/>
      <c r="C170" s="142"/>
      <c r="D170" s="142"/>
    </row>
    <row r="171" ht="15.75" customHeight="1">
      <c r="A171" s="142"/>
      <c r="B171" s="142"/>
      <c r="C171" s="142"/>
      <c r="D171" s="142"/>
    </row>
    <row r="172" ht="15.75" customHeight="1">
      <c r="A172" s="142"/>
      <c r="B172" s="142"/>
      <c r="C172" s="142"/>
      <c r="D172" s="142"/>
    </row>
    <row r="173" ht="15.75" customHeight="1">
      <c r="A173" s="142"/>
      <c r="B173" s="142"/>
      <c r="C173" s="142"/>
      <c r="D173" s="142"/>
    </row>
    <row r="174" ht="15.75" customHeight="1">
      <c r="A174" s="142"/>
      <c r="B174" s="142"/>
      <c r="C174" s="142"/>
      <c r="D174" s="142"/>
    </row>
    <row r="175" ht="15.75" customHeight="1">
      <c r="A175" s="142"/>
      <c r="B175" s="142"/>
      <c r="C175" s="142"/>
      <c r="D175" s="142"/>
    </row>
    <row r="176" ht="15.75" customHeight="1">
      <c r="A176" s="142"/>
      <c r="B176" s="142"/>
      <c r="C176" s="142"/>
      <c r="D176" s="142"/>
    </row>
    <row r="177" ht="15.75" customHeight="1">
      <c r="A177" s="142"/>
      <c r="B177" s="142"/>
      <c r="C177" s="142"/>
      <c r="D177" s="142"/>
    </row>
    <row r="178" ht="15.75" customHeight="1">
      <c r="A178" s="142"/>
      <c r="B178" s="142"/>
      <c r="C178" s="142"/>
      <c r="D178" s="142"/>
    </row>
    <row r="179" ht="15.75" customHeight="1">
      <c r="A179" s="142"/>
      <c r="B179" s="142"/>
      <c r="C179" s="142"/>
      <c r="D179" s="142"/>
    </row>
    <row r="180" ht="15.75" customHeight="1">
      <c r="A180" s="142"/>
      <c r="B180" s="142"/>
      <c r="C180" s="142"/>
      <c r="D180" s="142"/>
    </row>
    <row r="181" ht="15.75" customHeight="1">
      <c r="A181" s="142"/>
      <c r="B181" s="142"/>
      <c r="C181" s="142"/>
      <c r="D181" s="142"/>
    </row>
    <row r="182" ht="15.75" customHeight="1">
      <c r="A182" s="142"/>
      <c r="B182" s="142"/>
      <c r="C182" s="142"/>
      <c r="D182" s="142"/>
    </row>
    <row r="183" ht="15.75" customHeight="1">
      <c r="A183" s="142"/>
      <c r="B183" s="142"/>
      <c r="C183" s="142"/>
      <c r="D183" s="142"/>
    </row>
    <row r="184" ht="15.75" customHeight="1">
      <c r="A184" s="142"/>
      <c r="B184" s="142"/>
      <c r="C184" s="142"/>
      <c r="D184" s="142"/>
    </row>
    <row r="185" ht="15.75" customHeight="1">
      <c r="A185" s="142"/>
      <c r="B185" s="142"/>
      <c r="C185" s="142"/>
      <c r="D185" s="142"/>
    </row>
    <row r="186" ht="15.75" customHeight="1">
      <c r="A186" s="142"/>
      <c r="B186" s="142"/>
      <c r="C186" s="142"/>
      <c r="D186" s="142"/>
    </row>
    <row r="187" ht="15.75" customHeight="1">
      <c r="A187" s="142"/>
      <c r="B187" s="142"/>
      <c r="C187" s="142"/>
      <c r="D187" s="142"/>
    </row>
    <row r="188" ht="15.75" customHeight="1">
      <c r="A188" s="142"/>
      <c r="B188" s="142"/>
      <c r="C188" s="142"/>
      <c r="D188" s="142"/>
    </row>
    <row r="189" ht="15.75" customHeight="1">
      <c r="A189" s="142"/>
      <c r="B189" s="142"/>
      <c r="C189" s="142"/>
      <c r="D189" s="142"/>
    </row>
    <row r="190" ht="15.75" customHeight="1">
      <c r="A190" s="142"/>
      <c r="B190" s="142"/>
      <c r="C190" s="142"/>
      <c r="D190" s="142"/>
    </row>
    <row r="191" ht="15.75" customHeight="1">
      <c r="A191" s="142"/>
      <c r="B191" s="142"/>
      <c r="C191" s="142"/>
      <c r="D191" s="142"/>
    </row>
    <row r="192" ht="15.75" customHeight="1">
      <c r="A192" s="142"/>
      <c r="B192" s="142"/>
      <c r="C192" s="142"/>
      <c r="D192" s="142"/>
    </row>
    <row r="193" ht="15.75" customHeight="1">
      <c r="A193" s="142"/>
      <c r="B193" s="142"/>
      <c r="C193" s="142"/>
      <c r="D193" s="142"/>
    </row>
    <row r="194" ht="15.75" customHeight="1">
      <c r="A194" s="142"/>
      <c r="B194" s="142"/>
      <c r="C194" s="142"/>
      <c r="D194" s="142"/>
    </row>
    <row r="195" ht="15.75" customHeight="1">
      <c r="A195" s="142"/>
      <c r="B195" s="142"/>
      <c r="C195" s="142"/>
      <c r="D195" s="142"/>
    </row>
    <row r="196" ht="15.75" customHeight="1">
      <c r="A196" s="142"/>
      <c r="B196" s="142"/>
      <c r="C196" s="142"/>
      <c r="D196" s="142"/>
    </row>
    <row r="197" ht="15.75" customHeight="1">
      <c r="A197" s="142"/>
      <c r="B197" s="142"/>
      <c r="C197" s="142"/>
      <c r="D197" s="142"/>
    </row>
    <row r="198" ht="15.75" customHeight="1">
      <c r="A198" s="142"/>
      <c r="B198" s="142"/>
      <c r="C198" s="142"/>
      <c r="D198" s="142"/>
    </row>
    <row r="199" ht="15.75" customHeight="1">
      <c r="A199" s="142"/>
      <c r="B199" s="142"/>
      <c r="C199" s="142"/>
      <c r="D199" s="142"/>
    </row>
    <row r="200" ht="15.75" customHeight="1">
      <c r="A200" s="142"/>
      <c r="B200" s="142"/>
      <c r="C200" s="142"/>
      <c r="D200" s="142"/>
    </row>
    <row r="201" ht="15.75" customHeight="1">
      <c r="A201" s="142"/>
      <c r="B201" s="142"/>
      <c r="C201" s="142"/>
      <c r="D201" s="142"/>
    </row>
    <row r="202" ht="15.75" customHeight="1">
      <c r="A202" s="142"/>
      <c r="B202" s="142"/>
      <c r="C202" s="142"/>
      <c r="D202" s="142"/>
    </row>
    <row r="203" ht="15.75" customHeight="1">
      <c r="A203" s="142"/>
      <c r="B203" s="142"/>
      <c r="C203" s="142"/>
      <c r="D203" s="142"/>
    </row>
    <row r="204" ht="15.75" customHeight="1">
      <c r="A204" s="142"/>
      <c r="B204" s="142"/>
      <c r="C204" s="142"/>
      <c r="D204" s="142"/>
    </row>
    <row r="205" ht="15.75" customHeight="1">
      <c r="A205" s="142"/>
      <c r="B205" s="142"/>
      <c r="C205" s="142"/>
      <c r="D205" s="142"/>
    </row>
    <row r="206" ht="15.75" customHeight="1">
      <c r="A206" s="142"/>
      <c r="B206" s="142"/>
      <c r="C206" s="142"/>
      <c r="D206" s="142"/>
    </row>
    <row r="207" ht="15.75" customHeight="1">
      <c r="A207" s="142"/>
      <c r="B207" s="142"/>
      <c r="C207" s="142"/>
      <c r="D207" s="142"/>
    </row>
    <row r="208" ht="15.75" customHeight="1">
      <c r="A208" s="142"/>
      <c r="B208" s="142"/>
      <c r="C208" s="142"/>
      <c r="D208" s="142"/>
    </row>
    <row r="209" ht="15.75" customHeight="1">
      <c r="A209" s="142"/>
      <c r="B209" s="142"/>
      <c r="C209" s="142"/>
      <c r="D209" s="142"/>
    </row>
    <row r="210" ht="15.75" customHeight="1">
      <c r="A210" s="142"/>
      <c r="B210" s="142"/>
      <c r="C210" s="142"/>
      <c r="D210" s="142"/>
    </row>
    <row r="211" ht="15.75" customHeight="1">
      <c r="A211" s="142"/>
      <c r="B211" s="142"/>
      <c r="C211" s="142"/>
      <c r="D211" s="142"/>
    </row>
    <row r="212" ht="15.75" customHeight="1">
      <c r="A212" s="142"/>
      <c r="B212" s="142"/>
      <c r="C212" s="142"/>
      <c r="D212" s="142"/>
    </row>
    <row r="213" ht="15.75" customHeight="1">
      <c r="A213" s="142"/>
      <c r="B213" s="142"/>
      <c r="C213" s="142"/>
      <c r="D213" s="142"/>
    </row>
    <row r="214" ht="15.75" customHeight="1">
      <c r="A214" s="142"/>
      <c r="B214" s="142"/>
      <c r="C214" s="142"/>
      <c r="D214" s="142"/>
    </row>
    <row r="215" ht="15.75" customHeight="1">
      <c r="A215" s="142"/>
      <c r="B215" s="142"/>
      <c r="C215" s="142"/>
      <c r="D215" s="142"/>
    </row>
    <row r="216" ht="15.75" customHeight="1">
      <c r="A216" s="142"/>
      <c r="B216" s="142"/>
      <c r="C216" s="142"/>
      <c r="D216" s="142"/>
    </row>
    <row r="217" ht="15.75" customHeight="1">
      <c r="A217" s="142"/>
      <c r="B217" s="142"/>
      <c r="C217" s="142"/>
      <c r="D217" s="142"/>
    </row>
    <row r="218" ht="15.75" customHeight="1">
      <c r="A218" s="142"/>
      <c r="B218" s="142"/>
      <c r="C218" s="142"/>
      <c r="D218" s="142"/>
    </row>
    <row r="219" ht="15.75" customHeight="1">
      <c r="A219" s="142"/>
      <c r="B219" s="142"/>
      <c r="C219" s="142"/>
      <c r="D219" s="142"/>
    </row>
    <row r="220" ht="15.75" customHeight="1">
      <c r="A220" s="142"/>
      <c r="B220" s="142"/>
      <c r="C220" s="142"/>
      <c r="D220" s="142"/>
    </row>
    <row r="221" ht="15.75" customHeight="1">
      <c r="A221" s="142"/>
      <c r="B221" s="142"/>
      <c r="C221" s="142"/>
      <c r="D221" s="142"/>
    </row>
    <row r="222" ht="15.75" customHeight="1">
      <c r="A222" s="142"/>
      <c r="B222" s="142"/>
      <c r="C222" s="142"/>
      <c r="D222" s="142"/>
    </row>
    <row r="223" ht="15.75" customHeight="1">
      <c r="A223" s="142"/>
      <c r="B223" s="142"/>
      <c r="C223" s="142"/>
      <c r="D223" s="142"/>
    </row>
    <row r="224" ht="15.75" customHeight="1">
      <c r="A224" s="142"/>
      <c r="B224" s="142"/>
      <c r="C224" s="142"/>
      <c r="D224" s="142"/>
    </row>
    <row r="225" ht="15.75" customHeight="1">
      <c r="A225" s="142"/>
      <c r="B225" s="142"/>
      <c r="C225" s="142"/>
      <c r="D225" s="142"/>
    </row>
    <row r="226" ht="15.75" customHeight="1">
      <c r="A226" s="142"/>
      <c r="B226" s="142"/>
      <c r="C226" s="142"/>
      <c r="D226" s="142"/>
    </row>
    <row r="227" ht="15.75" customHeight="1">
      <c r="A227" s="142"/>
      <c r="B227" s="142"/>
      <c r="C227" s="142"/>
      <c r="D227" s="142"/>
    </row>
    <row r="228" ht="15.75" customHeight="1">
      <c r="A228" s="142"/>
      <c r="B228" s="142"/>
      <c r="C228" s="142"/>
      <c r="D228" s="142"/>
    </row>
    <row r="229" ht="15.75" customHeight="1">
      <c r="A229" s="142"/>
      <c r="B229" s="142"/>
      <c r="C229" s="142"/>
      <c r="D229" s="142"/>
    </row>
    <row r="230" ht="15.75" customHeight="1">
      <c r="A230" s="142"/>
      <c r="B230" s="142"/>
      <c r="C230" s="142"/>
      <c r="D230" s="142"/>
    </row>
    <row r="231" ht="15.75" customHeight="1">
      <c r="A231" s="142"/>
      <c r="B231" s="142"/>
      <c r="C231" s="142"/>
      <c r="D231" s="142"/>
    </row>
    <row r="232" ht="15.75" customHeight="1">
      <c r="A232" s="142"/>
      <c r="B232" s="142"/>
      <c r="C232" s="142"/>
      <c r="D232" s="142"/>
    </row>
    <row r="233" ht="15.75" customHeight="1">
      <c r="A233" s="142"/>
      <c r="B233" s="142"/>
      <c r="C233" s="142"/>
      <c r="D233" s="142"/>
    </row>
    <row r="234" ht="15.75" customHeight="1">
      <c r="A234" s="142"/>
      <c r="B234" s="142"/>
      <c r="C234" s="142"/>
      <c r="D234" s="142"/>
    </row>
    <row r="235" ht="15.75" customHeight="1">
      <c r="A235" s="142"/>
      <c r="B235" s="142"/>
      <c r="C235" s="142"/>
      <c r="D235" s="142"/>
    </row>
    <row r="236" ht="15.75" customHeight="1">
      <c r="A236" s="142"/>
      <c r="B236" s="142"/>
      <c r="C236" s="142"/>
      <c r="D236" s="142"/>
    </row>
    <row r="237" ht="15.75" customHeight="1">
      <c r="A237" s="142"/>
      <c r="B237" s="142"/>
      <c r="C237" s="142"/>
      <c r="D237" s="142"/>
    </row>
    <row r="238" ht="15.75" customHeight="1">
      <c r="A238" s="142"/>
      <c r="B238" s="142"/>
      <c r="C238" s="142"/>
      <c r="D238" s="142"/>
    </row>
    <row r="239" ht="15.75" customHeight="1">
      <c r="A239" s="142"/>
      <c r="B239" s="142"/>
      <c r="C239" s="142"/>
      <c r="D239" s="142"/>
    </row>
    <row r="240" ht="15.75" customHeight="1">
      <c r="A240" s="142"/>
      <c r="B240" s="142"/>
      <c r="C240" s="142"/>
      <c r="D240" s="142"/>
    </row>
    <row r="241" ht="15.75" customHeight="1">
      <c r="A241" s="142"/>
      <c r="B241" s="142"/>
      <c r="C241" s="142"/>
      <c r="D241" s="142"/>
    </row>
    <row r="242" ht="15.75" customHeight="1">
      <c r="A242" s="142"/>
      <c r="B242" s="142"/>
      <c r="C242" s="142"/>
      <c r="D242" s="142"/>
    </row>
    <row r="243" ht="15.75" customHeight="1">
      <c r="A243" s="142"/>
      <c r="B243" s="142"/>
      <c r="C243" s="142"/>
      <c r="D243" s="142"/>
    </row>
    <row r="244" ht="15.75" customHeight="1">
      <c r="A244" s="142"/>
      <c r="B244" s="142"/>
      <c r="C244" s="142"/>
      <c r="D244" s="142"/>
    </row>
    <row r="245" ht="15.75" customHeight="1">
      <c r="A245" s="142"/>
      <c r="B245" s="142"/>
      <c r="C245" s="142"/>
      <c r="D245" s="142"/>
    </row>
    <row r="246" ht="15.75" customHeight="1">
      <c r="A246" s="142"/>
      <c r="B246" s="142"/>
      <c r="C246" s="142"/>
      <c r="D246" s="142"/>
    </row>
    <row r="247" ht="15.75" customHeight="1">
      <c r="A247" s="142"/>
      <c r="B247" s="142"/>
      <c r="C247" s="142"/>
      <c r="D247" s="142"/>
    </row>
    <row r="248" ht="15.75" customHeight="1">
      <c r="A248" s="142"/>
      <c r="B248" s="142"/>
      <c r="C248" s="142"/>
      <c r="D248" s="142"/>
    </row>
    <row r="249" ht="15.75" customHeight="1">
      <c r="A249" s="142"/>
      <c r="B249" s="142"/>
      <c r="C249" s="142"/>
      <c r="D249" s="142"/>
    </row>
    <row r="250" ht="15.75" customHeight="1">
      <c r="A250" s="142"/>
      <c r="B250" s="142"/>
      <c r="C250" s="142"/>
      <c r="D250" s="142"/>
    </row>
    <row r="251" ht="15.75" customHeight="1">
      <c r="A251" s="142"/>
      <c r="B251" s="142"/>
      <c r="C251" s="142"/>
      <c r="D251" s="142"/>
    </row>
    <row r="252" ht="15.75" customHeight="1">
      <c r="A252" s="142"/>
      <c r="B252" s="142"/>
      <c r="C252" s="142"/>
      <c r="D252" s="142"/>
    </row>
    <row r="253" ht="15.75" customHeight="1">
      <c r="A253" s="142"/>
      <c r="B253" s="142"/>
      <c r="C253" s="142"/>
      <c r="D253" s="142"/>
    </row>
    <row r="254" ht="15.75" customHeight="1">
      <c r="A254" s="142"/>
      <c r="B254" s="142"/>
      <c r="C254" s="142"/>
      <c r="D254" s="142"/>
    </row>
    <row r="255" ht="15.75" customHeight="1">
      <c r="A255" s="142"/>
      <c r="B255" s="142"/>
      <c r="C255" s="142"/>
      <c r="D255" s="142"/>
    </row>
    <row r="256" ht="15.75" customHeight="1">
      <c r="A256" s="142"/>
      <c r="B256" s="142"/>
      <c r="C256" s="142"/>
      <c r="D256" s="142"/>
    </row>
    <row r="257" ht="15.75" customHeight="1">
      <c r="A257" s="142"/>
      <c r="B257" s="142"/>
      <c r="C257" s="142"/>
      <c r="D257" s="142"/>
    </row>
    <row r="258" ht="15.75" customHeight="1">
      <c r="A258" s="142"/>
      <c r="B258" s="142"/>
      <c r="C258" s="142"/>
      <c r="D258" s="142"/>
    </row>
    <row r="259" ht="15.75" customHeight="1">
      <c r="A259" s="142"/>
      <c r="B259" s="142"/>
      <c r="C259" s="142"/>
      <c r="D259" s="142"/>
    </row>
    <row r="260" ht="15.75" customHeight="1">
      <c r="A260" s="142"/>
      <c r="B260" s="142"/>
      <c r="C260" s="142"/>
      <c r="D260" s="142"/>
    </row>
    <row r="261" ht="15.75" customHeight="1">
      <c r="A261" s="142"/>
      <c r="B261" s="142"/>
      <c r="C261" s="142"/>
      <c r="D261" s="142"/>
    </row>
    <row r="262" ht="15.75" customHeight="1">
      <c r="A262" s="142"/>
      <c r="B262" s="142"/>
      <c r="C262" s="142"/>
      <c r="D262" s="142"/>
    </row>
    <row r="263" ht="15.75" customHeight="1">
      <c r="A263" s="142"/>
      <c r="B263" s="142"/>
      <c r="C263" s="142"/>
      <c r="D263" s="142"/>
    </row>
    <row r="264" ht="15.75" customHeight="1">
      <c r="A264" s="142"/>
      <c r="B264" s="142"/>
      <c r="C264" s="142"/>
      <c r="D264" s="142"/>
    </row>
    <row r="265" ht="15.75" customHeight="1">
      <c r="A265" s="142"/>
      <c r="B265" s="142"/>
      <c r="C265" s="142"/>
      <c r="D265" s="142"/>
    </row>
    <row r="266" ht="15.75" customHeight="1">
      <c r="A266" s="142"/>
      <c r="B266" s="142"/>
      <c r="C266" s="142"/>
      <c r="D266" s="142"/>
    </row>
    <row r="267" ht="15.75" customHeight="1">
      <c r="A267" s="142"/>
      <c r="B267" s="142"/>
      <c r="C267" s="142"/>
      <c r="D267" s="142"/>
    </row>
    <row r="268" ht="15.75" customHeight="1">
      <c r="A268" s="142"/>
      <c r="B268" s="142"/>
      <c r="C268" s="142"/>
      <c r="D268" s="142"/>
    </row>
    <row r="269" ht="15.75" customHeight="1">
      <c r="A269" s="142"/>
      <c r="B269" s="142"/>
      <c r="C269" s="142"/>
      <c r="D269" s="142"/>
    </row>
    <row r="270" ht="15.75" customHeight="1">
      <c r="A270" s="142"/>
      <c r="B270" s="142"/>
      <c r="C270" s="142"/>
      <c r="D270" s="142"/>
    </row>
    <row r="271" ht="15.75" customHeight="1">
      <c r="A271" s="142"/>
      <c r="B271" s="142"/>
      <c r="C271" s="142"/>
      <c r="D271" s="142"/>
    </row>
    <row r="272" ht="15.75" customHeight="1">
      <c r="A272" s="142"/>
      <c r="B272" s="142"/>
      <c r="C272" s="142"/>
      <c r="D272" s="142"/>
    </row>
    <row r="273" ht="15.75" customHeight="1">
      <c r="A273" s="142"/>
      <c r="B273" s="142"/>
      <c r="C273" s="142"/>
      <c r="D273" s="142"/>
    </row>
    <row r="274" ht="15.75" customHeight="1">
      <c r="A274" s="142"/>
      <c r="B274" s="142"/>
      <c r="C274" s="142"/>
      <c r="D274" s="142"/>
    </row>
    <row r="275" ht="15.75" customHeight="1">
      <c r="A275" s="142"/>
      <c r="B275" s="142"/>
      <c r="C275" s="142"/>
      <c r="D275" s="142"/>
    </row>
    <row r="276" ht="15.75" customHeight="1">
      <c r="A276" s="142"/>
      <c r="B276" s="142"/>
      <c r="C276" s="142"/>
      <c r="D276" s="142"/>
    </row>
    <row r="277" ht="15.75" customHeight="1">
      <c r="A277" s="142"/>
      <c r="B277" s="142"/>
      <c r="C277" s="142"/>
      <c r="D277" s="142"/>
    </row>
    <row r="278" ht="15.75" customHeight="1">
      <c r="A278" s="142"/>
      <c r="B278" s="142"/>
      <c r="C278" s="142"/>
      <c r="D278" s="142"/>
    </row>
    <row r="279" ht="15.75" customHeight="1">
      <c r="A279" s="142"/>
      <c r="B279" s="142"/>
      <c r="C279" s="142"/>
      <c r="D279" s="142"/>
    </row>
    <row r="280" ht="15.75" customHeight="1">
      <c r="A280" s="142"/>
      <c r="B280" s="142"/>
      <c r="C280" s="142"/>
      <c r="D280" s="142"/>
    </row>
    <row r="281" ht="15.75" customHeight="1">
      <c r="A281" s="142"/>
      <c r="B281" s="142"/>
      <c r="C281" s="142"/>
      <c r="D281" s="142"/>
    </row>
    <row r="282" ht="15.75" customHeight="1">
      <c r="A282" s="142"/>
      <c r="B282" s="142"/>
      <c r="C282" s="142"/>
      <c r="D282" s="142"/>
    </row>
    <row r="283" ht="15.75" customHeight="1">
      <c r="A283" s="142"/>
      <c r="B283" s="142"/>
      <c r="C283" s="142"/>
      <c r="D283" s="142"/>
    </row>
    <row r="284" ht="15.75" customHeight="1">
      <c r="A284" s="142"/>
      <c r="B284" s="142"/>
      <c r="C284" s="142"/>
      <c r="D284" s="142"/>
    </row>
    <row r="285" ht="15.75" customHeight="1">
      <c r="A285" s="142"/>
      <c r="B285" s="142"/>
      <c r="C285" s="142"/>
      <c r="D285" s="142"/>
    </row>
    <row r="286" ht="15.75" customHeight="1">
      <c r="A286" s="142"/>
      <c r="B286" s="142"/>
      <c r="C286" s="142"/>
      <c r="D286" s="142"/>
    </row>
    <row r="287" ht="15.75" customHeight="1">
      <c r="A287" s="142"/>
      <c r="B287" s="142"/>
      <c r="C287" s="142"/>
      <c r="D287" s="142"/>
    </row>
    <row r="288" ht="15.75" customHeight="1">
      <c r="A288" s="142"/>
      <c r="B288" s="142"/>
      <c r="C288" s="142"/>
      <c r="D288" s="142"/>
    </row>
    <row r="289" ht="15.75" customHeight="1">
      <c r="A289" s="142"/>
      <c r="B289" s="142"/>
      <c r="C289" s="142"/>
      <c r="D289" s="142"/>
    </row>
    <row r="290" ht="15.75" customHeight="1">
      <c r="A290" s="142"/>
      <c r="B290" s="142"/>
      <c r="C290" s="142"/>
      <c r="D290" s="142"/>
    </row>
    <row r="291" ht="15.75" customHeight="1">
      <c r="A291" s="142"/>
      <c r="B291" s="142"/>
      <c r="C291" s="142"/>
      <c r="D291" s="142"/>
    </row>
    <row r="292" ht="15.75" customHeight="1">
      <c r="A292" s="142"/>
      <c r="B292" s="142"/>
      <c r="C292" s="142"/>
      <c r="D292" s="142"/>
    </row>
    <row r="293" ht="15.75" customHeight="1">
      <c r="A293" s="142"/>
      <c r="B293" s="142"/>
      <c r="C293" s="142"/>
      <c r="D293" s="142"/>
    </row>
    <row r="294" ht="15.75" customHeight="1">
      <c r="A294" s="142"/>
      <c r="B294" s="142"/>
      <c r="C294" s="142"/>
      <c r="D294" s="142"/>
    </row>
    <row r="295" ht="15.75" customHeight="1">
      <c r="A295" s="142"/>
      <c r="B295" s="142"/>
      <c r="C295" s="142"/>
      <c r="D295" s="142"/>
    </row>
    <row r="296" ht="15.75" customHeight="1">
      <c r="A296" s="142"/>
      <c r="B296" s="142"/>
      <c r="C296" s="142"/>
      <c r="D296" s="142"/>
    </row>
    <row r="297" ht="15.75" customHeight="1">
      <c r="A297" s="142"/>
      <c r="B297" s="142"/>
      <c r="C297" s="142"/>
      <c r="D297" s="142"/>
    </row>
    <row r="298" ht="15.75" customHeight="1">
      <c r="A298" s="142"/>
      <c r="B298" s="142"/>
      <c r="C298" s="142"/>
      <c r="D298" s="142"/>
    </row>
    <row r="299" ht="15.75" customHeight="1">
      <c r="A299" s="142"/>
      <c r="B299" s="142"/>
      <c r="C299" s="142"/>
      <c r="D299" s="142"/>
    </row>
    <row r="300" ht="15.75" customHeight="1">
      <c r="A300" s="142"/>
      <c r="B300" s="142"/>
      <c r="C300" s="142"/>
      <c r="D300" s="142"/>
    </row>
    <row r="301" ht="15.75" customHeight="1">
      <c r="A301" s="142"/>
      <c r="B301" s="142"/>
      <c r="C301" s="142"/>
      <c r="D301" s="142"/>
    </row>
    <row r="302" ht="15.75" customHeight="1">
      <c r="A302" s="142"/>
      <c r="B302" s="142"/>
      <c r="C302" s="142"/>
      <c r="D302" s="142"/>
    </row>
    <row r="303" ht="15.75" customHeight="1">
      <c r="A303" s="142"/>
      <c r="B303" s="142"/>
      <c r="C303" s="142"/>
      <c r="D303" s="142"/>
    </row>
    <row r="304" ht="15.75" customHeight="1">
      <c r="A304" s="142"/>
      <c r="B304" s="142"/>
      <c r="C304" s="142"/>
      <c r="D304" s="142"/>
    </row>
    <row r="305" ht="15.75" customHeight="1">
      <c r="A305" s="142"/>
      <c r="B305" s="142"/>
      <c r="C305" s="142"/>
      <c r="D305" s="142"/>
    </row>
    <row r="306" ht="15.75" customHeight="1">
      <c r="A306" s="142"/>
      <c r="B306" s="142"/>
      <c r="C306" s="142"/>
      <c r="D306" s="142"/>
    </row>
    <row r="307" ht="15.75" customHeight="1">
      <c r="A307" s="142"/>
      <c r="B307" s="142"/>
      <c r="C307" s="142"/>
      <c r="D307" s="142"/>
    </row>
    <row r="308" ht="15.75" customHeight="1">
      <c r="A308" s="142"/>
      <c r="B308" s="142"/>
      <c r="C308" s="142"/>
      <c r="D308" s="142"/>
    </row>
    <row r="309" ht="15.75" customHeight="1">
      <c r="A309" s="142"/>
      <c r="B309" s="142"/>
      <c r="C309" s="142"/>
      <c r="D309" s="142"/>
    </row>
    <row r="310" ht="15.75" customHeight="1">
      <c r="A310" s="142"/>
      <c r="B310" s="142"/>
      <c r="C310" s="142"/>
      <c r="D310" s="142"/>
    </row>
    <row r="311" ht="15.75" customHeight="1">
      <c r="A311" s="142"/>
      <c r="B311" s="142"/>
      <c r="C311" s="142"/>
      <c r="D311" s="142"/>
    </row>
    <row r="312" ht="15.75" customHeight="1">
      <c r="A312" s="142"/>
      <c r="B312" s="142"/>
      <c r="C312" s="142"/>
      <c r="D312" s="142"/>
    </row>
    <row r="313" ht="15.75" customHeight="1">
      <c r="A313" s="142"/>
      <c r="B313" s="142"/>
      <c r="C313" s="142"/>
      <c r="D313" s="142"/>
    </row>
    <row r="314" ht="15.75" customHeight="1">
      <c r="A314" s="142"/>
      <c r="B314" s="142"/>
      <c r="C314" s="142"/>
      <c r="D314" s="142"/>
    </row>
    <row r="315" ht="15.75" customHeight="1">
      <c r="A315" s="142"/>
      <c r="B315" s="142"/>
      <c r="C315" s="142"/>
      <c r="D315" s="142"/>
    </row>
    <row r="316" ht="15.75" customHeight="1">
      <c r="A316" s="142"/>
      <c r="B316" s="142"/>
      <c r="C316" s="142"/>
      <c r="D316" s="142"/>
    </row>
    <row r="317" ht="15.75" customHeight="1">
      <c r="A317" s="142"/>
      <c r="B317" s="142"/>
      <c r="C317" s="142"/>
      <c r="D317" s="142"/>
    </row>
    <row r="318" ht="15.75" customHeight="1">
      <c r="A318" s="142"/>
      <c r="B318" s="142"/>
      <c r="C318" s="142"/>
      <c r="D318" s="142"/>
    </row>
    <row r="319" ht="15.75" customHeight="1">
      <c r="A319" s="142"/>
      <c r="B319" s="142"/>
      <c r="C319" s="142"/>
      <c r="D319" s="142"/>
    </row>
    <row r="320" ht="15.75" customHeight="1">
      <c r="A320" s="142"/>
      <c r="B320" s="142"/>
      <c r="C320" s="142"/>
      <c r="D320" s="142"/>
    </row>
    <row r="321" ht="15.75" customHeight="1">
      <c r="A321" s="142"/>
      <c r="B321" s="142"/>
      <c r="C321" s="142"/>
      <c r="D321" s="142"/>
    </row>
    <row r="322" ht="15.75" customHeight="1">
      <c r="A322" s="142"/>
      <c r="B322" s="142"/>
      <c r="C322" s="142"/>
      <c r="D322" s="142"/>
    </row>
    <row r="323" ht="15.75" customHeight="1">
      <c r="A323" s="142"/>
      <c r="B323" s="142"/>
      <c r="C323" s="142"/>
      <c r="D323" s="142"/>
    </row>
    <row r="324" ht="15.75" customHeight="1">
      <c r="A324" s="142"/>
      <c r="B324" s="142"/>
      <c r="C324" s="142"/>
      <c r="D324" s="142"/>
    </row>
    <row r="325" ht="15.75" customHeight="1">
      <c r="A325" s="142"/>
      <c r="B325" s="142"/>
      <c r="C325" s="142"/>
      <c r="D325" s="142"/>
    </row>
    <row r="326" ht="15.75" customHeight="1">
      <c r="A326" s="142"/>
      <c r="B326" s="142"/>
      <c r="C326" s="142"/>
      <c r="D326" s="142"/>
    </row>
    <row r="327" ht="15.75" customHeight="1">
      <c r="A327" s="142"/>
      <c r="B327" s="142"/>
      <c r="C327" s="142"/>
      <c r="D327" s="142"/>
    </row>
    <row r="328" ht="15.75" customHeight="1">
      <c r="A328" s="142"/>
      <c r="B328" s="142"/>
      <c r="C328" s="142"/>
      <c r="D328" s="142"/>
    </row>
    <row r="329" ht="15.75" customHeight="1">
      <c r="A329" s="142"/>
      <c r="B329" s="142"/>
      <c r="C329" s="142"/>
      <c r="D329" s="142"/>
    </row>
    <row r="330" ht="15.75" customHeight="1">
      <c r="A330" s="142"/>
      <c r="B330" s="142"/>
      <c r="C330" s="142"/>
      <c r="D330" s="142"/>
    </row>
    <row r="331" ht="15.75" customHeight="1">
      <c r="A331" s="142"/>
      <c r="B331" s="142"/>
      <c r="C331" s="142"/>
      <c r="D331" s="142"/>
    </row>
    <row r="332" ht="15.75" customHeight="1">
      <c r="A332" s="142"/>
      <c r="B332" s="142"/>
      <c r="C332" s="142"/>
      <c r="D332" s="142"/>
    </row>
    <row r="333" ht="15.75" customHeight="1">
      <c r="A333" s="142"/>
      <c r="B333" s="142"/>
      <c r="C333" s="142"/>
      <c r="D333" s="142"/>
    </row>
    <row r="334" ht="15.75" customHeight="1">
      <c r="A334" s="142"/>
      <c r="B334" s="142"/>
      <c r="C334" s="142"/>
      <c r="D334" s="142"/>
    </row>
    <row r="335" ht="15.75" customHeight="1">
      <c r="A335" s="142"/>
      <c r="B335" s="142"/>
      <c r="C335" s="142"/>
      <c r="D335" s="142"/>
    </row>
    <row r="336" ht="15.75" customHeight="1">
      <c r="A336" s="142"/>
      <c r="B336" s="142"/>
      <c r="C336" s="142"/>
      <c r="D336" s="142"/>
    </row>
    <row r="337" ht="15.75" customHeight="1">
      <c r="A337" s="142"/>
      <c r="B337" s="142"/>
      <c r="C337" s="142"/>
      <c r="D337" s="142"/>
    </row>
    <row r="338" ht="15.75" customHeight="1">
      <c r="A338" s="142"/>
      <c r="B338" s="142"/>
      <c r="C338" s="142"/>
      <c r="D338" s="142"/>
    </row>
    <row r="339" ht="15.75" customHeight="1">
      <c r="A339" s="142"/>
      <c r="B339" s="142"/>
      <c r="C339" s="142"/>
      <c r="D339" s="142"/>
    </row>
    <row r="340" ht="15.75" customHeight="1">
      <c r="A340" s="142"/>
      <c r="B340" s="142"/>
      <c r="C340" s="142"/>
      <c r="D340" s="142"/>
    </row>
    <row r="341" ht="15.75" customHeight="1">
      <c r="A341" s="142"/>
      <c r="B341" s="142"/>
      <c r="C341" s="142"/>
      <c r="D341" s="142"/>
    </row>
    <row r="342" ht="15.75" customHeight="1">
      <c r="A342" s="142"/>
      <c r="B342" s="142"/>
      <c r="C342" s="142"/>
      <c r="D342" s="142"/>
    </row>
    <row r="343" ht="15.75" customHeight="1">
      <c r="A343" s="142"/>
      <c r="B343" s="142"/>
      <c r="C343" s="142"/>
      <c r="D343" s="142"/>
    </row>
    <row r="344" ht="15.75" customHeight="1">
      <c r="A344" s="142"/>
      <c r="B344" s="142"/>
      <c r="C344" s="142"/>
      <c r="D344" s="142"/>
    </row>
    <row r="345" ht="15.75" customHeight="1">
      <c r="A345" s="142"/>
      <c r="B345" s="142"/>
      <c r="C345" s="142"/>
      <c r="D345" s="142"/>
    </row>
    <row r="346" ht="15.75" customHeight="1">
      <c r="A346" s="142"/>
      <c r="B346" s="142"/>
      <c r="C346" s="142"/>
      <c r="D346" s="142"/>
    </row>
    <row r="347" ht="15.75" customHeight="1">
      <c r="A347" s="142"/>
      <c r="B347" s="142"/>
      <c r="C347" s="142"/>
      <c r="D347" s="142"/>
    </row>
    <row r="348" ht="15.75" customHeight="1">
      <c r="A348" s="142"/>
      <c r="B348" s="142"/>
      <c r="C348" s="142"/>
      <c r="D348" s="142"/>
    </row>
    <row r="349" ht="15.75" customHeight="1">
      <c r="A349" s="142"/>
      <c r="B349" s="142"/>
      <c r="C349" s="142"/>
      <c r="D349" s="142"/>
    </row>
    <row r="350" ht="15.75" customHeight="1">
      <c r="A350" s="142"/>
      <c r="B350" s="142"/>
      <c r="C350" s="142"/>
      <c r="D350" s="142"/>
    </row>
    <row r="351" ht="15.75" customHeight="1">
      <c r="A351" s="142"/>
      <c r="B351" s="142"/>
      <c r="C351" s="142"/>
      <c r="D351" s="142"/>
    </row>
    <row r="352" ht="15.75" customHeight="1">
      <c r="A352" s="142"/>
      <c r="B352" s="142"/>
      <c r="C352" s="142"/>
      <c r="D352" s="142"/>
    </row>
    <row r="353" ht="15.75" customHeight="1">
      <c r="A353" s="142"/>
      <c r="B353" s="142"/>
      <c r="C353" s="142"/>
      <c r="D353" s="142"/>
    </row>
    <row r="354" ht="15.75" customHeight="1">
      <c r="A354" s="142"/>
      <c r="B354" s="142"/>
      <c r="C354" s="142"/>
      <c r="D354" s="142"/>
    </row>
    <row r="355" ht="15.75" customHeight="1">
      <c r="A355" s="142"/>
      <c r="B355" s="142"/>
      <c r="C355" s="142"/>
      <c r="D355" s="142"/>
    </row>
    <row r="356" ht="15.75" customHeight="1">
      <c r="A356" s="142"/>
      <c r="B356" s="142"/>
      <c r="C356" s="142"/>
      <c r="D356" s="142"/>
    </row>
    <row r="357" ht="15.75" customHeight="1">
      <c r="A357" s="142"/>
      <c r="B357" s="142"/>
      <c r="C357" s="142"/>
      <c r="D357" s="142"/>
    </row>
    <row r="358" ht="15.75" customHeight="1">
      <c r="A358" s="142"/>
      <c r="B358" s="142"/>
      <c r="C358" s="142"/>
      <c r="D358" s="142"/>
    </row>
    <row r="359" ht="15.75" customHeight="1">
      <c r="A359" s="142"/>
      <c r="B359" s="142"/>
      <c r="C359" s="142"/>
      <c r="D359" s="142"/>
    </row>
    <row r="360" ht="15.75" customHeight="1">
      <c r="A360" s="142"/>
      <c r="B360" s="142"/>
      <c r="C360" s="142"/>
      <c r="D360" s="142"/>
    </row>
    <row r="361" ht="15.75" customHeight="1">
      <c r="A361" s="142"/>
      <c r="B361" s="142"/>
      <c r="C361" s="142"/>
      <c r="D361" s="142"/>
    </row>
    <row r="362" ht="15.75" customHeight="1">
      <c r="A362" s="142"/>
      <c r="B362" s="142"/>
      <c r="C362" s="142"/>
      <c r="D362" s="142"/>
    </row>
    <row r="363" ht="15.75" customHeight="1">
      <c r="A363" s="142"/>
      <c r="B363" s="142"/>
      <c r="C363" s="142"/>
      <c r="D363" s="142"/>
    </row>
    <row r="364" ht="15.75" customHeight="1">
      <c r="A364" s="142"/>
      <c r="B364" s="142"/>
      <c r="C364" s="142"/>
      <c r="D364" s="142"/>
    </row>
    <row r="365" ht="15.75" customHeight="1">
      <c r="A365" s="142"/>
      <c r="B365" s="142"/>
      <c r="C365" s="142"/>
      <c r="D365" s="142"/>
    </row>
    <row r="366" ht="15.75" customHeight="1">
      <c r="A366" s="142"/>
      <c r="B366" s="142"/>
      <c r="C366" s="142"/>
      <c r="D366" s="142"/>
    </row>
    <row r="367" ht="15.75" customHeight="1">
      <c r="A367" s="142"/>
      <c r="B367" s="142"/>
      <c r="C367" s="142"/>
      <c r="D367" s="142"/>
    </row>
    <row r="368" ht="15.75" customHeight="1">
      <c r="A368" s="142"/>
      <c r="B368" s="142"/>
      <c r="C368" s="142"/>
      <c r="D368" s="142"/>
    </row>
    <row r="369" ht="15.75" customHeight="1">
      <c r="A369" s="142"/>
      <c r="B369" s="142"/>
      <c r="C369" s="142"/>
      <c r="D369" s="142"/>
    </row>
    <row r="370" ht="15.75" customHeight="1">
      <c r="A370" s="142"/>
      <c r="B370" s="142"/>
      <c r="C370" s="142"/>
      <c r="D370" s="142"/>
    </row>
    <row r="371" ht="15.75" customHeight="1">
      <c r="A371" s="142"/>
      <c r="B371" s="142"/>
      <c r="C371" s="142"/>
      <c r="D371" s="142"/>
    </row>
    <row r="372" ht="15.75" customHeight="1">
      <c r="A372" s="142"/>
      <c r="B372" s="142"/>
      <c r="C372" s="142"/>
      <c r="D372" s="142"/>
    </row>
    <row r="373" ht="15.75" customHeight="1">
      <c r="A373" s="142"/>
      <c r="B373" s="142"/>
      <c r="C373" s="142"/>
      <c r="D373" s="142"/>
    </row>
    <row r="374" ht="15.75" customHeight="1">
      <c r="A374" s="142"/>
      <c r="B374" s="142"/>
      <c r="C374" s="142"/>
      <c r="D374" s="142"/>
    </row>
    <row r="375" ht="15.75" customHeight="1">
      <c r="A375" s="142"/>
      <c r="B375" s="142"/>
      <c r="C375" s="142"/>
      <c r="D375" s="142"/>
    </row>
    <row r="376" ht="15.75" customHeight="1">
      <c r="A376" s="142"/>
      <c r="B376" s="142"/>
      <c r="C376" s="142"/>
      <c r="D376" s="142"/>
    </row>
    <row r="377" ht="15.75" customHeight="1">
      <c r="A377" s="142"/>
      <c r="B377" s="142"/>
      <c r="C377" s="142"/>
      <c r="D377" s="142"/>
    </row>
    <row r="378" ht="15.75" customHeight="1">
      <c r="A378" s="142"/>
      <c r="B378" s="142"/>
      <c r="C378" s="142"/>
      <c r="D378" s="142"/>
    </row>
    <row r="379" ht="15.75" customHeight="1">
      <c r="A379" s="142"/>
      <c r="B379" s="142"/>
      <c r="C379" s="142"/>
      <c r="D379" s="142"/>
    </row>
    <row r="380" ht="15.75" customHeight="1">
      <c r="A380" s="142"/>
      <c r="B380" s="142"/>
      <c r="C380" s="142"/>
      <c r="D380" s="142"/>
    </row>
    <row r="381" ht="15.75" customHeight="1">
      <c r="A381" s="142"/>
      <c r="B381" s="142"/>
      <c r="C381" s="142"/>
      <c r="D381" s="142"/>
    </row>
    <row r="382" ht="15.75" customHeight="1">
      <c r="A382" s="142"/>
      <c r="B382" s="142"/>
      <c r="C382" s="142"/>
      <c r="D382" s="142"/>
    </row>
    <row r="383" ht="15.75" customHeight="1">
      <c r="A383" s="142"/>
      <c r="B383" s="142"/>
      <c r="C383" s="142"/>
      <c r="D383" s="142"/>
    </row>
    <row r="384" ht="15.75" customHeight="1">
      <c r="A384" s="142"/>
      <c r="B384" s="142"/>
      <c r="C384" s="142"/>
      <c r="D384" s="142"/>
    </row>
    <row r="385" ht="15.75" customHeight="1">
      <c r="A385" s="142"/>
      <c r="B385" s="142"/>
      <c r="C385" s="142"/>
      <c r="D385" s="142"/>
    </row>
    <row r="386" ht="15.75" customHeight="1">
      <c r="A386" s="142"/>
      <c r="B386" s="142"/>
      <c r="C386" s="142"/>
      <c r="D386" s="142"/>
    </row>
    <row r="387" ht="15.75" customHeight="1">
      <c r="A387" s="142"/>
      <c r="B387" s="142"/>
      <c r="C387" s="142"/>
      <c r="D387" s="142"/>
    </row>
    <row r="388" ht="15.75" customHeight="1">
      <c r="A388" s="142"/>
      <c r="B388" s="142"/>
      <c r="C388" s="142"/>
      <c r="D388" s="142"/>
    </row>
    <row r="389" ht="15.75" customHeight="1">
      <c r="A389" s="142"/>
      <c r="B389" s="142"/>
      <c r="C389" s="142"/>
      <c r="D389" s="142"/>
    </row>
    <row r="390" ht="15.75" customHeight="1">
      <c r="A390" s="142"/>
      <c r="B390" s="142"/>
      <c r="C390" s="142"/>
      <c r="D390" s="142"/>
    </row>
    <row r="391" ht="15.75" customHeight="1">
      <c r="A391" s="142"/>
      <c r="B391" s="142"/>
      <c r="C391" s="142"/>
      <c r="D391" s="142"/>
    </row>
    <row r="392" ht="15.75" customHeight="1">
      <c r="A392" s="142"/>
      <c r="B392" s="142"/>
      <c r="C392" s="142"/>
      <c r="D392" s="142"/>
    </row>
    <row r="393" ht="15.75" customHeight="1">
      <c r="A393" s="142"/>
      <c r="B393" s="142"/>
      <c r="C393" s="142"/>
      <c r="D393" s="142"/>
    </row>
    <row r="394" ht="15.75" customHeight="1">
      <c r="A394" s="142"/>
      <c r="B394" s="142"/>
      <c r="C394" s="142"/>
      <c r="D394" s="142"/>
    </row>
    <row r="395" ht="15.75" customHeight="1">
      <c r="A395" s="142"/>
      <c r="B395" s="142"/>
      <c r="C395" s="142"/>
      <c r="D395" s="142"/>
    </row>
    <row r="396" ht="15.75" customHeight="1">
      <c r="A396" s="142"/>
      <c r="B396" s="142"/>
      <c r="C396" s="142"/>
      <c r="D396" s="142"/>
    </row>
    <row r="397" ht="15.75" customHeight="1">
      <c r="A397" s="142"/>
      <c r="B397" s="142"/>
      <c r="C397" s="142"/>
      <c r="D397" s="142"/>
    </row>
    <row r="398" ht="15.75" customHeight="1">
      <c r="A398" s="142"/>
      <c r="B398" s="142"/>
      <c r="C398" s="142"/>
      <c r="D398" s="142"/>
    </row>
    <row r="399" ht="15.75" customHeight="1">
      <c r="A399" s="142"/>
      <c r="B399" s="142"/>
      <c r="C399" s="142"/>
      <c r="D399" s="142"/>
    </row>
    <row r="400" ht="15.75" customHeight="1">
      <c r="A400" s="142"/>
      <c r="B400" s="142"/>
      <c r="C400" s="142"/>
      <c r="D400" s="142"/>
    </row>
    <row r="401" ht="15.75" customHeight="1">
      <c r="A401" s="142"/>
      <c r="B401" s="142"/>
      <c r="C401" s="142"/>
      <c r="D401" s="142"/>
    </row>
    <row r="402" ht="15.75" customHeight="1">
      <c r="A402" s="142"/>
      <c r="B402" s="142"/>
      <c r="C402" s="142"/>
      <c r="D402" s="142"/>
    </row>
    <row r="403" ht="15.75" customHeight="1">
      <c r="A403" s="142"/>
      <c r="B403" s="142"/>
      <c r="C403" s="142"/>
      <c r="D403" s="142"/>
    </row>
    <row r="404" ht="15.75" customHeight="1">
      <c r="A404" s="142"/>
      <c r="B404" s="142"/>
      <c r="C404" s="142"/>
      <c r="D404" s="142"/>
    </row>
    <row r="405" ht="15.75" customHeight="1">
      <c r="A405" s="142"/>
      <c r="B405" s="142"/>
      <c r="C405" s="142"/>
      <c r="D405" s="142"/>
    </row>
    <row r="406" ht="15.75" customHeight="1">
      <c r="A406" s="142"/>
      <c r="B406" s="142"/>
      <c r="C406" s="142"/>
      <c r="D406" s="142"/>
    </row>
    <row r="407" ht="15.75" customHeight="1">
      <c r="A407" s="142"/>
      <c r="B407" s="142"/>
      <c r="C407" s="142"/>
      <c r="D407" s="142"/>
    </row>
    <row r="408" ht="15.75" customHeight="1">
      <c r="A408" s="142"/>
      <c r="B408" s="142"/>
      <c r="C408" s="142"/>
      <c r="D408" s="142"/>
    </row>
    <row r="409" ht="15.75" customHeight="1">
      <c r="A409" s="142"/>
      <c r="B409" s="142"/>
      <c r="C409" s="142"/>
      <c r="D409" s="142"/>
    </row>
    <row r="410" ht="15.75" customHeight="1">
      <c r="A410" s="142"/>
      <c r="B410" s="142"/>
      <c r="C410" s="142"/>
      <c r="D410" s="142"/>
    </row>
    <row r="411" ht="15.75" customHeight="1">
      <c r="A411" s="142"/>
      <c r="B411" s="142"/>
      <c r="C411" s="142"/>
      <c r="D411" s="142"/>
    </row>
    <row r="412" ht="15.75" customHeight="1">
      <c r="A412" s="142"/>
      <c r="B412" s="142"/>
      <c r="C412" s="142"/>
      <c r="D412" s="142"/>
    </row>
    <row r="413" ht="15.75" customHeight="1">
      <c r="A413" s="142"/>
      <c r="B413" s="142"/>
      <c r="C413" s="142"/>
      <c r="D413" s="142"/>
    </row>
    <row r="414" ht="15.75" customHeight="1">
      <c r="A414" s="142"/>
      <c r="B414" s="142"/>
      <c r="C414" s="142"/>
      <c r="D414" s="142"/>
    </row>
    <row r="415" ht="15.75" customHeight="1">
      <c r="A415" s="142"/>
      <c r="B415" s="142"/>
      <c r="C415" s="142"/>
      <c r="D415" s="142"/>
    </row>
    <row r="416" ht="15.75" customHeight="1">
      <c r="A416" s="142"/>
      <c r="B416" s="142"/>
      <c r="C416" s="142"/>
      <c r="D416" s="142"/>
    </row>
    <row r="417" ht="15.75" customHeight="1">
      <c r="A417" s="142"/>
      <c r="B417" s="142"/>
      <c r="C417" s="142"/>
      <c r="D417" s="142"/>
    </row>
    <row r="418" ht="15.75" customHeight="1">
      <c r="A418" s="142"/>
      <c r="B418" s="142"/>
      <c r="C418" s="142"/>
      <c r="D418" s="142"/>
    </row>
    <row r="419" ht="15.75" customHeight="1">
      <c r="A419" s="142"/>
      <c r="B419" s="142"/>
      <c r="C419" s="142"/>
      <c r="D419" s="142"/>
    </row>
    <row r="420" ht="15.75" customHeight="1">
      <c r="A420" s="142"/>
      <c r="B420" s="142"/>
      <c r="C420" s="142"/>
      <c r="D420" s="142"/>
    </row>
    <row r="421" ht="15.75" customHeight="1">
      <c r="A421" s="142"/>
      <c r="B421" s="142"/>
      <c r="C421" s="142"/>
      <c r="D421" s="142"/>
    </row>
    <row r="422" ht="15.75" customHeight="1">
      <c r="A422" s="142"/>
      <c r="B422" s="142"/>
      <c r="C422" s="142"/>
      <c r="D422" s="142"/>
    </row>
    <row r="423" ht="15.75" customHeight="1">
      <c r="A423" s="142"/>
      <c r="B423" s="142"/>
      <c r="C423" s="142"/>
      <c r="D423" s="142"/>
    </row>
    <row r="424" ht="15.75" customHeight="1">
      <c r="A424" s="142"/>
      <c r="B424" s="142"/>
      <c r="C424" s="142"/>
      <c r="D424" s="142"/>
    </row>
    <row r="425" ht="15.75" customHeight="1">
      <c r="A425" s="142"/>
      <c r="B425" s="142"/>
      <c r="C425" s="142"/>
      <c r="D425" s="142"/>
    </row>
    <row r="426" ht="15.75" customHeight="1">
      <c r="A426" s="142"/>
      <c r="B426" s="142"/>
      <c r="C426" s="142"/>
      <c r="D426" s="142"/>
    </row>
    <row r="427" ht="15.75" customHeight="1">
      <c r="A427" s="142"/>
      <c r="B427" s="142"/>
      <c r="C427" s="142"/>
      <c r="D427" s="142"/>
    </row>
    <row r="428" ht="15.75" customHeight="1">
      <c r="A428" s="142"/>
      <c r="B428" s="142"/>
      <c r="C428" s="142"/>
      <c r="D428" s="142"/>
    </row>
    <row r="429" ht="15.75" customHeight="1">
      <c r="A429" s="142"/>
      <c r="B429" s="142"/>
      <c r="C429" s="142"/>
      <c r="D429" s="142"/>
    </row>
    <row r="430" ht="15.75" customHeight="1">
      <c r="A430" s="142"/>
      <c r="B430" s="142"/>
      <c r="C430" s="142"/>
      <c r="D430" s="142"/>
    </row>
    <row r="431" ht="15.75" customHeight="1">
      <c r="A431" s="142"/>
      <c r="B431" s="142"/>
      <c r="C431" s="142"/>
      <c r="D431" s="142"/>
    </row>
    <row r="432" ht="15.75" customHeight="1">
      <c r="A432" s="142"/>
      <c r="B432" s="142"/>
      <c r="C432" s="142"/>
      <c r="D432" s="142"/>
    </row>
    <row r="433" ht="15.75" customHeight="1">
      <c r="A433" s="142"/>
      <c r="B433" s="142"/>
      <c r="C433" s="142"/>
      <c r="D433" s="142"/>
    </row>
    <row r="434" ht="15.75" customHeight="1">
      <c r="A434" s="142"/>
      <c r="B434" s="142"/>
      <c r="C434" s="142"/>
      <c r="D434" s="142"/>
    </row>
    <row r="435" ht="15.75" customHeight="1">
      <c r="A435" s="142"/>
      <c r="B435" s="142"/>
      <c r="C435" s="142"/>
      <c r="D435" s="142"/>
    </row>
    <row r="436" ht="15.75" customHeight="1">
      <c r="A436" s="142"/>
      <c r="B436" s="142"/>
      <c r="C436" s="142"/>
      <c r="D436" s="142"/>
    </row>
    <row r="437" ht="15.75" customHeight="1">
      <c r="A437" s="142"/>
      <c r="B437" s="142"/>
      <c r="C437" s="142"/>
      <c r="D437" s="142"/>
    </row>
    <row r="438" ht="15.75" customHeight="1">
      <c r="A438" s="142"/>
      <c r="B438" s="142"/>
      <c r="C438" s="142"/>
      <c r="D438" s="142"/>
    </row>
    <row r="439" ht="15.75" customHeight="1">
      <c r="A439" s="142"/>
      <c r="B439" s="142"/>
      <c r="C439" s="142"/>
      <c r="D439" s="142"/>
    </row>
    <row r="440" ht="15.75" customHeight="1">
      <c r="A440" s="142"/>
      <c r="B440" s="142"/>
      <c r="C440" s="142"/>
      <c r="D440" s="142"/>
    </row>
    <row r="441" ht="15.75" customHeight="1">
      <c r="A441" s="142"/>
      <c r="B441" s="142"/>
      <c r="C441" s="142"/>
      <c r="D441" s="142"/>
    </row>
    <row r="442" ht="15.75" customHeight="1">
      <c r="A442" s="142"/>
      <c r="B442" s="142"/>
      <c r="C442" s="142"/>
      <c r="D442" s="142"/>
    </row>
    <row r="443" ht="15.75" customHeight="1">
      <c r="A443" s="142"/>
      <c r="B443" s="142"/>
      <c r="C443" s="142"/>
      <c r="D443" s="142"/>
    </row>
    <row r="444" ht="15.75" customHeight="1">
      <c r="A444" s="142"/>
      <c r="B444" s="142"/>
      <c r="C444" s="142"/>
      <c r="D444" s="142"/>
    </row>
    <row r="445" ht="15.75" customHeight="1">
      <c r="A445" s="142"/>
      <c r="B445" s="142"/>
      <c r="C445" s="142"/>
      <c r="D445" s="142"/>
    </row>
    <row r="446" ht="15.75" customHeight="1">
      <c r="A446" s="142"/>
      <c r="B446" s="142"/>
      <c r="C446" s="142"/>
      <c r="D446" s="142"/>
    </row>
    <row r="447" ht="15.75" customHeight="1">
      <c r="A447" s="142"/>
      <c r="B447" s="142"/>
      <c r="C447" s="142"/>
      <c r="D447" s="142"/>
    </row>
    <row r="448" ht="15.75" customHeight="1">
      <c r="A448" s="142"/>
      <c r="B448" s="142"/>
      <c r="C448" s="142"/>
      <c r="D448" s="142"/>
    </row>
    <row r="449" ht="15.75" customHeight="1">
      <c r="A449" s="142"/>
      <c r="B449" s="142"/>
      <c r="C449" s="142"/>
      <c r="D449" s="142"/>
    </row>
    <row r="450" ht="15.75" customHeight="1">
      <c r="A450" s="142"/>
      <c r="B450" s="142"/>
      <c r="C450" s="142"/>
      <c r="D450" s="142"/>
    </row>
    <row r="451" ht="15.75" customHeight="1">
      <c r="A451" s="142"/>
      <c r="B451" s="142"/>
      <c r="C451" s="142"/>
      <c r="D451" s="142"/>
    </row>
    <row r="452" ht="15.75" customHeight="1">
      <c r="A452" s="142"/>
      <c r="B452" s="142"/>
      <c r="C452" s="142"/>
      <c r="D452" s="142"/>
    </row>
    <row r="453" ht="15.75" customHeight="1">
      <c r="A453" s="142"/>
      <c r="B453" s="142"/>
      <c r="C453" s="142"/>
      <c r="D453" s="142"/>
    </row>
    <row r="454" ht="15.75" customHeight="1">
      <c r="A454" s="142"/>
      <c r="B454" s="142"/>
      <c r="C454" s="142"/>
      <c r="D454" s="142"/>
    </row>
    <row r="455" ht="15.75" customHeight="1">
      <c r="A455" s="142"/>
      <c r="B455" s="142"/>
      <c r="C455" s="142"/>
      <c r="D455" s="142"/>
    </row>
    <row r="456" ht="15.75" customHeight="1">
      <c r="A456" s="142"/>
      <c r="B456" s="142"/>
      <c r="C456" s="142"/>
      <c r="D456" s="142"/>
    </row>
    <row r="457" ht="15.75" customHeight="1">
      <c r="A457" s="142"/>
      <c r="B457" s="142"/>
      <c r="C457" s="142"/>
      <c r="D457" s="142"/>
    </row>
    <row r="458" ht="15.75" customHeight="1">
      <c r="A458" s="142"/>
      <c r="B458" s="142"/>
      <c r="C458" s="142"/>
      <c r="D458" s="142"/>
    </row>
    <row r="459" ht="15.75" customHeight="1">
      <c r="A459" s="142"/>
      <c r="B459" s="142"/>
      <c r="C459" s="142"/>
      <c r="D459" s="142"/>
    </row>
    <row r="460" ht="15.75" customHeight="1">
      <c r="A460" s="142"/>
      <c r="B460" s="142"/>
      <c r="C460" s="142"/>
      <c r="D460" s="142"/>
    </row>
    <row r="461" ht="15.75" customHeight="1">
      <c r="A461" s="142"/>
      <c r="B461" s="142"/>
      <c r="C461" s="142"/>
      <c r="D461" s="142"/>
    </row>
    <row r="462" ht="15.75" customHeight="1">
      <c r="A462" s="142"/>
      <c r="B462" s="142"/>
      <c r="C462" s="142"/>
      <c r="D462" s="142"/>
    </row>
    <row r="463" ht="15.75" customHeight="1">
      <c r="A463" s="142"/>
      <c r="B463" s="142"/>
      <c r="C463" s="142"/>
      <c r="D463" s="142"/>
    </row>
    <row r="464" ht="15.75" customHeight="1">
      <c r="A464" s="142"/>
      <c r="B464" s="142"/>
      <c r="C464" s="142"/>
      <c r="D464" s="142"/>
    </row>
    <row r="465" ht="15.75" customHeight="1">
      <c r="A465" s="142"/>
      <c r="B465" s="142"/>
      <c r="C465" s="142"/>
      <c r="D465" s="142"/>
    </row>
    <row r="466" ht="15.75" customHeight="1">
      <c r="A466" s="142"/>
      <c r="B466" s="142"/>
      <c r="C466" s="142"/>
      <c r="D466" s="142"/>
    </row>
    <row r="467" ht="15.75" customHeight="1">
      <c r="A467" s="142"/>
      <c r="B467" s="142"/>
      <c r="C467" s="142"/>
      <c r="D467" s="142"/>
    </row>
    <row r="468" ht="15.75" customHeight="1">
      <c r="A468" s="142"/>
      <c r="B468" s="142"/>
      <c r="C468" s="142"/>
      <c r="D468" s="142"/>
    </row>
    <row r="469" ht="15.75" customHeight="1">
      <c r="A469" s="142"/>
      <c r="B469" s="142"/>
      <c r="C469" s="142"/>
      <c r="D469" s="142"/>
    </row>
    <row r="470" ht="15.75" customHeight="1">
      <c r="A470" s="142"/>
      <c r="B470" s="142"/>
      <c r="C470" s="142"/>
      <c r="D470" s="142"/>
    </row>
    <row r="471" ht="15.75" customHeight="1">
      <c r="A471" s="142"/>
      <c r="B471" s="142"/>
      <c r="C471" s="142"/>
      <c r="D471" s="142"/>
    </row>
    <row r="472" ht="15.75" customHeight="1">
      <c r="A472" s="142"/>
      <c r="B472" s="142"/>
      <c r="C472" s="142"/>
      <c r="D472" s="142"/>
    </row>
    <row r="473" ht="15.75" customHeight="1">
      <c r="A473" s="142"/>
      <c r="B473" s="142"/>
      <c r="C473" s="142"/>
      <c r="D473" s="142"/>
    </row>
    <row r="474" ht="15.75" customHeight="1">
      <c r="A474" s="142"/>
      <c r="B474" s="142"/>
      <c r="C474" s="142"/>
      <c r="D474" s="142"/>
    </row>
    <row r="475" ht="15.75" customHeight="1">
      <c r="A475" s="142"/>
      <c r="B475" s="142"/>
      <c r="C475" s="142"/>
      <c r="D475" s="142"/>
    </row>
    <row r="476" ht="15.75" customHeight="1">
      <c r="A476" s="142"/>
      <c r="B476" s="142"/>
      <c r="C476" s="142"/>
      <c r="D476" s="142"/>
    </row>
    <row r="477" ht="15.75" customHeight="1">
      <c r="A477" s="142"/>
      <c r="B477" s="142"/>
      <c r="C477" s="142"/>
      <c r="D477" s="142"/>
    </row>
    <row r="478" ht="15.75" customHeight="1">
      <c r="A478" s="142"/>
      <c r="B478" s="142"/>
      <c r="C478" s="142"/>
      <c r="D478" s="142"/>
    </row>
    <row r="479" ht="15.75" customHeight="1">
      <c r="A479" s="142"/>
      <c r="B479" s="142"/>
      <c r="C479" s="142"/>
      <c r="D479" s="142"/>
    </row>
    <row r="480" ht="15.75" customHeight="1">
      <c r="A480" s="142"/>
      <c r="B480" s="142"/>
      <c r="C480" s="142"/>
      <c r="D480" s="142"/>
    </row>
    <row r="481" ht="15.75" customHeight="1">
      <c r="A481" s="142"/>
      <c r="B481" s="142"/>
      <c r="C481" s="142"/>
      <c r="D481" s="142"/>
    </row>
    <row r="482" ht="15.75" customHeight="1">
      <c r="A482" s="142"/>
      <c r="B482" s="142"/>
      <c r="C482" s="142"/>
      <c r="D482" s="142"/>
    </row>
    <row r="483" ht="15.75" customHeight="1">
      <c r="A483" s="142"/>
      <c r="B483" s="142"/>
      <c r="C483" s="142"/>
      <c r="D483" s="142"/>
    </row>
    <row r="484" ht="15.75" customHeight="1">
      <c r="A484" s="142"/>
      <c r="B484" s="142"/>
      <c r="C484" s="142"/>
      <c r="D484" s="142"/>
    </row>
    <row r="485" ht="15.75" customHeight="1">
      <c r="A485" s="142"/>
      <c r="B485" s="142"/>
      <c r="C485" s="142"/>
      <c r="D485" s="142"/>
    </row>
    <row r="486" ht="15.75" customHeight="1">
      <c r="A486" s="142"/>
      <c r="B486" s="142"/>
      <c r="C486" s="142"/>
      <c r="D486" s="142"/>
    </row>
    <row r="487" ht="15.75" customHeight="1">
      <c r="A487" s="142"/>
      <c r="B487" s="142"/>
      <c r="C487" s="142"/>
      <c r="D487" s="142"/>
    </row>
    <row r="488" ht="15.75" customHeight="1">
      <c r="A488" s="142"/>
      <c r="B488" s="142"/>
      <c r="C488" s="142"/>
      <c r="D488" s="142"/>
    </row>
    <row r="489" ht="15.75" customHeight="1">
      <c r="A489" s="142"/>
      <c r="B489" s="142"/>
      <c r="C489" s="142"/>
      <c r="D489" s="142"/>
    </row>
    <row r="490" ht="15.75" customHeight="1">
      <c r="A490" s="142"/>
      <c r="B490" s="142"/>
      <c r="C490" s="142"/>
      <c r="D490" s="142"/>
    </row>
    <row r="491" ht="15.75" customHeight="1">
      <c r="A491" s="142"/>
      <c r="B491" s="142"/>
      <c r="C491" s="142"/>
      <c r="D491" s="142"/>
    </row>
    <row r="492" ht="15.75" customHeight="1">
      <c r="A492" s="142"/>
      <c r="B492" s="142"/>
      <c r="C492" s="142"/>
      <c r="D492" s="142"/>
    </row>
    <row r="493" ht="15.75" customHeight="1">
      <c r="A493" s="142"/>
      <c r="B493" s="142"/>
      <c r="C493" s="142"/>
      <c r="D493" s="142"/>
    </row>
    <row r="494" ht="15.75" customHeight="1">
      <c r="A494" s="142"/>
      <c r="B494" s="142"/>
      <c r="C494" s="142"/>
      <c r="D494" s="142"/>
    </row>
    <row r="495" ht="15.75" customHeight="1">
      <c r="A495" s="142"/>
      <c r="B495" s="142"/>
      <c r="C495" s="142"/>
      <c r="D495" s="142"/>
    </row>
    <row r="496" ht="15.75" customHeight="1">
      <c r="A496" s="142"/>
      <c r="B496" s="142"/>
      <c r="C496" s="142"/>
      <c r="D496" s="142"/>
    </row>
    <row r="497" ht="15.75" customHeight="1">
      <c r="A497" s="142"/>
      <c r="B497" s="142"/>
      <c r="C497" s="142"/>
      <c r="D497" s="142"/>
    </row>
    <row r="498" ht="15.75" customHeight="1">
      <c r="A498" s="142"/>
      <c r="B498" s="142"/>
      <c r="C498" s="142"/>
      <c r="D498" s="142"/>
    </row>
    <row r="499" ht="15.75" customHeight="1">
      <c r="A499" s="142"/>
      <c r="B499" s="142"/>
      <c r="C499" s="142"/>
      <c r="D499" s="142"/>
    </row>
    <row r="500" ht="15.75" customHeight="1">
      <c r="A500" s="142"/>
      <c r="B500" s="142"/>
      <c r="C500" s="142"/>
      <c r="D500" s="142"/>
    </row>
    <row r="501" ht="15.75" customHeight="1">
      <c r="A501" s="142"/>
      <c r="B501" s="142"/>
      <c r="C501" s="142"/>
      <c r="D501" s="142"/>
    </row>
    <row r="502" ht="15.75" customHeight="1">
      <c r="A502" s="142"/>
      <c r="B502" s="142"/>
      <c r="C502" s="142"/>
      <c r="D502" s="142"/>
    </row>
    <row r="503" ht="15.75" customHeight="1">
      <c r="A503" s="142"/>
      <c r="B503" s="142"/>
      <c r="C503" s="142"/>
      <c r="D503" s="142"/>
    </row>
    <row r="504" ht="15.75" customHeight="1">
      <c r="A504" s="142"/>
      <c r="B504" s="142"/>
      <c r="C504" s="142"/>
      <c r="D504" s="142"/>
    </row>
    <row r="505" ht="15.75" customHeight="1">
      <c r="A505" s="142"/>
      <c r="B505" s="142"/>
      <c r="C505" s="142"/>
      <c r="D505" s="142"/>
    </row>
    <row r="506" ht="15.75" customHeight="1">
      <c r="A506" s="142"/>
      <c r="B506" s="142"/>
      <c r="C506" s="142"/>
      <c r="D506" s="142"/>
    </row>
    <row r="507" ht="15.75" customHeight="1">
      <c r="A507" s="142"/>
      <c r="B507" s="142"/>
      <c r="C507" s="142"/>
      <c r="D507" s="142"/>
    </row>
    <row r="508" ht="15.75" customHeight="1">
      <c r="A508" s="142"/>
      <c r="B508" s="142"/>
      <c r="C508" s="142"/>
      <c r="D508" s="142"/>
    </row>
    <row r="509" ht="15.75" customHeight="1">
      <c r="A509" s="142"/>
      <c r="B509" s="142"/>
      <c r="C509" s="142"/>
      <c r="D509" s="142"/>
    </row>
    <row r="510" ht="15.75" customHeight="1">
      <c r="A510" s="142"/>
      <c r="B510" s="142"/>
      <c r="C510" s="142"/>
      <c r="D510" s="142"/>
    </row>
    <row r="511" ht="15.75" customHeight="1">
      <c r="A511" s="142"/>
      <c r="B511" s="142"/>
      <c r="C511" s="142"/>
      <c r="D511" s="142"/>
    </row>
    <row r="512" ht="15.75" customHeight="1">
      <c r="A512" s="142"/>
      <c r="B512" s="142"/>
      <c r="C512" s="142"/>
      <c r="D512" s="142"/>
    </row>
    <row r="513" ht="15.75" customHeight="1">
      <c r="A513" s="142"/>
      <c r="B513" s="142"/>
      <c r="C513" s="142"/>
      <c r="D513" s="142"/>
    </row>
    <row r="514" ht="15.75" customHeight="1">
      <c r="A514" s="142"/>
      <c r="B514" s="142"/>
      <c r="C514" s="142"/>
      <c r="D514" s="142"/>
    </row>
    <row r="515" ht="15.75" customHeight="1">
      <c r="A515" s="142"/>
      <c r="B515" s="142"/>
      <c r="C515" s="142"/>
      <c r="D515" s="142"/>
    </row>
    <row r="516" ht="15.75" customHeight="1">
      <c r="A516" s="142"/>
      <c r="B516" s="142"/>
      <c r="C516" s="142"/>
      <c r="D516" s="142"/>
    </row>
    <row r="517" ht="15.75" customHeight="1">
      <c r="A517" s="142"/>
      <c r="B517" s="142"/>
      <c r="C517" s="142"/>
      <c r="D517" s="142"/>
    </row>
    <row r="518" ht="15.75" customHeight="1">
      <c r="A518" s="142"/>
      <c r="B518" s="142"/>
      <c r="C518" s="142"/>
      <c r="D518" s="142"/>
    </row>
    <row r="519" ht="15.75" customHeight="1">
      <c r="A519" s="142"/>
      <c r="B519" s="142"/>
      <c r="C519" s="142"/>
      <c r="D519" s="142"/>
    </row>
    <row r="520" ht="15.75" customHeight="1">
      <c r="A520" s="142"/>
      <c r="B520" s="142"/>
      <c r="C520" s="142"/>
      <c r="D520" s="142"/>
    </row>
    <row r="521" ht="15.75" customHeight="1">
      <c r="A521" s="142"/>
      <c r="B521" s="142"/>
      <c r="C521" s="142"/>
      <c r="D521" s="142"/>
    </row>
    <row r="522" ht="15.75" customHeight="1">
      <c r="A522" s="142"/>
      <c r="B522" s="142"/>
      <c r="C522" s="142"/>
      <c r="D522" s="142"/>
    </row>
    <row r="523" ht="15.75" customHeight="1">
      <c r="A523" s="142"/>
      <c r="B523" s="142"/>
      <c r="C523" s="142"/>
      <c r="D523" s="142"/>
    </row>
    <row r="524" ht="15.75" customHeight="1">
      <c r="A524" s="142"/>
      <c r="B524" s="142"/>
      <c r="C524" s="142"/>
      <c r="D524" s="142"/>
    </row>
    <row r="525" ht="15.75" customHeight="1">
      <c r="A525" s="142"/>
      <c r="B525" s="142"/>
      <c r="C525" s="142"/>
      <c r="D525" s="142"/>
    </row>
    <row r="526" ht="15.75" customHeight="1">
      <c r="A526" s="142"/>
      <c r="B526" s="142"/>
      <c r="C526" s="142"/>
      <c r="D526" s="142"/>
    </row>
    <row r="527" ht="15.75" customHeight="1">
      <c r="A527" s="142"/>
      <c r="B527" s="142"/>
      <c r="C527" s="142"/>
      <c r="D527" s="142"/>
    </row>
    <row r="528" ht="15.75" customHeight="1">
      <c r="A528" s="142"/>
      <c r="B528" s="142"/>
      <c r="C528" s="142"/>
      <c r="D528" s="142"/>
    </row>
    <row r="529" ht="15.75" customHeight="1">
      <c r="A529" s="142"/>
      <c r="B529" s="142"/>
      <c r="C529" s="142"/>
      <c r="D529" s="142"/>
    </row>
    <row r="530" ht="15.75" customHeight="1">
      <c r="A530" s="142"/>
      <c r="B530" s="142"/>
      <c r="C530" s="142"/>
      <c r="D530" s="142"/>
    </row>
    <row r="531" ht="15.75" customHeight="1">
      <c r="A531" s="142"/>
      <c r="B531" s="142"/>
      <c r="C531" s="142"/>
      <c r="D531" s="142"/>
    </row>
    <row r="532" ht="15.75" customHeight="1">
      <c r="A532" s="142"/>
      <c r="B532" s="142"/>
      <c r="C532" s="142"/>
      <c r="D532" s="142"/>
    </row>
    <row r="533" ht="15.75" customHeight="1">
      <c r="A533" s="142"/>
      <c r="B533" s="142"/>
      <c r="C533" s="142"/>
      <c r="D533" s="142"/>
    </row>
    <row r="534" ht="15.75" customHeight="1">
      <c r="A534" s="142"/>
      <c r="B534" s="142"/>
      <c r="C534" s="142"/>
      <c r="D534" s="142"/>
    </row>
    <row r="535" ht="15.75" customHeight="1">
      <c r="A535" s="142"/>
      <c r="B535" s="142"/>
      <c r="C535" s="142"/>
      <c r="D535" s="142"/>
    </row>
    <row r="536" ht="15.75" customHeight="1">
      <c r="A536" s="142"/>
      <c r="B536" s="142"/>
      <c r="C536" s="142"/>
      <c r="D536" s="142"/>
    </row>
    <row r="537" ht="15.75" customHeight="1">
      <c r="A537" s="142"/>
      <c r="B537" s="142"/>
      <c r="C537" s="142"/>
      <c r="D537" s="142"/>
    </row>
    <row r="538" ht="15.75" customHeight="1">
      <c r="A538" s="142"/>
      <c r="B538" s="142"/>
      <c r="C538" s="142"/>
      <c r="D538" s="142"/>
    </row>
    <row r="539" ht="15.75" customHeight="1">
      <c r="A539" s="142"/>
      <c r="B539" s="142"/>
      <c r="C539" s="142"/>
      <c r="D539" s="142"/>
    </row>
    <row r="540" ht="15.75" customHeight="1">
      <c r="A540" s="142"/>
      <c r="B540" s="142"/>
      <c r="C540" s="142"/>
      <c r="D540" s="142"/>
    </row>
    <row r="541" ht="15.75" customHeight="1">
      <c r="A541" s="142"/>
      <c r="B541" s="142"/>
      <c r="C541" s="142"/>
      <c r="D541" s="142"/>
    </row>
    <row r="542" ht="15.75" customHeight="1">
      <c r="A542" s="142"/>
      <c r="B542" s="142"/>
      <c r="C542" s="142"/>
      <c r="D542" s="142"/>
    </row>
    <row r="543" ht="15.75" customHeight="1">
      <c r="A543" s="142"/>
      <c r="B543" s="142"/>
      <c r="C543" s="142"/>
      <c r="D543" s="142"/>
    </row>
    <row r="544" ht="15.75" customHeight="1">
      <c r="A544" s="142"/>
      <c r="B544" s="142"/>
      <c r="C544" s="142"/>
      <c r="D544" s="142"/>
    </row>
    <row r="545" ht="15.75" customHeight="1">
      <c r="A545" s="142"/>
      <c r="B545" s="142"/>
      <c r="C545" s="142"/>
      <c r="D545" s="142"/>
    </row>
    <row r="546" ht="15.75" customHeight="1">
      <c r="A546" s="142"/>
      <c r="B546" s="142"/>
      <c r="C546" s="142"/>
      <c r="D546" s="142"/>
    </row>
    <row r="547" ht="15.75" customHeight="1">
      <c r="A547" s="142"/>
      <c r="B547" s="142"/>
      <c r="C547" s="142"/>
      <c r="D547" s="142"/>
    </row>
    <row r="548" ht="15.75" customHeight="1">
      <c r="A548" s="142"/>
      <c r="B548" s="142"/>
      <c r="C548" s="142"/>
      <c r="D548" s="142"/>
    </row>
    <row r="549" ht="15.75" customHeight="1">
      <c r="A549" s="142"/>
      <c r="B549" s="142"/>
      <c r="C549" s="142"/>
      <c r="D549" s="142"/>
    </row>
    <row r="550" ht="15.75" customHeight="1">
      <c r="A550" s="142"/>
      <c r="B550" s="142"/>
      <c r="C550" s="142"/>
      <c r="D550" s="142"/>
    </row>
    <row r="551" ht="15.75" customHeight="1">
      <c r="A551" s="142"/>
      <c r="B551" s="142"/>
      <c r="C551" s="142"/>
      <c r="D551" s="142"/>
    </row>
    <row r="552" ht="15.75" customHeight="1">
      <c r="A552" s="142"/>
      <c r="B552" s="142"/>
      <c r="C552" s="142"/>
      <c r="D552" s="142"/>
    </row>
    <row r="553" ht="15.75" customHeight="1">
      <c r="A553" s="142"/>
      <c r="B553" s="142"/>
      <c r="C553" s="142"/>
      <c r="D553" s="142"/>
    </row>
    <row r="554" ht="15.75" customHeight="1">
      <c r="A554" s="142"/>
      <c r="B554" s="142"/>
      <c r="C554" s="142"/>
      <c r="D554" s="142"/>
    </row>
    <row r="555" ht="15.75" customHeight="1">
      <c r="A555" s="142"/>
      <c r="B555" s="142"/>
      <c r="C555" s="142"/>
      <c r="D555" s="142"/>
    </row>
    <row r="556" ht="15.75" customHeight="1">
      <c r="A556" s="142"/>
      <c r="B556" s="142"/>
      <c r="C556" s="142"/>
      <c r="D556" s="142"/>
    </row>
    <row r="557" ht="15.75" customHeight="1">
      <c r="A557" s="142"/>
      <c r="B557" s="142"/>
      <c r="C557" s="142"/>
      <c r="D557" s="142"/>
    </row>
    <row r="558" ht="15.75" customHeight="1">
      <c r="A558" s="142"/>
      <c r="B558" s="142"/>
      <c r="C558" s="142"/>
      <c r="D558" s="142"/>
    </row>
    <row r="559" ht="15.75" customHeight="1">
      <c r="A559" s="142"/>
      <c r="B559" s="142"/>
      <c r="C559" s="142"/>
      <c r="D559" s="142"/>
    </row>
    <row r="560" ht="15.75" customHeight="1">
      <c r="A560" s="142"/>
      <c r="B560" s="142"/>
      <c r="C560" s="142"/>
      <c r="D560" s="142"/>
    </row>
    <row r="561" ht="15.75" customHeight="1">
      <c r="A561" s="142"/>
      <c r="B561" s="142"/>
      <c r="C561" s="142"/>
      <c r="D561" s="142"/>
    </row>
    <row r="562" ht="15.75" customHeight="1">
      <c r="A562" s="142"/>
      <c r="B562" s="142"/>
      <c r="C562" s="142"/>
      <c r="D562" s="142"/>
    </row>
    <row r="563" ht="15.75" customHeight="1">
      <c r="A563" s="142"/>
      <c r="B563" s="142"/>
      <c r="C563" s="142"/>
      <c r="D563" s="142"/>
    </row>
    <row r="564" ht="15.75" customHeight="1">
      <c r="A564" s="142"/>
      <c r="B564" s="142"/>
      <c r="C564" s="142"/>
      <c r="D564" s="142"/>
    </row>
    <row r="565" ht="15.75" customHeight="1">
      <c r="A565" s="142"/>
      <c r="B565" s="142"/>
      <c r="C565" s="142"/>
      <c r="D565" s="142"/>
    </row>
    <row r="566" ht="15.75" customHeight="1">
      <c r="A566" s="142"/>
      <c r="B566" s="142"/>
      <c r="C566" s="142"/>
      <c r="D566" s="142"/>
    </row>
    <row r="567" ht="15.75" customHeight="1">
      <c r="A567" s="142"/>
      <c r="B567" s="142"/>
      <c r="C567" s="142"/>
      <c r="D567" s="142"/>
    </row>
    <row r="568" ht="15.75" customHeight="1">
      <c r="A568" s="142"/>
      <c r="B568" s="142"/>
      <c r="C568" s="142"/>
      <c r="D568" s="142"/>
    </row>
    <row r="569" ht="15.75" customHeight="1">
      <c r="A569" s="142"/>
      <c r="B569" s="142"/>
      <c r="C569" s="142"/>
      <c r="D569" s="142"/>
    </row>
    <row r="570" ht="15.75" customHeight="1">
      <c r="A570" s="142"/>
      <c r="B570" s="142"/>
      <c r="C570" s="142"/>
      <c r="D570" s="142"/>
    </row>
    <row r="571" ht="15.75" customHeight="1">
      <c r="A571" s="142"/>
      <c r="B571" s="142"/>
      <c r="C571" s="142"/>
      <c r="D571" s="142"/>
    </row>
    <row r="572" ht="15.75" customHeight="1">
      <c r="A572" s="142"/>
      <c r="B572" s="142"/>
      <c r="C572" s="142"/>
      <c r="D572" s="142"/>
    </row>
    <row r="573" ht="15.75" customHeight="1">
      <c r="A573" s="142"/>
      <c r="B573" s="142"/>
      <c r="C573" s="142"/>
      <c r="D573" s="142"/>
    </row>
    <row r="574" ht="15.75" customHeight="1">
      <c r="A574" s="142"/>
      <c r="B574" s="142"/>
      <c r="C574" s="142"/>
      <c r="D574" s="142"/>
    </row>
    <row r="575" ht="15.75" customHeight="1">
      <c r="A575" s="142"/>
      <c r="B575" s="142"/>
      <c r="C575" s="142"/>
      <c r="D575" s="142"/>
    </row>
    <row r="576" ht="15.75" customHeight="1">
      <c r="A576" s="142"/>
      <c r="B576" s="142"/>
      <c r="C576" s="142"/>
      <c r="D576" s="142"/>
    </row>
    <row r="577" ht="15.75" customHeight="1">
      <c r="A577" s="142"/>
      <c r="B577" s="142"/>
      <c r="C577" s="142"/>
      <c r="D577" s="142"/>
    </row>
    <row r="578" ht="15.75" customHeight="1">
      <c r="A578" s="142"/>
      <c r="B578" s="142"/>
      <c r="C578" s="142"/>
      <c r="D578" s="142"/>
    </row>
    <row r="579" ht="15.75" customHeight="1">
      <c r="A579" s="142"/>
      <c r="B579" s="142"/>
      <c r="C579" s="142"/>
      <c r="D579" s="142"/>
    </row>
    <row r="580" ht="15.75" customHeight="1">
      <c r="A580" s="142"/>
      <c r="B580" s="142"/>
      <c r="C580" s="142"/>
      <c r="D580" s="142"/>
    </row>
    <row r="581" ht="15.75" customHeight="1">
      <c r="A581" s="142"/>
      <c r="B581" s="142"/>
      <c r="C581" s="142"/>
      <c r="D581" s="142"/>
    </row>
    <row r="582" ht="15.75" customHeight="1">
      <c r="A582" s="142"/>
      <c r="B582" s="142"/>
      <c r="C582" s="142"/>
      <c r="D582" s="142"/>
    </row>
    <row r="583" ht="15.75" customHeight="1">
      <c r="A583" s="142"/>
      <c r="B583" s="142"/>
      <c r="C583" s="142"/>
      <c r="D583" s="142"/>
    </row>
    <row r="584" ht="15.75" customHeight="1">
      <c r="A584" s="142"/>
      <c r="B584" s="142"/>
      <c r="C584" s="142"/>
      <c r="D584" s="142"/>
    </row>
    <row r="585" ht="15.75" customHeight="1">
      <c r="A585" s="142"/>
      <c r="B585" s="142"/>
      <c r="C585" s="142"/>
      <c r="D585" s="142"/>
    </row>
    <row r="586" ht="15.75" customHeight="1">
      <c r="A586" s="142"/>
      <c r="B586" s="142"/>
      <c r="C586" s="142"/>
      <c r="D586" s="142"/>
    </row>
    <row r="587" ht="15.75" customHeight="1">
      <c r="A587" s="142"/>
      <c r="B587" s="142"/>
      <c r="C587" s="142"/>
      <c r="D587" s="142"/>
    </row>
    <row r="588" ht="15.75" customHeight="1">
      <c r="A588" s="142"/>
      <c r="B588" s="142"/>
      <c r="C588" s="142"/>
      <c r="D588" s="142"/>
    </row>
    <row r="589" ht="15.75" customHeight="1">
      <c r="A589" s="142"/>
      <c r="B589" s="142"/>
      <c r="C589" s="142"/>
      <c r="D589" s="142"/>
    </row>
    <row r="590" ht="15.75" customHeight="1">
      <c r="A590" s="142"/>
      <c r="B590" s="142"/>
      <c r="C590" s="142"/>
      <c r="D590" s="142"/>
    </row>
    <row r="591" ht="15.75" customHeight="1">
      <c r="A591" s="142"/>
      <c r="B591" s="142"/>
      <c r="C591" s="142"/>
      <c r="D591" s="142"/>
    </row>
    <row r="592" ht="15.75" customHeight="1">
      <c r="A592" s="142"/>
      <c r="B592" s="142"/>
      <c r="C592" s="142"/>
      <c r="D592" s="142"/>
    </row>
    <row r="593" ht="15.75" customHeight="1">
      <c r="A593" s="142"/>
      <c r="B593" s="142"/>
      <c r="C593" s="142"/>
      <c r="D593" s="142"/>
    </row>
    <row r="594" ht="15.75" customHeight="1">
      <c r="A594" s="142"/>
      <c r="B594" s="142"/>
      <c r="C594" s="142"/>
      <c r="D594" s="142"/>
    </row>
    <row r="595" ht="15.75" customHeight="1">
      <c r="A595" s="142"/>
      <c r="B595" s="142"/>
      <c r="C595" s="142"/>
      <c r="D595" s="142"/>
    </row>
    <row r="596" ht="15.75" customHeight="1">
      <c r="A596" s="142"/>
      <c r="B596" s="142"/>
      <c r="C596" s="142"/>
      <c r="D596" s="142"/>
    </row>
    <row r="597" ht="15.75" customHeight="1">
      <c r="A597" s="142"/>
      <c r="B597" s="142"/>
      <c r="C597" s="142"/>
      <c r="D597" s="142"/>
    </row>
    <row r="598" ht="15.75" customHeight="1">
      <c r="A598" s="142"/>
      <c r="B598" s="142"/>
      <c r="C598" s="142"/>
      <c r="D598" s="142"/>
    </row>
    <row r="599" ht="15.75" customHeight="1">
      <c r="A599" s="142"/>
      <c r="B599" s="142"/>
      <c r="C599" s="142"/>
      <c r="D599" s="142"/>
    </row>
    <row r="600" ht="15.75" customHeight="1">
      <c r="A600" s="142"/>
      <c r="B600" s="142"/>
      <c r="C600" s="142"/>
      <c r="D600" s="142"/>
    </row>
    <row r="601" ht="15.75" customHeight="1">
      <c r="A601" s="142"/>
      <c r="B601" s="142"/>
      <c r="C601" s="142"/>
      <c r="D601" s="142"/>
    </row>
    <row r="602" ht="15.75" customHeight="1">
      <c r="A602" s="142"/>
      <c r="B602" s="142"/>
      <c r="C602" s="142"/>
      <c r="D602" s="142"/>
    </row>
    <row r="603" ht="15.75" customHeight="1">
      <c r="A603" s="142"/>
      <c r="B603" s="142"/>
      <c r="C603" s="142"/>
      <c r="D603" s="142"/>
    </row>
    <row r="604" ht="15.75" customHeight="1">
      <c r="A604" s="142"/>
      <c r="B604" s="142"/>
      <c r="C604" s="142"/>
      <c r="D604" s="142"/>
    </row>
    <row r="605" ht="15.75" customHeight="1">
      <c r="A605" s="142"/>
      <c r="B605" s="142"/>
      <c r="C605" s="142"/>
      <c r="D605" s="142"/>
    </row>
    <row r="606" ht="15.75" customHeight="1">
      <c r="A606" s="142"/>
      <c r="B606" s="142"/>
      <c r="C606" s="142"/>
      <c r="D606" s="142"/>
    </row>
    <row r="607" ht="15.75" customHeight="1">
      <c r="A607" s="142"/>
      <c r="B607" s="142"/>
      <c r="C607" s="142"/>
      <c r="D607" s="142"/>
    </row>
    <row r="608" ht="15.75" customHeight="1">
      <c r="A608" s="142"/>
      <c r="B608" s="142"/>
      <c r="C608" s="142"/>
      <c r="D608" s="142"/>
    </row>
    <row r="609" ht="15.75" customHeight="1">
      <c r="A609" s="142"/>
      <c r="B609" s="142"/>
      <c r="C609" s="142"/>
      <c r="D609" s="142"/>
    </row>
    <row r="610" ht="15.75" customHeight="1">
      <c r="A610" s="142"/>
      <c r="B610" s="142"/>
      <c r="C610" s="142"/>
      <c r="D610" s="142"/>
    </row>
    <row r="611" ht="15.75" customHeight="1">
      <c r="A611" s="142"/>
      <c r="B611" s="142"/>
      <c r="C611" s="142"/>
      <c r="D611" s="142"/>
    </row>
    <row r="612" ht="15.75" customHeight="1">
      <c r="A612" s="142"/>
      <c r="B612" s="142"/>
      <c r="C612" s="142"/>
      <c r="D612" s="142"/>
    </row>
    <row r="613" ht="15.75" customHeight="1">
      <c r="A613" s="142"/>
      <c r="B613" s="142"/>
      <c r="C613" s="142"/>
      <c r="D613" s="142"/>
    </row>
    <row r="614" ht="15.75" customHeight="1">
      <c r="A614" s="142"/>
      <c r="B614" s="142"/>
      <c r="C614" s="142"/>
      <c r="D614" s="142"/>
    </row>
    <row r="615" ht="15.75" customHeight="1">
      <c r="A615" s="142"/>
      <c r="B615" s="142"/>
      <c r="C615" s="142"/>
      <c r="D615" s="142"/>
    </row>
    <row r="616" ht="15.75" customHeight="1">
      <c r="A616" s="142"/>
      <c r="B616" s="142"/>
      <c r="C616" s="142"/>
      <c r="D616" s="142"/>
    </row>
    <row r="617" ht="15.75" customHeight="1">
      <c r="A617" s="142"/>
      <c r="B617" s="142"/>
      <c r="C617" s="142"/>
      <c r="D617" s="142"/>
    </row>
    <row r="618" ht="15.75" customHeight="1">
      <c r="A618" s="142"/>
      <c r="B618" s="142"/>
      <c r="C618" s="142"/>
      <c r="D618" s="142"/>
    </row>
    <row r="619" ht="15.75" customHeight="1">
      <c r="A619" s="142"/>
      <c r="B619" s="142"/>
      <c r="C619" s="142"/>
      <c r="D619" s="142"/>
    </row>
    <row r="620" ht="15.75" customHeight="1">
      <c r="A620" s="142"/>
      <c r="B620" s="142"/>
      <c r="C620" s="142"/>
      <c r="D620" s="142"/>
    </row>
    <row r="621" ht="15.75" customHeight="1">
      <c r="A621" s="142"/>
      <c r="B621" s="142"/>
      <c r="C621" s="142"/>
      <c r="D621" s="142"/>
    </row>
    <row r="622" ht="15.75" customHeight="1">
      <c r="A622" s="142"/>
      <c r="B622" s="142"/>
      <c r="C622" s="142"/>
      <c r="D622" s="142"/>
    </row>
    <row r="623" ht="15.75" customHeight="1">
      <c r="A623" s="142"/>
      <c r="B623" s="142"/>
      <c r="C623" s="142"/>
      <c r="D623" s="142"/>
    </row>
    <row r="624" ht="15.75" customHeight="1">
      <c r="A624" s="142"/>
      <c r="B624" s="142"/>
      <c r="C624" s="142"/>
      <c r="D624" s="142"/>
    </row>
    <row r="625" ht="15.75" customHeight="1">
      <c r="A625" s="142"/>
      <c r="B625" s="142"/>
      <c r="C625" s="142"/>
      <c r="D625" s="142"/>
    </row>
    <row r="626" ht="15.75" customHeight="1">
      <c r="A626" s="142"/>
      <c r="B626" s="142"/>
      <c r="C626" s="142"/>
      <c r="D626" s="142"/>
    </row>
    <row r="627" ht="15.75" customHeight="1">
      <c r="A627" s="142"/>
      <c r="B627" s="142"/>
      <c r="C627" s="142"/>
      <c r="D627" s="142"/>
    </row>
    <row r="628" ht="15.75" customHeight="1">
      <c r="A628" s="142"/>
      <c r="B628" s="142"/>
      <c r="C628" s="142"/>
      <c r="D628" s="142"/>
    </row>
    <row r="629" ht="15.75" customHeight="1">
      <c r="A629" s="142"/>
      <c r="B629" s="142"/>
      <c r="C629" s="142"/>
      <c r="D629" s="142"/>
    </row>
    <row r="630" ht="15.75" customHeight="1">
      <c r="A630" s="142"/>
      <c r="B630" s="142"/>
      <c r="C630" s="142"/>
      <c r="D630" s="142"/>
    </row>
    <row r="631" ht="15.75" customHeight="1">
      <c r="A631" s="142"/>
      <c r="B631" s="142"/>
      <c r="C631" s="142"/>
      <c r="D631" s="142"/>
    </row>
    <row r="632" ht="15.75" customHeight="1">
      <c r="A632" s="142"/>
      <c r="B632" s="142"/>
      <c r="C632" s="142"/>
      <c r="D632" s="142"/>
    </row>
    <row r="633" ht="15.75" customHeight="1">
      <c r="A633" s="142"/>
      <c r="B633" s="142"/>
      <c r="C633" s="142"/>
      <c r="D633" s="142"/>
    </row>
    <row r="634" ht="15.75" customHeight="1">
      <c r="A634" s="142"/>
      <c r="B634" s="142"/>
      <c r="C634" s="142"/>
      <c r="D634" s="142"/>
    </row>
    <row r="635" ht="15.75" customHeight="1">
      <c r="A635" s="142"/>
      <c r="B635" s="142"/>
      <c r="C635" s="142"/>
      <c r="D635" s="142"/>
    </row>
    <row r="636" ht="15.75" customHeight="1">
      <c r="A636" s="142"/>
      <c r="B636" s="142"/>
      <c r="C636" s="142"/>
      <c r="D636" s="142"/>
    </row>
    <row r="637" ht="15.75" customHeight="1">
      <c r="A637" s="142"/>
      <c r="B637" s="142"/>
      <c r="C637" s="142"/>
      <c r="D637" s="142"/>
    </row>
    <row r="638" ht="15.75" customHeight="1">
      <c r="A638" s="142"/>
      <c r="B638" s="142"/>
      <c r="C638" s="142"/>
      <c r="D638" s="142"/>
    </row>
    <row r="639" ht="15.75" customHeight="1">
      <c r="A639" s="142"/>
      <c r="B639" s="142"/>
      <c r="C639" s="142"/>
      <c r="D639" s="142"/>
    </row>
    <row r="640" ht="15.75" customHeight="1">
      <c r="A640" s="142"/>
      <c r="B640" s="142"/>
      <c r="C640" s="142"/>
      <c r="D640" s="142"/>
    </row>
    <row r="641" ht="15.75" customHeight="1">
      <c r="A641" s="142"/>
      <c r="B641" s="142"/>
      <c r="C641" s="142"/>
      <c r="D641" s="142"/>
    </row>
    <row r="642" ht="15.75" customHeight="1">
      <c r="A642" s="142"/>
      <c r="B642" s="142"/>
      <c r="C642" s="142"/>
      <c r="D642" s="142"/>
    </row>
    <row r="643" ht="15.75" customHeight="1">
      <c r="A643" s="142"/>
      <c r="B643" s="142"/>
      <c r="C643" s="142"/>
      <c r="D643" s="142"/>
    </row>
    <row r="644" ht="15.75" customHeight="1">
      <c r="A644" s="142"/>
      <c r="B644" s="142"/>
      <c r="C644" s="142"/>
      <c r="D644" s="142"/>
    </row>
    <row r="645" ht="15.75" customHeight="1">
      <c r="A645" s="142"/>
      <c r="B645" s="142"/>
      <c r="C645" s="142"/>
      <c r="D645" s="142"/>
    </row>
    <row r="646" ht="15.75" customHeight="1">
      <c r="A646" s="142"/>
      <c r="B646" s="142"/>
      <c r="C646" s="142"/>
      <c r="D646" s="142"/>
    </row>
    <row r="647" ht="15.75" customHeight="1">
      <c r="A647" s="142"/>
      <c r="B647" s="142"/>
      <c r="C647" s="142"/>
      <c r="D647" s="142"/>
    </row>
    <row r="648" ht="15.75" customHeight="1">
      <c r="A648" s="142"/>
      <c r="B648" s="142"/>
      <c r="C648" s="142"/>
      <c r="D648" s="142"/>
    </row>
    <row r="649" ht="15.75" customHeight="1">
      <c r="A649" s="142"/>
      <c r="B649" s="142"/>
      <c r="C649" s="142"/>
      <c r="D649" s="142"/>
    </row>
    <row r="650" ht="15.75" customHeight="1">
      <c r="A650" s="142"/>
      <c r="B650" s="142"/>
      <c r="C650" s="142"/>
      <c r="D650" s="142"/>
    </row>
    <row r="651" ht="15.75" customHeight="1">
      <c r="A651" s="142"/>
      <c r="B651" s="142"/>
      <c r="C651" s="142"/>
      <c r="D651" s="142"/>
    </row>
    <row r="652" ht="15.75" customHeight="1">
      <c r="A652" s="142"/>
      <c r="B652" s="142"/>
      <c r="C652" s="142"/>
      <c r="D652" s="142"/>
    </row>
    <row r="653" ht="15.75" customHeight="1">
      <c r="A653" s="142"/>
      <c r="B653" s="142"/>
      <c r="C653" s="142"/>
      <c r="D653" s="142"/>
    </row>
    <row r="654" ht="15.75" customHeight="1">
      <c r="A654" s="142"/>
      <c r="B654" s="142"/>
      <c r="C654" s="142"/>
      <c r="D654" s="142"/>
    </row>
    <row r="655" ht="15.75" customHeight="1">
      <c r="A655" s="142"/>
      <c r="B655" s="142"/>
      <c r="C655" s="142"/>
      <c r="D655" s="142"/>
    </row>
    <row r="656" ht="15.75" customHeight="1">
      <c r="A656" s="142"/>
      <c r="B656" s="142"/>
      <c r="C656" s="142"/>
      <c r="D656" s="142"/>
    </row>
    <row r="657" ht="15.75" customHeight="1">
      <c r="A657" s="142"/>
      <c r="B657" s="142"/>
      <c r="C657" s="142"/>
      <c r="D657" s="142"/>
    </row>
    <row r="658" ht="15.75" customHeight="1">
      <c r="A658" s="142"/>
      <c r="B658" s="142"/>
      <c r="C658" s="142"/>
      <c r="D658" s="142"/>
    </row>
    <row r="659" ht="15.75" customHeight="1">
      <c r="A659" s="142"/>
      <c r="B659" s="142"/>
      <c r="C659" s="142"/>
      <c r="D659" s="142"/>
    </row>
    <row r="660" ht="15.75" customHeight="1">
      <c r="A660" s="142"/>
      <c r="B660" s="142"/>
      <c r="C660" s="142"/>
      <c r="D660" s="142"/>
    </row>
    <row r="661" ht="15.75" customHeight="1">
      <c r="A661" s="142"/>
      <c r="B661" s="142"/>
      <c r="C661" s="142"/>
      <c r="D661" s="142"/>
    </row>
    <row r="662" ht="15.75" customHeight="1">
      <c r="A662" s="142"/>
      <c r="B662" s="142"/>
      <c r="C662" s="142"/>
      <c r="D662" s="142"/>
    </row>
    <row r="663" ht="15.75" customHeight="1">
      <c r="A663" s="142"/>
      <c r="B663" s="142"/>
      <c r="C663" s="142"/>
      <c r="D663" s="142"/>
    </row>
    <row r="664" ht="15.75" customHeight="1">
      <c r="A664" s="142"/>
      <c r="B664" s="142"/>
      <c r="C664" s="142"/>
      <c r="D664" s="142"/>
    </row>
    <row r="665" ht="15.75" customHeight="1">
      <c r="A665" s="142"/>
      <c r="B665" s="142"/>
      <c r="C665" s="142"/>
      <c r="D665" s="142"/>
    </row>
    <row r="666" ht="15.75" customHeight="1">
      <c r="A666" s="142"/>
      <c r="B666" s="142"/>
      <c r="C666" s="142"/>
      <c r="D666" s="142"/>
    </row>
    <row r="667" ht="15.75" customHeight="1">
      <c r="A667" s="142"/>
      <c r="B667" s="142"/>
      <c r="C667" s="142"/>
      <c r="D667" s="142"/>
    </row>
    <row r="668" ht="15.75" customHeight="1">
      <c r="A668" s="142"/>
      <c r="B668" s="142"/>
      <c r="C668" s="142"/>
      <c r="D668" s="142"/>
    </row>
    <row r="669" ht="15.75" customHeight="1">
      <c r="A669" s="142"/>
      <c r="B669" s="142"/>
      <c r="C669" s="142"/>
      <c r="D669" s="142"/>
    </row>
    <row r="670" ht="15.75" customHeight="1">
      <c r="A670" s="142"/>
      <c r="B670" s="142"/>
      <c r="C670" s="142"/>
      <c r="D670" s="142"/>
    </row>
    <row r="671" ht="15.75" customHeight="1">
      <c r="A671" s="142"/>
      <c r="B671" s="142"/>
      <c r="C671" s="142"/>
      <c r="D671" s="142"/>
    </row>
    <row r="672" ht="15.75" customHeight="1">
      <c r="A672" s="142"/>
      <c r="B672" s="142"/>
      <c r="C672" s="142"/>
      <c r="D672" s="142"/>
    </row>
    <row r="673" ht="15.75" customHeight="1">
      <c r="A673" s="142"/>
      <c r="B673" s="142"/>
      <c r="C673" s="142"/>
      <c r="D673" s="142"/>
    </row>
    <row r="674" ht="15.75" customHeight="1">
      <c r="A674" s="142"/>
      <c r="B674" s="142"/>
      <c r="C674" s="142"/>
      <c r="D674" s="142"/>
    </row>
    <row r="675" ht="15.75" customHeight="1">
      <c r="A675" s="142"/>
      <c r="B675" s="142"/>
      <c r="C675" s="142"/>
      <c r="D675" s="142"/>
    </row>
    <row r="676" ht="15.75" customHeight="1">
      <c r="A676" s="142"/>
      <c r="B676" s="142"/>
      <c r="C676" s="142"/>
      <c r="D676" s="142"/>
    </row>
    <row r="677" ht="15.75" customHeight="1">
      <c r="A677" s="142"/>
      <c r="B677" s="142"/>
      <c r="C677" s="142"/>
      <c r="D677" s="142"/>
    </row>
    <row r="678" ht="15.75" customHeight="1">
      <c r="A678" s="142"/>
      <c r="B678" s="142"/>
      <c r="C678" s="142"/>
      <c r="D678" s="142"/>
    </row>
    <row r="679" ht="15.75" customHeight="1">
      <c r="A679" s="142"/>
      <c r="B679" s="142"/>
      <c r="C679" s="142"/>
      <c r="D679" s="142"/>
    </row>
    <row r="680" ht="15.75" customHeight="1">
      <c r="A680" s="142"/>
      <c r="B680" s="142"/>
      <c r="C680" s="142"/>
      <c r="D680" s="142"/>
    </row>
    <row r="681" ht="15.75" customHeight="1">
      <c r="A681" s="142"/>
      <c r="B681" s="142"/>
      <c r="C681" s="142"/>
      <c r="D681" s="142"/>
    </row>
    <row r="682" ht="15.75" customHeight="1">
      <c r="A682" s="142"/>
      <c r="B682" s="142"/>
      <c r="C682" s="142"/>
      <c r="D682" s="142"/>
    </row>
    <row r="683" ht="15.75" customHeight="1">
      <c r="A683" s="142"/>
      <c r="B683" s="142"/>
      <c r="C683" s="142"/>
      <c r="D683" s="142"/>
    </row>
    <row r="684" ht="15.75" customHeight="1">
      <c r="A684" s="142"/>
      <c r="B684" s="142"/>
      <c r="C684" s="142"/>
      <c r="D684" s="142"/>
    </row>
    <row r="685" ht="15.75" customHeight="1">
      <c r="A685" s="142"/>
      <c r="B685" s="142"/>
      <c r="C685" s="142"/>
      <c r="D685" s="142"/>
    </row>
    <row r="686" ht="15.75" customHeight="1">
      <c r="A686" s="142"/>
      <c r="B686" s="142"/>
      <c r="C686" s="142"/>
      <c r="D686" s="142"/>
    </row>
    <row r="687" ht="15.75" customHeight="1">
      <c r="A687" s="142"/>
      <c r="B687" s="142"/>
      <c r="C687" s="142"/>
      <c r="D687" s="142"/>
    </row>
    <row r="688" ht="15.75" customHeight="1">
      <c r="A688" s="142"/>
      <c r="B688" s="142"/>
      <c r="C688" s="142"/>
      <c r="D688" s="142"/>
    </row>
    <row r="689" ht="15.75" customHeight="1">
      <c r="A689" s="142"/>
      <c r="B689" s="142"/>
      <c r="C689" s="142"/>
      <c r="D689" s="142"/>
    </row>
    <row r="690" ht="15.75" customHeight="1">
      <c r="A690" s="142"/>
      <c r="B690" s="142"/>
      <c r="C690" s="142"/>
      <c r="D690" s="142"/>
    </row>
    <row r="691" ht="15.75" customHeight="1">
      <c r="A691" s="142"/>
      <c r="B691" s="142"/>
      <c r="C691" s="142"/>
      <c r="D691" s="142"/>
    </row>
    <row r="692" ht="15.75" customHeight="1">
      <c r="A692" s="142"/>
      <c r="B692" s="142"/>
      <c r="C692" s="142"/>
      <c r="D692" s="142"/>
    </row>
    <row r="693" ht="15.75" customHeight="1">
      <c r="A693" s="142"/>
      <c r="B693" s="142"/>
      <c r="C693" s="142"/>
      <c r="D693" s="142"/>
    </row>
    <row r="694" ht="15.75" customHeight="1">
      <c r="A694" s="142"/>
      <c r="B694" s="142"/>
      <c r="C694" s="142"/>
      <c r="D694" s="142"/>
    </row>
    <row r="695" ht="15.75" customHeight="1">
      <c r="A695" s="142"/>
      <c r="B695" s="142"/>
      <c r="C695" s="142"/>
      <c r="D695" s="142"/>
    </row>
    <row r="696" ht="15.75" customHeight="1">
      <c r="A696" s="142"/>
      <c r="B696" s="142"/>
      <c r="C696" s="142"/>
      <c r="D696" s="142"/>
    </row>
    <row r="697" ht="15.75" customHeight="1">
      <c r="A697" s="142"/>
      <c r="B697" s="142"/>
      <c r="C697" s="142"/>
      <c r="D697" s="142"/>
    </row>
    <row r="698" ht="15.75" customHeight="1">
      <c r="A698" s="142"/>
      <c r="B698" s="142"/>
      <c r="C698" s="142"/>
      <c r="D698" s="142"/>
    </row>
    <row r="699" ht="15.75" customHeight="1">
      <c r="A699" s="142"/>
      <c r="B699" s="142"/>
      <c r="C699" s="142"/>
      <c r="D699" s="142"/>
    </row>
    <row r="700" ht="15.75" customHeight="1">
      <c r="A700" s="142"/>
      <c r="B700" s="142"/>
      <c r="C700" s="142"/>
      <c r="D700" s="142"/>
    </row>
    <row r="701" ht="15.75" customHeight="1">
      <c r="A701" s="142"/>
      <c r="B701" s="142"/>
      <c r="C701" s="142"/>
      <c r="D701" s="142"/>
    </row>
    <row r="702" ht="15.75" customHeight="1">
      <c r="A702" s="142"/>
      <c r="B702" s="142"/>
      <c r="C702" s="142"/>
      <c r="D702" s="142"/>
    </row>
    <row r="703" ht="15.75" customHeight="1">
      <c r="A703" s="142"/>
      <c r="B703" s="142"/>
      <c r="C703" s="142"/>
      <c r="D703" s="142"/>
    </row>
    <row r="704" ht="15.75" customHeight="1">
      <c r="A704" s="142"/>
      <c r="B704" s="142"/>
      <c r="C704" s="142"/>
      <c r="D704" s="142"/>
    </row>
    <row r="705" ht="15.75" customHeight="1">
      <c r="A705" s="142"/>
      <c r="B705" s="142"/>
      <c r="C705" s="142"/>
      <c r="D705" s="142"/>
    </row>
    <row r="706" ht="15.75" customHeight="1">
      <c r="A706" s="142"/>
      <c r="B706" s="142"/>
      <c r="C706" s="142"/>
      <c r="D706" s="142"/>
    </row>
    <row r="707" ht="15.75" customHeight="1">
      <c r="A707" s="142"/>
      <c r="B707" s="142"/>
      <c r="C707" s="142"/>
      <c r="D707" s="142"/>
    </row>
    <row r="708" ht="15.75" customHeight="1">
      <c r="A708" s="142"/>
      <c r="B708" s="142"/>
      <c r="C708" s="142"/>
      <c r="D708" s="142"/>
    </row>
    <row r="709" ht="15.75" customHeight="1">
      <c r="A709" s="142"/>
      <c r="B709" s="142"/>
      <c r="C709" s="142"/>
      <c r="D709" s="142"/>
    </row>
    <row r="710" ht="15.75" customHeight="1">
      <c r="A710" s="142"/>
      <c r="B710" s="142"/>
      <c r="C710" s="142"/>
      <c r="D710" s="142"/>
    </row>
    <row r="711" ht="15.75" customHeight="1">
      <c r="A711" s="142"/>
      <c r="B711" s="142"/>
      <c r="C711" s="142"/>
      <c r="D711" s="142"/>
    </row>
    <row r="712" ht="15.75" customHeight="1">
      <c r="A712" s="142"/>
      <c r="B712" s="142"/>
      <c r="C712" s="142"/>
      <c r="D712" s="142"/>
    </row>
    <row r="713" ht="15.75" customHeight="1">
      <c r="A713" s="142"/>
      <c r="B713" s="142"/>
      <c r="C713" s="142"/>
      <c r="D713" s="142"/>
    </row>
    <row r="714" ht="15.75" customHeight="1">
      <c r="A714" s="142"/>
      <c r="B714" s="142"/>
      <c r="C714" s="142"/>
      <c r="D714" s="142"/>
    </row>
    <row r="715" ht="15.75" customHeight="1">
      <c r="A715" s="142"/>
      <c r="B715" s="142"/>
      <c r="C715" s="142"/>
      <c r="D715" s="142"/>
    </row>
    <row r="716" ht="15.75" customHeight="1">
      <c r="A716" s="142"/>
      <c r="B716" s="142"/>
      <c r="C716" s="142"/>
      <c r="D716" s="142"/>
    </row>
    <row r="717" ht="15.75" customHeight="1">
      <c r="A717" s="142"/>
      <c r="B717" s="142"/>
      <c r="C717" s="142"/>
      <c r="D717" s="142"/>
    </row>
    <row r="718" ht="15.75" customHeight="1">
      <c r="A718" s="142"/>
      <c r="B718" s="142"/>
      <c r="C718" s="142"/>
      <c r="D718" s="142"/>
    </row>
    <row r="719" ht="15.75" customHeight="1">
      <c r="A719" s="142"/>
      <c r="B719" s="142"/>
      <c r="C719" s="142"/>
      <c r="D719" s="142"/>
    </row>
    <row r="720" ht="15.75" customHeight="1">
      <c r="A720" s="142"/>
      <c r="B720" s="142"/>
      <c r="C720" s="142"/>
      <c r="D720" s="142"/>
    </row>
    <row r="721" ht="15.75" customHeight="1">
      <c r="A721" s="142"/>
      <c r="B721" s="142"/>
      <c r="C721" s="142"/>
      <c r="D721" s="142"/>
    </row>
    <row r="722" ht="15.75" customHeight="1">
      <c r="A722" s="142"/>
      <c r="B722" s="142"/>
      <c r="C722" s="142"/>
      <c r="D722" s="142"/>
    </row>
    <row r="723" ht="15.75" customHeight="1">
      <c r="A723" s="142"/>
      <c r="B723" s="142"/>
      <c r="C723" s="142"/>
      <c r="D723" s="142"/>
    </row>
    <row r="724" ht="15.75" customHeight="1">
      <c r="A724" s="142"/>
      <c r="B724" s="142"/>
      <c r="C724" s="142"/>
      <c r="D724" s="142"/>
    </row>
    <row r="725" ht="15.75" customHeight="1">
      <c r="A725" s="142"/>
      <c r="B725" s="142"/>
      <c r="C725" s="142"/>
      <c r="D725" s="142"/>
    </row>
    <row r="726" ht="15.75" customHeight="1">
      <c r="A726" s="142"/>
      <c r="B726" s="142"/>
      <c r="C726" s="142"/>
      <c r="D726" s="142"/>
    </row>
    <row r="727" ht="15.75" customHeight="1">
      <c r="A727" s="142"/>
      <c r="B727" s="142"/>
      <c r="C727" s="142"/>
      <c r="D727" s="142"/>
    </row>
    <row r="728" ht="15.75" customHeight="1">
      <c r="A728" s="142"/>
      <c r="B728" s="142"/>
      <c r="C728" s="142"/>
      <c r="D728" s="142"/>
    </row>
    <row r="729" ht="15.75" customHeight="1">
      <c r="A729" s="142"/>
      <c r="B729" s="142"/>
      <c r="C729" s="142"/>
      <c r="D729" s="142"/>
    </row>
    <row r="730" ht="15.75" customHeight="1">
      <c r="A730" s="142"/>
      <c r="B730" s="142"/>
      <c r="C730" s="142"/>
      <c r="D730" s="142"/>
    </row>
    <row r="731" ht="15.75" customHeight="1">
      <c r="A731" s="142"/>
      <c r="B731" s="142"/>
      <c r="C731" s="142"/>
      <c r="D731" s="142"/>
    </row>
    <row r="732" ht="15.75" customHeight="1">
      <c r="A732" s="142"/>
      <c r="B732" s="142"/>
      <c r="C732" s="142"/>
      <c r="D732" s="142"/>
    </row>
    <row r="733" ht="15.75" customHeight="1">
      <c r="A733" s="142"/>
      <c r="B733" s="142"/>
      <c r="C733" s="142"/>
      <c r="D733" s="142"/>
    </row>
    <row r="734" ht="15.75" customHeight="1">
      <c r="A734" s="142"/>
      <c r="B734" s="142"/>
      <c r="C734" s="142"/>
      <c r="D734" s="142"/>
    </row>
    <row r="735" ht="15.75" customHeight="1">
      <c r="A735" s="142"/>
      <c r="B735" s="142"/>
      <c r="C735" s="142"/>
      <c r="D735" s="142"/>
    </row>
    <row r="736" ht="15.75" customHeight="1">
      <c r="A736" s="142"/>
      <c r="B736" s="142"/>
      <c r="C736" s="142"/>
      <c r="D736" s="142"/>
    </row>
    <row r="737" ht="15.75" customHeight="1">
      <c r="A737" s="142"/>
      <c r="B737" s="142"/>
      <c r="C737" s="142"/>
      <c r="D737" s="142"/>
    </row>
    <row r="738" ht="15.75" customHeight="1">
      <c r="A738" s="142"/>
      <c r="B738" s="142"/>
      <c r="C738" s="142"/>
      <c r="D738" s="142"/>
    </row>
    <row r="739" ht="15.75" customHeight="1">
      <c r="A739" s="142"/>
      <c r="B739" s="142"/>
      <c r="C739" s="142"/>
      <c r="D739" s="142"/>
    </row>
    <row r="740" ht="15.75" customHeight="1">
      <c r="A740" s="142"/>
      <c r="B740" s="142"/>
      <c r="C740" s="142"/>
      <c r="D740" s="142"/>
    </row>
    <row r="741" ht="15.75" customHeight="1">
      <c r="A741" s="142"/>
      <c r="B741" s="142"/>
      <c r="C741" s="142"/>
      <c r="D741" s="142"/>
    </row>
    <row r="742" ht="15.75" customHeight="1">
      <c r="A742" s="142"/>
      <c r="B742" s="142"/>
      <c r="C742" s="142"/>
      <c r="D742" s="142"/>
    </row>
    <row r="743" ht="15.75" customHeight="1">
      <c r="A743" s="142"/>
      <c r="B743" s="142"/>
      <c r="C743" s="142"/>
      <c r="D743" s="142"/>
    </row>
    <row r="744" ht="15.75" customHeight="1">
      <c r="A744" s="142"/>
      <c r="B744" s="142"/>
      <c r="C744" s="142"/>
      <c r="D744" s="142"/>
    </row>
    <row r="745" ht="15.75" customHeight="1">
      <c r="A745" s="142"/>
      <c r="B745" s="142"/>
      <c r="C745" s="142"/>
      <c r="D745" s="142"/>
    </row>
    <row r="746" ht="15.75" customHeight="1">
      <c r="A746" s="142"/>
      <c r="B746" s="142"/>
      <c r="C746" s="142"/>
      <c r="D746" s="142"/>
    </row>
    <row r="747" ht="15.75" customHeight="1">
      <c r="A747" s="142"/>
      <c r="B747" s="142"/>
      <c r="C747" s="142"/>
      <c r="D747" s="142"/>
    </row>
    <row r="748" ht="15.75" customHeight="1">
      <c r="A748" s="142"/>
      <c r="B748" s="142"/>
      <c r="C748" s="142"/>
      <c r="D748" s="142"/>
    </row>
    <row r="749" ht="15.75" customHeight="1">
      <c r="A749" s="142"/>
      <c r="B749" s="142"/>
      <c r="C749" s="142"/>
      <c r="D749" s="142"/>
    </row>
    <row r="750" ht="15.75" customHeight="1">
      <c r="A750" s="142"/>
      <c r="B750" s="142"/>
      <c r="C750" s="142"/>
      <c r="D750" s="142"/>
    </row>
    <row r="751" ht="15.75" customHeight="1">
      <c r="A751" s="142"/>
      <c r="B751" s="142"/>
      <c r="C751" s="142"/>
      <c r="D751" s="142"/>
    </row>
    <row r="752" ht="15.75" customHeight="1">
      <c r="A752" s="142"/>
      <c r="B752" s="142"/>
      <c r="C752" s="142"/>
      <c r="D752" s="142"/>
    </row>
    <row r="753" ht="15.75" customHeight="1">
      <c r="A753" s="142"/>
      <c r="B753" s="142"/>
      <c r="C753" s="142"/>
      <c r="D753" s="142"/>
    </row>
    <row r="754" ht="15.75" customHeight="1">
      <c r="A754" s="142"/>
      <c r="B754" s="142"/>
      <c r="C754" s="142"/>
      <c r="D754" s="142"/>
    </row>
    <row r="755" ht="15.75" customHeight="1">
      <c r="A755" s="142"/>
      <c r="B755" s="142"/>
      <c r="C755" s="142"/>
      <c r="D755" s="142"/>
    </row>
    <row r="756" ht="15.75" customHeight="1">
      <c r="A756" s="142"/>
      <c r="B756" s="142"/>
      <c r="C756" s="142"/>
      <c r="D756" s="142"/>
    </row>
    <row r="757" ht="15.75" customHeight="1">
      <c r="A757" s="142"/>
      <c r="B757" s="142"/>
      <c r="C757" s="142"/>
      <c r="D757" s="142"/>
    </row>
    <row r="758" ht="15.75" customHeight="1">
      <c r="A758" s="142"/>
      <c r="B758" s="142"/>
      <c r="C758" s="142"/>
      <c r="D758" s="142"/>
    </row>
    <row r="759" ht="15.75" customHeight="1">
      <c r="A759" s="142"/>
      <c r="B759" s="142"/>
      <c r="C759" s="142"/>
      <c r="D759" s="142"/>
    </row>
    <row r="760" ht="15.75" customHeight="1">
      <c r="A760" s="142"/>
      <c r="B760" s="142"/>
      <c r="C760" s="142"/>
      <c r="D760" s="142"/>
    </row>
    <row r="761" ht="15.75" customHeight="1">
      <c r="A761" s="142"/>
      <c r="B761" s="142"/>
      <c r="C761" s="142"/>
      <c r="D761" s="142"/>
    </row>
    <row r="762" ht="15.75" customHeight="1">
      <c r="A762" s="142"/>
      <c r="B762" s="142"/>
      <c r="C762" s="142"/>
      <c r="D762" s="142"/>
    </row>
    <row r="763" ht="15.75" customHeight="1">
      <c r="A763" s="142"/>
      <c r="B763" s="142"/>
      <c r="C763" s="142"/>
      <c r="D763" s="142"/>
    </row>
    <row r="764" ht="15.75" customHeight="1">
      <c r="A764" s="142"/>
      <c r="B764" s="142"/>
      <c r="C764" s="142"/>
      <c r="D764" s="142"/>
    </row>
    <row r="765" ht="15.75" customHeight="1">
      <c r="A765" s="142"/>
      <c r="B765" s="142"/>
      <c r="C765" s="142"/>
      <c r="D765" s="142"/>
    </row>
    <row r="766" ht="15.75" customHeight="1">
      <c r="A766" s="142"/>
      <c r="B766" s="142"/>
      <c r="C766" s="142"/>
      <c r="D766" s="142"/>
    </row>
    <row r="767" ht="15.75" customHeight="1">
      <c r="A767" s="142"/>
      <c r="B767" s="142"/>
      <c r="C767" s="142"/>
      <c r="D767" s="142"/>
    </row>
    <row r="768" ht="15.75" customHeight="1">
      <c r="A768" s="142"/>
      <c r="B768" s="142"/>
      <c r="C768" s="142"/>
      <c r="D768" s="142"/>
    </row>
    <row r="769" ht="15.75" customHeight="1">
      <c r="A769" s="142"/>
      <c r="B769" s="142"/>
      <c r="C769" s="142"/>
      <c r="D769" s="142"/>
    </row>
    <row r="770" ht="15.75" customHeight="1">
      <c r="A770" s="142"/>
      <c r="B770" s="142"/>
      <c r="C770" s="142"/>
      <c r="D770" s="142"/>
    </row>
    <row r="771" ht="15.75" customHeight="1">
      <c r="A771" s="142"/>
      <c r="B771" s="142"/>
      <c r="C771" s="142"/>
      <c r="D771" s="142"/>
    </row>
    <row r="772" ht="15.75" customHeight="1">
      <c r="A772" s="142"/>
      <c r="B772" s="142"/>
      <c r="C772" s="142"/>
      <c r="D772" s="142"/>
    </row>
    <row r="773" ht="15.75" customHeight="1">
      <c r="A773" s="142"/>
      <c r="B773" s="142"/>
      <c r="C773" s="142"/>
      <c r="D773" s="142"/>
    </row>
    <row r="774" ht="15.75" customHeight="1">
      <c r="A774" s="142"/>
      <c r="B774" s="142"/>
      <c r="C774" s="142"/>
      <c r="D774" s="142"/>
    </row>
    <row r="775" ht="15.75" customHeight="1">
      <c r="A775" s="142"/>
      <c r="B775" s="142"/>
      <c r="C775" s="142"/>
      <c r="D775" s="142"/>
    </row>
    <row r="776" ht="15.75" customHeight="1">
      <c r="A776" s="142"/>
      <c r="B776" s="142"/>
      <c r="C776" s="142"/>
      <c r="D776" s="142"/>
    </row>
    <row r="777" ht="15.75" customHeight="1">
      <c r="A777" s="142"/>
      <c r="B777" s="142"/>
      <c r="C777" s="142"/>
      <c r="D777" s="142"/>
    </row>
    <row r="778" ht="15.75" customHeight="1">
      <c r="A778" s="142"/>
      <c r="B778" s="142"/>
      <c r="C778" s="142"/>
      <c r="D778" s="142"/>
    </row>
    <row r="779" ht="15.75" customHeight="1">
      <c r="A779" s="142"/>
      <c r="B779" s="142"/>
      <c r="C779" s="142"/>
      <c r="D779" s="142"/>
    </row>
    <row r="780" ht="15.75" customHeight="1">
      <c r="A780" s="142"/>
      <c r="B780" s="142"/>
      <c r="C780" s="142"/>
      <c r="D780" s="142"/>
    </row>
    <row r="781" ht="15.75" customHeight="1">
      <c r="A781" s="142"/>
      <c r="B781" s="142"/>
      <c r="C781" s="142"/>
      <c r="D781" s="142"/>
    </row>
    <row r="782" ht="15.75" customHeight="1">
      <c r="A782" s="142"/>
      <c r="B782" s="142"/>
      <c r="C782" s="142"/>
      <c r="D782" s="142"/>
    </row>
    <row r="783" ht="15.75" customHeight="1">
      <c r="A783" s="142"/>
      <c r="B783" s="142"/>
      <c r="C783" s="142"/>
      <c r="D783" s="142"/>
    </row>
    <row r="784" ht="15.75" customHeight="1">
      <c r="A784" s="142"/>
      <c r="B784" s="142"/>
      <c r="C784" s="142"/>
      <c r="D784" s="142"/>
    </row>
    <row r="785" ht="15.75" customHeight="1">
      <c r="A785" s="142"/>
      <c r="B785" s="142"/>
      <c r="C785" s="142"/>
      <c r="D785" s="142"/>
    </row>
    <row r="786" ht="15.75" customHeight="1">
      <c r="A786" s="142"/>
      <c r="B786" s="142"/>
      <c r="C786" s="142"/>
      <c r="D786" s="142"/>
    </row>
    <row r="787" ht="15.75" customHeight="1">
      <c r="A787" s="142"/>
      <c r="B787" s="142"/>
      <c r="C787" s="142"/>
      <c r="D787" s="142"/>
    </row>
    <row r="788" ht="15.75" customHeight="1">
      <c r="A788" s="142"/>
      <c r="B788" s="142"/>
      <c r="C788" s="142"/>
      <c r="D788" s="142"/>
    </row>
    <row r="789" ht="15.75" customHeight="1">
      <c r="A789" s="142"/>
      <c r="B789" s="142"/>
      <c r="C789" s="142"/>
      <c r="D789" s="142"/>
    </row>
    <row r="790" ht="15.75" customHeight="1">
      <c r="A790" s="142"/>
      <c r="B790" s="142"/>
      <c r="C790" s="142"/>
      <c r="D790" s="142"/>
    </row>
    <row r="791" ht="15.75" customHeight="1">
      <c r="A791" s="142"/>
      <c r="B791" s="142"/>
      <c r="C791" s="142"/>
      <c r="D791" s="142"/>
    </row>
    <row r="792" ht="15.75" customHeight="1">
      <c r="A792" s="142"/>
      <c r="B792" s="142"/>
      <c r="C792" s="142"/>
      <c r="D792" s="142"/>
    </row>
    <row r="793" ht="15.75" customHeight="1">
      <c r="A793" s="142"/>
      <c r="B793" s="142"/>
      <c r="C793" s="142"/>
      <c r="D793" s="142"/>
    </row>
    <row r="794" ht="15.75" customHeight="1">
      <c r="A794" s="142"/>
      <c r="B794" s="142"/>
      <c r="C794" s="142"/>
      <c r="D794" s="142"/>
    </row>
    <row r="795" ht="15.75" customHeight="1">
      <c r="A795" s="142"/>
      <c r="B795" s="142"/>
      <c r="C795" s="142"/>
      <c r="D795" s="142"/>
    </row>
    <row r="796" ht="15.75" customHeight="1">
      <c r="A796" s="142"/>
      <c r="B796" s="142"/>
      <c r="C796" s="142"/>
      <c r="D796" s="142"/>
    </row>
    <row r="797" ht="15.75" customHeight="1">
      <c r="A797" s="142"/>
      <c r="B797" s="142"/>
      <c r="C797" s="142"/>
      <c r="D797" s="142"/>
    </row>
    <row r="798" ht="15.75" customHeight="1">
      <c r="A798" s="142"/>
      <c r="B798" s="142"/>
      <c r="C798" s="142"/>
      <c r="D798" s="142"/>
    </row>
    <row r="799" ht="15.75" customHeight="1">
      <c r="A799" s="142"/>
      <c r="B799" s="142"/>
      <c r="C799" s="142"/>
      <c r="D799" s="142"/>
    </row>
    <row r="800" ht="15.75" customHeight="1">
      <c r="A800" s="142"/>
      <c r="B800" s="142"/>
      <c r="C800" s="142"/>
      <c r="D800" s="142"/>
    </row>
    <row r="801" ht="15.75" customHeight="1">
      <c r="A801" s="142"/>
      <c r="B801" s="142"/>
      <c r="C801" s="142"/>
      <c r="D801" s="142"/>
    </row>
    <row r="802" ht="15.75" customHeight="1">
      <c r="A802" s="142"/>
      <c r="B802" s="142"/>
      <c r="C802" s="142"/>
      <c r="D802" s="142"/>
    </row>
    <row r="803" ht="15.75" customHeight="1">
      <c r="A803" s="142"/>
      <c r="B803" s="142"/>
      <c r="C803" s="142"/>
      <c r="D803" s="142"/>
    </row>
    <row r="804" ht="15.75" customHeight="1">
      <c r="A804" s="142"/>
      <c r="B804" s="142"/>
      <c r="C804" s="142"/>
      <c r="D804" s="142"/>
    </row>
    <row r="805" ht="15.75" customHeight="1">
      <c r="A805" s="142"/>
      <c r="B805" s="142"/>
      <c r="C805" s="142"/>
      <c r="D805" s="142"/>
    </row>
    <row r="806" ht="15.75" customHeight="1">
      <c r="A806" s="142"/>
      <c r="B806" s="142"/>
      <c r="C806" s="142"/>
      <c r="D806" s="142"/>
    </row>
    <row r="807" ht="15.75" customHeight="1">
      <c r="A807" s="142"/>
      <c r="B807" s="142"/>
      <c r="C807" s="142"/>
      <c r="D807" s="142"/>
    </row>
    <row r="808" ht="15.75" customHeight="1">
      <c r="A808" s="142"/>
      <c r="B808" s="142"/>
      <c r="C808" s="142"/>
      <c r="D808" s="142"/>
    </row>
    <row r="809" ht="15.75" customHeight="1">
      <c r="A809" s="142"/>
      <c r="B809" s="142"/>
      <c r="C809" s="142"/>
      <c r="D809" s="142"/>
    </row>
    <row r="810" ht="15.75" customHeight="1">
      <c r="A810" s="142"/>
      <c r="B810" s="142"/>
      <c r="C810" s="142"/>
      <c r="D810" s="142"/>
    </row>
    <row r="811" ht="15.75" customHeight="1">
      <c r="A811" s="142"/>
      <c r="B811" s="142"/>
      <c r="C811" s="142"/>
      <c r="D811" s="142"/>
    </row>
    <row r="812" ht="15.75" customHeight="1">
      <c r="A812" s="142"/>
      <c r="B812" s="142"/>
      <c r="C812" s="142"/>
      <c r="D812" s="142"/>
    </row>
    <row r="813" ht="15.75" customHeight="1">
      <c r="A813" s="142"/>
      <c r="B813" s="142"/>
      <c r="C813" s="142"/>
      <c r="D813" s="142"/>
    </row>
    <row r="814" ht="15.75" customHeight="1">
      <c r="A814" s="142"/>
      <c r="B814" s="142"/>
      <c r="C814" s="142"/>
      <c r="D814" s="142"/>
    </row>
    <row r="815" ht="15.75" customHeight="1">
      <c r="A815" s="142"/>
      <c r="B815" s="142"/>
      <c r="C815" s="142"/>
      <c r="D815" s="142"/>
    </row>
    <row r="816" ht="15.75" customHeight="1">
      <c r="A816" s="142"/>
      <c r="B816" s="142"/>
      <c r="C816" s="142"/>
      <c r="D816" s="142"/>
    </row>
    <row r="817" ht="15.75" customHeight="1">
      <c r="A817" s="142"/>
      <c r="B817" s="142"/>
      <c r="C817" s="142"/>
      <c r="D817" s="142"/>
    </row>
    <row r="818" ht="15.75" customHeight="1">
      <c r="A818" s="142"/>
      <c r="B818" s="142"/>
      <c r="C818" s="142"/>
      <c r="D818" s="142"/>
    </row>
    <row r="819" ht="15.75" customHeight="1">
      <c r="A819" s="142"/>
      <c r="B819" s="142"/>
      <c r="C819" s="142"/>
      <c r="D819" s="142"/>
    </row>
    <row r="820" ht="15.75" customHeight="1">
      <c r="A820" s="142"/>
      <c r="B820" s="142"/>
      <c r="C820" s="142"/>
      <c r="D820" s="142"/>
    </row>
    <row r="821" ht="15.75" customHeight="1">
      <c r="A821" s="142"/>
      <c r="B821" s="142"/>
      <c r="C821" s="142"/>
      <c r="D821" s="142"/>
    </row>
    <row r="822" ht="15.75" customHeight="1">
      <c r="A822" s="142"/>
      <c r="B822" s="142"/>
      <c r="C822" s="142"/>
      <c r="D822" s="142"/>
    </row>
    <row r="823" ht="15.75" customHeight="1">
      <c r="A823" s="142"/>
      <c r="B823" s="142"/>
      <c r="C823" s="142"/>
      <c r="D823" s="142"/>
    </row>
    <row r="824" ht="15.75" customHeight="1">
      <c r="A824" s="142"/>
      <c r="B824" s="142"/>
      <c r="C824" s="142"/>
      <c r="D824" s="142"/>
    </row>
    <row r="825" ht="15.75" customHeight="1">
      <c r="A825" s="142"/>
      <c r="B825" s="142"/>
      <c r="C825" s="142"/>
      <c r="D825" s="142"/>
    </row>
    <row r="826" ht="15.75" customHeight="1">
      <c r="A826" s="142"/>
      <c r="B826" s="142"/>
      <c r="C826" s="142"/>
      <c r="D826" s="142"/>
    </row>
    <row r="827" ht="15.75" customHeight="1">
      <c r="A827" s="142"/>
      <c r="B827" s="142"/>
      <c r="C827" s="142"/>
      <c r="D827" s="142"/>
    </row>
    <row r="828" ht="15.75" customHeight="1">
      <c r="A828" s="142"/>
      <c r="B828" s="142"/>
      <c r="C828" s="142"/>
      <c r="D828" s="142"/>
    </row>
    <row r="829" ht="15.75" customHeight="1">
      <c r="A829" s="142"/>
      <c r="B829" s="142"/>
      <c r="C829" s="142"/>
      <c r="D829" s="142"/>
    </row>
    <row r="830" ht="15.75" customHeight="1">
      <c r="A830" s="142"/>
      <c r="B830" s="142"/>
      <c r="C830" s="142"/>
      <c r="D830" s="142"/>
    </row>
    <row r="831" ht="15.75" customHeight="1">
      <c r="A831" s="142"/>
      <c r="B831" s="142"/>
      <c r="C831" s="142"/>
      <c r="D831" s="142"/>
    </row>
    <row r="832" ht="15.75" customHeight="1">
      <c r="A832" s="142"/>
      <c r="B832" s="142"/>
      <c r="C832" s="142"/>
      <c r="D832" s="142"/>
    </row>
    <row r="833" ht="15.75" customHeight="1">
      <c r="A833" s="142"/>
      <c r="B833" s="142"/>
      <c r="C833" s="142"/>
      <c r="D833" s="142"/>
    </row>
    <row r="834" ht="15.75" customHeight="1">
      <c r="A834" s="142"/>
      <c r="B834" s="142"/>
      <c r="C834" s="142"/>
      <c r="D834" s="142"/>
    </row>
    <row r="835" ht="15.75" customHeight="1">
      <c r="A835" s="142"/>
      <c r="B835" s="142"/>
      <c r="C835" s="142"/>
      <c r="D835" s="142"/>
    </row>
    <row r="836" ht="15.75" customHeight="1">
      <c r="A836" s="142"/>
      <c r="B836" s="142"/>
      <c r="C836" s="142"/>
      <c r="D836" s="142"/>
    </row>
    <row r="837" ht="15.75" customHeight="1">
      <c r="A837" s="142"/>
      <c r="B837" s="142"/>
      <c r="C837" s="142"/>
      <c r="D837" s="142"/>
    </row>
    <row r="838" ht="15.75" customHeight="1">
      <c r="A838" s="142"/>
      <c r="B838" s="142"/>
      <c r="C838" s="142"/>
      <c r="D838" s="142"/>
    </row>
    <row r="839" ht="15.75" customHeight="1">
      <c r="A839" s="142"/>
      <c r="B839" s="142"/>
      <c r="C839" s="142"/>
      <c r="D839" s="142"/>
    </row>
    <row r="840" ht="15.75" customHeight="1">
      <c r="A840" s="142"/>
      <c r="B840" s="142"/>
      <c r="C840" s="142"/>
      <c r="D840" s="142"/>
    </row>
    <row r="841" ht="15.75" customHeight="1">
      <c r="A841" s="142"/>
      <c r="B841" s="142"/>
      <c r="C841" s="142"/>
      <c r="D841" s="142"/>
    </row>
    <row r="842" ht="15.75" customHeight="1">
      <c r="A842" s="142"/>
      <c r="B842" s="142"/>
      <c r="C842" s="142"/>
      <c r="D842" s="142"/>
    </row>
    <row r="843" ht="15.75" customHeight="1">
      <c r="A843" s="142"/>
      <c r="B843" s="142"/>
      <c r="C843" s="142"/>
      <c r="D843" s="142"/>
    </row>
    <row r="844" ht="15.75" customHeight="1">
      <c r="A844" s="142"/>
      <c r="B844" s="142"/>
      <c r="C844" s="142"/>
      <c r="D844" s="142"/>
    </row>
    <row r="845" ht="15.75" customHeight="1">
      <c r="A845" s="142"/>
      <c r="B845" s="142"/>
      <c r="C845" s="142"/>
      <c r="D845" s="142"/>
    </row>
    <row r="846" ht="15.75" customHeight="1">
      <c r="A846" s="142"/>
      <c r="B846" s="142"/>
      <c r="C846" s="142"/>
      <c r="D846" s="142"/>
    </row>
    <row r="847" ht="15.75" customHeight="1">
      <c r="A847" s="142"/>
      <c r="B847" s="142"/>
      <c r="C847" s="142"/>
      <c r="D847" s="142"/>
    </row>
    <row r="848" ht="15.75" customHeight="1">
      <c r="A848" s="142"/>
      <c r="B848" s="142"/>
      <c r="C848" s="142"/>
      <c r="D848" s="142"/>
    </row>
    <row r="849" ht="15.75" customHeight="1">
      <c r="A849" s="142"/>
      <c r="B849" s="142"/>
      <c r="C849" s="142"/>
      <c r="D849" s="142"/>
    </row>
    <row r="850" ht="15.75" customHeight="1">
      <c r="A850" s="142"/>
      <c r="B850" s="142"/>
      <c r="C850" s="142"/>
      <c r="D850" s="142"/>
    </row>
    <row r="851" ht="15.75" customHeight="1">
      <c r="A851" s="142"/>
      <c r="B851" s="142"/>
      <c r="C851" s="142"/>
      <c r="D851" s="142"/>
    </row>
    <row r="852" ht="15.75" customHeight="1">
      <c r="A852" s="142"/>
      <c r="B852" s="142"/>
      <c r="C852" s="142"/>
      <c r="D852" s="142"/>
    </row>
    <row r="853" ht="15.75" customHeight="1">
      <c r="A853" s="142"/>
      <c r="B853" s="142"/>
      <c r="C853" s="142"/>
      <c r="D853" s="142"/>
    </row>
    <row r="854" ht="15.75" customHeight="1">
      <c r="A854" s="142"/>
      <c r="B854" s="142"/>
      <c r="C854" s="142"/>
      <c r="D854" s="142"/>
    </row>
    <row r="855" ht="15.75" customHeight="1">
      <c r="A855" s="142"/>
      <c r="B855" s="142"/>
      <c r="C855" s="142"/>
      <c r="D855" s="142"/>
    </row>
    <row r="856" ht="15.75" customHeight="1">
      <c r="A856" s="142"/>
      <c r="B856" s="142"/>
      <c r="C856" s="142"/>
      <c r="D856" s="142"/>
    </row>
    <row r="857" ht="15.75" customHeight="1">
      <c r="A857" s="142"/>
      <c r="B857" s="142"/>
      <c r="C857" s="142"/>
      <c r="D857" s="142"/>
    </row>
    <row r="858" ht="15.75" customHeight="1">
      <c r="A858" s="142"/>
      <c r="B858" s="142"/>
      <c r="C858" s="142"/>
      <c r="D858" s="142"/>
    </row>
    <row r="859" ht="15.75" customHeight="1">
      <c r="A859" s="142"/>
      <c r="B859" s="142"/>
      <c r="C859" s="142"/>
      <c r="D859" s="142"/>
    </row>
    <row r="860" ht="15.75" customHeight="1">
      <c r="A860" s="142"/>
      <c r="B860" s="142"/>
      <c r="C860" s="142"/>
      <c r="D860" s="142"/>
    </row>
    <row r="861" ht="15.75" customHeight="1">
      <c r="A861" s="142"/>
      <c r="B861" s="142"/>
      <c r="C861" s="142"/>
      <c r="D861" s="142"/>
    </row>
    <row r="862" ht="15.75" customHeight="1">
      <c r="A862" s="142"/>
      <c r="B862" s="142"/>
      <c r="C862" s="142"/>
      <c r="D862" s="142"/>
    </row>
    <row r="863" ht="15.75" customHeight="1">
      <c r="A863" s="142"/>
      <c r="B863" s="142"/>
      <c r="C863" s="142"/>
      <c r="D863" s="142"/>
    </row>
    <row r="864" ht="15.75" customHeight="1">
      <c r="A864" s="142"/>
      <c r="B864" s="142"/>
      <c r="C864" s="142"/>
      <c r="D864" s="142"/>
    </row>
    <row r="865" ht="15.75" customHeight="1">
      <c r="A865" s="142"/>
      <c r="B865" s="142"/>
      <c r="C865" s="142"/>
      <c r="D865" s="142"/>
    </row>
    <row r="866" ht="15.75" customHeight="1">
      <c r="A866" s="142"/>
      <c r="B866" s="142"/>
      <c r="C866" s="142"/>
      <c r="D866" s="142"/>
    </row>
    <row r="867" ht="15.75" customHeight="1">
      <c r="A867" s="142"/>
      <c r="B867" s="142"/>
      <c r="C867" s="142"/>
      <c r="D867" s="142"/>
    </row>
    <row r="868" ht="15.75" customHeight="1">
      <c r="A868" s="142"/>
      <c r="B868" s="142"/>
      <c r="C868" s="142"/>
      <c r="D868" s="142"/>
    </row>
    <row r="869" ht="15.75" customHeight="1">
      <c r="A869" s="142"/>
      <c r="B869" s="142"/>
      <c r="C869" s="142"/>
      <c r="D869" s="142"/>
    </row>
    <row r="870" ht="15.75" customHeight="1">
      <c r="A870" s="142"/>
      <c r="B870" s="142"/>
      <c r="C870" s="142"/>
      <c r="D870" s="142"/>
    </row>
    <row r="871" ht="15.75" customHeight="1">
      <c r="A871" s="142"/>
      <c r="B871" s="142"/>
      <c r="C871" s="142"/>
      <c r="D871" s="142"/>
    </row>
    <row r="872" ht="15.75" customHeight="1">
      <c r="A872" s="142"/>
      <c r="B872" s="142"/>
      <c r="C872" s="142"/>
      <c r="D872" s="142"/>
    </row>
    <row r="873" ht="15.75" customHeight="1">
      <c r="A873" s="142"/>
      <c r="B873" s="142"/>
      <c r="C873" s="142"/>
      <c r="D873" s="142"/>
    </row>
    <row r="874" ht="15.75" customHeight="1">
      <c r="A874" s="142"/>
      <c r="B874" s="142"/>
      <c r="C874" s="142"/>
      <c r="D874" s="142"/>
    </row>
    <row r="875" ht="15.75" customHeight="1">
      <c r="A875" s="142"/>
      <c r="B875" s="142"/>
      <c r="C875" s="142"/>
      <c r="D875" s="142"/>
    </row>
    <row r="876" ht="15.75" customHeight="1">
      <c r="A876" s="142"/>
      <c r="B876" s="142"/>
      <c r="C876" s="142"/>
      <c r="D876" s="142"/>
    </row>
    <row r="877" ht="15.75" customHeight="1">
      <c r="A877" s="142"/>
      <c r="B877" s="142"/>
      <c r="C877" s="142"/>
      <c r="D877" s="142"/>
    </row>
    <row r="878" ht="15.75" customHeight="1">
      <c r="A878" s="142"/>
      <c r="B878" s="142"/>
      <c r="C878" s="142"/>
      <c r="D878" s="142"/>
    </row>
    <row r="879" ht="15.75" customHeight="1">
      <c r="A879" s="142"/>
      <c r="B879" s="142"/>
      <c r="C879" s="142"/>
      <c r="D879" s="142"/>
    </row>
    <row r="880" ht="15.75" customHeight="1">
      <c r="A880" s="142"/>
      <c r="B880" s="142"/>
      <c r="C880" s="142"/>
      <c r="D880" s="142"/>
    </row>
    <row r="881" ht="15.75" customHeight="1">
      <c r="A881" s="142"/>
      <c r="B881" s="142"/>
      <c r="C881" s="142"/>
      <c r="D881" s="142"/>
    </row>
    <row r="882" ht="15.75" customHeight="1">
      <c r="A882" s="142"/>
      <c r="B882" s="142"/>
      <c r="C882" s="142"/>
      <c r="D882" s="142"/>
    </row>
    <row r="883" ht="15.75" customHeight="1">
      <c r="A883" s="142"/>
      <c r="B883" s="142"/>
      <c r="C883" s="142"/>
      <c r="D883" s="142"/>
    </row>
    <row r="884" ht="15.75" customHeight="1">
      <c r="A884" s="142"/>
      <c r="B884" s="142"/>
      <c r="C884" s="142"/>
      <c r="D884" s="142"/>
    </row>
    <row r="885" ht="15.75" customHeight="1">
      <c r="A885" s="142"/>
      <c r="B885" s="142"/>
      <c r="C885" s="142"/>
      <c r="D885" s="142"/>
    </row>
    <row r="886" ht="15.75" customHeight="1">
      <c r="A886" s="142"/>
      <c r="B886" s="142"/>
      <c r="C886" s="142"/>
      <c r="D886" s="142"/>
    </row>
    <row r="887" ht="15.75" customHeight="1">
      <c r="A887" s="142"/>
      <c r="B887" s="142"/>
      <c r="C887" s="142"/>
      <c r="D887" s="142"/>
    </row>
    <row r="888" ht="15.75" customHeight="1">
      <c r="A888" s="142"/>
      <c r="B888" s="142"/>
      <c r="C888" s="142"/>
      <c r="D888" s="142"/>
    </row>
    <row r="889" ht="15.75" customHeight="1">
      <c r="A889" s="142"/>
      <c r="B889" s="142"/>
      <c r="C889" s="142"/>
      <c r="D889" s="142"/>
    </row>
    <row r="890" ht="15.75" customHeight="1">
      <c r="A890" s="142"/>
      <c r="B890" s="142"/>
      <c r="C890" s="142"/>
      <c r="D890" s="142"/>
    </row>
    <row r="891" ht="15.75" customHeight="1">
      <c r="A891" s="142"/>
      <c r="B891" s="142"/>
      <c r="C891" s="142"/>
      <c r="D891" s="142"/>
    </row>
    <row r="892" ht="15.75" customHeight="1">
      <c r="A892" s="142"/>
      <c r="B892" s="142"/>
      <c r="C892" s="142"/>
      <c r="D892" s="142"/>
    </row>
    <row r="893" ht="15.75" customHeight="1">
      <c r="A893" s="142"/>
      <c r="B893" s="142"/>
      <c r="C893" s="142"/>
      <c r="D893" s="142"/>
    </row>
    <row r="894" ht="15.75" customHeight="1">
      <c r="A894" s="142"/>
      <c r="B894" s="142"/>
      <c r="C894" s="142"/>
      <c r="D894" s="142"/>
    </row>
    <row r="895" ht="15.75" customHeight="1">
      <c r="A895" s="142"/>
      <c r="B895" s="142"/>
      <c r="C895" s="142"/>
      <c r="D895" s="142"/>
    </row>
    <row r="896" ht="15.75" customHeight="1">
      <c r="A896" s="142"/>
      <c r="B896" s="142"/>
      <c r="C896" s="142"/>
      <c r="D896" s="142"/>
    </row>
    <row r="897" ht="15.75" customHeight="1">
      <c r="A897" s="142"/>
      <c r="B897" s="142"/>
      <c r="C897" s="142"/>
      <c r="D897" s="142"/>
    </row>
    <row r="898" ht="15.75" customHeight="1">
      <c r="A898" s="142"/>
      <c r="B898" s="142"/>
      <c r="C898" s="142"/>
      <c r="D898" s="142"/>
    </row>
    <row r="899" ht="15.75" customHeight="1">
      <c r="A899" s="142"/>
      <c r="B899" s="142"/>
      <c r="C899" s="142"/>
      <c r="D899" s="142"/>
    </row>
    <row r="900" ht="15.75" customHeight="1">
      <c r="A900" s="142"/>
      <c r="B900" s="142"/>
      <c r="C900" s="142"/>
      <c r="D900" s="142"/>
    </row>
    <row r="901" ht="15.75" customHeight="1">
      <c r="A901" s="142"/>
      <c r="B901" s="142"/>
      <c r="C901" s="142"/>
      <c r="D901" s="142"/>
    </row>
    <row r="902" ht="15.75" customHeight="1">
      <c r="A902" s="142"/>
      <c r="B902" s="142"/>
      <c r="C902" s="142"/>
      <c r="D902" s="142"/>
    </row>
    <row r="903" ht="15.75" customHeight="1">
      <c r="A903" s="142"/>
      <c r="B903" s="142"/>
      <c r="C903" s="142"/>
      <c r="D903" s="142"/>
    </row>
    <row r="904" ht="15.75" customHeight="1">
      <c r="A904" s="142"/>
      <c r="B904" s="142"/>
      <c r="C904" s="142"/>
      <c r="D904" s="142"/>
    </row>
    <row r="905" ht="15.75" customHeight="1">
      <c r="A905" s="142"/>
      <c r="B905" s="142"/>
      <c r="C905" s="142"/>
      <c r="D905" s="142"/>
    </row>
    <row r="906" ht="15.75" customHeight="1">
      <c r="A906" s="142"/>
      <c r="B906" s="142"/>
      <c r="C906" s="142"/>
      <c r="D906" s="142"/>
    </row>
    <row r="907" ht="15.75" customHeight="1">
      <c r="A907" s="142"/>
      <c r="B907" s="142"/>
      <c r="C907" s="142"/>
      <c r="D907" s="142"/>
    </row>
    <row r="908" ht="15.75" customHeight="1">
      <c r="A908" s="142"/>
      <c r="B908" s="142"/>
      <c r="C908" s="142"/>
      <c r="D908" s="142"/>
    </row>
    <row r="909" ht="15.75" customHeight="1">
      <c r="A909" s="142"/>
      <c r="B909" s="142"/>
      <c r="C909" s="142"/>
      <c r="D909" s="142"/>
    </row>
    <row r="910" ht="15.75" customHeight="1">
      <c r="A910" s="142"/>
      <c r="B910" s="142"/>
      <c r="C910" s="142"/>
      <c r="D910" s="142"/>
    </row>
    <row r="911" ht="15.75" customHeight="1">
      <c r="A911" s="142"/>
      <c r="B911" s="142"/>
      <c r="C911" s="142"/>
      <c r="D911" s="142"/>
    </row>
    <row r="912" ht="15.75" customHeight="1">
      <c r="A912" s="142"/>
      <c r="B912" s="142"/>
      <c r="C912" s="142"/>
      <c r="D912" s="142"/>
    </row>
    <row r="913" ht="15.75" customHeight="1">
      <c r="A913" s="142"/>
      <c r="B913" s="142"/>
      <c r="C913" s="142"/>
      <c r="D913" s="142"/>
    </row>
    <row r="914" ht="15.75" customHeight="1">
      <c r="A914" s="142"/>
      <c r="B914" s="142"/>
      <c r="C914" s="142"/>
      <c r="D914" s="142"/>
    </row>
    <row r="915" ht="15.75" customHeight="1">
      <c r="A915" s="142"/>
      <c r="B915" s="142"/>
      <c r="C915" s="142"/>
      <c r="D915" s="142"/>
    </row>
    <row r="916" ht="15.75" customHeight="1">
      <c r="A916" s="142"/>
      <c r="B916" s="142"/>
      <c r="C916" s="142"/>
      <c r="D916" s="142"/>
    </row>
    <row r="917" ht="15.75" customHeight="1">
      <c r="A917" s="142"/>
      <c r="B917" s="142"/>
      <c r="C917" s="142"/>
      <c r="D917" s="142"/>
    </row>
    <row r="918" ht="15.75" customHeight="1">
      <c r="A918" s="142"/>
      <c r="B918" s="142"/>
      <c r="C918" s="142"/>
      <c r="D918" s="142"/>
    </row>
    <row r="919" ht="15.75" customHeight="1">
      <c r="A919" s="142"/>
      <c r="B919" s="142"/>
      <c r="C919" s="142"/>
      <c r="D919" s="142"/>
    </row>
    <row r="920" ht="15.75" customHeight="1">
      <c r="A920" s="142"/>
      <c r="B920" s="142"/>
      <c r="C920" s="142"/>
      <c r="D920" s="142"/>
    </row>
    <row r="921" ht="15.75" customHeight="1">
      <c r="A921" s="142"/>
      <c r="B921" s="142"/>
      <c r="C921" s="142"/>
      <c r="D921" s="142"/>
    </row>
    <row r="922" ht="15.75" customHeight="1">
      <c r="A922" s="142"/>
      <c r="B922" s="142"/>
      <c r="C922" s="142"/>
      <c r="D922" s="142"/>
    </row>
    <row r="923" ht="15.75" customHeight="1">
      <c r="A923" s="142"/>
      <c r="B923" s="142"/>
      <c r="C923" s="142"/>
      <c r="D923" s="142"/>
    </row>
    <row r="924" ht="15.75" customHeight="1">
      <c r="A924" s="142"/>
      <c r="B924" s="142"/>
      <c r="C924" s="142"/>
      <c r="D924" s="142"/>
    </row>
    <row r="925" ht="15.75" customHeight="1">
      <c r="A925" s="142"/>
      <c r="B925" s="142"/>
      <c r="C925" s="142"/>
      <c r="D925" s="142"/>
    </row>
    <row r="926" ht="15.75" customHeight="1">
      <c r="A926" s="142"/>
      <c r="B926" s="142"/>
      <c r="C926" s="142"/>
      <c r="D926" s="142"/>
    </row>
    <row r="927" ht="15.75" customHeight="1">
      <c r="A927" s="142"/>
      <c r="B927" s="142"/>
      <c r="C927" s="142"/>
      <c r="D927" s="142"/>
    </row>
    <row r="928" ht="15.75" customHeight="1">
      <c r="A928" s="142"/>
      <c r="B928" s="142"/>
      <c r="C928" s="142"/>
      <c r="D928" s="142"/>
    </row>
    <row r="929" ht="15.75" customHeight="1">
      <c r="A929" s="142"/>
      <c r="B929" s="142"/>
      <c r="C929" s="142"/>
      <c r="D929" s="142"/>
    </row>
    <row r="930" ht="15.75" customHeight="1">
      <c r="A930" s="142"/>
      <c r="B930" s="142"/>
      <c r="C930" s="142"/>
      <c r="D930" s="142"/>
    </row>
    <row r="931" ht="15.75" customHeight="1">
      <c r="A931" s="142"/>
      <c r="B931" s="142"/>
      <c r="C931" s="142"/>
      <c r="D931" s="142"/>
    </row>
    <row r="932" ht="15.75" customHeight="1">
      <c r="A932" s="142"/>
      <c r="B932" s="142"/>
      <c r="C932" s="142"/>
      <c r="D932" s="142"/>
    </row>
    <row r="933" ht="15.75" customHeight="1">
      <c r="A933" s="142"/>
      <c r="B933" s="142"/>
      <c r="C933" s="142"/>
      <c r="D933" s="142"/>
    </row>
    <row r="934" ht="15.75" customHeight="1">
      <c r="A934" s="142"/>
      <c r="B934" s="142"/>
      <c r="C934" s="142"/>
      <c r="D934" s="142"/>
    </row>
    <row r="935" ht="15.75" customHeight="1">
      <c r="A935" s="142"/>
      <c r="B935" s="142"/>
      <c r="C935" s="142"/>
      <c r="D935" s="142"/>
    </row>
    <row r="936" ht="15.75" customHeight="1">
      <c r="A936" s="142"/>
      <c r="B936" s="142"/>
      <c r="C936" s="142"/>
      <c r="D936" s="142"/>
    </row>
    <row r="937" ht="15.75" customHeight="1">
      <c r="A937" s="142"/>
      <c r="B937" s="142"/>
      <c r="C937" s="142"/>
      <c r="D937" s="142"/>
    </row>
    <row r="938" ht="15.75" customHeight="1">
      <c r="A938" s="142"/>
      <c r="B938" s="142"/>
      <c r="C938" s="142"/>
      <c r="D938" s="142"/>
    </row>
    <row r="939" ht="15.75" customHeight="1">
      <c r="A939" s="142"/>
      <c r="B939" s="142"/>
      <c r="C939" s="142"/>
      <c r="D939" s="142"/>
    </row>
    <row r="940" ht="15.75" customHeight="1">
      <c r="A940" s="142"/>
      <c r="B940" s="142"/>
      <c r="C940" s="142"/>
      <c r="D940" s="142"/>
    </row>
    <row r="941" ht="15.75" customHeight="1">
      <c r="A941" s="142"/>
      <c r="B941" s="142"/>
      <c r="C941" s="142"/>
      <c r="D941" s="142"/>
    </row>
    <row r="942" ht="15.75" customHeight="1">
      <c r="A942" s="142"/>
      <c r="B942" s="142"/>
      <c r="C942" s="142"/>
      <c r="D942" s="142"/>
    </row>
    <row r="943" ht="15.75" customHeight="1">
      <c r="A943" s="142"/>
      <c r="B943" s="142"/>
      <c r="C943" s="142"/>
      <c r="D943" s="142"/>
    </row>
    <row r="944" ht="15.75" customHeight="1">
      <c r="A944" s="142"/>
      <c r="B944" s="142"/>
      <c r="C944" s="142"/>
      <c r="D944" s="142"/>
    </row>
    <row r="945" ht="15.75" customHeight="1">
      <c r="A945" s="142"/>
      <c r="B945" s="142"/>
      <c r="C945" s="142"/>
      <c r="D945" s="142"/>
    </row>
    <row r="946" ht="15.75" customHeight="1">
      <c r="A946" s="142"/>
      <c r="B946" s="142"/>
      <c r="C946" s="142"/>
      <c r="D946" s="142"/>
    </row>
    <row r="947" ht="15.75" customHeight="1">
      <c r="A947" s="142"/>
      <c r="B947" s="142"/>
      <c r="C947" s="142"/>
      <c r="D947" s="142"/>
    </row>
    <row r="948" ht="15.75" customHeight="1">
      <c r="A948" s="142"/>
      <c r="B948" s="142"/>
      <c r="C948" s="142"/>
      <c r="D948" s="142"/>
    </row>
    <row r="949" ht="15.75" customHeight="1">
      <c r="A949" s="142"/>
      <c r="B949" s="142"/>
      <c r="C949" s="142"/>
      <c r="D949" s="142"/>
    </row>
    <row r="950" ht="15.75" customHeight="1">
      <c r="A950" s="142"/>
      <c r="B950" s="142"/>
      <c r="C950" s="142"/>
      <c r="D950" s="142"/>
    </row>
    <row r="951" ht="15.75" customHeight="1">
      <c r="A951" s="142"/>
      <c r="B951" s="142"/>
      <c r="C951" s="142"/>
      <c r="D951" s="142"/>
    </row>
    <row r="952" ht="15.75" customHeight="1">
      <c r="A952" s="142"/>
      <c r="B952" s="142"/>
      <c r="C952" s="142"/>
      <c r="D952" s="142"/>
    </row>
    <row r="953" ht="15.75" customHeight="1">
      <c r="A953" s="142"/>
      <c r="B953" s="142"/>
      <c r="C953" s="142"/>
      <c r="D953" s="142"/>
    </row>
    <row r="954" ht="15.75" customHeight="1">
      <c r="A954" s="142"/>
      <c r="B954" s="142"/>
      <c r="C954" s="142"/>
      <c r="D954" s="142"/>
    </row>
    <row r="955" ht="15.75" customHeight="1">
      <c r="A955" s="142"/>
      <c r="B955" s="142"/>
      <c r="C955" s="142"/>
      <c r="D955" s="142"/>
    </row>
    <row r="956" ht="15.75" customHeight="1">
      <c r="A956" s="142"/>
      <c r="B956" s="142"/>
      <c r="C956" s="142"/>
      <c r="D956" s="142"/>
    </row>
    <row r="957" ht="15.75" customHeight="1">
      <c r="A957" s="142"/>
      <c r="B957" s="142"/>
      <c r="C957" s="142"/>
      <c r="D957" s="142"/>
    </row>
    <row r="958" ht="15.75" customHeight="1">
      <c r="A958" s="142"/>
      <c r="B958" s="142"/>
      <c r="C958" s="142"/>
      <c r="D958" s="142"/>
    </row>
    <row r="959" ht="15.75" customHeight="1">
      <c r="A959" s="142"/>
      <c r="B959" s="142"/>
      <c r="C959" s="142"/>
      <c r="D959" s="142"/>
    </row>
    <row r="960" ht="15.75" customHeight="1">
      <c r="A960" s="142"/>
      <c r="B960" s="142"/>
      <c r="C960" s="142"/>
      <c r="D960" s="142"/>
    </row>
    <row r="961" ht="15.75" customHeight="1">
      <c r="A961" s="142"/>
      <c r="B961" s="142"/>
      <c r="C961" s="142"/>
      <c r="D961" s="142"/>
    </row>
    <row r="962" ht="15.75" customHeight="1">
      <c r="A962" s="142"/>
      <c r="B962" s="142"/>
      <c r="C962" s="142"/>
      <c r="D962" s="142"/>
    </row>
    <row r="963" ht="15.75" customHeight="1">
      <c r="A963" s="142"/>
      <c r="B963" s="142"/>
      <c r="C963" s="142"/>
      <c r="D963" s="142"/>
    </row>
    <row r="964" ht="15.75" customHeight="1">
      <c r="A964" s="142"/>
      <c r="B964" s="142"/>
      <c r="C964" s="142"/>
      <c r="D964" s="142"/>
    </row>
    <row r="965" ht="15.75" customHeight="1">
      <c r="A965" s="142"/>
      <c r="B965" s="142"/>
      <c r="C965" s="142"/>
      <c r="D965" s="142"/>
    </row>
    <row r="966" ht="15.75" customHeight="1">
      <c r="A966" s="142"/>
      <c r="B966" s="142"/>
      <c r="C966" s="142"/>
      <c r="D966" s="142"/>
    </row>
    <row r="967" ht="15.75" customHeight="1">
      <c r="A967" s="142"/>
      <c r="B967" s="142"/>
      <c r="C967" s="142"/>
      <c r="D967" s="142"/>
    </row>
    <row r="968" ht="15.75" customHeight="1">
      <c r="A968" s="142"/>
      <c r="B968" s="142"/>
      <c r="C968" s="142"/>
      <c r="D968" s="142"/>
    </row>
    <row r="969" ht="15.75" customHeight="1">
      <c r="A969" s="142"/>
      <c r="B969" s="142"/>
      <c r="C969" s="142"/>
      <c r="D969" s="142"/>
    </row>
    <row r="970" ht="15.75" customHeight="1">
      <c r="A970" s="142"/>
      <c r="B970" s="142"/>
      <c r="C970" s="142"/>
      <c r="D970" s="142"/>
    </row>
    <row r="971" ht="15.75" customHeight="1">
      <c r="A971" s="142"/>
      <c r="B971" s="142"/>
      <c r="C971" s="142"/>
      <c r="D971" s="142"/>
    </row>
    <row r="972" ht="15.75" customHeight="1">
      <c r="A972" s="142"/>
      <c r="B972" s="142"/>
      <c r="C972" s="142"/>
      <c r="D972" s="142"/>
    </row>
    <row r="973" ht="15.75" customHeight="1">
      <c r="A973" s="142"/>
      <c r="B973" s="142"/>
      <c r="C973" s="142"/>
      <c r="D973" s="142"/>
    </row>
    <row r="974" ht="15.75" customHeight="1">
      <c r="A974" s="142"/>
      <c r="B974" s="142"/>
      <c r="C974" s="142"/>
      <c r="D974" s="142"/>
    </row>
    <row r="975" ht="15.75" customHeight="1">
      <c r="A975" s="142"/>
      <c r="B975" s="142"/>
      <c r="C975" s="142"/>
      <c r="D975" s="142"/>
    </row>
    <row r="976" ht="15.75" customHeight="1">
      <c r="A976" s="142"/>
      <c r="B976" s="142"/>
      <c r="C976" s="142"/>
      <c r="D976" s="142"/>
    </row>
    <row r="977" ht="15.75" customHeight="1">
      <c r="A977" s="142"/>
      <c r="B977" s="142"/>
      <c r="C977" s="142"/>
      <c r="D977" s="142"/>
    </row>
    <row r="978" ht="15.75" customHeight="1">
      <c r="A978" s="142"/>
      <c r="B978" s="142"/>
      <c r="C978" s="142"/>
      <c r="D978" s="142"/>
    </row>
    <row r="979" ht="15.75" customHeight="1">
      <c r="A979" s="142"/>
      <c r="B979" s="142"/>
      <c r="C979" s="142"/>
      <c r="D979" s="142"/>
    </row>
    <row r="980" ht="15.75" customHeight="1">
      <c r="A980" s="142"/>
      <c r="B980" s="142"/>
      <c r="C980" s="142"/>
      <c r="D980" s="142"/>
    </row>
    <row r="981" ht="15.75" customHeight="1">
      <c r="A981" s="142"/>
      <c r="B981" s="142"/>
      <c r="C981" s="142"/>
      <c r="D981" s="142"/>
    </row>
    <row r="982" ht="15.75" customHeight="1">
      <c r="A982" s="142"/>
      <c r="B982" s="142"/>
      <c r="C982" s="142"/>
      <c r="D982" s="142"/>
    </row>
    <row r="983" ht="15.75" customHeight="1">
      <c r="A983" s="142"/>
      <c r="B983" s="142"/>
      <c r="C983" s="142"/>
      <c r="D983" s="142"/>
    </row>
    <row r="984" ht="15.75" customHeight="1">
      <c r="A984" s="142"/>
      <c r="B984" s="142"/>
      <c r="C984" s="142"/>
      <c r="D984" s="142"/>
    </row>
    <row r="985" ht="15.75" customHeight="1">
      <c r="A985" s="142"/>
      <c r="B985" s="142"/>
      <c r="C985" s="142"/>
      <c r="D985" s="142"/>
    </row>
    <row r="986" ht="15.75" customHeight="1">
      <c r="A986" s="142"/>
      <c r="B986" s="142"/>
      <c r="C986" s="142"/>
      <c r="D986" s="142"/>
    </row>
    <row r="987" ht="15.75" customHeight="1">
      <c r="A987" s="142"/>
      <c r="B987" s="142"/>
      <c r="C987" s="142"/>
      <c r="D987" s="142"/>
    </row>
    <row r="988" ht="15.75" customHeight="1">
      <c r="A988" s="142"/>
      <c r="B988" s="142"/>
      <c r="C988" s="142"/>
      <c r="D988" s="142"/>
    </row>
    <row r="989" ht="15.75" customHeight="1">
      <c r="A989" s="142"/>
      <c r="B989" s="142"/>
      <c r="C989" s="142"/>
      <c r="D989" s="142"/>
    </row>
    <row r="990" ht="15.75" customHeight="1">
      <c r="A990" s="142"/>
      <c r="B990" s="142"/>
      <c r="C990" s="142"/>
      <c r="D990" s="142"/>
    </row>
    <row r="991" ht="15.75" customHeight="1">
      <c r="A991" s="142"/>
      <c r="B991" s="142"/>
      <c r="C991" s="142"/>
      <c r="D991" s="142"/>
    </row>
    <row r="992" ht="15.75" customHeight="1">
      <c r="A992" s="142"/>
      <c r="B992" s="142"/>
      <c r="C992" s="142"/>
      <c r="D992" s="142"/>
    </row>
    <row r="993" ht="15.75" customHeight="1">
      <c r="A993" s="142"/>
      <c r="B993" s="142"/>
      <c r="C993" s="142"/>
      <c r="D993" s="142"/>
    </row>
    <row r="994" ht="15.75" customHeight="1">
      <c r="A994" s="142"/>
      <c r="B994" s="142"/>
      <c r="C994" s="142"/>
      <c r="D994" s="142"/>
    </row>
    <row r="995" ht="15.75" customHeight="1">
      <c r="A995" s="142"/>
      <c r="B995" s="142"/>
      <c r="C995" s="142"/>
      <c r="D995" s="142"/>
    </row>
    <row r="996" ht="15.75" customHeight="1">
      <c r="A996" s="142"/>
      <c r="B996" s="142"/>
      <c r="C996" s="142"/>
      <c r="D996" s="142"/>
    </row>
    <row r="997" ht="15.75" customHeight="1">
      <c r="A997" s="142"/>
      <c r="B997" s="142"/>
      <c r="C997" s="142"/>
      <c r="D997" s="142"/>
    </row>
    <row r="998" ht="15.75" customHeight="1">
      <c r="A998" s="142"/>
      <c r="B998" s="142"/>
      <c r="C998" s="142"/>
      <c r="D998" s="142"/>
    </row>
    <row r="999" ht="15.75" customHeight="1">
      <c r="A999" s="142"/>
      <c r="B999" s="142"/>
      <c r="C999" s="142"/>
      <c r="D999" s="142"/>
    </row>
    <row r="1000" ht="15.75" customHeight="1">
      <c r="A1000" s="142"/>
      <c r="B1000" s="142"/>
      <c r="C1000" s="142"/>
      <c r="D1000" s="142"/>
    </row>
  </sheetData>
  <mergeCells count="2">
    <mergeCell ref="A2:E2"/>
    <mergeCell ref="B12:D12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10.29"/>
    <col customWidth="1" min="4" max="4" width="12.43"/>
    <col customWidth="1" min="5" max="5" width="15.71"/>
    <col customWidth="1" min="6" max="6" width="15.29"/>
    <col customWidth="1" min="7" max="7" width="13.14"/>
    <col customWidth="1" min="8" max="8" width="10.29"/>
    <col customWidth="1" min="9" max="9" width="10.86"/>
    <col customWidth="1" min="10" max="10" width="12.29"/>
    <col customWidth="1" min="11" max="11" width="16.0"/>
    <col customWidth="1" min="12" max="12" width="11.86"/>
    <col customWidth="1" min="13" max="13" width="23.57"/>
    <col customWidth="1" min="14" max="26" width="8.71"/>
  </cols>
  <sheetData>
    <row r="1">
      <c r="B1" s="142"/>
      <c r="C1" s="142"/>
      <c r="D1" s="97"/>
      <c r="E1" s="142"/>
      <c r="F1" s="142"/>
      <c r="G1" s="142"/>
      <c r="H1" s="142"/>
      <c r="I1" s="142"/>
      <c r="J1" s="142"/>
      <c r="K1" s="142"/>
      <c r="L1" s="142"/>
    </row>
    <row r="2" ht="23.25" customHeight="1">
      <c r="A2" s="136"/>
      <c r="B2" s="145" t="s">
        <v>3069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6"/>
    </row>
    <row r="3">
      <c r="A3" s="575" t="s">
        <v>3070</v>
      </c>
      <c r="B3" s="575" t="s">
        <v>3071</v>
      </c>
      <c r="C3" s="575" t="s">
        <v>3072</v>
      </c>
      <c r="D3" s="575" t="s">
        <v>2420</v>
      </c>
      <c r="E3" s="576" t="s">
        <v>3073</v>
      </c>
      <c r="F3" s="576" t="s">
        <v>3074</v>
      </c>
      <c r="G3" s="575" t="s">
        <v>3075</v>
      </c>
      <c r="H3" s="575" t="s">
        <v>3076</v>
      </c>
      <c r="I3" s="136" t="s">
        <v>2624</v>
      </c>
      <c r="J3" s="577" t="s">
        <v>3077</v>
      </c>
      <c r="K3" s="575" t="s">
        <v>3078</v>
      </c>
      <c r="L3" s="82" t="s">
        <v>3079</v>
      </c>
      <c r="M3" s="82" t="s">
        <v>32</v>
      </c>
    </row>
    <row r="4">
      <c r="A4" s="136" t="s">
        <v>3080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516"/>
    </row>
    <row r="5">
      <c r="A5" s="136" t="s">
        <v>3081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516"/>
    </row>
    <row r="6">
      <c r="A6" s="136" t="s">
        <v>3082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516"/>
    </row>
    <row r="7">
      <c r="A7" s="136" t="s">
        <v>3083</v>
      </c>
      <c r="B7" s="136" t="s">
        <v>3084</v>
      </c>
      <c r="C7" s="136" t="s">
        <v>3085</v>
      </c>
      <c r="D7" s="136">
        <v>19699.0</v>
      </c>
      <c r="E7" s="136">
        <v>501.0</v>
      </c>
      <c r="F7" s="136">
        <v>2500.0</v>
      </c>
      <c r="G7" s="136">
        <v>7000.0</v>
      </c>
      <c r="H7" s="136">
        <v>7000.0</v>
      </c>
      <c r="I7" s="136">
        <v>9698.0</v>
      </c>
      <c r="J7" s="137">
        <v>12699.0</v>
      </c>
      <c r="K7" s="136" t="s">
        <v>3086</v>
      </c>
      <c r="L7" s="137">
        <f t="shared" ref="L7:L22" si="1">I7+200</f>
        <v>9898</v>
      </c>
      <c r="M7" s="516" t="s">
        <v>35</v>
      </c>
    </row>
    <row r="8">
      <c r="A8" s="136" t="s">
        <v>3087</v>
      </c>
      <c r="B8" s="136" t="s">
        <v>3084</v>
      </c>
      <c r="C8" s="136" t="s">
        <v>3088</v>
      </c>
      <c r="D8" s="136">
        <v>21990.0</v>
      </c>
      <c r="E8" s="136">
        <v>559.0</v>
      </c>
      <c r="F8" s="136">
        <v>2500.0</v>
      </c>
      <c r="G8" s="136">
        <v>7000.0</v>
      </c>
      <c r="H8" s="136">
        <v>7000.0</v>
      </c>
      <c r="I8" s="136">
        <v>11931.0</v>
      </c>
      <c r="J8" s="137">
        <v>14990.0</v>
      </c>
      <c r="K8" s="136" t="s">
        <v>3086</v>
      </c>
      <c r="L8" s="137">
        <f t="shared" si="1"/>
        <v>12131</v>
      </c>
      <c r="M8" s="516" t="s">
        <v>35</v>
      </c>
    </row>
    <row r="9">
      <c r="A9" s="136" t="s">
        <v>3089</v>
      </c>
      <c r="B9" s="136" t="s">
        <v>3090</v>
      </c>
      <c r="C9" s="136" t="s">
        <v>3091</v>
      </c>
      <c r="D9" s="136">
        <v>23999.0</v>
      </c>
      <c r="E9" s="136">
        <v>610.0</v>
      </c>
      <c r="F9" s="136">
        <v>3500.0</v>
      </c>
      <c r="G9" s="136">
        <v>3000.0</v>
      </c>
      <c r="H9" s="136">
        <v>3000.0</v>
      </c>
      <c r="I9" s="136">
        <v>13889.0</v>
      </c>
      <c r="J9" s="137">
        <v>17999.0</v>
      </c>
      <c r="K9" s="136" t="s">
        <v>3086</v>
      </c>
      <c r="L9" s="137">
        <f t="shared" si="1"/>
        <v>14089</v>
      </c>
      <c r="M9" s="516" t="s">
        <v>551</v>
      </c>
    </row>
    <row r="10">
      <c r="A10" s="136" t="s">
        <v>3092</v>
      </c>
      <c r="B10" s="136" t="s">
        <v>3093</v>
      </c>
      <c r="C10" s="136" t="s">
        <v>3091</v>
      </c>
      <c r="D10" s="136">
        <v>28999.0</v>
      </c>
      <c r="E10" s="136">
        <v>737.0</v>
      </c>
      <c r="F10" s="136">
        <v>3500.0</v>
      </c>
      <c r="G10" s="136">
        <v>3000.0</v>
      </c>
      <c r="H10" s="136"/>
      <c r="I10" s="136">
        <v>21762.0</v>
      </c>
      <c r="J10" s="137">
        <v>25999.0</v>
      </c>
      <c r="K10" s="136" t="s">
        <v>3086</v>
      </c>
      <c r="L10" s="137">
        <f t="shared" si="1"/>
        <v>21962</v>
      </c>
      <c r="M10" s="516" t="s">
        <v>35</v>
      </c>
    </row>
    <row r="11">
      <c r="A11" s="136" t="s">
        <v>3094</v>
      </c>
      <c r="B11" s="136" t="s">
        <v>3090</v>
      </c>
      <c r="C11" s="136" t="s">
        <v>3095</v>
      </c>
      <c r="D11" s="136">
        <v>9999.0</v>
      </c>
      <c r="E11" s="136">
        <v>0.0</v>
      </c>
      <c r="F11" s="136">
        <v>0.0</v>
      </c>
      <c r="G11" s="136">
        <v>0.0</v>
      </c>
      <c r="H11" s="136">
        <v>0.0</v>
      </c>
      <c r="I11" s="136">
        <v>9999.0</v>
      </c>
      <c r="J11" s="137">
        <v>9999.0</v>
      </c>
      <c r="K11" s="136" t="s">
        <v>3086</v>
      </c>
      <c r="L11" s="137">
        <f t="shared" si="1"/>
        <v>10199</v>
      </c>
      <c r="M11" s="516" t="s">
        <v>35</v>
      </c>
    </row>
    <row r="12">
      <c r="A12" s="136" t="s">
        <v>3096</v>
      </c>
      <c r="B12" s="136" t="s">
        <v>3097</v>
      </c>
      <c r="C12" s="136" t="s">
        <v>3098</v>
      </c>
      <c r="D12" s="136">
        <v>19999.0</v>
      </c>
      <c r="E12" s="136">
        <v>508.0</v>
      </c>
      <c r="F12" s="136">
        <v>3500.0</v>
      </c>
      <c r="G12" s="136">
        <v>5000.0</v>
      </c>
      <c r="H12" s="136">
        <v>0.0</v>
      </c>
      <c r="I12" s="136">
        <v>10991.0</v>
      </c>
      <c r="J12" s="137">
        <v>14999.0</v>
      </c>
      <c r="K12" s="136" t="s">
        <v>3086</v>
      </c>
      <c r="L12" s="137">
        <f t="shared" si="1"/>
        <v>11191</v>
      </c>
      <c r="M12" s="516" t="s">
        <v>35</v>
      </c>
    </row>
    <row r="13">
      <c r="A13" s="136" t="s">
        <v>3099</v>
      </c>
      <c r="B13" s="136" t="s">
        <v>3100</v>
      </c>
      <c r="C13" s="136" t="s">
        <v>3101</v>
      </c>
      <c r="D13" s="136">
        <v>31999.0</v>
      </c>
      <c r="E13" s="136">
        <v>814.0</v>
      </c>
      <c r="F13" s="136">
        <v>3500.0</v>
      </c>
      <c r="G13" s="136" t="s">
        <v>3102</v>
      </c>
      <c r="H13" s="136">
        <v>3000.0</v>
      </c>
      <c r="I13" s="136">
        <v>21685.0</v>
      </c>
      <c r="J13" s="137">
        <v>25999.0</v>
      </c>
      <c r="K13" s="136" t="s">
        <v>3103</v>
      </c>
      <c r="L13" s="137">
        <f t="shared" si="1"/>
        <v>21885</v>
      </c>
      <c r="M13" s="516" t="s">
        <v>35</v>
      </c>
    </row>
    <row r="14">
      <c r="A14" s="136" t="s">
        <v>3104</v>
      </c>
      <c r="B14" s="136" t="s">
        <v>3105</v>
      </c>
      <c r="C14" s="136" t="s">
        <v>3106</v>
      </c>
      <c r="D14" s="136">
        <v>36999.0</v>
      </c>
      <c r="E14" s="136">
        <v>941.0</v>
      </c>
      <c r="F14" s="136">
        <v>3500.0</v>
      </c>
      <c r="G14" s="136">
        <v>3000.0</v>
      </c>
      <c r="H14" s="136"/>
      <c r="I14" s="136">
        <v>26558.0</v>
      </c>
      <c r="J14" s="137">
        <v>30999.0</v>
      </c>
      <c r="K14" s="136" t="s">
        <v>3103</v>
      </c>
      <c r="L14" s="137">
        <f t="shared" si="1"/>
        <v>26758</v>
      </c>
      <c r="M14" s="516" t="s">
        <v>35</v>
      </c>
    </row>
    <row r="15">
      <c r="A15" s="136" t="s">
        <v>3107</v>
      </c>
      <c r="B15" s="136" t="s">
        <v>3108</v>
      </c>
      <c r="C15" s="136" t="s">
        <v>3109</v>
      </c>
      <c r="D15" s="136">
        <v>34999.0</v>
      </c>
      <c r="E15" s="136">
        <v>890.0</v>
      </c>
      <c r="F15" s="136">
        <v>3500.0</v>
      </c>
      <c r="G15" s="136">
        <v>3000.0</v>
      </c>
      <c r="H15" s="136">
        <v>3000.0</v>
      </c>
      <c r="I15" s="136">
        <v>24609.0</v>
      </c>
      <c r="J15" s="137">
        <v>28999.0</v>
      </c>
      <c r="K15" s="136" t="s">
        <v>3110</v>
      </c>
      <c r="L15" s="137">
        <f t="shared" si="1"/>
        <v>24809</v>
      </c>
      <c r="M15" s="516" t="s">
        <v>35</v>
      </c>
    </row>
    <row r="16">
      <c r="A16" s="136" t="s">
        <v>3111</v>
      </c>
      <c r="B16" s="136" t="s">
        <v>3112</v>
      </c>
      <c r="C16" s="136" t="s">
        <v>3109</v>
      </c>
      <c r="D16" s="136">
        <v>39999.0</v>
      </c>
      <c r="E16" s="136">
        <v>1017.0</v>
      </c>
      <c r="F16" s="136">
        <v>3500.0</v>
      </c>
      <c r="G16" s="136">
        <v>3000.0</v>
      </c>
      <c r="H16" s="136">
        <v>3000.0</v>
      </c>
      <c r="I16" s="136">
        <v>29482.0</v>
      </c>
      <c r="J16" s="137">
        <v>33999.0</v>
      </c>
      <c r="K16" s="136" t="s">
        <v>3103</v>
      </c>
      <c r="L16" s="137">
        <f t="shared" si="1"/>
        <v>29682</v>
      </c>
      <c r="M16" s="516" t="s">
        <v>35</v>
      </c>
    </row>
    <row r="17">
      <c r="A17" s="136" t="s">
        <v>3113</v>
      </c>
      <c r="B17" s="136" t="s">
        <v>3114</v>
      </c>
      <c r="C17" s="136" t="s">
        <v>3115</v>
      </c>
      <c r="D17" s="136">
        <v>27999.0</v>
      </c>
      <c r="E17" s="136">
        <v>712.0</v>
      </c>
      <c r="F17" s="136">
        <v>3500.0</v>
      </c>
      <c r="G17" s="136"/>
      <c r="H17" s="136"/>
      <c r="I17" s="136">
        <v>17787.0</v>
      </c>
      <c r="J17" s="137">
        <v>21999.0</v>
      </c>
      <c r="K17" s="136" t="s">
        <v>3116</v>
      </c>
      <c r="L17" s="137">
        <f t="shared" si="1"/>
        <v>17987</v>
      </c>
      <c r="M17" s="516" t="s">
        <v>35</v>
      </c>
    </row>
    <row r="18">
      <c r="A18" s="136" t="s">
        <v>3117</v>
      </c>
      <c r="B18" s="136" t="s">
        <v>3118</v>
      </c>
      <c r="C18" s="136" t="s">
        <v>3115</v>
      </c>
      <c r="D18" s="136">
        <v>32999.0</v>
      </c>
      <c r="E18" s="136">
        <v>839.0</v>
      </c>
      <c r="F18" s="136">
        <v>3500.0</v>
      </c>
      <c r="G18" s="136">
        <v>6000.0</v>
      </c>
      <c r="H18" s="136">
        <v>6000.0</v>
      </c>
      <c r="I18" s="136">
        <v>22660.0</v>
      </c>
      <c r="J18" s="137">
        <v>26999.0</v>
      </c>
      <c r="K18" s="136" t="s">
        <v>3116</v>
      </c>
      <c r="L18" s="137">
        <f t="shared" si="1"/>
        <v>22860</v>
      </c>
      <c r="M18" s="516" t="s">
        <v>35</v>
      </c>
    </row>
    <row r="19">
      <c r="A19" s="136" t="s">
        <v>3119</v>
      </c>
      <c r="B19" s="136" t="s">
        <v>3120</v>
      </c>
      <c r="C19" s="136" t="s">
        <v>3095</v>
      </c>
      <c r="D19" s="136">
        <v>30999.0</v>
      </c>
      <c r="E19" s="136">
        <v>788.0</v>
      </c>
      <c r="F19" s="136">
        <v>3500.0</v>
      </c>
      <c r="G19" s="136"/>
      <c r="H19" s="136">
        <v>6000.0</v>
      </c>
      <c r="I19" s="136">
        <v>20711.0</v>
      </c>
      <c r="J19" s="137">
        <v>24999.0</v>
      </c>
      <c r="K19" s="136" t="s">
        <v>3116</v>
      </c>
      <c r="L19" s="137">
        <f t="shared" si="1"/>
        <v>20911</v>
      </c>
      <c r="M19" s="516" t="s">
        <v>35</v>
      </c>
    </row>
    <row r="20">
      <c r="A20" s="136" t="s">
        <v>3121</v>
      </c>
      <c r="B20" s="136" t="s">
        <v>3118</v>
      </c>
      <c r="C20" s="136" t="s">
        <v>3095</v>
      </c>
      <c r="D20" s="136">
        <v>35999.0</v>
      </c>
      <c r="E20" s="136">
        <v>915.0</v>
      </c>
      <c r="F20" s="136">
        <v>3500.0</v>
      </c>
      <c r="G20" s="136">
        <v>6000.0</v>
      </c>
      <c r="H20" s="136">
        <v>6000.0</v>
      </c>
      <c r="I20" s="136">
        <v>25584.0</v>
      </c>
      <c r="J20" s="137">
        <v>29999.0</v>
      </c>
      <c r="K20" s="136" t="s">
        <v>3116</v>
      </c>
      <c r="L20" s="137">
        <f t="shared" si="1"/>
        <v>25784</v>
      </c>
      <c r="M20" s="516" t="s">
        <v>35</v>
      </c>
    </row>
    <row r="21" ht="15.75" customHeight="1">
      <c r="A21" s="136" t="s">
        <v>3122</v>
      </c>
      <c r="B21" s="136" t="s">
        <v>3123</v>
      </c>
      <c r="C21" s="136" t="s">
        <v>3124</v>
      </c>
      <c r="D21" s="136">
        <v>44999.0</v>
      </c>
      <c r="E21" s="136">
        <v>1144.0</v>
      </c>
      <c r="F21" s="136">
        <v>5000.0</v>
      </c>
      <c r="G21" s="136"/>
      <c r="H21" s="136"/>
      <c r="I21" s="136">
        <v>30855.0</v>
      </c>
      <c r="J21" s="137">
        <v>36999.0</v>
      </c>
      <c r="K21" s="136" t="s">
        <v>3116</v>
      </c>
      <c r="L21" s="137">
        <f t="shared" si="1"/>
        <v>31055</v>
      </c>
      <c r="M21" s="516" t="s">
        <v>35</v>
      </c>
    </row>
    <row r="22" ht="15.75" customHeight="1">
      <c r="A22" s="136" t="s">
        <v>3125</v>
      </c>
      <c r="B22" s="136" t="s">
        <v>3126</v>
      </c>
      <c r="C22" s="136" t="s">
        <v>3088</v>
      </c>
      <c r="D22" s="136">
        <v>49999.0</v>
      </c>
      <c r="E22" s="136">
        <v>1271.0</v>
      </c>
      <c r="F22" s="136">
        <v>5000.0</v>
      </c>
      <c r="G22" s="136"/>
      <c r="H22" s="136"/>
      <c r="I22" s="136">
        <v>3572.8</v>
      </c>
      <c r="J22" s="137">
        <v>41999.0</v>
      </c>
      <c r="K22" s="136" t="s">
        <v>3127</v>
      </c>
      <c r="L22" s="137">
        <f t="shared" si="1"/>
        <v>3772.8</v>
      </c>
      <c r="M22" s="516" t="s">
        <v>35</v>
      </c>
    </row>
    <row r="23" ht="15.75" customHeight="1">
      <c r="A23" s="154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516"/>
    </row>
    <row r="24" ht="15.75" customHeight="1">
      <c r="A24" s="154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516"/>
    </row>
    <row r="25" ht="15.75" customHeight="1">
      <c r="A25" s="154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516"/>
    </row>
    <row r="26" ht="15.75" customHeight="1">
      <c r="A26" s="154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516"/>
    </row>
    <row r="27" ht="15.75" customHeight="1">
      <c r="A27" s="154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516"/>
    </row>
    <row r="28" ht="15.75" customHeight="1"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</row>
    <row r="29" ht="15.75" customHeight="1"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</row>
    <row r="30" ht="15.75" customHeight="1"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</row>
    <row r="31" ht="15.75" customHeight="1"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</row>
    <row r="32" ht="15.75" customHeight="1"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ht="15.75" customHeight="1"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</row>
    <row r="34" ht="15.75" customHeight="1"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</row>
    <row r="35" ht="15.75" customHeight="1"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</row>
    <row r="36" ht="15.75" customHeight="1"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</row>
    <row r="37" ht="15.75" customHeight="1"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</row>
    <row r="38" ht="15.75" customHeight="1"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</row>
    <row r="39" ht="15.75" customHeight="1"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</row>
    <row r="40" ht="15.75" customHeight="1"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</row>
    <row r="41" ht="15.75" customHeight="1"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</row>
    <row r="42" ht="15.75" customHeight="1"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</row>
    <row r="43" ht="15.75" customHeight="1"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</row>
    <row r="44" ht="15.75" customHeight="1"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</row>
    <row r="45" ht="15.75" customHeight="1"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ht="15.75" customHeight="1"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</row>
    <row r="47" ht="15.75" customHeight="1"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</row>
    <row r="48" ht="15.75" customHeight="1"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</row>
    <row r="49" ht="15.75" customHeight="1"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</row>
    <row r="50" ht="15.75" customHeight="1"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ht="15.75" customHeight="1"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</row>
    <row r="52" ht="15.75" customHeight="1"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</row>
    <row r="53" ht="15.75" customHeight="1"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</row>
    <row r="54" ht="15.75" customHeight="1"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</row>
    <row r="55" ht="15.75" customHeight="1"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</row>
    <row r="56" ht="15.75" customHeight="1"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</row>
    <row r="57" ht="15.75" customHeight="1"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</row>
    <row r="58" ht="15.75" customHeight="1"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</row>
    <row r="59" ht="15.75" customHeight="1"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</row>
    <row r="60" ht="15.75" customHeight="1"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</row>
    <row r="61" ht="15.75" customHeight="1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</row>
    <row r="62" ht="15.75" customHeight="1"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</row>
    <row r="63" ht="15.75" customHeight="1"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</row>
    <row r="64" ht="15.75" customHeight="1"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</row>
    <row r="65" ht="15.75" customHeight="1"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</row>
    <row r="66" ht="15.75" customHeight="1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</row>
    <row r="67" ht="15.75" customHeight="1"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</row>
    <row r="68" ht="15.75" customHeight="1"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</row>
    <row r="69" ht="15.75" customHeight="1"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</row>
    <row r="70" ht="15.75" customHeight="1"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</row>
    <row r="71" ht="15.75" customHeight="1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</row>
    <row r="72" ht="15.75" customHeight="1"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</row>
    <row r="73" ht="15.75" customHeight="1"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</row>
    <row r="74" ht="15.75" customHeight="1"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</row>
    <row r="75" ht="15.75" customHeight="1"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</row>
    <row r="76" ht="15.75" customHeight="1"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</row>
    <row r="77" ht="15.75" customHeight="1"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</row>
    <row r="78" ht="15.75" customHeight="1"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</row>
    <row r="79" ht="15.75" customHeight="1"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</row>
    <row r="80" ht="15.75" customHeight="1"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</row>
    <row r="81" ht="15.75" customHeight="1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</row>
    <row r="82" ht="15.75" customHeight="1"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</row>
    <row r="83" ht="15.75" customHeight="1"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</row>
    <row r="84" ht="15.75" customHeight="1"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</row>
    <row r="85" ht="15.75" customHeight="1"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</row>
    <row r="86" ht="15.75" customHeight="1"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</row>
    <row r="87" ht="15.75" customHeight="1"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</row>
    <row r="88" ht="15.75" customHeight="1"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</row>
    <row r="89" ht="15.75" customHeight="1"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</row>
    <row r="90" ht="15.75" customHeight="1"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</row>
    <row r="91" ht="15.75" customHeight="1"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</row>
    <row r="92" ht="15.75" customHeight="1"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</row>
    <row r="93" ht="15.75" customHeight="1"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</row>
    <row r="94" ht="15.75" customHeight="1"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</row>
    <row r="95" ht="15.75" customHeight="1"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</row>
    <row r="96" ht="15.75" customHeight="1"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</row>
    <row r="97" ht="15.75" customHeight="1"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</row>
    <row r="98" ht="15.75" customHeight="1"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</row>
    <row r="99" ht="15.75" customHeight="1"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</row>
    <row r="100" ht="15.75" customHeight="1"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</row>
    <row r="101" ht="15.75" customHeight="1"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</row>
    <row r="102" ht="15.75" customHeight="1"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</row>
    <row r="103" ht="15.75" customHeight="1"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</row>
    <row r="104" ht="15.75" customHeight="1"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</row>
    <row r="105" ht="15.75" customHeight="1"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</row>
    <row r="106" ht="15.75" customHeight="1"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</row>
    <row r="107" ht="15.75" customHeight="1"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</row>
    <row r="108" ht="15.75" customHeight="1"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</row>
    <row r="109" ht="15.75" customHeight="1"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</row>
    <row r="110" ht="15.75" customHeight="1"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</row>
    <row r="111" ht="15.75" customHeight="1"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</row>
    <row r="112" ht="15.75" customHeight="1"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</row>
    <row r="113" ht="15.75" customHeight="1"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</row>
    <row r="114" ht="15.75" customHeight="1"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</row>
    <row r="115" ht="15.75" customHeight="1"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</row>
    <row r="116" ht="15.75" customHeight="1"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</row>
    <row r="117" ht="15.75" customHeight="1"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</row>
    <row r="118" ht="15.75" customHeight="1"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</row>
    <row r="119" ht="15.75" customHeight="1"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</row>
    <row r="120" ht="15.75" customHeight="1"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</row>
    <row r="121" ht="15.75" customHeight="1"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</row>
    <row r="122" ht="15.75" customHeight="1"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</row>
    <row r="123" ht="15.75" customHeight="1"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</row>
    <row r="124" ht="15.75" customHeight="1"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</row>
    <row r="125" ht="15.75" customHeight="1"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</row>
    <row r="126" ht="15.75" customHeight="1"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</row>
    <row r="127" ht="15.75" customHeight="1"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</row>
    <row r="128" ht="15.75" customHeight="1"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</row>
    <row r="129" ht="15.75" customHeight="1"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</row>
    <row r="130" ht="15.75" customHeight="1"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</row>
    <row r="131" ht="15.75" customHeight="1"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</row>
    <row r="132" ht="15.75" customHeight="1"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</row>
    <row r="133" ht="15.75" customHeight="1"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</row>
    <row r="134" ht="15.75" customHeight="1"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</row>
    <row r="135" ht="15.75" customHeight="1"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</row>
    <row r="136" ht="15.75" customHeight="1"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</row>
    <row r="137" ht="15.75" customHeight="1"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</row>
    <row r="138" ht="15.75" customHeight="1"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</row>
    <row r="139" ht="15.75" customHeight="1"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</row>
    <row r="140" ht="15.75" customHeight="1"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</row>
    <row r="141" ht="15.75" customHeight="1"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</row>
    <row r="142" ht="15.75" customHeight="1"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</row>
    <row r="143" ht="15.75" customHeight="1"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</row>
    <row r="144" ht="15.75" customHeight="1"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</row>
    <row r="145" ht="15.75" customHeight="1"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</row>
    <row r="146" ht="15.75" customHeight="1"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</row>
    <row r="147" ht="15.75" customHeight="1"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</row>
    <row r="148" ht="15.75" customHeight="1"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</row>
    <row r="149" ht="15.75" customHeight="1"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</row>
    <row r="150" ht="15.75" customHeight="1"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</row>
    <row r="151" ht="15.75" customHeight="1"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</row>
    <row r="152" ht="15.75" customHeight="1"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</row>
    <row r="153" ht="15.75" customHeight="1"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</row>
    <row r="154" ht="15.75" customHeight="1"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</row>
    <row r="155" ht="15.75" customHeight="1"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</row>
    <row r="156" ht="15.75" customHeight="1"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</row>
    <row r="157" ht="15.75" customHeight="1"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</row>
    <row r="158" ht="15.75" customHeight="1"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</row>
    <row r="159" ht="15.75" customHeight="1"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</row>
    <row r="160" ht="15.75" customHeight="1"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</row>
    <row r="161" ht="15.75" customHeight="1"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</row>
    <row r="162" ht="15.75" customHeight="1"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</row>
    <row r="163" ht="15.75" customHeight="1"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</row>
    <row r="164" ht="15.75" customHeight="1"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</row>
    <row r="165" ht="15.75" customHeight="1"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</row>
    <row r="166" ht="15.75" customHeight="1"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</row>
    <row r="167" ht="15.75" customHeight="1"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</row>
    <row r="168" ht="15.75" customHeight="1"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</row>
    <row r="169" ht="15.75" customHeight="1"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</row>
    <row r="170" ht="15.75" customHeight="1"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</row>
    <row r="171" ht="15.75" customHeight="1"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</row>
    <row r="172" ht="15.75" customHeight="1"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</row>
    <row r="173" ht="15.75" customHeight="1"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</row>
    <row r="174" ht="15.75" customHeight="1"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</row>
    <row r="175" ht="15.75" customHeight="1"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</row>
    <row r="176" ht="15.75" customHeight="1"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</row>
    <row r="177" ht="15.75" customHeight="1"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</row>
    <row r="178" ht="15.75" customHeight="1"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</row>
    <row r="179" ht="15.75" customHeight="1"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</row>
    <row r="180" ht="15.75" customHeight="1"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</row>
    <row r="181" ht="15.75" customHeight="1"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</row>
    <row r="182" ht="15.75" customHeight="1"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</row>
    <row r="183" ht="15.75" customHeight="1"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</row>
    <row r="184" ht="15.75" customHeight="1"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</row>
    <row r="185" ht="15.75" customHeight="1"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</row>
    <row r="186" ht="15.75" customHeight="1"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</row>
    <row r="187" ht="15.75" customHeight="1"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</row>
    <row r="188" ht="15.75" customHeight="1"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</row>
    <row r="189" ht="15.75" customHeight="1"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</row>
    <row r="190" ht="15.75" customHeight="1"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</row>
    <row r="191" ht="15.75" customHeight="1"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</row>
    <row r="192" ht="15.75" customHeight="1"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</row>
    <row r="193" ht="15.75" customHeight="1"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</row>
    <row r="194" ht="15.75" customHeight="1"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</row>
    <row r="195" ht="15.75" customHeight="1"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</row>
    <row r="196" ht="15.75" customHeight="1"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</row>
    <row r="197" ht="15.75" customHeight="1"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</row>
    <row r="198" ht="15.75" customHeight="1"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</row>
    <row r="199" ht="15.75" customHeight="1"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</row>
    <row r="200" ht="15.75" customHeight="1"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</row>
    <row r="201" ht="15.75" customHeight="1"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</row>
    <row r="202" ht="15.75" customHeight="1"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</row>
    <row r="203" ht="15.75" customHeight="1"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</row>
    <row r="204" ht="15.75" customHeight="1"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</row>
    <row r="205" ht="15.75" customHeight="1"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</row>
    <row r="206" ht="15.75" customHeight="1"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</row>
    <row r="207" ht="15.75" customHeight="1"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</row>
    <row r="208" ht="15.75" customHeight="1"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</row>
    <row r="209" ht="15.75" customHeight="1"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</row>
    <row r="210" ht="15.75" customHeight="1"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</row>
    <row r="211" ht="15.75" customHeight="1"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</row>
    <row r="212" ht="15.75" customHeight="1"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</row>
    <row r="213" ht="15.75" customHeight="1"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</row>
    <row r="214" ht="15.75" customHeight="1"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</row>
    <row r="215" ht="15.75" customHeight="1"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</row>
    <row r="216" ht="15.75" customHeight="1"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</row>
    <row r="217" ht="15.75" customHeight="1"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</row>
    <row r="218" ht="15.75" customHeight="1"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</row>
    <row r="219" ht="15.75" customHeight="1"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</row>
    <row r="220" ht="15.75" customHeight="1"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</row>
    <row r="221" ht="15.75" customHeight="1"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</row>
    <row r="222" ht="15.75" customHeight="1"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</row>
    <row r="223" ht="15.75" customHeight="1"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</row>
    <row r="224" ht="15.75" customHeight="1"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</row>
    <row r="225" ht="15.75" customHeight="1"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</row>
    <row r="226" ht="15.75" customHeight="1"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</row>
    <row r="227" ht="15.75" customHeight="1"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</row>
    <row r="228" ht="15.75" customHeight="1"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</row>
    <row r="229" ht="15.75" customHeight="1"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</row>
    <row r="230" ht="15.75" customHeight="1"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</row>
    <row r="231" ht="15.75" customHeight="1"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</row>
    <row r="232" ht="15.75" customHeight="1"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</row>
    <row r="233" ht="15.75" customHeight="1"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</row>
    <row r="234" ht="15.75" customHeight="1"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</row>
    <row r="235" ht="15.75" customHeight="1"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</row>
    <row r="236" ht="15.75" customHeight="1"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</row>
    <row r="237" ht="15.75" customHeight="1"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</row>
    <row r="238" ht="15.75" customHeight="1"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</row>
    <row r="239" ht="15.75" customHeight="1"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</row>
    <row r="240" ht="15.75" customHeight="1"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</row>
    <row r="241" ht="15.75" customHeight="1"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</row>
    <row r="242" ht="15.75" customHeight="1"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</row>
    <row r="243" ht="15.75" customHeight="1"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</row>
    <row r="244" ht="15.75" customHeight="1"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</row>
    <row r="245" ht="15.75" customHeight="1"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</row>
    <row r="246" ht="15.75" customHeight="1"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</row>
    <row r="247" ht="15.75" customHeight="1"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</row>
    <row r="248" ht="15.75" customHeight="1"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</row>
    <row r="249" ht="15.75" customHeight="1"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</row>
    <row r="250" ht="15.75" customHeight="1"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</row>
    <row r="251" ht="15.75" customHeight="1"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</row>
    <row r="252" ht="15.75" customHeight="1"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</row>
    <row r="253" ht="15.75" customHeight="1"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</row>
    <row r="254" ht="15.75" customHeight="1"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</row>
    <row r="255" ht="15.75" customHeight="1"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</row>
    <row r="256" ht="15.75" customHeight="1"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</row>
    <row r="257" ht="15.75" customHeight="1"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</row>
    <row r="258" ht="15.75" customHeight="1"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</row>
    <row r="259" ht="15.75" customHeight="1"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</row>
    <row r="260" ht="15.75" customHeight="1"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</row>
    <row r="261" ht="15.75" customHeight="1"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</row>
    <row r="262" ht="15.75" customHeight="1"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</row>
    <row r="263" ht="15.75" customHeight="1"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</row>
    <row r="264" ht="15.75" customHeight="1"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</row>
    <row r="265" ht="15.75" customHeight="1"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</row>
    <row r="266" ht="15.75" customHeight="1"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</row>
    <row r="267" ht="15.75" customHeight="1"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</row>
    <row r="268" ht="15.75" customHeight="1"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</row>
    <row r="269" ht="15.75" customHeight="1"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</row>
    <row r="270" ht="15.75" customHeight="1"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</row>
    <row r="271" ht="15.75" customHeight="1"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</row>
    <row r="272" ht="15.75" customHeight="1"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</row>
    <row r="273" ht="15.75" customHeight="1"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</row>
    <row r="274" ht="15.75" customHeight="1"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</row>
    <row r="275" ht="15.75" customHeight="1"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</row>
    <row r="276" ht="15.75" customHeight="1"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</row>
    <row r="277" ht="15.75" customHeight="1"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</row>
    <row r="278" ht="15.75" customHeight="1"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</row>
    <row r="279" ht="15.75" customHeight="1"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</row>
    <row r="280" ht="15.75" customHeight="1"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</row>
    <row r="281" ht="15.75" customHeight="1"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</row>
    <row r="282" ht="15.75" customHeight="1"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</row>
    <row r="283" ht="15.75" customHeight="1"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</row>
    <row r="284" ht="15.75" customHeight="1"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</row>
    <row r="285" ht="15.75" customHeight="1"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</row>
    <row r="286" ht="15.75" customHeight="1"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</row>
    <row r="287" ht="15.75" customHeight="1"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</row>
    <row r="288" ht="15.75" customHeight="1"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</row>
    <row r="289" ht="15.75" customHeight="1"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</row>
    <row r="290" ht="15.75" customHeight="1"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</row>
    <row r="291" ht="15.75" customHeight="1"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</row>
    <row r="292" ht="15.75" customHeight="1"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</row>
    <row r="293" ht="15.75" customHeight="1"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</row>
    <row r="294" ht="15.75" customHeight="1"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</row>
    <row r="295" ht="15.75" customHeight="1"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</row>
    <row r="296" ht="15.75" customHeight="1"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</row>
    <row r="297" ht="15.75" customHeight="1"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</row>
    <row r="298" ht="15.75" customHeight="1"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</row>
    <row r="299" ht="15.75" customHeight="1"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</row>
    <row r="300" ht="15.75" customHeight="1"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</row>
    <row r="301" ht="15.75" customHeight="1"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</row>
    <row r="302" ht="15.75" customHeight="1"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</row>
    <row r="303" ht="15.75" customHeight="1"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</row>
    <row r="304" ht="15.75" customHeight="1"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</row>
    <row r="305" ht="15.75" customHeight="1"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</row>
    <row r="306" ht="15.75" customHeight="1"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</row>
    <row r="307" ht="15.75" customHeight="1"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</row>
    <row r="308" ht="15.75" customHeight="1"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</row>
    <row r="309" ht="15.75" customHeight="1"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</row>
    <row r="310" ht="15.75" customHeight="1"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</row>
    <row r="311" ht="15.75" customHeight="1"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</row>
    <row r="312" ht="15.75" customHeight="1"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</row>
    <row r="313" ht="15.75" customHeight="1"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</row>
    <row r="314" ht="15.75" customHeight="1"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</row>
    <row r="315" ht="15.75" customHeight="1"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</row>
    <row r="316" ht="15.75" customHeight="1"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</row>
    <row r="317" ht="15.75" customHeight="1"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</row>
    <row r="318" ht="15.75" customHeight="1"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</row>
    <row r="319" ht="15.75" customHeight="1"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</row>
    <row r="320" ht="15.75" customHeight="1"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</row>
    <row r="321" ht="15.75" customHeight="1"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</row>
    <row r="322" ht="15.75" customHeight="1"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</row>
    <row r="323" ht="15.75" customHeight="1"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</row>
    <row r="324" ht="15.75" customHeight="1"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</row>
    <row r="325" ht="15.75" customHeight="1"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</row>
    <row r="326" ht="15.75" customHeight="1"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</row>
    <row r="327" ht="15.75" customHeight="1"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</row>
    <row r="328" ht="15.75" customHeight="1"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</row>
    <row r="329" ht="15.75" customHeight="1"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</row>
    <row r="330" ht="15.75" customHeight="1"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</row>
    <row r="331" ht="15.75" customHeight="1"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</row>
    <row r="332" ht="15.75" customHeight="1"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</row>
    <row r="333" ht="15.75" customHeight="1"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</row>
    <row r="334" ht="15.75" customHeight="1"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</row>
    <row r="335" ht="15.75" customHeight="1"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</row>
    <row r="336" ht="15.75" customHeight="1"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</row>
    <row r="337" ht="15.75" customHeight="1"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</row>
    <row r="338" ht="15.75" customHeight="1"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</row>
    <row r="339" ht="15.75" customHeight="1"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</row>
    <row r="340" ht="15.75" customHeight="1"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</row>
    <row r="341" ht="15.75" customHeight="1"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</row>
    <row r="342" ht="15.75" customHeight="1"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</row>
    <row r="343" ht="15.75" customHeight="1"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</row>
    <row r="344" ht="15.75" customHeight="1"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</row>
    <row r="345" ht="15.75" customHeight="1"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</row>
    <row r="346" ht="15.75" customHeight="1"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</row>
    <row r="347" ht="15.75" customHeight="1"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</row>
    <row r="348" ht="15.75" customHeight="1"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</row>
    <row r="349" ht="15.75" customHeight="1"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</row>
    <row r="350" ht="15.75" customHeight="1"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</row>
    <row r="351" ht="15.75" customHeight="1"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</row>
    <row r="352" ht="15.75" customHeight="1"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</row>
    <row r="353" ht="15.75" customHeight="1"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</row>
    <row r="354" ht="15.75" customHeight="1"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</row>
    <row r="355" ht="15.75" customHeight="1"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</row>
    <row r="356" ht="15.75" customHeight="1"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</row>
    <row r="357" ht="15.75" customHeight="1"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</row>
    <row r="358" ht="15.75" customHeight="1"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</row>
    <row r="359" ht="15.75" customHeight="1"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</row>
    <row r="360" ht="15.75" customHeight="1"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</row>
    <row r="361" ht="15.75" customHeight="1"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</row>
    <row r="362" ht="15.75" customHeight="1"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</row>
    <row r="363" ht="15.75" customHeight="1"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</row>
    <row r="364" ht="15.75" customHeight="1"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</row>
    <row r="365" ht="15.75" customHeight="1"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</row>
    <row r="366" ht="15.75" customHeight="1"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</row>
    <row r="367" ht="15.75" customHeight="1"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</row>
    <row r="368" ht="15.75" customHeight="1"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</row>
    <row r="369" ht="15.75" customHeight="1"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</row>
    <row r="370" ht="15.75" customHeight="1"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</row>
    <row r="371" ht="15.75" customHeight="1"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</row>
    <row r="372" ht="15.75" customHeight="1"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</row>
    <row r="373" ht="15.75" customHeight="1"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</row>
    <row r="374" ht="15.75" customHeight="1"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</row>
    <row r="375" ht="15.75" customHeight="1"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</row>
    <row r="376" ht="15.75" customHeight="1"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</row>
    <row r="377" ht="15.75" customHeight="1"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</row>
    <row r="378" ht="15.75" customHeight="1"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</row>
    <row r="379" ht="15.75" customHeight="1"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</row>
    <row r="380" ht="15.75" customHeight="1"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</row>
    <row r="381" ht="15.75" customHeight="1"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</row>
    <row r="382" ht="15.75" customHeight="1"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</row>
    <row r="383" ht="15.75" customHeight="1"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</row>
    <row r="384" ht="15.75" customHeight="1"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</row>
    <row r="385" ht="15.75" customHeight="1"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</row>
    <row r="386" ht="15.75" customHeight="1"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</row>
    <row r="387" ht="15.75" customHeight="1"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</row>
    <row r="388" ht="15.75" customHeight="1"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</row>
    <row r="389" ht="15.75" customHeight="1"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</row>
    <row r="390" ht="15.75" customHeight="1"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</row>
    <row r="391" ht="15.75" customHeight="1"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</row>
    <row r="392" ht="15.75" customHeight="1"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</row>
    <row r="393" ht="15.75" customHeight="1"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</row>
    <row r="394" ht="15.75" customHeight="1"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</row>
    <row r="395" ht="15.75" customHeight="1"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</row>
    <row r="396" ht="15.75" customHeight="1"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</row>
    <row r="397" ht="15.75" customHeight="1"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</row>
    <row r="398" ht="15.75" customHeight="1"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</row>
    <row r="399" ht="15.75" customHeight="1"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</row>
    <row r="400" ht="15.75" customHeight="1"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</row>
    <row r="401" ht="15.75" customHeight="1"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</row>
    <row r="402" ht="15.75" customHeight="1"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</row>
    <row r="403" ht="15.75" customHeight="1"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</row>
    <row r="404" ht="15.75" customHeight="1"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</row>
    <row r="405" ht="15.75" customHeight="1"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</row>
    <row r="406" ht="15.75" customHeight="1"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</row>
    <row r="407" ht="15.75" customHeight="1"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</row>
    <row r="408" ht="15.75" customHeight="1"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</row>
    <row r="409" ht="15.75" customHeight="1"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</row>
    <row r="410" ht="15.75" customHeight="1"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</row>
    <row r="411" ht="15.75" customHeight="1"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</row>
    <row r="412" ht="15.75" customHeight="1"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</row>
    <row r="413" ht="15.75" customHeight="1"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</row>
    <row r="414" ht="15.75" customHeight="1"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</row>
    <row r="415" ht="15.75" customHeight="1"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</row>
    <row r="416" ht="15.75" customHeight="1"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</row>
    <row r="417" ht="15.75" customHeight="1"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</row>
    <row r="418" ht="15.75" customHeight="1"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</row>
    <row r="419" ht="15.75" customHeight="1"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</row>
    <row r="420" ht="15.75" customHeight="1"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</row>
    <row r="421" ht="15.75" customHeight="1"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</row>
    <row r="422" ht="15.75" customHeight="1"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</row>
    <row r="423" ht="15.75" customHeight="1"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</row>
    <row r="424" ht="15.75" customHeight="1"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</row>
    <row r="425" ht="15.75" customHeight="1"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</row>
    <row r="426" ht="15.75" customHeight="1"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</row>
    <row r="427" ht="15.75" customHeight="1"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</row>
    <row r="428" ht="15.75" customHeight="1"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</row>
    <row r="429" ht="15.75" customHeight="1"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</row>
    <row r="430" ht="15.75" customHeight="1"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</row>
    <row r="431" ht="15.75" customHeight="1"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</row>
    <row r="432" ht="15.75" customHeight="1"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</row>
    <row r="433" ht="15.75" customHeight="1"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</row>
    <row r="434" ht="15.75" customHeight="1"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</row>
    <row r="435" ht="15.75" customHeight="1"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</row>
    <row r="436" ht="15.75" customHeight="1"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</row>
    <row r="437" ht="15.75" customHeight="1"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</row>
    <row r="438" ht="15.75" customHeight="1"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</row>
    <row r="439" ht="15.75" customHeight="1"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</row>
    <row r="440" ht="15.75" customHeight="1"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</row>
    <row r="441" ht="15.75" customHeight="1"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</row>
    <row r="442" ht="15.75" customHeight="1"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</row>
    <row r="443" ht="15.75" customHeight="1"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</row>
    <row r="444" ht="15.75" customHeight="1"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</row>
    <row r="445" ht="15.75" customHeight="1"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</row>
    <row r="446" ht="15.75" customHeight="1"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</row>
    <row r="447" ht="15.75" customHeight="1"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</row>
    <row r="448" ht="15.75" customHeight="1"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</row>
    <row r="449" ht="15.75" customHeight="1"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</row>
    <row r="450" ht="15.75" customHeight="1"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</row>
    <row r="451" ht="15.75" customHeight="1"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</row>
    <row r="452" ht="15.75" customHeight="1"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</row>
    <row r="453" ht="15.75" customHeight="1"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</row>
    <row r="454" ht="15.75" customHeight="1"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</row>
    <row r="455" ht="15.75" customHeight="1"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</row>
    <row r="456" ht="15.75" customHeight="1"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</row>
    <row r="457" ht="15.75" customHeight="1"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</row>
    <row r="458" ht="15.75" customHeight="1"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</row>
    <row r="459" ht="15.75" customHeight="1"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</row>
    <row r="460" ht="15.75" customHeight="1"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</row>
    <row r="461" ht="15.75" customHeight="1"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</row>
    <row r="462" ht="15.75" customHeight="1"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</row>
    <row r="463" ht="15.75" customHeight="1"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</row>
    <row r="464" ht="15.75" customHeight="1"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</row>
    <row r="465" ht="15.75" customHeight="1"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</row>
    <row r="466" ht="15.75" customHeight="1"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</row>
    <row r="467" ht="15.75" customHeight="1"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</row>
    <row r="468" ht="15.75" customHeight="1"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</row>
    <row r="469" ht="15.75" customHeight="1"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</row>
    <row r="470" ht="15.75" customHeight="1"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</row>
    <row r="471" ht="15.75" customHeight="1"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</row>
    <row r="472" ht="15.75" customHeight="1"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</row>
    <row r="473" ht="15.75" customHeight="1"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</row>
    <row r="474" ht="15.75" customHeight="1"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</row>
    <row r="475" ht="15.75" customHeight="1"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</row>
    <row r="476" ht="15.75" customHeight="1"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</row>
    <row r="477" ht="15.75" customHeight="1"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</row>
    <row r="478" ht="15.75" customHeight="1"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</row>
    <row r="479" ht="15.75" customHeight="1"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</row>
    <row r="480" ht="15.75" customHeight="1"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</row>
    <row r="481" ht="15.75" customHeight="1"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</row>
    <row r="482" ht="15.75" customHeight="1"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</row>
    <row r="483" ht="15.75" customHeight="1"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</row>
    <row r="484" ht="15.75" customHeight="1"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</row>
    <row r="485" ht="15.75" customHeight="1"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</row>
    <row r="486" ht="15.75" customHeight="1"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</row>
    <row r="487" ht="15.75" customHeight="1"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</row>
    <row r="488" ht="15.75" customHeight="1"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</row>
    <row r="489" ht="15.75" customHeight="1"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</row>
    <row r="490" ht="15.75" customHeight="1"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</row>
    <row r="491" ht="15.75" customHeight="1"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</row>
    <row r="492" ht="15.75" customHeight="1"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</row>
    <row r="493" ht="15.75" customHeight="1"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</row>
    <row r="494" ht="15.75" customHeight="1"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</row>
    <row r="495" ht="15.75" customHeight="1"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</row>
    <row r="496" ht="15.75" customHeight="1"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</row>
    <row r="497" ht="15.75" customHeight="1"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</row>
    <row r="498" ht="15.75" customHeight="1"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</row>
    <row r="499" ht="15.75" customHeight="1"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</row>
    <row r="500" ht="15.75" customHeight="1"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</row>
    <row r="501" ht="15.75" customHeight="1"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</row>
    <row r="502" ht="15.75" customHeight="1"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</row>
    <row r="503" ht="15.75" customHeight="1"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</row>
    <row r="504" ht="15.75" customHeight="1"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</row>
    <row r="505" ht="15.75" customHeight="1"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</row>
    <row r="506" ht="15.75" customHeight="1"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</row>
    <row r="507" ht="15.75" customHeight="1"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</row>
    <row r="508" ht="15.75" customHeight="1"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</row>
    <row r="509" ht="15.75" customHeight="1"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</row>
    <row r="510" ht="15.75" customHeight="1"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</row>
    <row r="511" ht="15.75" customHeight="1"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</row>
    <row r="512" ht="15.75" customHeight="1"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</row>
    <row r="513" ht="15.75" customHeight="1"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</row>
    <row r="514" ht="15.75" customHeight="1"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</row>
    <row r="515" ht="15.75" customHeight="1"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</row>
    <row r="516" ht="15.75" customHeight="1"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</row>
    <row r="517" ht="15.75" customHeight="1"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</row>
    <row r="518" ht="15.75" customHeight="1"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</row>
    <row r="519" ht="15.75" customHeight="1"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</row>
    <row r="520" ht="15.75" customHeight="1"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</row>
    <row r="521" ht="15.75" customHeight="1"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</row>
    <row r="522" ht="15.75" customHeight="1"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</row>
    <row r="523" ht="15.75" customHeight="1"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</row>
    <row r="524" ht="15.75" customHeight="1"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</row>
    <row r="525" ht="15.75" customHeight="1"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</row>
    <row r="526" ht="15.75" customHeight="1"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</row>
    <row r="527" ht="15.75" customHeight="1"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</row>
    <row r="528" ht="15.75" customHeight="1"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</row>
    <row r="529" ht="15.75" customHeight="1"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</row>
    <row r="530" ht="15.75" customHeight="1"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</row>
    <row r="531" ht="15.75" customHeight="1"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</row>
    <row r="532" ht="15.75" customHeight="1"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</row>
    <row r="533" ht="15.75" customHeight="1"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</row>
    <row r="534" ht="15.75" customHeight="1"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</row>
    <row r="535" ht="15.75" customHeight="1"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</row>
    <row r="536" ht="15.75" customHeight="1"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</row>
    <row r="537" ht="15.75" customHeight="1"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</row>
    <row r="538" ht="15.75" customHeight="1"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</row>
    <row r="539" ht="15.75" customHeight="1"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</row>
    <row r="540" ht="15.75" customHeight="1"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</row>
    <row r="541" ht="15.75" customHeight="1"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</row>
    <row r="542" ht="15.75" customHeight="1"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</row>
    <row r="543" ht="15.75" customHeight="1"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</row>
    <row r="544" ht="15.75" customHeight="1"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</row>
    <row r="545" ht="15.75" customHeight="1"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</row>
    <row r="546" ht="15.75" customHeight="1"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</row>
    <row r="547" ht="15.75" customHeight="1"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</row>
    <row r="548" ht="15.75" customHeight="1"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</row>
    <row r="549" ht="15.75" customHeight="1"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</row>
    <row r="550" ht="15.75" customHeight="1"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</row>
    <row r="551" ht="15.75" customHeight="1"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</row>
    <row r="552" ht="15.75" customHeight="1"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</row>
    <row r="553" ht="15.75" customHeight="1"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</row>
    <row r="554" ht="15.75" customHeight="1"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</row>
    <row r="555" ht="15.75" customHeight="1"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</row>
    <row r="556" ht="15.75" customHeight="1"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</row>
    <row r="557" ht="15.75" customHeight="1"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</row>
    <row r="558" ht="15.75" customHeight="1"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</row>
    <row r="559" ht="15.75" customHeight="1"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</row>
    <row r="560" ht="15.75" customHeight="1"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</row>
    <row r="561" ht="15.75" customHeight="1"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</row>
    <row r="562" ht="15.75" customHeight="1"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</row>
    <row r="563" ht="15.75" customHeight="1"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</row>
    <row r="564" ht="15.75" customHeight="1"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</row>
    <row r="565" ht="15.75" customHeight="1"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</row>
    <row r="566" ht="15.75" customHeight="1"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</row>
    <row r="567" ht="15.75" customHeight="1"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</row>
    <row r="568" ht="15.75" customHeight="1"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</row>
    <row r="569" ht="15.75" customHeight="1"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</row>
    <row r="570" ht="15.75" customHeight="1"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</row>
    <row r="571" ht="15.75" customHeight="1"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</row>
    <row r="572" ht="15.75" customHeight="1"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</row>
    <row r="573" ht="15.75" customHeight="1"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</row>
    <row r="574" ht="15.75" customHeight="1"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</row>
    <row r="575" ht="15.75" customHeight="1"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</row>
    <row r="576" ht="15.75" customHeight="1"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</row>
    <row r="577" ht="15.75" customHeight="1"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</row>
    <row r="578" ht="15.75" customHeight="1"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</row>
    <row r="579" ht="15.75" customHeight="1"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</row>
    <row r="580" ht="15.75" customHeight="1"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</row>
    <row r="581" ht="15.75" customHeight="1"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</row>
    <row r="582" ht="15.75" customHeight="1"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</row>
    <row r="583" ht="15.75" customHeight="1"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</row>
    <row r="584" ht="15.75" customHeight="1"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</row>
    <row r="585" ht="15.75" customHeight="1"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</row>
    <row r="586" ht="15.75" customHeight="1"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</row>
    <row r="587" ht="15.75" customHeight="1"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</row>
    <row r="588" ht="15.75" customHeight="1"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</row>
    <row r="589" ht="15.75" customHeight="1"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</row>
    <row r="590" ht="15.75" customHeight="1"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</row>
    <row r="591" ht="15.75" customHeight="1"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</row>
    <row r="592" ht="15.75" customHeight="1"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</row>
    <row r="593" ht="15.75" customHeight="1"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</row>
    <row r="594" ht="15.75" customHeight="1"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</row>
    <row r="595" ht="15.75" customHeight="1"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</row>
    <row r="596" ht="15.75" customHeight="1"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</row>
    <row r="597" ht="15.75" customHeight="1"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</row>
    <row r="598" ht="15.75" customHeight="1"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</row>
    <row r="599" ht="15.75" customHeight="1"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</row>
    <row r="600" ht="15.75" customHeight="1"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</row>
    <row r="601" ht="15.75" customHeight="1"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</row>
    <row r="602" ht="15.75" customHeight="1"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</row>
    <row r="603" ht="15.75" customHeight="1"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</row>
    <row r="604" ht="15.75" customHeight="1"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</row>
    <row r="605" ht="15.75" customHeight="1"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</row>
    <row r="606" ht="15.75" customHeight="1"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</row>
    <row r="607" ht="15.75" customHeight="1"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</row>
    <row r="608" ht="15.75" customHeight="1"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</row>
    <row r="609" ht="15.75" customHeight="1"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</row>
    <row r="610" ht="15.75" customHeight="1"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</row>
    <row r="611" ht="15.75" customHeight="1"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</row>
    <row r="612" ht="15.75" customHeight="1"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</row>
    <row r="613" ht="15.75" customHeight="1"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</row>
    <row r="614" ht="15.75" customHeight="1"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</row>
    <row r="615" ht="15.75" customHeight="1"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</row>
    <row r="616" ht="15.75" customHeight="1"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</row>
    <row r="617" ht="15.75" customHeight="1"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</row>
    <row r="618" ht="15.75" customHeight="1"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</row>
    <row r="619" ht="15.75" customHeight="1"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</row>
    <row r="620" ht="15.75" customHeight="1"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</row>
    <row r="621" ht="15.75" customHeight="1"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</row>
    <row r="622" ht="15.75" customHeight="1"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</row>
    <row r="623" ht="15.75" customHeight="1"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</row>
    <row r="624" ht="15.75" customHeight="1"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</row>
    <row r="625" ht="15.75" customHeight="1"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</row>
    <row r="626" ht="15.75" customHeight="1"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</row>
    <row r="627" ht="15.75" customHeight="1"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</row>
    <row r="628" ht="15.75" customHeight="1"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</row>
    <row r="629" ht="15.75" customHeight="1"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</row>
    <row r="630" ht="15.75" customHeight="1"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</row>
    <row r="631" ht="15.75" customHeight="1"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</row>
    <row r="632" ht="15.75" customHeight="1"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</row>
    <row r="633" ht="15.75" customHeight="1"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</row>
    <row r="634" ht="15.75" customHeight="1"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</row>
    <row r="635" ht="15.75" customHeight="1"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</row>
    <row r="636" ht="15.75" customHeight="1"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</row>
    <row r="637" ht="15.75" customHeight="1"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</row>
    <row r="638" ht="15.75" customHeight="1"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</row>
    <row r="639" ht="15.75" customHeight="1"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</row>
    <row r="640" ht="15.75" customHeight="1"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</row>
    <row r="641" ht="15.75" customHeight="1"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</row>
    <row r="642" ht="15.75" customHeight="1"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</row>
    <row r="643" ht="15.75" customHeight="1"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</row>
    <row r="644" ht="15.75" customHeight="1"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</row>
    <row r="645" ht="15.75" customHeight="1"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</row>
    <row r="646" ht="15.75" customHeight="1"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</row>
    <row r="647" ht="15.75" customHeight="1"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</row>
    <row r="648" ht="15.75" customHeight="1"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</row>
    <row r="649" ht="15.75" customHeight="1"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</row>
    <row r="650" ht="15.75" customHeight="1"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</row>
    <row r="651" ht="15.75" customHeight="1"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</row>
    <row r="652" ht="15.75" customHeight="1"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</row>
    <row r="653" ht="15.75" customHeight="1"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</row>
    <row r="654" ht="15.75" customHeight="1"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</row>
    <row r="655" ht="15.75" customHeight="1"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</row>
    <row r="656" ht="15.75" customHeight="1"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</row>
    <row r="657" ht="15.75" customHeight="1"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</row>
    <row r="658" ht="15.75" customHeight="1"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</row>
    <row r="659" ht="15.75" customHeight="1"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</row>
    <row r="660" ht="15.75" customHeight="1"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</row>
    <row r="661" ht="15.75" customHeight="1"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</row>
    <row r="662" ht="15.75" customHeight="1"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</row>
    <row r="663" ht="15.75" customHeight="1"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</row>
    <row r="664" ht="15.75" customHeight="1"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</row>
    <row r="665" ht="15.75" customHeight="1"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</row>
    <row r="666" ht="15.75" customHeight="1"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</row>
    <row r="667" ht="15.75" customHeight="1"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</row>
    <row r="668" ht="15.75" customHeight="1"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</row>
    <row r="669" ht="15.75" customHeight="1"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</row>
    <row r="670" ht="15.75" customHeight="1"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</row>
    <row r="671" ht="15.75" customHeight="1"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</row>
    <row r="672" ht="15.75" customHeight="1"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</row>
    <row r="673" ht="15.75" customHeight="1"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</row>
    <row r="674" ht="15.75" customHeight="1"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</row>
    <row r="675" ht="15.75" customHeight="1"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</row>
    <row r="676" ht="15.75" customHeight="1"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</row>
    <row r="677" ht="15.75" customHeight="1"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</row>
    <row r="678" ht="15.75" customHeight="1"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</row>
    <row r="679" ht="15.75" customHeight="1"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</row>
    <row r="680" ht="15.75" customHeight="1"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</row>
    <row r="681" ht="15.75" customHeight="1"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</row>
    <row r="682" ht="15.75" customHeight="1"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</row>
    <row r="683" ht="15.75" customHeight="1"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</row>
    <row r="684" ht="15.75" customHeight="1"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</row>
    <row r="685" ht="15.75" customHeight="1"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</row>
    <row r="686" ht="15.75" customHeight="1"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</row>
    <row r="687" ht="15.75" customHeight="1"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</row>
    <row r="688" ht="15.75" customHeight="1"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</row>
    <row r="689" ht="15.75" customHeight="1"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</row>
    <row r="690" ht="15.75" customHeight="1"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</row>
    <row r="691" ht="15.75" customHeight="1"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</row>
    <row r="692" ht="15.75" customHeight="1"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</row>
    <row r="693" ht="15.75" customHeight="1"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</row>
    <row r="694" ht="15.75" customHeight="1"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</row>
    <row r="695" ht="15.75" customHeight="1"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</row>
    <row r="696" ht="15.75" customHeight="1"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</row>
    <row r="697" ht="15.75" customHeight="1"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</row>
    <row r="698" ht="15.75" customHeight="1"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</row>
    <row r="699" ht="15.75" customHeight="1"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</row>
    <row r="700" ht="15.75" customHeight="1"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</row>
    <row r="701" ht="15.75" customHeight="1"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</row>
    <row r="702" ht="15.75" customHeight="1"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</row>
    <row r="703" ht="15.75" customHeight="1"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</row>
    <row r="704" ht="15.75" customHeight="1"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</row>
    <row r="705" ht="15.75" customHeight="1"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</row>
    <row r="706" ht="15.75" customHeight="1"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</row>
    <row r="707" ht="15.75" customHeight="1"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</row>
    <row r="708" ht="15.75" customHeight="1"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</row>
    <row r="709" ht="15.75" customHeight="1"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</row>
    <row r="710" ht="15.75" customHeight="1"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</row>
    <row r="711" ht="15.75" customHeight="1"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</row>
    <row r="712" ht="15.75" customHeight="1"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</row>
    <row r="713" ht="15.75" customHeight="1"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</row>
    <row r="714" ht="15.75" customHeight="1"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</row>
    <row r="715" ht="15.75" customHeight="1"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</row>
    <row r="716" ht="15.75" customHeight="1"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</row>
    <row r="717" ht="15.75" customHeight="1"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</row>
    <row r="718" ht="15.75" customHeight="1"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</row>
    <row r="719" ht="15.75" customHeight="1"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</row>
    <row r="720" ht="15.75" customHeight="1"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</row>
    <row r="721" ht="15.75" customHeight="1"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</row>
    <row r="722" ht="15.75" customHeight="1"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</row>
    <row r="723" ht="15.75" customHeight="1"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</row>
    <row r="724" ht="15.75" customHeight="1"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</row>
    <row r="725" ht="15.75" customHeight="1"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</row>
    <row r="726" ht="15.75" customHeight="1"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</row>
    <row r="727" ht="15.75" customHeight="1"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</row>
    <row r="728" ht="15.75" customHeight="1"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</row>
    <row r="729" ht="15.75" customHeight="1"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</row>
    <row r="730" ht="15.75" customHeight="1"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</row>
    <row r="731" ht="15.75" customHeight="1"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</row>
    <row r="732" ht="15.75" customHeight="1"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</row>
    <row r="733" ht="15.75" customHeight="1"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</row>
    <row r="734" ht="15.75" customHeight="1"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</row>
    <row r="735" ht="15.75" customHeight="1"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</row>
    <row r="736" ht="15.75" customHeight="1"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</row>
    <row r="737" ht="15.75" customHeight="1"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</row>
    <row r="738" ht="15.75" customHeight="1"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</row>
    <row r="739" ht="15.75" customHeight="1"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</row>
    <row r="740" ht="15.75" customHeight="1"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</row>
    <row r="741" ht="15.75" customHeight="1"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</row>
    <row r="742" ht="15.75" customHeight="1"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</row>
    <row r="743" ht="15.75" customHeight="1"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</row>
    <row r="744" ht="15.75" customHeight="1"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</row>
    <row r="745" ht="15.75" customHeight="1"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</row>
    <row r="746" ht="15.75" customHeight="1"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</row>
    <row r="747" ht="15.75" customHeight="1"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</row>
    <row r="748" ht="15.75" customHeight="1"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</row>
    <row r="749" ht="15.75" customHeight="1"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</row>
    <row r="750" ht="15.75" customHeight="1"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</row>
    <row r="751" ht="15.75" customHeight="1"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</row>
    <row r="752" ht="15.75" customHeight="1"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</row>
    <row r="753" ht="15.75" customHeight="1"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</row>
    <row r="754" ht="15.75" customHeight="1"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</row>
    <row r="755" ht="15.75" customHeight="1"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</row>
    <row r="756" ht="15.75" customHeight="1"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</row>
    <row r="757" ht="15.75" customHeight="1"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</row>
    <row r="758" ht="15.75" customHeight="1"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</row>
    <row r="759" ht="15.75" customHeight="1"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</row>
    <row r="760" ht="15.75" customHeight="1"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</row>
    <row r="761" ht="15.75" customHeight="1"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</row>
    <row r="762" ht="15.75" customHeight="1"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</row>
    <row r="763" ht="15.75" customHeight="1"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</row>
    <row r="764" ht="15.75" customHeight="1"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</row>
    <row r="765" ht="15.75" customHeight="1"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</row>
    <row r="766" ht="15.75" customHeight="1"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</row>
    <row r="767" ht="15.75" customHeight="1"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</row>
    <row r="768" ht="15.75" customHeight="1"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</row>
    <row r="769" ht="15.75" customHeight="1"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</row>
    <row r="770" ht="15.75" customHeight="1"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</row>
    <row r="771" ht="15.75" customHeight="1"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</row>
    <row r="772" ht="15.75" customHeight="1"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</row>
    <row r="773" ht="15.75" customHeight="1"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</row>
    <row r="774" ht="15.75" customHeight="1"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</row>
    <row r="775" ht="15.75" customHeight="1"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</row>
    <row r="776" ht="15.75" customHeight="1"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</row>
    <row r="777" ht="15.75" customHeight="1"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</row>
    <row r="778" ht="15.75" customHeight="1"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</row>
    <row r="779" ht="15.75" customHeight="1"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</row>
    <row r="780" ht="15.75" customHeight="1"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</row>
    <row r="781" ht="15.75" customHeight="1"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</row>
    <row r="782" ht="15.75" customHeight="1"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</row>
    <row r="783" ht="15.75" customHeight="1"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</row>
    <row r="784" ht="15.75" customHeight="1"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</row>
    <row r="785" ht="15.75" customHeight="1"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</row>
    <row r="786" ht="15.75" customHeight="1"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</row>
    <row r="787" ht="15.75" customHeight="1"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</row>
    <row r="788" ht="15.75" customHeight="1"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</row>
    <row r="789" ht="15.75" customHeight="1"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</row>
    <row r="790" ht="15.75" customHeight="1"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</row>
    <row r="791" ht="15.75" customHeight="1"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</row>
    <row r="792" ht="15.75" customHeight="1"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</row>
    <row r="793" ht="15.75" customHeight="1"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</row>
    <row r="794" ht="15.75" customHeight="1"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</row>
    <row r="795" ht="15.75" customHeight="1"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</row>
    <row r="796" ht="15.75" customHeight="1"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</row>
    <row r="797" ht="15.75" customHeight="1"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</row>
    <row r="798" ht="15.75" customHeight="1"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</row>
    <row r="799" ht="15.75" customHeight="1"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</row>
    <row r="800" ht="15.75" customHeight="1"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</row>
    <row r="801" ht="15.75" customHeight="1"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</row>
    <row r="802" ht="15.75" customHeight="1"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</row>
    <row r="803" ht="15.75" customHeight="1"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</row>
    <row r="804" ht="15.75" customHeight="1"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</row>
    <row r="805" ht="15.75" customHeight="1"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</row>
    <row r="806" ht="15.75" customHeight="1"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</row>
    <row r="807" ht="15.75" customHeight="1"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</row>
    <row r="808" ht="15.75" customHeight="1"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</row>
    <row r="809" ht="15.75" customHeight="1"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</row>
    <row r="810" ht="15.75" customHeight="1"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</row>
    <row r="811" ht="15.75" customHeight="1"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</row>
    <row r="812" ht="15.75" customHeight="1"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</row>
    <row r="813" ht="15.75" customHeight="1"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</row>
    <row r="814" ht="15.75" customHeight="1"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</row>
    <row r="815" ht="15.75" customHeight="1"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</row>
    <row r="816" ht="15.75" customHeight="1"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</row>
    <row r="817" ht="15.75" customHeight="1"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</row>
    <row r="818" ht="15.75" customHeight="1"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</row>
    <row r="819" ht="15.75" customHeight="1"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</row>
    <row r="820" ht="15.75" customHeight="1"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</row>
    <row r="821" ht="15.75" customHeight="1"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</row>
    <row r="822" ht="15.75" customHeight="1"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</row>
    <row r="823" ht="15.75" customHeight="1"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</row>
    <row r="824" ht="15.75" customHeight="1"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</row>
    <row r="825" ht="15.75" customHeight="1"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</row>
    <row r="826" ht="15.75" customHeight="1"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</row>
    <row r="827" ht="15.75" customHeight="1"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</row>
    <row r="828" ht="15.75" customHeight="1"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</row>
    <row r="829" ht="15.75" customHeight="1"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</row>
    <row r="830" ht="15.75" customHeight="1"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</row>
    <row r="831" ht="15.75" customHeight="1"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</row>
    <row r="832" ht="15.75" customHeight="1"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</row>
    <row r="833" ht="15.75" customHeight="1"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</row>
    <row r="834" ht="15.75" customHeight="1"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</row>
    <row r="835" ht="15.75" customHeight="1"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</row>
    <row r="836" ht="15.75" customHeight="1"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</row>
    <row r="837" ht="15.75" customHeight="1"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</row>
    <row r="838" ht="15.75" customHeight="1"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</row>
    <row r="839" ht="15.75" customHeight="1"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</row>
    <row r="840" ht="15.75" customHeight="1"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</row>
    <row r="841" ht="15.75" customHeight="1"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</row>
    <row r="842" ht="15.75" customHeight="1"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</row>
    <row r="843" ht="15.75" customHeight="1"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</row>
    <row r="844" ht="15.75" customHeight="1"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</row>
    <row r="845" ht="15.75" customHeight="1"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</row>
    <row r="846" ht="15.75" customHeight="1"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</row>
    <row r="847" ht="15.75" customHeight="1"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</row>
    <row r="848" ht="15.75" customHeight="1"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</row>
    <row r="849" ht="15.75" customHeight="1"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</row>
    <row r="850" ht="15.75" customHeight="1"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</row>
    <row r="851" ht="15.75" customHeight="1"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</row>
    <row r="852" ht="15.75" customHeight="1"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</row>
    <row r="853" ht="15.75" customHeight="1"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</row>
    <row r="854" ht="15.75" customHeight="1"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</row>
    <row r="855" ht="15.75" customHeight="1"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</row>
    <row r="856" ht="15.75" customHeight="1"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</row>
    <row r="857" ht="15.75" customHeight="1"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</row>
    <row r="858" ht="15.75" customHeight="1"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</row>
    <row r="859" ht="15.75" customHeight="1"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</row>
    <row r="860" ht="15.75" customHeight="1"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</row>
    <row r="861" ht="15.75" customHeight="1"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</row>
    <row r="862" ht="15.75" customHeight="1"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</row>
    <row r="863" ht="15.75" customHeight="1"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</row>
    <row r="864" ht="15.75" customHeight="1"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</row>
    <row r="865" ht="15.75" customHeight="1"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</row>
    <row r="866" ht="15.75" customHeight="1"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</row>
    <row r="867" ht="15.75" customHeight="1"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</row>
    <row r="868" ht="15.75" customHeight="1"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</row>
    <row r="869" ht="15.75" customHeight="1"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</row>
    <row r="870" ht="15.75" customHeight="1"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</row>
    <row r="871" ht="15.75" customHeight="1"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</row>
    <row r="872" ht="15.75" customHeight="1"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</row>
    <row r="873" ht="15.75" customHeight="1"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</row>
    <row r="874" ht="15.75" customHeight="1"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</row>
    <row r="875" ht="15.75" customHeight="1"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</row>
    <row r="876" ht="15.75" customHeight="1"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</row>
    <row r="877" ht="15.75" customHeight="1"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</row>
    <row r="878" ht="15.75" customHeight="1"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</row>
    <row r="879" ht="15.75" customHeight="1"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</row>
    <row r="880" ht="15.75" customHeight="1"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</row>
    <row r="881" ht="15.75" customHeight="1"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</row>
    <row r="882" ht="15.75" customHeight="1"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</row>
    <row r="883" ht="15.75" customHeight="1"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</row>
    <row r="884" ht="15.75" customHeight="1"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</row>
    <row r="885" ht="15.75" customHeight="1"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</row>
    <row r="886" ht="15.75" customHeight="1"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</row>
    <row r="887" ht="15.75" customHeight="1"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</row>
    <row r="888" ht="15.75" customHeight="1"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</row>
    <row r="889" ht="15.75" customHeight="1"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</row>
    <row r="890" ht="15.75" customHeight="1"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</row>
    <row r="891" ht="15.75" customHeight="1"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</row>
    <row r="892" ht="15.75" customHeight="1"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</row>
    <row r="893" ht="15.75" customHeight="1"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</row>
    <row r="894" ht="15.75" customHeight="1"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</row>
    <row r="895" ht="15.75" customHeight="1"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</row>
    <row r="896" ht="15.75" customHeight="1"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</row>
    <row r="897" ht="15.75" customHeight="1"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</row>
    <row r="898" ht="15.75" customHeight="1"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</row>
    <row r="899" ht="15.75" customHeight="1"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</row>
    <row r="900" ht="15.75" customHeight="1"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</row>
    <row r="901" ht="15.75" customHeight="1"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</row>
    <row r="902" ht="15.75" customHeight="1"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</row>
    <row r="903" ht="15.75" customHeight="1"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</row>
    <row r="904" ht="15.75" customHeight="1"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</row>
    <row r="905" ht="15.75" customHeight="1"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</row>
    <row r="906" ht="15.75" customHeight="1"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</row>
    <row r="907" ht="15.75" customHeight="1"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</row>
    <row r="908" ht="15.75" customHeight="1"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</row>
    <row r="909" ht="15.75" customHeight="1"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</row>
    <row r="910" ht="15.75" customHeight="1"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</row>
    <row r="911" ht="15.75" customHeight="1"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</row>
    <row r="912" ht="15.75" customHeight="1"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</row>
    <row r="913" ht="15.75" customHeight="1"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</row>
    <row r="914" ht="15.75" customHeight="1"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</row>
    <row r="915" ht="15.75" customHeight="1"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</row>
    <row r="916" ht="15.75" customHeight="1"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</row>
    <row r="917" ht="15.75" customHeight="1"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</row>
    <row r="918" ht="15.75" customHeight="1"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</row>
    <row r="919" ht="15.75" customHeight="1"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</row>
    <row r="920" ht="15.75" customHeight="1"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</row>
    <row r="921" ht="15.75" customHeight="1"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</row>
    <row r="922" ht="15.75" customHeight="1"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</row>
    <row r="923" ht="15.75" customHeight="1"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</row>
    <row r="924" ht="15.75" customHeight="1"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</row>
    <row r="925" ht="15.75" customHeight="1"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</row>
    <row r="926" ht="15.75" customHeight="1"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</row>
    <row r="927" ht="15.75" customHeight="1"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</row>
    <row r="928" ht="15.75" customHeight="1"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</row>
    <row r="929" ht="15.75" customHeight="1"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</row>
    <row r="930" ht="15.75" customHeight="1"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</row>
    <row r="931" ht="15.75" customHeight="1"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</row>
    <row r="932" ht="15.75" customHeight="1"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</row>
    <row r="933" ht="15.75" customHeight="1"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</row>
    <row r="934" ht="15.75" customHeight="1"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</row>
    <row r="935" ht="15.75" customHeight="1"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</row>
    <row r="936" ht="15.75" customHeight="1"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</row>
    <row r="937" ht="15.75" customHeight="1"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</row>
    <row r="938" ht="15.75" customHeight="1"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</row>
    <row r="939" ht="15.75" customHeight="1"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</row>
    <row r="940" ht="15.75" customHeight="1"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</row>
    <row r="941" ht="15.75" customHeight="1"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</row>
    <row r="942" ht="15.75" customHeight="1"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</row>
    <row r="943" ht="15.75" customHeight="1"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</row>
    <row r="944" ht="15.75" customHeight="1"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</row>
    <row r="945" ht="15.75" customHeight="1"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</row>
    <row r="946" ht="15.75" customHeight="1"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</row>
    <row r="947" ht="15.75" customHeight="1"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</row>
    <row r="948" ht="15.75" customHeight="1"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</row>
    <row r="949" ht="15.75" customHeight="1"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</row>
    <row r="950" ht="15.75" customHeight="1"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</row>
    <row r="951" ht="15.75" customHeight="1"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</row>
    <row r="952" ht="15.75" customHeight="1"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</row>
    <row r="953" ht="15.75" customHeight="1"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</row>
    <row r="954" ht="15.75" customHeight="1"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</row>
    <row r="955" ht="15.75" customHeight="1"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</row>
    <row r="956" ht="15.75" customHeight="1"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</row>
    <row r="957" ht="15.75" customHeight="1"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</row>
    <row r="958" ht="15.75" customHeight="1"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</row>
    <row r="959" ht="15.75" customHeight="1"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</row>
    <row r="960" ht="15.75" customHeight="1"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</row>
    <row r="961" ht="15.75" customHeight="1"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</row>
    <row r="962" ht="15.75" customHeight="1"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</row>
    <row r="963" ht="15.75" customHeight="1"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</row>
    <row r="964" ht="15.75" customHeight="1"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</row>
    <row r="965" ht="15.75" customHeight="1"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</row>
    <row r="966" ht="15.75" customHeight="1"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</row>
    <row r="967" ht="15.75" customHeight="1"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</row>
    <row r="968" ht="15.75" customHeight="1"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</row>
    <row r="969" ht="15.75" customHeight="1"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</row>
    <row r="970" ht="15.75" customHeight="1"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</row>
    <row r="971" ht="15.75" customHeight="1"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</row>
    <row r="972" ht="15.75" customHeight="1"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</row>
    <row r="973" ht="15.75" customHeight="1"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</row>
    <row r="974" ht="15.75" customHeight="1"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</row>
    <row r="975" ht="15.75" customHeight="1"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</row>
    <row r="976" ht="15.75" customHeight="1"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</row>
    <row r="977" ht="15.75" customHeight="1"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</row>
    <row r="978" ht="15.75" customHeight="1"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</row>
    <row r="979" ht="15.75" customHeight="1"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</row>
    <row r="980" ht="15.75" customHeight="1"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</row>
    <row r="981" ht="15.75" customHeight="1"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</row>
    <row r="982" ht="15.75" customHeight="1"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</row>
    <row r="983" ht="15.75" customHeight="1"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</row>
    <row r="984" ht="15.75" customHeight="1"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</row>
    <row r="985" ht="15.75" customHeight="1"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</row>
    <row r="986" ht="15.75" customHeight="1"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</row>
    <row r="987" ht="15.75" customHeight="1"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</row>
    <row r="988" ht="15.75" customHeight="1"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</row>
    <row r="989" ht="15.75" customHeight="1"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</row>
    <row r="990" ht="15.75" customHeight="1"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</row>
    <row r="991" ht="15.75" customHeight="1"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</row>
    <row r="992" ht="15.75" customHeight="1"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</row>
    <row r="993" ht="15.75" customHeight="1"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</row>
    <row r="994" ht="15.75" customHeight="1"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</row>
    <row r="995" ht="15.75" customHeight="1"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</row>
    <row r="996" ht="15.75" customHeight="1"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</row>
    <row r="997" ht="15.75" customHeight="1"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</row>
    <row r="998" ht="15.75" customHeight="1"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</row>
    <row r="999" ht="15.75" customHeight="1"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</row>
    <row r="1000" ht="15.75" customHeight="1"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</row>
  </sheetData>
  <mergeCells count="1">
    <mergeCell ref="B2:M2"/>
  </mergeCells>
  <printOptions/>
  <pageMargins bottom="0.75" footer="0.0" header="0.0" left="0.7" right="0.7" top="0.75"/>
  <pageSetup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9.57"/>
    <col customWidth="1" min="3" max="3" width="18.57"/>
    <col customWidth="1" min="4" max="4" width="14.86"/>
    <col customWidth="1" min="5" max="5" width="15.71"/>
    <col customWidth="1" min="6" max="6" width="18.14"/>
    <col customWidth="1" min="7" max="7" width="18.71"/>
    <col customWidth="1" min="8" max="8" width="16.86"/>
    <col customWidth="1" min="9" max="9" width="36.71"/>
    <col customWidth="1" min="10" max="12" width="9.14"/>
    <col customWidth="1" min="13" max="26" width="8.71"/>
  </cols>
  <sheetData>
    <row r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</row>
    <row r="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27.0" customHeight="1">
      <c r="A3" s="142"/>
      <c r="B3" s="578" t="s">
        <v>3128</v>
      </c>
      <c r="C3" s="11"/>
      <c r="D3" s="11"/>
      <c r="E3" s="11"/>
      <c r="F3" s="11"/>
      <c r="G3" s="11"/>
      <c r="H3" s="14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20.25" customHeight="1">
      <c r="A4" s="142"/>
      <c r="B4" s="172" t="s">
        <v>3129</v>
      </c>
      <c r="C4" s="181" t="s">
        <v>3130</v>
      </c>
      <c r="D4" s="181" t="s">
        <v>190</v>
      </c>
      <c r="E4" s="181" t="s">
        <v>2624</v>
      </c>
      <c r="F4" s="181" t="s">
        <v>3131</v>
      </c>
      <c r="G4" s="579" t="s">
        <v>3132</v>
      </c>
      <c r="H4" s="79" t="s">
        <v>32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>
      <c r="A5" s="142"/>
      <c r="B5" s="22" t="s">
        <v>3133</v>
      </c>
      <c r="C5" s="24">
        <v>125.0</v>
      </c>
      <c r="D5" s="24">
        <v>24490.0</v>
      </c>
      <c r="E5" s="24">
        <v>11799.0</v>
      </c>
      <c r="F5" s="24">
        <f t="shared" ref="F5:F12" si="1">E5+2000</f>
        <v>13799</v>
      </c>
      <c r="G5" s="580">
        <f t="shared" ref="G5:G12" si="2">F5</f>
        <v>13799</v>
      </c>
      <c r="H5" s="147" t="s">
        <v>3134</v>
      </c>
      <c r="I5" s="142"/>
      <c r="J5" s="142"/>
      <c r="K5" s="136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>
      <c r="A6" s="142"/>
      <c r="B6" s="22" t="s">
        <v>3135</v>
      </c>
      <c r="C6" s="24">
        <v>83.0</v>
      </c>
      <c r="D6" s="24">
        <v>20990.0</v>
      </c>
      <c r="E6" s="24">
        <v>9699.0</v>
      </c>
      <c r="F6" s="24">
        <f t="shared" si="1"/>
        <v>11699</v>
      </c>
      <c r="G6" s="580">
        <f t="shared" si="2"/>
        <v>11699</v>
      </c>
      <c r="H6" s="147" t="s">
        <v>3136</v>
      </c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>
      <c r="A7" s="142"/>
      <c r="B7" s="22" t="s">
        <v>3137</v>
      </c>
      <c r="C7" s="24">
        <v>65.0</v>
      </c>
      <c r="D7" s="24">
        <v>18490.0</v>
      </c>
      <c r="E7" s="24">
        <v>9299.0</v>
      </c>
      <c r="F7" s="24">
        <f t="shared" si="1"/>
        <v>11299</v>
      </c>
      <c r="G7" s="580">
        <f t="shared" si="2"/>
        <v>11299</v>
      </c>
      <c r="H7" s="147" t="s">
        <v>3136</v>
      </c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>
      <c r="A8" s="142"/>
      <c r="B8" s="22" t="s">
        <v>3138</v>
      </c>
      <c r="C8" s="24">
        <v>70.0</v>
      </c>
      <c r="D8" s="24">
        <v>21490.0</v>
      </c>
      <c r="E8" s="24">
        <v>9199.0</v>
      </c>
      <c r="F8" s="24">
        <f t="shared" si="1"/>
        <v>11199</v>
      </c>
      <c r="G8" s="580">
        <f t="shared" si="2"/>
        <v>11199</v>
      </c>
      <c r="H8" s="147" t="s">
        <v>3134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>
      <c r="A9" s="142"/>
      <c r="B9" s="22" t="s">
        <v>3139</v>
      </c>
      <c r="C9" s="24">
        <v>80.0</v>
      </c>
      <c r="D9" s="24">
        <v>22490.0</v>
      </c>
      <c r="E9" s="24">
        <v>9999.0</v>
      </c>
      <c r="F9" s="24">
        <f t="shared" si="1"/>
        <v>11999</v>
      </c>
      <c r="G9" s="580">
        <f t="shared" si="2"/>
        <v>11999</v>
      </c>
      <c r="H9" s="147" t="s">
        <v>3134</v>
      </c>
      <c r="I9" s="581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42"/>
      <c r="B10" s="22" t="s">
        <v>3140</v>
      </c>
      <c r="C10" s="24">
        <v>100.0</v>
      </c>
      <c r="D10" s="24">
        <v>23490.0</v>
      </c>
      <c r="E10" s="24">
        <v>10899.0</v>
      </c>
      <c r="F10" s="24">
        <f t="shared" si="1"/>
        <v>12899</v>
      </c>
      <c r="G10" s="580">
        <f t="shared" si="2"/>
        <v>12899</v>
      </c>
      <c r="H10" s="147" t="s">
        <v>3134</v>
      </c>
      <c r="I10" s="142"/>
      <c r="J10" s="142"/>
      <c r="K10" s="142"/>
      <c r="L10" s="58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142"/>
      <c r="B11" s="22" t="s">
        <v>3141</v>
      </c>
      <c r="C11" s="24">
        <v>54.0</v>
      </c>
      <c r="D11" s="24">
        <v>15990.0</v>
      </c>
      <c r="E11" s="24">
        <v>7199.0</v>
      </c>
      <c r="F11" s="24">
        <f t="shared" si="1"/>
        <v>9199</v>
      </c>
      <c r="G11" s="580">
        <f t="shared" si="2"/>
        <v>9199</v>
      </c>
      <c r="H11" s="147" t="s">
        <v>3136</v>
      </c>
      <c r="I11" s="581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>
      <c r="A12" s="142"/>
      <c r="B12" s="22" t="s">
        <v>3142</v>
      </c>
      <c r="C12" s="24">
        <v>54.0</v>
      </c>
      <c r="D12" s="24">
        <v>15990.0</v>
      </c>
      <c r="E12" s="24">
        <v>7599.0</v>
      </c>
      <c r="F12" s="24">
        <f t="shared" si="1"/>
        <v>9599</v>
      </c>
      <c r="G12" s="580">
        <f t="shared" si="2"/>
        <v>9599</v>
      </c>
      <c r="H12" s="147" t="s">
        <v>3134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142"/>
      <c r="B13" s="22"/>
      <c r="C13" s="24"/>
      <c r="D13" s="24"/>
      <c r="E13" s="24"/>
      <c r="F13" s="24"/>
      <c r="G13" s="580"/>
      <c r="H13" s="147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42"/>
      <c r="B14" s="22"/>
      <c r="C14" s="24"/>
      <c r="D14" s="24"/>
      <c r="E14" s="24"/>
      <c r="F14" s="24"/>
      <c r="G14" s="580"/>
      <c r="H14" s="147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142"/>
      <c r="B15" s="583"/>
      <c r="C15" s="8"/>
      <c r="D15" s="8"/>
      <c r="E15" s="8"/>
      <c r="F15" s="8"/>
      <c r="G15" s="8"/>
      <c r="H15" s="584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A16" s="142"/>
      <c r="B16" s="207"/>
      <c r="C16" s="142"/>
      <c r="D16" s="142"/>
      <c r="E16" s="142"/>
      <c r="F16" s="142"/>
      <c r="G16" s="142"/>
      <c r="H16" s="7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>
      <c r="A19" s="142"/>
      <c r="B19" s="585"/>
      <c r="C19" s="585"/>
      <c r="D19" s="585"/>
      <c r="E19" s="585"/>
      <c r="F19" s="585"/>
      <c r="G19" s="585"/>
      <c r="H19" s="585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21.75" customHeight="1">
      <c r="A20" s="582"/>
      <c r="B20" s="586" t="s">
        <v>3143</v>
      </c>
      <c r="C20" s="36"/>
      <c r="D20" s="36"/>
      <c r="E20" s="36"/>
      <c r="F20" s="36"/>
      <c r="G20" s="36"/>
      <c r="H20" s="37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5.75" customHeight="1">
      <c r="A21" s="582"/>
      <c r="B21" s="587" t="s">
        <v>3144</v>
      </c>
      <c r="C21" s="181" t="s">
        <v>3145</v>
      </c>
      <c r="D21" s="587" t="s">
        <v>190</v>
      </c>
      <c r="E21" s="181" t="s">
        <v>2624</v>
      </c>
      <c r="F21" s="587" t="s">
        <v>3146</v>
      </c>
      <c r="G21" s="579" t="s">
        <v>3147</v>
      </c>
      <c r="H21" s="587" t="s">
        <v>32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5.75" customHeight="1">
      <c r="A22" s="142"/>
      <c r="B22" s="24" t="s">
        <v>3148</v>
      </c>
      <c r="C22" s="24" t="s">
        <v>3149</v>
      </c>
      <c r="D22" s="24">
        <v>16100.0</v>
      </c>
      <c r="E22" s="24">
        <v>7900.0</v>
      </c>
      <c r="F22" s="24">
        <f t="shared" ref="F22:F27" si="3">E22+2000</f>
        <v>9900</v>
      </c>
      <c r="G22" s="580">
        <f t="shared" ref="G22:G27" si="4">F22</f>
        <v>9900</v>
      </c>
      <c r="H22" s="24" t="s">
        <v>3136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5.75" customHeight="1">
      <c r="A23" s="142"/>
      <c r="B23" s="24" t="s">
        <v>3150</v>
      </c>
      <c r="C23" s="24" t="s">
        <v>3151</v>
      </c>
      <c r="D23" s="24">
        <v>16675.0</v>
      </c>
      <c r="E23" s="24">
        <v>8100.0</v>
      </c>
      <c r="F23" s="24">
        <f t="shared" si="3"/>
        <v>10100</v>
      </c>
      <c r="G23" s="580">
        <f t="shared" si="4"/>
        <v>10100</v>
      </c>
      <c r="H23" s="24" t="s">
        <v>3136</v>
      </c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5.75" customHeight="1">
      <c r="A24" s="142"/>
      <c r="B24" s="24" t="s">
        <v>3152</v>
      </c>
      <c r="C24" s="24" t="s">
        <v>3153</v>
      </c>
      <c r="D24" s="24">
        <v>17250.0</v>
      </c>
      <c r="E24" s="24">
        <v>8400.0</v>
      </c>
      <c r="F24" s="24">
        <f t="shared" si="3"/>
        <v>10400</v>
      </c>
      <c r="G24" s="580">
        <f t="shared" si="4"/>
        <v>10400</v>
      </c>
      <c r="H24" s="24" t="s">
        <v>3136</v>
      </c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5.75" customHeight="1">
      <c r="A25" s="142"/>
      <c r="B25" s="24" t="s">
        <v>3154</v>
      </c>
      <c r="C25" s="24" t="s">
        <v>3155</v>
      </c>
      <c r="D25" s="24">
        <v>19550.0</v>
      </c>
      <c r="E25" s="24">
        <v>8950.0</v>
      </c>
      <c r="F25" s="24">
        <f t="shared" si="3"/>
        <v>10950</v>
      </c>
      <c r="G25" s="580">
        <f t="shared" si="4"/>
        <v>10950</v>
      </c>
      <c r="H25" s="24" t="s">
        <v>3136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5.75" customHeight="1">
      <c r="A26" s="142"/>
      <c r="B26" s="24" t="s">
        <v>3156</v>
      </c>
      <c r="C26" s="24" t="s">
        <v>3157</v>
      </c>
      <c r="D26" s="24">
        <v>18975.0</v>
      </c>
      <c r="E26" s="24">
        <v>7700.0</v>
      </c>
      <c r="F26" s="24">
        <f t="shared" si="3"/>
        <v>9700</v>
      </c>
      <c r="G26" s="580">
        <f t="shared" si="4"/>
        <v>9700</v>
      </c>
      <c r="H26" s="24" t="s">
        <v>3136</v>
      </c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5.75" customHeight="1">
      <c r="A27" s="142"/>
      <c r="B27" s="24" t="s">
        <v>3158</v>
      </c>
      <c r="C27" s="24" t="s">
        <v>3159</v>
      </c>
      <c r="D27" s="24">
        <v>21275.0</v>
      </c>
      <c r="E27" s="24">
        <v>8600.0</v>
      </c>
      <c r="F27" s="24">
        <f t="shared" si="3"/>
        <v>10600</v>
      </c>
      <c r="G27" s="580">
        <f t="shared" si="4"/>
        <v>10600</v>
      </c>
      <c r="H27" s="24" t="s">
        <v>3136</v>
      </c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5.75" customHeight="1">
      <c r="A28" s="142"/>
      <c r="B28" s="136"/>
      <c r="C28" s="136"/>
      <c r="D28" s="136"/>
      <c r="E28" s="136"/>
      <c r="F28" s="136"/>
      <c r="G28" s="137"/>
      <c r="H28" s="136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5.75" customHeight="1">
      <c r="A29" s="142"/>
      <c r="B29" s="136"/>
      <c r="C29" s="136"/>
      <c r="D29" s="136"/>
      <c r="E29" s="136"/>
      <c r="F29" s="136"/>
      <c r="G29" s="137"/>
      <c r="H29" s="136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5.7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5.7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5.7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5.75" customHeight="1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5.75" customHeight="1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5.75" customHeight="1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5.75" customHeight="1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5.75" customHeight="1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5.75" customHeight="1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5.7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5.7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5.7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5.75" customHeight="1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5.75" customHeight="1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5.75" customHeight="1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5.75" customHeight="1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5.75" customHeight="1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5.75" customHeigh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5.75" customHeight="1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5.7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5.75" customHeight="1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5.75" customHeight="1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5.75" customHeight="1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5.75" customHeight="1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5.75" customHeight="1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5.75" customHeight="1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5.75" customHeight="1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5.75" customHeight="1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5.75" customHeight="1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5.75" customHeight="1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5.75" customHeight="1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5.75" customHeight="1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5.75" customHeight="1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5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5.75" customHeight="1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5.75" customHeight="1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5.75" customHeight="1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5.75" customHeight="1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5.75" customHeight="1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5.75" customHeight="1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5.75" customHeight="1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5.75" customHeight="1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5.75" customHeight="1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5.75" customHeight="1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5.75" customHeight="1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5.75" customHeight="1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5.75" customHeight="1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5.75" customHeight="1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5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5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5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5.75" customHeight="1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5.75" customHeight="1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5.75" customHeight="1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5.75" customHeight="1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5.75" customHeight="1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5.75" customHeight="1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5.75" customHeight="1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5.75" customHeight="1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5.75" customHeight="1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5.75" customHeight="1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5.75" customHeight="1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5.75" customHeight="1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5.75" customHeight="1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5.75" customHeight="1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5.75" customHeight="1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5.75" customHeight="1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5.75" customHeight="1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5.75" customHeight="1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5.75" customHeight="1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5.75" customHeight="1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5.75" customHeight="1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5.75" customHeight="1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5.75" customHeight="1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5.75" customHeight="1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5.75" customHeight="1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5.75" customHeight="1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5.75" customHeight="1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5.75" customHeight="1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5.75" customHeight="1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5.75" customHeight="1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5.75" customHeight="1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5.75" customHeight="1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5.75" customHeight="1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5.75" customHeight="1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5.75" customHeight="1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5.75" customHeight="1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5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5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5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5.75" customHeight="1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5.75" customHeight="1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5.75" customHeight="1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5.75" customHeight="1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5.75" customHeight="1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5.75" customHeight="1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5.75" customHeight="1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5.75" customHeight="1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5.75" customHeight="1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5.75" customHeight="1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5.75" customHeight="1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5.75" customHeight="1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5.75" customHeight="1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5.75" customHeight="1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5.75" customHeight="1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5.75" customHeight="1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5.75" customHeight="1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5.75" customHeight="1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5.75" customHeight="1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5.75" customHeight="1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5.75" customHeight="1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5.75" customHeight="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5.75" customHeight="1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5.75" customHeight="1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5.75" customHeight="1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5.75" customHeight="1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5.75" customHeight="1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5.75" customHeight="1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5.75" customHeight="1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5.75" customHeight="1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5.75" customHeight="1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5.75" customHeight="1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5.75" customHeight="1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5.75" customHeight="1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5.75" customHeight="1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5.75" customHeight="1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5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5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5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5.75" customHeight="1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5.75" customHeight="1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5.75" customHeight="1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5.75" customHeight="1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5.75" customHeight="1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5.75" customHeight="1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5.75" customHeight="1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5.75" customHeight="1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5.75" customHeight="1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5.75" customHeight="1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5.75" customHeight="1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5.75" customHeight="1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5.75" customHeight="1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5.75" customHeight="1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5.75" customHeight="1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5.75" customHeight="1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5.75" customHeight="1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5.75" customHeight="1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5.75" customHeight="1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5.75" customHeight="1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5.75" customHeight="1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5.75" customHeight="1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5.75" customHeight="1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5.75" customHeight="1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5.75" customHeight="1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5.75" customHeight="1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5.75" customHeight="1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5.75" customHeight="1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5.75" customHeight="1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5.75" customHeight="1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5.75" customHeight="1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5.75" customHeight="1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5.75" customHeight="1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5.75" customHeight="1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5.75" customHeight="1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5.75" customHeight="1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5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5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5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5.75" customHeight="1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5.75" customHeight="1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5.75" customHeight="1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5.75" customHeight="1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5.75" customHeight="1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5.75" customHeight="1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5.75" customHeight="1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5.75" customHeight="1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5.75" customHeight="1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5.75" customHeight="1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5.75" customHeight="1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5.75" customHeight="1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5.75" customHeight="1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5.75" customHeight="1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5.75" customHeight="1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5.75" customHeight="1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5.75" customHeight="1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5.75" customHeight="1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5.75" customHeight="1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5.75" customHeight="1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5.75" customHeight="1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5.75" customHeight="1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5.75" customHeight="1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5.75" customHeight="1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5.75" customHeight="1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5.75" customHeight="1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5.75" customHeight="1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5.75" customHeight="1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5.75" customHeight="1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5.75" customHeight="1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5.75" customHeight="1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5.75" customHeight="1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5.75" customHeight="1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5.75" customHeight="1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5.75" customHeight="1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5.75" customHeight="1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5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5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5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5.75" customHeight="1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5.75" customHeight="1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5.75" customHeight="1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5.75" customHeight="1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5.75" customHeight="1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5.75" customHeight="1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5.75" customHeight="1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5.75" customHeight="1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5.75" customHeight="1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5.75" customHeight="1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5.75" customHeight="1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5.75" customHeight="1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5.75" customHeight="1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5.75" customHeight="1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5.75" customHeight="1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5.75" customHeight="1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5.75" customHeight="1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5.75" customHeight="1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5.75" customHeight="1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5.75" customHeight="1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5.75" customHeight="1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5.75" customHeight="1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5.75" customHeight="1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5.75" customHeight="1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5.75" customHeight="1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5.75" customHeight="1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5.75" customHeight="1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5.75" customHeight="1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5.75" customHeight="1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5.75" customHeight="1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5.75" customHeight="1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5.75" customHeight="1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5.75" customHeight="1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5.75" customHeight="1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5.75" customHeight="1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5.75" customHeight="1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5.7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5.7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5.7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5.75" customHeight="1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5.75" customHeight="1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5.75" customHeight="1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5.75" customHeight="1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5.75" customHeight="1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5.75" customHeight="1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5.75" customHeight="1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5.75" customHeight="1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5.75" customHeight="1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5.75" customHeight="1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5.75" customHeight="1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5.75" customHeight="1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5.75" customHeight="1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5.75" customHeight="1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5.75" customHeight="1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5.75" customHeight="1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5.75" customHeight="1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5.7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5.75" customHeight="1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5.7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5.75" customHeight="1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5.75" customHeight="1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5.75" customHeight="1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5.75" customHeight="1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5.75" customHeight="1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5.75" customHeight="1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5.75" customHeight="1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5.75" customHeight="1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5.75" customHeight="1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5.75" customHeight="1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5.75" customHeight="1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5.75" customHeight="1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5.75" customHeight="1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5.75" customHeight="1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5.75" customHeight="1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5.7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5.7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5.7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5.75" customHeight="1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5.75" customHeight="1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5.75" customHeight="1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5.75" customHeight="1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5.75" customHeight="1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5.75" customHeight="1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5.75" customHeight="1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5.75" customHeight="1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5.75" customHeight="1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5.75" customHeight="1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5.75" customHeight="1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5.75" customHeight="1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5.75" customHeight="1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5.75" customHeight="1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5.75" customHeight="1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5.75" customHeight="1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5.75" customHeight="1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5.75" customHeight="1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5.75" customHeight="1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5.75" customHeight="1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5.75" customHeight="1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5.75" customHeight="1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5.75" customHeight="1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5.75" customHeight="1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5.75" customHeight="1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5.75" customHeight="1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5.75" customHeight="1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5.75" customHeight="1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5.75" customHeight="1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5.75" customHeight="1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5.75" customHeight="1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5.75" customHeight="1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5.75" customHeight="1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5.75" customHeight="1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5.75" customHeight="1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5.75" customHeight="1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5.75" customHeight="1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5.75" customHeight="1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5.75" customHeight="1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5.75" customHeight="1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5.75" customHeight="1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5.75" customHeight="1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5.75" customHeight="1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5.75" customHeight="1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5.75" customHeight="1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5.75" customHeight="1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5.75" customHeight="1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5.75" customHeight="1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5.75" customHeight="1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5.75" customHeight="1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5.75" customHeight="1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5.75" customHeight="1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5.75" customHeight="1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5.75" customHeight="1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5.75" customHeight="1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5.75" customHeight="1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5.75" customHeight="1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5.75" customHeight="1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5.75" customHeight="1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5.75" customHeight="1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5.75" customHeight="1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5.75" customHeight="1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5.75" customHeight="1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5.75" customHeight="1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5.75" customHeight="1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5.75" customHeight="1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5.75" customHeight="1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5.75" customHeight="1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5.75" customHeight="1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5.75" customHeight="1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5.75" customHeight="1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5.75" customHeight="1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5.75" customHeight="1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5.75" customHeight="1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5.75" customHeight="1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5.75" customHeight="1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5.75" customHeight="1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5.75" customHeight="1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5.75" customHeight="1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5.75" customHeight="1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5.75" customHeight="1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5.75" customHeight="1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5.75" customHeight="1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5.75" customHeight="1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5.75" customHeight="1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5.75" customHeight="1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5.75" customHeight="1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5.75" customHeight="1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5.75" customHeight="1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5.75" customHeight="1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5.75" customHeight="1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5.75" customHeight="1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5.75" customHeight="1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5.75" customHeight="1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5.75" customHeight="1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5.75" customHeight="1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5.75" customHeight="1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5.75" customHeight="1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5.75" customHeight="1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5.75" customHeight="1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5.75" customHeight="1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5.75" customHeight="1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5.75" customHeight="1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5.75" customHeight="1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5.75" customHeight="1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5.75" customHeight="1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5.75" customHeight="1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5.75" customHeight="1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5.75" customHeight="1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5.75" customHeight="1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5.75" customHeight="1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5.75" customHeight="1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5.75" customHeight="1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5.75" customHeight="1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5.75" customHeight="1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5.75" customHeight="1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5.75" customHeight="1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5.75" customHeight="1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5.75" customHeight="1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5.75" customHeight="1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5.75" customHeight="1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5.75" customHeight="1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5.75" customHeight="1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5.75" customHeight="1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5.75" customHeight="1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5.75" customHeight="1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5.75" customHeight="1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5.75" customHeight="1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5.75" customHeight="1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5.75" customHeight="1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5.75" customHeight="1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5.75" customHeight="1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5.75" customHeight="1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5.75" customHeight="1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5.75" customHeight="1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5.75" customHeight="1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5.75" customHeight="1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5.75" customHeight="1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5.75" customHeight="1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5.75" customHeight="1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5.75" customHeight="1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5.75" customHeight="1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5.75" customHeight="1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5.75" customHeight="1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5.75" customHeight="1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5.75" customHeight="1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5.7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5.75" customHeight="1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5.75" customHeight="1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5.75" customHeight="1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5.75" customHeight="1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5.75" customHeight="1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5.75" customHeight="1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5.75" customHeight="1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5.75" customHeight="1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5.75" customHeight="1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5.75" customHeight="1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5.75" customHeight="1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5.75" customHeight="1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5.75" customHeight="1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5.75" customHeight="1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5.75" customHeight="1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5.75" customHeight="1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5.75" customHeight="1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5.75" customHeight="1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5.75" customHeight="1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5.75" customHeight="1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5.75" customHeight="1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5.75" customHeight="1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5.75" customHeight="1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5.75" customHeight="1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5.75" customHeight="1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5.75" customHeight="1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5.75" customHeight="1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5.75" customHeight="1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5.75" customHeight="1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5.75" customHeight="1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5.75" customHeight="1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5.75" customHeight="1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5.75" customHeight="1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5.75" customHeight="1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5.75" customHeight="1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5.75" customHeight="1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5.75" customHeight="1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5.75" customHeight="1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5.75" customHeight="1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5.75" customHeight="1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5.75" customHeight="1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5.75" customHeight="1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5.75" customHeight="1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5.75" customHeight="1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5.75" customHeight="1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5.75" customHeight="1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5.75" customHeight="1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5.75" customHeight="1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5.75" customHeight="1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5.75" customHeight="1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5.75" customHeight="1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5.75" customHeight="1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5.75" customHeight="1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5.75" customHeight="1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5.75" customHeight="1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5.75" customHeight="1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5.75" customHeight="1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5.75" customHeight="1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5.75" customHeight="1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5.75" customHeight="1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5.75" customHeight="1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5.75" customHeight="1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5.75" customHeight="1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5.75" customHeight="1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5.75" customHeight="1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5.75" customHeight="1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5.75" customHeight="1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5.75" customHeight="1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5.75" customHeight="1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5.75" customHeight="1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5.75" customHeight="1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5.75" customHeight="1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5.75" customHeight="1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5.75" customHeight="1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5.75" customHeight="1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5.75" customHeight="1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5.75" customHeight="1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5.75" customHeight="1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5.75" customHeight="1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5.75" customHeight="1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5.75" customHeight="1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5.75" customHeight="1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5.75" customHeight="1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5.75" customHeight="1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5.75" customHeight="1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5.75" customHeight="1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5.75" customHeight="1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5.75" customHeight="1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5.75" customHeight="1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5.75" customHeight="1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5.75" customHeight="1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5.75" customHeight="1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5.75" customHeight="1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5.75" customHeight="1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5.75" customHeight="1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5.75" customHeight="1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5.75" customHeight="1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5.75" customHeight="1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5.75" customHeight="1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5.75" customHeight="1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5.75" customHeight="1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5.75" customHeight="1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5.75" customHeight="1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5.75" customHeight="1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5.75" customHeight="1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5.75" customHeight="1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5.75" customHeight="1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5.75" customHeight="1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5.75" customHeight="1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5.75" customHeight="1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5.75" customHeight="1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5.75" customHeight="1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5.75" customHeight="1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5.75" customHeight="1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5.75" customHeight="1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5.75" customHeight="1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5.75" customHeight="1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5.75" customHeight="1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5.75" customHeight="1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5.75" customHeight="1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5.75" customHeight="1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5.75" customHeight="1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5.75" customHeight="1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5.75" customHeight="1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5.75" customHeight="1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5.75" customHeight="1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5.75" customHeight="1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5.75" customHeight="1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5.75" customHeight="1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5.75" customHeight="1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5.75" customHeight="1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5.75" customHeight="1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5.75" customHeight="1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5.75" customHeight="1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5.75" customHeight="1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5.75" customHeight="1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5.75" customHeight="1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5.75" customHeight="1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5.75" customHeight="1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5.75" customHeight="1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5.75" customHeight="1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5.75" customHeight="1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5.75" customHeight="1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5.75" customHeight="1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5.75" customHeight="1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5.75" customHeight="1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5.75" customHeight="1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5.75" customHeight="1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5.75" customHeight="1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5.75" customHeight="1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5.75" customHeight="1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5.75" customHeight="1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5.75" customHeight="1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5.75" customHeight="1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5.75" customHeight="1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5.75" customHeight="1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5.75" customHeight="1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5.75" customHeight="1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5.75" customHeight="1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5.75" customHeight="1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5.75" customHeight="1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5.75" customHeight="1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5.75" customHeight="1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5.75" customHeight="1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5.75" customHeight="1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5.75" customHeight="1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5.75" customHeight="1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5.75" customHeight="1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5.75" customHeight="1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5.75" customHeight="1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5.75" customHeight="1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5.75" customHeight="1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5.75" customHeight="1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5.75" customHeight="1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5.75" customHeight="1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5.75" customHeight="1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5.75" customHeight="1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5.75" customHeight="1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5.75" customHeight="1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5.75" customHeight="1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5.75" customHeight="1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5.75" customHeight="1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5.75" customHeight="1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5.75" customHeight="1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5.75" customHeight="1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5.75" customHeight="1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5.75" customHeight="1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5.75" customHeight="1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5.75" customHeight="1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5.75" customHeight="1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5.75" customHeight="1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5.75" customHeight="1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5.75" customHeight="1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5.75" customHeight="1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5.75" customHeight="1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5.75" customHeight="1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5.75" customHeight="1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5.75" customHeight="1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5.75" customHeight="1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5.75" customHeight="1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5.75" customHeight="1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5.75" customHeight="1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5.75" customHeight="1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5.75" customHeight="1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5.75" customHeight="1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5.75" customHeight="1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5.75" customHeight="1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5.75" customHeight="1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5.75" customHeight="1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5.75" customHeight="1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5.75" customHeight="1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5.75" customHeight="1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5.75" customHeight="1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5.75" customHeight="1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5.75" customHeight="1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5.75" customHeight="1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5.75" customHeight="1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5.75" customHeight="1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5.75" customHeight="1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5.75" customHeight="1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5.75" customHeight="1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5.75" customHeight="1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5.75" customHeight="1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5.75" customHeight="1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5.75" customHeight="1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5.75" customHeight="1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5.75" customHeight="1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5.75" customHeight="1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5.75" customHeight="1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5.75" customHeight="1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5.75" customHeight="1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5.75" customHeight="1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5.75" customHeight="1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5.75" customHeight="1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5.75" customHeight="1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5.75" customHeight="1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5.75" customHeight="1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5.75" customHeight="1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5.75" customHeight="1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5.75" customHeight="1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5.75" customHeight="1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5.75" customHeight="1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5.75" customHeight="1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5.75" customHeight="1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5.75" customHeight="1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5.75" customHeight="1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5.75" customHeight="1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5.75" customHeight="1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5.75" customHeight="1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5.75" customHeight="1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5.75" customHeight="1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5.75" customHeight="1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5.75" customHeight="1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5.75" customHeight="1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5.75" customHeight="1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5.75" customHeight="1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5.75" customHeight="1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5.75" customHeight="1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5.75" customHeight="1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5.75" customHeight="1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5.75" customHeight="1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5.75" customHeight="1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5.75" customHeight="1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5.75" customHeight="1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5.75" customHeight="1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5.75" customHeight="1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5.75" customHeight="1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5.75" customHeight="1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5.75" customHeight="1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5.75" customHeight="1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5.75" customHeight="1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5.75" customHeight="1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5.75" customHeight="1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5.75" customHeight="1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5.75" customHeight="1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5.75" customHeight="1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5.75" customHeight="1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5.75" customHeight="1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5.75" customHeight="1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5.75" customHeight="1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5.75" customHeight="1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5.75" customHeight="1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5.75" customHeight="1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5.75" customHeight="1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5.75" customHeight="1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5.75" customHeight="1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5.75" customHeight="1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5.75" customHeight="1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5.75" customHeight="1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5.75" customHeight="1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5.75" customHeight="1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5.75" customHeight="1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5.75" customHeight="1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5.75" customHeight="1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5.75" customHeight="1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5.75" customHeight="1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5.75" customHeight="1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5.75" customHeight="1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5.75" customHeight="1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5.75" customHeight="1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5.75" customHeight="1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5.75" customHeight="1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5.75" customHeight="1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5.75" customHeight="1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5.75" customHeight="1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5.75" customHeight="1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5.75" customHeight="1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5.75" customHeight="1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5.75" customHeight="1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5.75" customHeight="1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5.75" customHeight="1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5.75" customHeight="1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5.75" customHeight="1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5.75" customHeight="1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5.75" customHeight="1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5.75" customHeight="1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5.75" customHeight="1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5.75" customHeight="1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5.75" customHeight="1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5.75" customHeight="1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5.75" customHeight="1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5.75" customHeight="1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5.75" customHeight="1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5.75" customHeight="1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5.75" customHeight="1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5.75" customHeight="1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5.75" customHeight="1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5.75" customHeight="1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5.75" customHeight="1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5.75" customHeight="1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5.75" customHeight="1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5.75" customHeight="1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5.75" customHeight="1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5.75" customHeight="1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5.75" customHeight="1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5.75" customHeight="1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5.75" customHeight="1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5.75" customHeight="1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5.75" customHeight="1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5.75" customHeight="1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5.75" customHeight="1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5.75" customHeight="1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5.75" customHeight="1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5.75" customHeight="1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5.75" customHeight="1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5.75" customHeight="1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5.75" customHeight="1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5.75" customHeight="1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5.75" customHeight="1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5.75" customHeight="1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5.75" customHeight="1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5.75" customHeight="1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5.75" customHeight="1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5.75" customHeight="1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5.75" customHeight="1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5.75" customHeight="1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5.75" customHeight="1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5.75" customHeight="1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5.75" customHeight="1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5.75" customHeight="1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5.75" customHeight="1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5.75" customHeight="1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5.75" customHeight="1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5.75" customHeight="1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5.75" customHeight="1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5.75" customHeight="1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5.75" customHeight="1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5.75" customHeight="1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5.75" customHeight="1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5.75" customHeight="1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5.75" customHeight="1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5.75" customHeight="1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5.75" customHeight="1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5.75" customHeight="1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5.75" customHeight="1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5.75" customHeight="1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5.75" customHeight="1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5.75" customHeight="1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5.75" customHeight="1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5.75" customHeight="1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5.75" customHeight="1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5.75" customHeight="1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5.75" customHeight="1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5.75" customHeight="1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5.75" customHeight="1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5.75" customHeight="1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5.75" customHeight="1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5.75" customHeight="1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5.75" customHeight="1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5.75" customHeight="1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5.75" customHeight="1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5.75" customHeight="1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5.75" customHeight="1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5.75" customHeight="1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5.75" customHeight="1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5.75" customHeight="1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5.75" customHeight="1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5.75" customHeight="1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5.75" customHeight="1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5.75" customHeight="1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5.75" customHeight="1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5.75" customHeight="1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5.75" customHeight="1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5.75" customHeight="1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5.75" customHeight="1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5.75" customHeight="1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5.75" customHeight="1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5.75" customHeight="1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5.75" customHeight="1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5.75" customHeight="1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5.75" customHeight="1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5.75" customHeight="1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5.75" customHeight="1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5.75" customHeight="1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5.75" customHeight="1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5.75" customHeight="1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5.75" customHeight="1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5.75" customHeight="1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5.75" customHeight="1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5.75" customHeight="1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5.75" customHeight="1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5.75" customHeight="1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5.75" customHeight="1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5.75" customHeight="1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5.75" customHeight="1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5.75" customHeight="1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5.75" customHeight="1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5.75" customHeight="1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5.75" customHeight="1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5.75" customHeight="1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5.75" customHeight="1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5.75" customHeight="1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5.75" customHeight="1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5.75" customHeight="1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5.75" customHeight="1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5.75" customHeight="1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5.75" customHeight="1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5.75" customHeight="1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5.75" customHeight="1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5.75" customHeight="1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5.75" customHeight="1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5.75" customHeight="1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5.75" customHeight="1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5.75" customHeight="1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5.75" customHeight="1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5.75" customHeight="1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5.75" customHeight="1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5.75" customHeight="1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5.75" customHeight="1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5.75" customHeight="1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5.75" customHeight="1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5.75" customHeight="1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5.75" customHeight="1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5.75" customHeight="1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5.75" customHeight="1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5.75" customHeight="1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5.75" customHeight="1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5.75" customHeight="1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5.75" customHeight="1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5.75" customHeight="1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5.75" customHeight="1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5.75" customHeight="1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5.75" customHeight="1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5.75" customHeight="1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5.75" customHeight="1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5.75" customHeight="1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5.75" customHeight="1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5.75" customHeight="1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5.75" customHeight="1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5.75" customHeight="1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5.75" customHeight="1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5.75" customHeight="1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5.75" customHeight="1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5.75" customHeight="1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5.75" customHeight="1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5.75" customHeight="1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5.75" customHeight="1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5.75" customHeight="1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5.75" customHeight="1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5.75" customHeight="1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5.75" customHeight="1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5.75" customHeight="1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5.75" customHeight="1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5.75" customHeight="1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5.75" customHeight="1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5.75" customHeight="1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5.75" customHeight="1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5.75" customHeight="1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5.75" customHeight="1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5.75" customHeight="1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5.75" customHeight="1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5.75" customHeight="1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5.75" customHeight="1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5.75" customHeight="1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5.75" customHeight="1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5.75" customHeight="1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5.75" customHeight="1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5.75" customHeight="1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5.75" customHeight="1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5.75" customHeight="1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5.75" customHeight="1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5.75" customHeight="1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5.75" customHeight="1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5.75" customHeight="1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5.75" customHeight="1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5.75" customHeight="1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5.75" customHeight="1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5.75" customHeight="1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5.75" customHeight="1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5.75" customHeight="1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5.75" customHeight="1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5.75" customHeight="1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5.75" customHeight="1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5.75" customHeight="1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5.75" customHeight="1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5.75" customHeight="1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5.75" customHeight="1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5.75" customHeight="1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5.75" customHeight="1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5.75" customHeight="1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5.75" customHeight="1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5.75" customHeight="1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5.75" customHeight="1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5.75" customHeight="1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5.75" customHeight="1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5.75" customHeight="1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5.75" customHeight="1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5.75" customHeight="1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5.75" customHeight="1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5.75" customHeight="1">
      <c r="A990" s="142"/>
      <c r="B990" s="142"/>
      <c r="C990" s="142"/>
      <c r="D990" s="142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5.75" customHeight="1">
      <c r="A991" s="142"/>
      <c r="B991" s="142"/>
      <c r="C991" s="142"/>
      <c r="D991" s="142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5.75" customHeight="1">
      <c r="A992" s="142"/>
      <c r="B992" s="142"/>
      <c r="C992" s="142"/>
      <c r="D992" s="142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5.75" customHeight="1">
      <c r="A993" s="142"/>
      <c r="B993" s="142"/>
      <c r="C993" s="142"/>
      <c r="D993" s="142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5.75" customHeight="1">
      <c r="A994" s="142"/>
      <c r="B994" s="142"/>
      <c r="C994" s="142"/>
      <c r="D994" s="142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5.75" customHeight="1">
      <c r="A995" s="142"/>
      <c r="B995" s="142"/>
      <c r="C995" s="142"/>
      <c r="D995" s="142"/>
      <c r="E995" s="142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5.75" customHeight="1">
      <c r="A996" s="142"/>
      <c r="B996" s="142"/>
      <c r="C996" s="142"/>
      <c r="D996" s="142"/>
      <c r="E996" s="142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5.75" customHeight="1">
      <c r="A997" s="142"/>
      <c r="B997" s="142"/>
      <c r="C997" s="142"/>
      <c r="D997" s="142"/>
      <c r="E997" s="142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5.75" customHeight="1">
      <c r="A998" s="142"/>
      <c r="B998" s="142"/>
      <c r="C998" s="142"/>
      <c r="D998" s="142"/>
      <c r="E998" s="142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5.75" customHeight="1">
      <c r="A999" s="142"/>
      <c r="B999" s="142"/>
      <c r="C999" s="142"/>
      <c r="D999" s="142"/>
      <c r="E999" s="142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5.75" customHeight="1">
      <c r="A1000" s="142"/>
      <c r="B1000" s="142"/>
      <c r="C1000" s="142"/>
      <c r="D1000" s="142"/>
      <c r="E1000" s="142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mergeCells count="2">
    <mergeCell ref="B3:H3"/>
    <mergeCell ref="B20:H20"/>
  </mergeCells>
  <printOptions/>
  <pageMargins bottom="0.75" footer="0.0" header="0.0" left="0.7" right="0.7" top="0.75"/>
  <pageSetup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44"/>
    </row>
    <row r="4">
      <c r="B4" s="126"/>
      <c r="C4" s="126"/>
      <c r="D4" s="126"/>
      <c r="E4" s="44"/>
    </row>
    <row r="5">
      <c r="B5" s="588"/>
      <c r="C5" s="8"/>
      <c r="D5" s="589"/>
      <c r="E5" s="1"/>
    </row>
    <row r="6">
      <c r="B6" s="588"/>
      <c r="C6" s="8"/>
      <c r="D6" s="589"/>
      <c r="E6" s="1"/>
    </row>
    <row r="7">
      <c r="B7" s="588"/>
      <c r="C7" s="8"/>
      <c r="D7" s="590" t="s">
        <v>3160</v>
      </c>
      <c r="E7" s="591"/>
      <c r="F7" s="591"/>
      <c r="G7" s="591"/>
      <c r="H7" s="591"/>
      <c r="I7" s="591"/>
      <c r="J7" s="591"/>
      <c r="K7" s="591"/>
      <c r="L7" s="591"/>
      <c r="M7" s="591"/>
      <c r="N7" s="591"/>
      <c r="O7" s="591"/>
      <c r="P7" s="592"/>
    </row>
    <row r="8">
      <c r="B8" s="588"/>
      <c r="C8" s="8"/>
      <c r="D8" s="593"/>
      <c r="P8" s="42"/>
    </row>
    <row r="9">
      <c r="B9" s="588"/>
      <c r="C9" s="8"/>
      <c r="D9" s="593"/>
      <c r="P9" s="42"/>
    </row>
    <row r="10">
      <c r="B10" s="588"/>
      <c r="C10" s="8"/>
      <c r="D10" s="593"/>
      <c r="P10" s="42"/>
    </row>
    <row r="11">
      <c r="B11" s="588"/>
      <c r="C11" s="8"/>
      <c r="D11" s="59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595"/>
    </row>
    <row r="12">
      <c r="B12" s="588"/>
      <c r="C12" s="8"/>
      <c r="D12" s="589"/>
      <c r="E12" s="1"/>
    </row>
    <row r="13">
      <c r="B13" s="588"/>
      <c r="C13" s="8"/>
      <c r="D13" s="589"/>
      <c r="E13" s="1"/>
    </row>
    <row r="14">
      <c r="B14" s="588"/>
      <c r="C14" s="8"/>
      <c r="D14" s="589"/>
      <c r="E14" s="1"/>
    </row>
    <row r="15">
      <c r="B15" s="588"/>
      <c r="C15" s="8"/>
      <c r="D15" s="589"/>
      <c r="E15" s="1"/>
    </row>
    <row r="16">
      <c r="B16" s="588"/>
      <c r="C16" s="8"/>
      <c r="D16" s="589"/>
      <c r="E16" s="1"/>
    </row>
    <row r="17">
      <c r="B17" s="588"/>
      <c r="C17" s="8"/>
      <c r="D17" s="589"/>
      <c r="E17" s="1"/>
    </row>
    <row r="18">
      <c r="B18" s="588"/>
      <c r="C18" s="8"/>
      <c r="D18" s="589"/>
      <c r="E18" s="1"/>
    </row>
    <row r="19">
      <c r="B19" s="588"/>
      <c r="C19" s="8"/>
      <c r="D19" s="589"/>
      <c r="E19" s="1"/>
    </row>
    <row r="20">
      <c r="B20" s="588"/>
      <c r="C20" s="8"/>
      <c r="D20" s="589"/>
      <c r="E20" s="1"/>
    </row>
    <row r="21" ht="15.75" customHeight="1">
      <c r="B21" s="588"/>
      <c r="C21" s="8"/>
      <c r="D21" s="589"/>
      <c r="E21" s="1"/>
    </row>
    <row r="22" ht="15.75" customHeight="1">
      <c r="B22" s="588"/>
      <c r="C22" s="8"/>
      <c r="D22" s="589"/>
      <c r="E22" s="1"/>
    </row>
    <row r="23" ht="15.75" customHeight="1">
      <c r="B23" s="588"/>
      <c r="C23" s="8"/>
      <c r="D23" s="589"/>
      <c r="E23" s="1"/>
    </row>
    <row r="24" ht="15.75" customHeight="1">
      <c r="B24" s="588"/>
      <c r="C24" s="8"/>
      <c r="D24" s="589"/>
      <c r="E24" s="1"/>
    </row>
    <row r="25" ht="15.75" customHeight="1">
      <c r="B25" s="588"/>
      <c r="C25" s="8"/>
      <c r="D25" s="589"/>
      <c r="E25" s="1"/>
    </row>
    <row r="26" ht="15.75" customHeight="1">
      <c r="B26" s="588"/>
      <c r="C26" s="8"/>
      <c r="D26" s="255"/>
      <c r="E26" s="1"/>
    </row>
    <row r="27" ht="15.75" customHeight="1">
      <c r="B27" s="588"/>
      <c r="C27" s="8"/>
      <c r="D27" s="255"/>
      <c r="E27" s="1"/>
    </row>
    <row r="28" ht="15.75" customHeight="1">
      <c r="B28" s="588"/>
      <c r="C28" s="8"/>
      <c r="D28" s="596"/>
      <c r="E28" s="1"/>
    </row>
    <row r="29" ht="15.75" customHeight="1">
      <c r="B29" s="588"/>
      <c r="C29" s="8"/>
      <c r="D29" s="255"/>
      <c r="E29" s="1"/>
    </row>
    <row r="30" ht="15.75" customHeight="1">
      <c r="B30" s="588"/>
      <c r="C30" s="8"/>
      <c r="D30" s="255"/>
      <c r="E30" s="1"/>
    </row>
    <row r="31" ht="15.75" customHeight="1">
      <c r="B31" s="588"/>
      <c r="C31" s="8"/>
      <c r="D31" s="255"/>
      <c r="E31" s="1"/>
    </row>
    <row r="32" ht="15.75" customHeight="1">
      <c r="B32" s="588"/>
      <c r="C32" s="8"/>
      <c r="D32" s="589"/>
      <c r="E32" s="1"/>
    </row>
    <row r="33" ht="15.75" customHeight="1">
      <c r="B33" s="588"/>
      <c r="C33" s="8"/>
      <c r="D33" s="589"/>
      <c r="E33" s="1"/>
    </row>
    <row r="34" ht="15.75" customHeight="1">
      <c r="B34" s="588"/>
      <c r="C34" s="8"/>
      <c r="D34" s="589"/>
      <c r="E34" s="1"/>
    </row>
    <row r="35" ht="15.75" customHeight="1">
      <c r="B35" s="588"/>
      <c r="C35" s="8"/>
      <c r="D35" s="255"/>
      <c r="E35" s="1"/>
    </row>
    <row r="36" ht="15.75" customHeight="1">
      <c r="B36" s="588"/>
      <c r="C36" s="8"/>
      <c r="D36" s="589"/>
      <c r="E36" s="1"/>
    </row>
    <row r="37" ht="15.75" customHeight="1">
      <c r="B37" s="588"/>
      <c r="C37" s="8"/>
      <c r="D37" s="255"/>
      <c r="E37" s="1"/>
    </row>
    <row r="38" ht="15.75" customHeight="1">
      <c r="B38" s="588"/>
      <c r="C38" s="142"/>
      <c r="D38" s="255"/>
      <c r="E38" s="1"/>
    </row>
    <row r="39" ht="15.75" customHeight="1">
      <c r="B39" s="588"/>
      <c r="C39" s="266"/>
      <c r="D39" s="255"/>
      <c r="E39" s="1"/>
    </row>
    <row r="40" ht="15.75" customHeight="1">
      <c r="B40" s="588"/>
      <c r="C40" s="266"/>
      <c r="D40" s="255"/>
      <c r="E40" s="1"/>
    </row>
    <row r="41" ht="15.75" customHeight="1">
      <c r="B41" s="588"/>
      <c r="C41" s="1"/>
      <c r="D41" s="1"/>
      <c r="E41" s="1"/>
    </row>
    <row r="42" ht="15.75" customHeight="1">
      <c r="B42" s="588"/>
      <c r="C42" s="1"/>
      <c r="D42" s="1"/>
      <c r="E42" s="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E3"/>
    <mergeCell ref="D7:P11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42.57"/>
    <col customWidth="1" min="3" max="3" width="10.43"/>
    <col customWidth="1" min="4" max="4" width="9.71"/>
    <col customWidth="1" min="5" max="5" width="10.86"/>
    <col customWidth="1" min="6" max="6" width="14.0"/>
    <col customWidth="1" min="7" max="7" width="12.43"/>
    <col customWidth="1" min="8" max="9" width="8.71"/>
    <col customWidth="1" min="10" max="10" width="46.71"/>
    <col customWidth="1" min="11" max="11" width="10.57"/>
    <col customWidth="1" min="12" max="12" width="8.71"/>
    <col customWidth="1" min="13" max="13" width="11.0"/>
    <col customWidth="1" min="14" max="14" width="12.14"/>
    <col customWidth="1" min="15" max="15" width="8.71"/>
    <col customWidth="1" min="16" max="16" width="15.57"/>
    <col customWidth="1" min="17" max="17" width="44.86"/>
    <col customWidth="1" min="18" max="22" width="8.71"/>
    <col customWidth="1" min="23" max="23" width="16.0"/>
    <col customWidth="1" min="24" max="24" width="55.0"/>
    <col customWidth="1" min="25" max="25" width="9.14"/>
    <col customWidth="1" min="26" max="27" width="8.71"/>
    <col customWidth="1" min="28" max="28" width="10.29"/>
    <col customWidth="1" min="29" max="29" width="8.71"/>
    <col customWidth="1" min="30" max="30" width="14.29"/>
    <col customWidth="1" min="31" max="31" width="46.57"/>
    <col customWidth="1" min="32" max="32" width="8.71"/>
    <col customWidth="1" min="33" max="33" width="9.0"/>
    <col customWidth="1" min="34" max="36" width="8.71"/>
    <col customWidth="1" min="37" max="37" width="16.43"/>
    <col customWidth="1" min="38" max="38" width="50.43"/>
    <col customWidth="1" min="39" max="43" width="8.71"/>
    <col customWidth="1" min="44" max="44" width="20.71"/>
    <col customWidth="1" min="45" max="45" width="53.14"/>
    <col customWidth="1" min="46" max="46" width="23.0"/>
    <col customWidth="1" min="47" max="50" width="8.71"/>
    <col customWidth="1" min="51" max="51" width="23.14"/>
    <col customWidth="1" min="52" max="52" width="75.57"/>
    <col customWidth="1" min="53" max="53" width="9.0"/>
    <col customWidth="1" min="54" max="58" width="8.71"/>
    <col customWidth="1" min="59" max="59" width="59.29"/>
    <col customWidth="1" min="60" max="64" width="8.71"/>
    <col customWidth="1" min="65" max="65" width="23.43"/>
    <col customWidth="1" min="66" max="66" width="59.43"/>
    <col customWidth="1" min="67" max="67" width="18.14"/>
    <col customWidth="1" min="68" max="72" width="8.71"/>
  </cols>
  <sheetData>
    <row r="3">
      <c r="B3" s="58" t="s">
        <v>3161</v>
      </c>
      <c r="C3" s="59"/>
      <c r="D3" s="59"/>
      <c r="E3" s="59"/>
      <c r="F3" s="59"/>
      <c r="G3" s="17"/>
      <c r="H3" s="96"/>
      <c r="J3" s="58" t="s">
        <v>3162</v>
      </c>
      <c r="K3" s="59"/>
      <c r="L3" s="59"/>
      <c r="M3" s="59"/>
      <c r="N3" s="59"/>
      <c r="O3" s="17"/>
      <c r="Q3" s="68" t="s">
        <v>3163</v>
      </c>
      <c r="R3" s="59"/>
      <c r="S3" s="59"/>
      <c r="T3" s="59"/>
      <c r="U3" s="59"/>
      <c r="V3" s="17"/>
      <c r="W3" s="41"/>
      <c r="X3" s="68" t="s">
        <v>3164</v>
      </c>
      <c r="Y3" s="59"/>
      <c r="Z3" s="59"/>
      <c r="AA3" s="59"/>
      <c r="AB3" s="59"/>
      <c r="AC3" s="17"/>
      <c r="AE3" s="68" t="s">
        <v>3165</v>
      </c>
      <c r="AF3" s="59"/>
      <c r="AG3" s="59"/>
      <c r="AH3" s="59"/>
      <c r="AI3" s="59"/>
      <c r="AJ3" s="17"/>
      <c r="AK3" s="39"/>
      <c r="AL3" s="68" t="s">
        <v>172</v>
      </c>
      <c r="AM3" s="59"/>
      <c r="AN3" s="59"/>
      <c r="AO3" s="59"/>
      <c r="AP3" s="59"/>
      <c r="AQ3" s="17"/>
      <c r="AR3" s="39"/>
      <c r="AS3" s="68" t="s">
        <v>3166</v>
      </c>
      <c r="AT3" s="59"/>
      <c r="AU3" s="59"/>
      <c r="AV3" s="59"/>
      <c r="AW3" s="59"/>
      <c r="AX3" s="17"/>
      <c r="AZ3" s="68" t="s">
        <v>3167</v>
      </c>
      <c r="BA3" s="59"/>
      <c r="BB3" s="59"/>
      <c r="BC3" s="59"/>
      <c r="BD3" s="59"/>
      <c r="BE3" s="17"/>
      <c r="BG3" s="68" t="s">
        <v>3168</v>
      </c>
      <c r="BH3" s="59"/>
      <c r="BI3" s="59"/>
      <c r="BJ3" s="59"/>
      <c r="BK3" s="59"/>
      <c r="BL3" s="17"/>
      <c r="BM3" s="41"/>
      <c r="BN3" s="68" t="s">
        <v>3169</v>
      </c>
      <c r="BO3" s="59"/>
      <c r="BP3" s="59"/>
      <c r="BQ3" s="59"/>
      <c r="BR3" s="59"/>
      <c r="BS3" s="17"/>
      <c r="BT3" s="41"/>
    </row>
    <row r="4">
      <c r="A4" s="1"/>
      <c r="B4" s="99" t="s">
        <v>221</v>
      </c>
      <c r="C4" s="99" t="s">
        <v>193</v>
      </c>
      <c r="D4" s="99" t="s">
        <v>201</v>
      </c>
      <c r="E4" s="99" t="s">
        <v>3170</v>
      </c>
      <c r="F4" s="99" t="s">
        <v>189</v>
      </c>
      <c r="G4" s="86"/>
      <c r="H4" s="41"/>
      <c r="J4" s="99" t="s">
        <v>221</v>
      </c>
      <c r="K4" s="99" t="s">
        <v>193</v>
      </c>
      <c r="L4" s="99" t="s">
        <v>190</v>
      </c>
      <c r="M4" s="99" t="s">
        <v>3170</v>
      </c>
      <c r="N4" s="86" t="s">
        <v>189</v>
      </c>
      <c r="O4" s="99" t="s">
        <v>191</v>
      </c>
      <c r="Q4" s="82" t="s">
        <v>221</v>
      </c>
      <c r="R4" s="82" t="s">
        <v>193</v>
      </c>
      <c r="S4" s="82" t="s">
        <v>201</v>
      </c>
      <c r="T4" s="82" t="s">
        <v>3171</v>
      </c>
      <c r="U4" s="56" t="s">
        <v>189</v>
      </c>
      <c r="V4" s="82" t="s">
        <v>191</v>
      </c>
      <c r="X4" s="597" t="s">
        <v>221</v>
      </c>
      <c r="Y4" s="597" t="s">
        <v>193</v>
      </c>
      <c r="Z4" s="597" t="s">
        <v>190</v>
      </c>
      <c r="AA4" s="597" t="s">
        <v>3170</v>
      </c>
      <c r="AB4" s="598" t="s">
        <v>189</v>
      </c>
      <c r="AC4" s="597" t="s">
        <v>191</v>
      </c>
      <c r="AE4" s="597" t="s">
        <v>221</v>
      </c>
      <c r="AF4" s="597" t="s">
        <v>193</v>
      </c>
      <c r="AG4" s="597" t="s">
        <v>190</v>
      </c>
      <c r="AH4" s="597" t="s">
        <v>196</v>
      </c>
      <c r="AI4" s="598" t="s">
        <v>189</v>
      </c>
      <c r="AJ4" s="597" t="s">
        <v>191</v>
      </c>
      <c r="AL4" s="597" t="s">
        <v>221</v>
      </c>
      <c r="AM4" s="597" t="s">
        <v>193</v>
      </c>
      <c r="AN4" s="597" t="s">
        <v>190</v>
      </c>
      <c r="AO4" s="597" t="s">
        <v>196</v>
      </c>
      <c r="AP4" s="598" t="s">
        <v>189</v>
      </c>
      <c r="AQ4" s="597" t="s">
        <v>191</v>
      </c>
      <c r="AS4" s="597" t="s">
        <v>221</v>
      </c>
      <c r="AT4" s="597" t="s">
        <v>193</v>
      </c>
      <c r="AU4" s="597" t="s">
        <v>190</v>
      </c>
      <c r="AV4" s="597" t="s">
        <v>3170</v>
      </c>
      <c r="AW4" s="598" t="s">
        <v>189</v>
      </c>
      <c r="AX4" s="597" t="s">
        <v>191</v>
      </c>
      <c r="AZ4" s="597" t="s">
        <v>221</v>
      </c>
      <c r="BA4" s="597" t="s">
        <v>193</v>
      </c>
      <c r="BB4" s="597" t="s">
        <v>190</v>
      </c>
      <c r="BC4" s="597" t="s">
        <v>3170</v>
      </c>
      <c r="BD4" s="598" t="s">
        <v>189</v>
      </c>
      <c r="BE4" s="597" t="s">
        <v>191</v>
      </c>
      <c r="BG4" s="597" t="s">
        <v>221</v>
      </c>
      <c r="BH4" s="597" t="s">
        <v>193</v>
      </c>
      <c r="BI4" s="597" t="s">
        <v>190</v>
      </c>
      <c r="BJ4" s="597" t="s">
        <v>3170</v>
      </c>
      <c r="BK4" s="598" t="s">
        <v>189</v>
      </c>
      <c r="BL4" s="597" t="s">
        <v>191</v>
      </c>
      <c r="BN4" s="597" t="s">
        <v>221</v>
      </c>
      <c r="BO4" s="597" t="s">
        <v>232</v>
      </c>
      <c r="BP4" s="597" t="s">
        <v>190</v>
      </c>
      <c r="BQ4" s="597" t="s">
        <v>3170</v>
      </c>
      <c r="BR4" s="598" t="s">
        <v>189</v>
      </c>
      <c r="BS4" s="597" t="s">
        <v>191</v>
      </c>
    </row>
    <row r="5">
      <c r="A5" s="599"/>
      <c r="B5" s="600" t="s">
        <v>3172</v>
      </c>
      <c r="C5" s="136" t="s">
        <v>304</v>
      </c>
      <c r="D5" s="136">
        <v>28.0</v>
      </c>
      <c r="E5" s="136">
        <f t="shared" ref="E5:E17" si="1">D5*10%</f>
        <v>2.8</v>
      </c>
      <c r="F5" s="136">
        <f t="shared" ref="F5:F17" si="2">D5-E5</f>
        <v>25.2</v>
      </c>
      <c r="G5" s="136"/>
      <c r="J5" s="601" t="s">
        <v>3173</v>
      </c>
      <c r="K5" s="136" t="s">
        <v>289</v>
      </c>
      <c r="L5" s="136">
        <v>174.0</v>
      </c>
      <c r="M5" s="136">
        <f t="shared" ref="M5:M119" si="3">L5*10%</f>
        <v>17.4</v>
      </c>
      <c r="N5" s="136">
        <f t="shared" ref="N5:N119" si="4">L5-M5</f>
        <v>156.6</v>
      </c>
      <c r="O5" s="138">
        <v>0.05</v>
      </c>
      <c r="Q5" s="602" t="s">
        <v>3174</v>
      </c>
      <c r="R5" s="136" t="s">
        <v>31</v>
      </c>
      <c r="S5" s="136">
        <v>895.0</v>
      </c>
      <c r="T5" s="136">
        <f t="shared" ref="T5:T34" si="5">S5*10%</f>
        <v>89.5</v>
      </c>
      <c r="U5" s="136">
        <f t="shared" ref="U5:U34" si="6">S5-T5</f>
        <v>805.5</v>
      </c>
      <c r="V5" s="138">
        <v>0.18</v>
      </c>
      <c r="X5" s="601" t="s">
        <v>3175</v>
      </c>
      <c r="Y5" s="603" t="s">
        <v>3176</v>
      </c>
      <c r="Z5" s="252">
        <v>109.0</v>
      </c>
      <c r="AA5" s="252">
        <f t="shared" ref="AA5:AA52" si="7">Z5*10%</f>
        <v>10.9</v>
      </c>
      <c r="AB5" s="252">
        <f t="shared" ref="AB5:AB52" si="8">Z5-AA5</f>
        <v>98.1</v>
      </c>
      <c r="AC5" s="604">
        <v>0.05</v>
      </c>
      <c r="AE5" s="601" t="s">
        <v>3177</v>
      </c>
      <c r="AF5" s="136" t="s">
        <v>840</v>
      </c>
      <c r="AG5" s="136">
        <v>40.0</v>
      </c>
      <c r="AH5" s="136">
        <f t="shared" ref="AH5:AH38" si="9">AG5*15%</f>
        <v>6</v>
      </c>
      <c r="AI5" s="136">
        <f t="shared" ref="AI5:AI38" si="10">AG5-AH5</f>
        <v>34</v>
      </c>
      <c r="AJ5" s="138">
        <v>0.12</v>
      </c>
      <c r="AL5" s="601" t="s">
        <v>3178</v>
      </c>
      <c r="AM5" s="141" t="s">
        <v>3179</v>
      </c>
      <c r="AN5" s="136">
        <v>990.0</v>
      </c>
      <c r="AO5" s="136">
        <f t="shared" ref="AO5:AO74" si="11">AN5*15%</f>
        <v>148.5</v>
      </c>
      <c r="AP5" s="136">
        <f t="shared" ref="AP5:AP74" si="12">AN5-AO5</f>
        <v>841.5</v>
      </c>
      <c r="AQ5" s="138">
        <v>0.05</v>
      </c>
      <c r="AS5" s="601" t="s">
        <v>3180</v>
      </c>
      <c r="AT5" s="136" t="s">
        <v>3181</v>
      </c>
      <c r="AU5" s="136">
        <v>1399.0</v>
      </c>
      <c r="AV5" s="136">
        <f t="shared" ref="AV5:AV43" si="13">AU5*10%</f>
        <v>139.9</v>
      </c>
      <c r="AW5" s="136">
        <f t="shared" ref="AW5:AW43" si="14">AU5-AV5</f>
        <v>1259.1</v>
      </c>
      <c r="AX5" s="138">
        <v>0.18</v>
      </c>
      <c r="AZ5" s="605" t="s">
        <v>3182</v>
      </c>
      <c r="BA5" s="136" t="s">
        <v>279</v>
      </c>
      <c r="BB5" s="136">
        <v>349.0</v>
      </c>
      <c r="BC5" s="136">
        <f t="shared" ref="BC5:BC40" si="15">BB5*10%</f>
        <v>34.9</v>
      </c>
      <c r="BD5" s="136">
        <f t="shared" ref="BD5:BD40" si="16">BB5-BC5</f>
        <v>314.1</v>
      </c>
      <c r="BE5" s="138">
        <v>0.18</v>
      </c>
      <c r="BG5" s="606" t="s">
        <v>3183</v>
      </c>
      <c r="BH5" s="136" t="s">
        <v>1205</v>
      </c>
      <c r="BI5" s="136">
        <v>70.0</v>
      </c>
      <c r="BJ5" s="136">
        <f t="shared" ref="BJ5:BJ66" si="17">BI5*10%</f>
        <v>7</v>
      </c>
      <c r="BK5" s="136">
        <f t="shared" ref="BK5:BK66" si="18">BI5-BJ5</f>
        <v>63</v>
      </c>
      <c r="BL5" s="138">
        <v>0.05</v>
      </c>
      <c r="BN5" s="606" t="s">
        <v>3184</v>
      </c>
      <c r="BO5" s="136" t="s">
        <v>3185</v>
      </c>
      <c r="BP5" s="136">
        <v>260.0</v>
      </c>
      <c r="BQ5" s="136">
        <f t="shared" ref="BQ5:BQ69" si="19">BP5*10%</f>
        <v>26</v>
      </c>
      <c r="BR5" s="136">
        <f t="shared" ref="BR5:BR69" si="20">BP5-BQ5</f>
        <v>234</v>
      </c>
      <c r="BS5" s="138">
        <v>0.18</v>
      </c>
    </row>
    <row r="6">
      <c r="A6" s="599"/>
      <c r="B6" s="607" t="s">
        <v>3186</v>
      </c>
      <c r="C6" s="136" t="s">
        <v>3187</v>
      </c>
      <c r="D6" s="136">
        <v>28.0</v>
      </c>
      <c r="E6" s="136">
        <f t="shared" si="1"/>
        <v>2.8</v>
      </c>
      <c r="F6" s="136">
        <f t="shared" si="2"/>
        <v>25.2</v>
      </c>
      <c r="G6" s="136"/>
      <c r="H6" s="1"/>
      <c r="J6" s="605" t="s">
        <v>3173</v>
      </c>
      <c r="K6" s="136" t="s">
        <v>289</v>
      </c>
      <c r="L6" s="136">
        <v>175.0</v>
      </c>
      <c r="M6" s="136">
        <f t="shared" si="3"/>
        <v>17.5</v>
      </c>
      <c r="N6" s="136">
        <f t="shared" si="4"/>
        <v>157.5</v>
      </c>
      <c r="O6" s="138">
        <v>0.05</v>
      </c>
      <c r="Q6" s="602" t="s">
        <v>3188</v>
      </c>
      <c r="R6" s="136" t="s">
        <v>30</v>
      </c>
      <c r="S6" s="136">
        <v>699.0</v>
      </c>
      <c r="T6" s="136">
        <f t="shared" si="5"/>
        <v>69.9</v>
      </c>
      <c r="U6" s="136">
        <f t="shared" si="6"/>
        <v>629.1</v>
      </c>
      <c r="V6" s="138">
        <v>0.18</v>
      </c>
      <c r="X6" s="601" t="s">
        <v>3189</v>
      </c>
      <c r="Y6" s="136" t="s">
        <v>3190</v>
      </c>
      <c r="Z6" s="136">
        <v>50.0</v>
      </c>
      <c r="AA6" s="252">
        <f t="shared" si="7"/>
        <v>5</v>
      </c>
      <c r="AB6" s="252">
        <f t="shared" si="8"/>
        <v>45</v>
      </c>
      <c r="AC6" s="604">
        <v>0.05</v>
      </c>
      <c r="AE6" s="608" t="s">
        <v>3191</v>
      </c>
      <c r="AF6" s="136" t="s">
        <v>840</v>
      </c>
      <c r="AG6" s="136">
        <v>40.0</v>
      </c>
      <c r="AH6" s="136">
        <f t="shared" si="9"/>
        <v>6</v>
      </c>
      <c r="AI6" s="136">
        <f t="shared" si="10"/>
        <v>34</v>
      </c>
      <c r="AJ6" s="138">
        <v>0.12</v>
      </c>
      <c r="AL6" s="601" t="s">
        <v>3178</v>
      </c>
      <c r="AM6" s="141" t="s">
        <v>1074</v>
      </c>
      <c r="AN6" s="136">
        <v>520.0</v>
      </c>
      <c r="AO6" s="136">
        <f t="shared" si="11"/>
        <v>78</v>
      </c>
      <c r="AP6" s="136">
        <f t="shared" si="12"/>
        <v>442</v>
      </c>
      <c r="AQ6" s="138">
        <v>0.05</v>
      </c>
      <c r="AS6" s="601" t="s">
        <v>3180</v>
      </c>
      <c r="AT6" s="136" t="s">
        <v>3192</v>
      </c>
      <c r="AU6" s="136">
        <v>499.0</v>
      </c>
      <c r="AV6" s="136">
        <f t="shared" si="13"/>
        <v>49.9</v>
      </c>
      <c r="AW6" s="136">
        <f t="shared" si="14"/>
        <v>449.1</v>
      </c>
      <c r="AX6" s="138">
        <v>0.18</v>
      </c>
      <c r="AZ6" s="606" t="s">
        <v>3193</v>
      </c>
      <c r="BA6" s="136" t="s">
        <v>260</v>
      </c>
      <c r="BB6" s="136">
        <v>785.0</v>
      </c>
      <c r="BC6" s="136">
        <f t="shared" si="15"/>
        <v>78.5</v>
      </c>
      <c r="BD6" s="136">
        <f t="shared" si="16"/>
        <v>706.5</v>
      </c>
      <c r="BE6" s="138">
        <v>0.18</v>
      </c>
      <c r="BG6" s="606" t="s">
        <v>3194</v>
      </c>
      <c r="BH6" s="136" t="s">
        <v>1503</v>
      </c>
      <c r="BI6" s="136">
        <v>300.0</v>
      </c>
      <c r="BJ6" s="136">
        <f t="shared" si="17"/>
        <v>30</v>
      </c>
      <c r="BK6" s="136">
        <f t="shared" si="18"/>
        <v>270</v>
      </c>
      <c r="BL6" s="138">
        <v>0.05</v>
      </c>
      <c r="BN6" s="606" t="s">
        <v>3195</v>
      </c>
      <c r="BO6" s="136" t="s">
        <v>3196</v>
      </c>
      <c r="BP6" s="136">
        <v>350.0</v>
      </c>
      <c r="BQ6" s="136">
        <f t="shared" si="19"/>
        <v>35</v>
      </c>
      <c r="BR6" s="136">
        <f t="shared" si="20"/>
        <v>315</v>
      </c>
      <c r="BS6" s="138">
        <v>0.18</v>
      </c>
    </row>
    <row r="7">
      <c r="A7" s="1"/>
      <c r="B7" s="609" t="s">
        <v>3197</v>
      </c>
      <c r="C7" s="136" t="s">
        <v>3187</v>
      </c>
      <c r="D7" s="24">
        <v>50.0</v>
      </c>
      <c r="E7" s="136">
        <f t="shared" si="1"/>
        <v>5</v>
      </c>
      <c r="F7" s="136">
        <f t="shared" si="2"/>
        <v>45</v>
      </c>
      <c r="G7" s="24"/>
      <c r="H7" s="1"/>
      <c r="J7" s="606" t="s">
        <v>3198</v>
      </c>
      <c r="K7" s="136" t="s">
        <v>289</v>
      </c>
      <c r="L7" s="136">
        <v>190.0</v>
      </c>
      <c r="M7" s="136">
        <f t="shared" si="3"/>
        <v>19</v>
      </c>
      <c r="N7" s="136">
        <f t="shared" si="4"/>
        <v>171</v>
      </c>
      <c r="O7" s="138">
        <v>0.05</v>
      </c>
      <c r="Q7" s="602" t="s">
        <v>3199</v>
      </c>
      <c r="R7" s="136" t="s">
        <v>30</v>
      </c>
      <c r="S7" s="136">
        <v>154.0</v>
      </c>
      <c r="T7" s="136">
        <f t="shared" si="5"/>
        <v>15.4</v>
      </c>
      <c r="U7" s="136">
        <f t="shared" si="6"/>
        <v>138.6</v>
      </c>
      <c r="V7" s="138">
        <v>0.18</v>
      </c>
      <c r="X7" s="605" t="s">
        <v>3200</v>
      </c>
      <c r="Y7" s="136" t="s">
        <v>257</v>
      </c>
      <c r="Z7" s="136">
        <v>50.0</v>
      </c>
      <c r="AA7" s="252">
        <f t="shared" si="7"/>
        <v>5</v>
      </c>
      <c r="AB7" s="252">
        <f t="shared" si="8"/>
        <v>45</v>
      </c>
      <c r="AC7" s="604">
        <v>0.05</v>
      </c>
      <c r="AE7" s="608" t="s">
        <v>3201</v>
      </c>
      <c r="AF7" s="136" t="s">
        <v>840</v>
      </c>
      <c r="AG7" s="136">
        <v>40.0</v>
      </c>
      <c r="AH7" s="136">
        <f t="shared" si="9"/>
        <v>6</v>
      </c>
      <c r="AI7" s="136">
        <f t="shared" si="10"/>
        <v>34</v>
      </c>
      <c r="AJ7" s="138">
        <v>0.12</v>
      </c>
      <c r="AL7" s="608" t="s">
        <v>1046</v>
      </c>
      <c r="AM7" s="610" t="s">
        <v>1074</v>
      </c>
      <c r="AN7" s="136">
        <v>330.0</v>
      </c>
      <c r="AO7" s="136">
        <f t="shared" si="11"/>
        <v>49.5</v>
      </c>
      <c r="AP7" s="136">
        <f t="shared" si="12"/>
        <v>280.5</v>
      </c>
      <c r="AQ7" s="138">
        <v>0.05</v>
      </c>
      <c r="AS7" s="605" t="s">
        <v>3202</v>
      </c>
      <c r="AT7" s="136" t="s">
        <v>3203</v>
      </c>
      <c r="AU7" s="136">
        <v>399.0</v>
      </c>
      <c r="AV7" s="136">
        <f t="shared" si="13"/>
        <v>39.9</v>
      </c>
      <c r="AW7" s="136">
        <f t="shared" si="14"/>
        <v>359.1</v>
      </c>
      <c r="AX7" s="138">
        <v>0.18</v>
      </c>
      <c r="AZ7" s="605" t="s">
        <v>3204</v>
      </c>
      <c r="BA7" s="136" t="s">
        <v>347</v>
      </c>
      <c r="BB7" s="136">
        <v>240.0</v>
      </c>
      <c r="BC7" s="136">
        <f t="shared" si="15"/>
        <v>24</v>
      </c>
      <c r="BD7" s="136">
        <f t="shared" si="16"/>
        <v>216</v>
      </c>
      <c r="BE7" s="138">
        <v>0.18</v>
      </c>
      <c r="BG7" s="606" t="s">
        <v>3194</v>
      </c>
      <c r="BH7" s="136" t="s">
        <v>941</v>
      </c>
      <c r="BI7" s="136">
        <v>195.0</v>
      </c>
      <c r="BJ7" s="136">
        <f t="shared" si="17"/>
        <v>19.5</v>
      </c>
      <c r="BK7" s="136">
        <f t="shared" si="18"/>
        <v>175.5</v>
      </c>
      <c r="BL7" s="138">
        <v>0.05</v>
      </c>
      <c r="BN7" s="606" t="s">
        <v>3195</v>
      </c>
      <c r="BO7" s="136" t="s">
        <v>3205</v>
      </c>
      <c r="BP7" s="136">
        <v>185.0</v>
      </c>
      <c r="BQ7" s="136">
        <f t="shared" si="19"/>
        <v>18.5</v>
      </c>
      <c r="BR7" s="136">
        <f t="shared" si="20"/>
        <v>166.5</v>
      </c>
      <c r="BS7" s="138">
        <v>0.18</v>
      </c>
    </row>
    <row r="8">
      <c r="A8" s="1"/>
      <c r="B8" s="606" t="s">
        <v>3206</v>
      </c>
      <c r="C8" s="136" t="s">
        <v>3187</v>
      </c>
      <c r="D8" s="24">
        <v>60.0</v>
      </c>
      <c r="E8" s="136">
        <f t="shared" si="1"/>
        <v>6</v>
      </c>
      <c r="F8" s="136">
        <f t="shared" si="2"/>
        <v>54</v>
      </c>
      <c r="G8" s="24"/>
      <c r="H8" s="1"/>
      <c r="J8" s="606" t="s">
        <v>3207</v>
      </c>
      <c r="K8" s="136" t="s">
        <v>289</v>
      </c>
      <c r="L8" s="136">
        <v>253.0</v>
      </c>
      <c r="M8" s="136">
        <f t="shared" si="3"/>
        <v>25.3</v>
      </c>
      <c r="N8" s="136">
        <f t="shared" si="4"/>
        <v>227.7</v>
      </c>
      <c r="O8" s="138">
        <v>0.05</v>
      </c>
      <c r="Q8" s="602" t="s">
        <v>3208</v>
      </c>
      <c r="R8" s="24" t="s">
        <v>1411</v>
      </c>
      <c r="S8" s="24">
        <v>519.0</v>
      </c>
      <c r="T8" s="136">
        <f t="shared" si="5"/>
        <v>51.9</v>
      </c>
      <c r="U8" s="136">
        <f t="shared" si="6"/>
        <v>467.1</v>
      </c>
      <c r="V8" s="138">
        <v>0.18</v>
      </c>
      <c r="X8" s="605" t="s">
        <v>3200</v>
      </c>
      <c r="Y8" s="136" t="s">
        <v>312</v>
      </c>
      <c r="Z8" s="136">
        <v>35.0</v>
      </c>
      <c r="AA8" s="252">
        <f t="shared" si="7"/>
        <v>3.5</v>
      </c>
      <c r="AB8" s="252">
        <f t="shared" si="8"/>
        <v>31.5</v>
      </c>
      <c r="AC8" s="604">
        <v>0.05</v>
      </c>
      <c r="AE8" s="608" t="s">
        <v>3209</v>
      </c>
      <c r="AF8" s="136" t="s">
        <v>840</v>
      </c>
      <c r="AG8" s="136">
        <v>40.0</v>
      </c>
      <c r="AH8" s="136">
        <f t="shared" si="9"/>
        <v>6</v>
      </c>
      <c r="AI8" s="136">
        <f t="shared" si="10"/>
        <v>34</v>
      </c>
      <c r="AJ8" s="138">
        <v>0.12</v>
      </c>
      <c r="AL8" s="608" t="s">
        <v>1046</v>
      </c>
      <c r="AM8" s="141" t="s">
        <v>279</v>
      </c>
      <c r="AN8" s="136">
        <v>640.0</v>
      </c>
      <c r="AO8" s="136">
        <f t="shared" si="11"/>
        <v>96</v>
      </c>
      <c r="AP8" s="136">
        <f t="shared" si="12"/>
        <v>544</v>
      </c>
      <c r="AQ8" s="138">
        <v>0.05</v>
      </c>
      <c r="AS8" s="605" t="s">
        <v>3210</v>
      </c>
      <c r="AT8" s="136" t="s">
        <v>3211</v>
      </c>
      <c r="AU8" s="136">
        <v>449.0</v>
      </c>
      <c r="AV8" s="136">
        <f t="shared" si="13"/>
        <v>44.9</v>
      </c>
      <c r="AW8" s="136">
        <f t="shared" si="14"/>
        <v>404.1</v>
      </c>
      <c r="AX8" s="138">
        <v>0.18</v>
      </c>
      <c r="AZ8" s="605" t="s">
        <v>3212</v>
      </c>
      <c r="BA8" s="136" t="s">
        <v>347</v>
      </c>
      <c r="BB8" s="136">
        <v>305.0</v>
      </c>
      <c r="BC8" s="136">
        <f t="shared" si="15"/>
        <v>30.5</v>
      </c>
      <c r="BD8" s="136">
        <f t="shared" si="16"/>
        <v>274.5</v>
      </c>
      <c r="BE8" s="138">
        <v>0.18</v>
      </c>
      <c r="BG8" s="606" t="s">
        <v>3213</v>
      </c>
      <c r="BH8" s="136" t="s">
        <v>30</v>
      </c>
      <c r="BI8" s="136">
        <v>265.0</v>
      </c>
      <c r="BJ8" s="136">
        <f t="shared" si="17"/>
        <v>26.5</v>
      </c>
      <c r="BK8" s="136">
        <f t="shared" si="18"/>
        <v>238.5</v>
      </c>
      <c r="BL8" s="138">
        <v>0.05</v>
      </c>
      <c r="BN8" s="605" t="s">
        <v>3214</v>
      </c>
      <c r="BO8" s="136" t="s">
        <v>3215</v>
      </c>
      <c r="BP8" s="136">
        <v>99.0</v>
      </c>
      <c r="BQ8" s="136">
        <f t="shared" si="19"/>
        <v>9.9</v>
      </c>
      <c r="BR8" s="136">
        <f t="shared" si="20"/>
        <v>89.1</v>
      </c>
      <c r="BS8" s="138">
        <v>0.18</v>
      </c>
    </row>
    <row r="9">
      <c r="A9" s="1"/>
      <c r="B9" s="606" t="s">
        <v>3216</v>
      </c>
      <c r="C9" s="24" t="s">
        <v>304</v>
      </c>
      <c r="D9" s="24">
        <v>140.0</v>
      </c>
      <c r="E9" s="136">
        <f t="shared" si="1"/>
        <v>14</v>
      </c>
      <c r="F9" s="136">
        <f t="shared" si="2"/>
        <v>126</v>
      </c>
      <c r="G9" s="24"/>
      <c r="H9" s="1"/>
      <c r="J9" s="606" t="s">
        <v>3217</v>
      </c>
      <c r="K9" s="136" t="s">
        <v>289</v>
      </c>
      <c r="L9" s="136">
        <v>235.0</v>
      </c>
      <c r="M9" s="136">
        <f t="shared" si="3"/>
        <v>23.5</v>
      </c>
      <c r="N9" s="136">
        <f t="shared" si="4"/>
        <v>211.5</v>
      </c>
      <c r="O9" s="138">
        <v>0.05</v>
      </c>
      <c r="Q9" s="602" t="s">
        <v>3218</v>
      </c>
      <c r="R9" s="24" t="s">
        <v>279</v>
      </c>
      <c r="S9" s="24">
        <v>359.0</v>
      </c>
      <c r="T9" s="136">
        <f t="shared" si="5"/>
        <v>35.9</v>
      </c>
      <c r="U9" s="136">
        <f t="shared" si="6"/>
        <v>323.1</v>
      </c>
      <c r="V9" s="138">
        <v>0.18</v>
      </c>
      <c r="X9" s="605" t="s">
        <v>3219</v>
      </c>
      <c r="Y9" s="136" t="s">
        <v>257</v>
      </c>
      <c r="Z9" s="136">
        <v>69.0</v>
      </c>
      <c r="AA9" s="252">
        <f t="shared" si="7"/>
        <v>6.9</v>
      </c>
      <c r="AB9" s="252">
        <f t="shared" si="8"/>
        <v>62.1</v>
      </c>
      <c r="AC9" s="604">
        <v>0.05</v>
      </c>
      <c r="AE9" s="608" t="s">
        <v>3220</v>
      </c>
      <c r="AF9" s="136" t="s">
        <v>546</v>
      </c>
      <c r="AG9" s="136">
        <v>40.0</v>
      </c>
      <c r="AH9" s="136">
        <f t="shared" si="9"/>
        <v>6</v>
      </c>
      <c r="AI9" s="136">
        <f t="shared" si="10"/>
        <v>34</v>
      </c>
      <c r="AJ9" s="138">
        <v>0.12</v>
      </c>
      <c r="AL9" s="608" t="s">
        <v>3221</v>
      </c>
      <c r="AM9" s="141" t="s">
        <v>3222</v>
      </c>
      <c r="AN9" s="136">
        <v>170.0</v>
      </c>
      <c r="AO9" s="136">
        <f t="shared" si="11"/>
        <v>25.5</v>
      </c>
      <c r="AP9" s="136">
        <f t="shared" si="12"/>
        <v>144.5</v>
      </c>
      <c r="AQ9" s="138">
        <v>0.05</v>
      </c>
      <c r="AS9" s="605" t="s">
        <v>3223</v>
      </c>
      <c r="AT9" s="136" t="s">
        <v>3224</v>
      </c>
      <c r="AU9" s="136">
        <v>119.0</v>
      </c>
      <c r="AV9" s="136">
        <f t="shared" si="13"/>
        <v>11.9</v>
      </c>
      <c r="AW9" s="136">
        <f t="shared" si="14"/>
        <v>107.1</v>
      </c>
      <c r="AX9" s="138">
        <v>0.18</v>
      </c>
      <c r="AZ9" s="606" t="s">
        <v>3225</v>
      </c>
      <c r="BA9" s="136" t="s">
        <v>260</v>
      </c>
      <c r="BB9" s="136">
        <v>740.0</v>
      </c>
      <c r="BC9" s="136">
        <f t="shared" si="15"/>
        <v>74</v>
      </c>
      <c r="BD9" s="136">
        <f t="shared" si="16"/>
        <v>666</v>
      </c>
      <c r="BE9" s="138">
        <v>0.18</v>
      </c>
      <c r="BG9" s="606" t="s">
        <v>3226</v>
      </c>
      <c r="BH9" s="136" t="s">
        <v>30</v>
      </c>
      <c r="BI9" s="136">
        <v>160.0</v>
      </c>
      <c r="BJ9" s="136">
        <f t="shared" si="17"/>
        <v>16</v>
      </c>
      <c r="BK9" s="136">
        <f t="shared" si="18"/>
        <v>144</v>
      </c>
      <c r="BL9" s="138">
        <v>0.05</v>
      </c>
      <c r="BN9" s="606" t="s">
        <v>3227</v>
      </c>
      <c r="BO9" s="136" t="s">
        <v>3205</v>
      </c>
      <c r="BP9" s="136">
        <v>180.0</v>
      </c>
      <c r="BQ9" s="136">
        <f t="shared" si="19"/>
        <v>18</v>
      </c>
      <c r="BR9" s="136">
        <f t="shared" si="20"/>
        <v>162</v>
      </c>
      <c r="BS9" s="138">
        <v>0.18</v>
      </c>
    </row>
    <row r="10">
      <c r="B10" s="606" t="s">
        <v>3228</v>
      </c>
      <c r="C10" s="24" t="s">
        <v>304</v>
      </c>
      <c r="D10" s="24">
        <v>110.0</v>
      </c>
      <c r="E10" s="136">
        <f t="shared" si="1"/>
        <v>11</v>
      </c>
      <c r="F10" s="136">
        <f t="shared" si="2"/>
        <v>99</v>
      </c>
      <c r="G10" s="24"/>
      <c r="H10" s="1"/>
      <c r="J10" s="606" t="s">
        <v>3229</v>
      </c>
      <c r="K10" s="136" t="s">
        <v>289</v>
      </c>
      <c r="L10" s="136">
        <v>194.0</v>
      </c>
      <c r="M10" s="136">
        <f t="shared" si="3"/>
        <v>19.4</v>
      </c>
      <c r="N10" s="136">
        <f t="shared" si="4"/>
        <v>174.6</v>
      </c>
      <c r="O10" s="138">
        <v>0.05</v>
      </c>
      <c r="Q10" s="602" t="s">
        <v>3230</v>
      </c>
      <c r="R10" s="24" t="s">
        <v>711</v>
      </c>
      <c r="S10" s="24">
        <v>140.0</v>
      </c>
      <c r="T10" s="136">
        <f t="shared" si="5"/>
        <v>14</v>
      </c>
      <c r="U10" s="136">
        <f t="shared" si="6"/>
        <v>126</v>
      </c>
      <c r="V10" s="138">
        <v>0.18</v>
      </c>
      <c r="X10" s="606" t="s">
        <v>3231</v>
      </c>
      <c r="Y10" s="136" t="s">
        <v>3176</v>
      </c>
      <c r="Z10" s="136">
        <v>109.0</v>
      </c>
      <c r="AA10" s="252">
        <f t="shared" si="7"/>
        <v>10.9</v>
      </c>
      <c r="AB10" s="252">
        <f t="shared" si="8"/>
        <v>98.1</v>
      </c>
      <c r="AC10" s="604">
        <v>0.05</v>
      </c>
      <c r="AE10" s="608" t="s">
        <v>3232</v>
      </c>
      <c r="AF10" s="136" t="s">
        <v>771</v>
      </c>
      <c r="AG10" s="136">
        <v>38.0</v>
      </c>
      <c r="AH10" s="136">
        <f t="shared" si="9"/>
        <v>5.7</v>
      </c>
      <c r="AI10" s="136">
        <f t="shared" si="10"/>
        <v>32.3</v>
      </c>
      <c r="AJ10" s="138">
        <v>0.12</v>
      </c>
      <c r="AL10" s="608" t="s">
        <v>3233</v>
      </c>
      <c r="AM10" s="141" t="s">
        <v>2033</v>
      </c>
      <c r="AN10" s="136">
        <v>150.0</v>
      </c>
      <c r="AO10" s="136">
        <f t="shared" si="11"/>
        <v>22.5</v>
      </c>
      <c r="AP10" s="136">
        <f t="shared" si="12"/>
        <v>127.5</v>
      </c>
      <c r="AQ10" s="138">
        <v>0.05</v>
      </c>
      <c r="AS10" s="605" t="s">
        <v>3223</v>
      </c>
      <c r="AT10" s="136" t="s">
        <v>3234</v>
      </c>
      <c r="AU10" s="136">
        <v>799.0</v>
      </c>
      <c r="AV10" s="136">
        <f t="shared" si="13"/>
        <v>79.9</v>
      </c>
      <c r="AW10" s="136">
        <f t="shared" si="14"/>
        <v>719.1</v>
      </c>
      <c r="AX10" s="138">
        <v>0.18</v>
      </c>
      <c r="AZ10" s="605" t="s">
        <v>3235</v>
      </c>
      <c r="BA10" s="136" t="s">
        <v>347</v>
      </c>
      <c r="BB10" s="136">
        <v>312.0</v>
      </c>
      <c r="BC10" s="136">
        <f t="shared" si="15"/>
        <v>31.2</v>
      </c>
      <c r="BD10" s="136">
        <f t="shared" si="16"/>
        <v>280.8</v>
      </c>
      <c r="BE10" s="138">
        <v>0.18</v>
      </c>
      <c r="BG10" s="605" t="s">
        <v>3236</v>
      </c>
      <c r="BH10" s="136" t="s">
        <v>396</v>
      </c>
      <c r="BI10" s="136">
        <v>425.0</v>
      </c>
      <c r="BJ10" s="136">
        <f t="shared" si="17"/>
        <v>42.5</v>
      </c>
      <c r="BK10" s="136">
        <f t="shared" si="18"/>
        <v>382.5</v>
      </c>
      <c r="BL10" s="138">
        <v>0.05</v>
      </c>
      <c r="BN10" s="606" t="s">
        <v>3227</v>
      </c>
      <c r="BO10" s="136" t="s">
        <v>3196</v>
      </c>
      <c r="BP10" s="136">
        <v>350.0</v>
      </c>
      <c r="BQ10" s="136">
        <f t="shared" si="19"/>
        <v>35</v>
      </c>
      <c r="BR10" s="136">
        <f t="shared" si="20"/>
        <v>315</v>
      </c>
      <c r="BS10" s="138">
        <v>0.18</v>
      </c>
    </row>
    <row r="11">
      <c r="B11" s="606" t="s">
        <v>3237</v>
      </c>
      <c r="C11" s="24" t="s">
        <v>279</v>
      </c>
      <c r="D11" s="24">
        <v>30.0</v>
      </c>
      <c r="E11" s="136">
        <f t="shared" si="1"/>
        <v>3</v>
      </c>
      <c r="F11" s="136">
        <f t="shared" si="2"/>
        <v>27</v>
      </c>
      <c r="G11" s="24"/>
      <c r="H11" s="1"/>
      <c r="J11" s="606" t="s">
        <v>3238</v>
      </c>
      <c r="K11" s="136" t="s">
        <v>3239</v>
      </c>
      <c r="L11" s="136">
        <v>5500.0</v>
      </c>
      <c r="M11" s="136">
        <f t="shared" si="3"/>
        <v>550</v>
      </c>
      <c r="N11" s="136">
        <f t="shared" si="4"/>
        <v>4950</v>
      </c>
      <c r="O11" s="138">
        <v>0.05</v>
      </c>
      <c r="Q11" s="602" t="s">
        <v>3240</v>
      </c>
      <c r="R11" s="611" t="s">
        <v>279</v>
      </c>
      <c r="S11" s="611">
        <v>379.0</v>
      </c>
      <c r="T11" s="136">
        <f t="shared" si="5"/>
        <v>37.9</v>
      </c>
      <c r="U11" s="136">
        <f t="shared" si="6"/>
        <v>341.1</v>
      </c>
      <c r="V11" s="138">
        <v>0.18</v>
      </c>
      <c r="X11" s="601" t="s">
        <v>3241</v>
      </c>
      <c r="Y11" s="141" t="s">
        <v>257</v>
      </c>
      <c r="Z11" s="136">
        <v>50.0</v>
      </c>
      <c r="AA11" s="252">
        <f t="shared" si="7"/>
        <v>5</v>
      </c>
      <c r="AB11" s="252">
        <f t="shared" si="8"/>
        <v>45</v>
      </c>
      <c r="AC11" s="604">
        <v>0.05</v>
      </c>
      <c r="AE11" s="608" t="s">
        <v>3242</v>
      </c>
      <c r="AF11" s="136" t="s">
        <v>337</v>
      </c>
      <c r="AG11" s="136">
        <v>35.0</v>
      </c>
      <c r="AH11" s="136">
        <f t="shared" si="9"/>
        <v>5.25</v>
      </c>
      <c r="AI11" s="136">
        <f t="shared" si="10"/>
        <v>29.75</v>
      </c>
      <c r="AJ11" s="138">
        <v>0.12</v>
      </c>
      <c r="AL11" s="601" t="s">
        <v>3243</v>
      </c>
      <c r="AM11" s="141" t="s">
        <v>30</v>
      </c>
      <c r="AN11" s="136">
        <v>549.0</v>
      </c>
      <c r="AO11" s="136">
        <f t="shared" si="11"/>
        <v>82.35</v>
      </c>
      <c r="AP11" s="136">
        <f t="shared" si="12"/>
        <v>466.65</v>
      </c>
      <c r="AQ11" s="138">
        <v>0.05</v>
      </c>
      <c r="AS11" s="605" t="s">
        <v>3244</v>
      </c>
      <c r="AT11" s="136" t="s">
        <v>3245</v>
      </c>
      <c r="AU11" s="136">
        <v>449.0</v>
      </c>
      <c r="AV11" s="136">
        <f t="shared" si="13"/>
        <v>44.9</v>
      </c>
      <c r="AW11" s="136">
        <f t="shared" si="14"/>
        <v>404.1</v>
      </c>
      <c r="AX11" s="138">
        <v>0.18</v>
      </c>
      <c r="AZ11" s="605" t="s">
        <v>3246</v>
      </c>
      <c r="BA11" s="136" t="s">
        <v>347</v>
      </c>
      <c r="BB11" s="136">
        <v>304.0</v>
      </c>
      <c r="BC11" s="136">
        <f t="shared" si="15"/>
        <v>30.4</v>
      </c>
      <c r="BD11" s="136">
        <f t="shared" si="16"/>
        <v>273.6</v>
      </c>
      <c r="BE11" s="138">
        <v>0.18</v>
      </c>
      <c r="BG11" s="605" t="s">
        <v>3236</v>
      </c>
      <c r="BH11" s="136" t="s">
        <v>342</v>
      </c>
      <c r="BI11" s="136">
        <v>250.0</v>
      </c>
      <c r="BJ11" s="136">
        <f t="shared" si="17"/>
        <v>25</v>
      </c>
      <c r="BK11" s="136">
        <f t="shared" si="18"/>
        <v>225</v>
      </c>
      <c r="BL11" s="138">
        <v>0.05</v>
      </c>
      <c r="BN11" s="605" t="s">
        <v>3247</v>
      </c>
      <c r="BO11" s="136" t="s">
        <v>3205</v>
      </c>
      <c r="BP11" s="136">
        <v>105.0</v>
      </c>
      <c r="BQ11" s="136">
        <f t="shared" si="19"/>
        <v>10.5</v>
      </c>
      <c r="BR11" s="136">
        <f t="shared" si="20"/>
        <v>94.5</v>
      </c>
      <c r="BS11" s="138">
        <v>0.18</v>
      </c>
    </row>
    <row r="12">
      <c r="B12" s="606" t="s">
        <v>3248</v>
      </c>
      <c r="C12" s="24" t="s">
        <v>27</v>
      </c>
      <c r="D12" s="24">
        <v>60.0</v>
      </c>
      <c r="E12" s="136">
        <f t="shared" si="1"/>
        <v>6</v>
      </c>
      <c r="F12" s="136">
        <f t="shared" si="2"/>
        <v>54</v>
      </c>
      <c r="G12" s="24"/>
      <c r="H12" s="1"/>
      <c r="J12" s="606" t="s">
        <v>3249</v>
      </c>
      <c r="K12" s="136" t="s">
        <v>3239</v>
      </c>
      <c r="L12" s="136">
        <v>907.0</v>
      </c>
      <c r="M12" s="136">
        <f t="shared" si="3"/>
        <v>90.7</v>
      </c>
      <c r="N12" s="136">
        <f t="shared" si="4"/>
        <v>816.3</v>
      </c>
      <c r="O12" s="138">
        <v>0.05</v>
      </c>
      <c r="Q12" s="612" t="s">
        <v>3250</v>
      </c>
      <c r="R12" s="611" t="s">
        <v>260</v>
      </c>
      <c r="S12" s="611">
        <v>495.0</v>
      </c>
      <c r="T12" s="136">
        <f t="shared" si="5"/>
        <v>49.5</v>
      </c>
      <c r="U12" s="136">
        <f t="shared" si="6"/>
        <v>445.5</v>
      </c>
      <c r="V12" s="138">
        <v>0.18</v>
      </c>
      <c r="X12" s="601" t="s">
        <v>3251</v>
      </c>
      <c r="Y12" s="141" t="s">
        <v>3252</v>
      </c>
      <c r="Z12" s="136">
        <v>50.0</v>
      </c>
      <c r="AA12" s="252">
        <f t="shared" si="7"/>
        <v>5</v>
      </c>
      <c r="AB12" s="252">
        <f t="shared" si="8"/>
        <v>45</v>
      </c>
      <c r="AC12" s="604">
        <v>0.05</v>
      </c>
      <c r="AE12" s="608" t="s">
        <v>3253</v>
      </c>
      <c r="AF12" s="136" t="s">
        <v>337</v>
      </c>
      <c r="AG12" s="136">
        <v>35.0</v>
      </c>
      <c r="AH12" s="136">
        <f t="shared" si="9"/>
        <v>5.25</v>
      </c>
      <c r="AI12" s="136">
        <f t="shared" si="10"/>
        <v>29.75</v>
      </c>
      <c r="AJ12" s="138">
        <v>0.12</v>
      </c>
      <c r="AL12" s="608" t="s">
        <v>3254</v>
      </c>
      <c r="AM12" s="141" t="s">
        <v>30</v>
      </c>
      <c r="AN12" s="136">
        <v>499.0</v>
      </c>
      <c r="AO12" s="136">
        <f t="shared" si="11"/>
        <v>74.85</v>
      </c>
      <c r="AP12" s="136">
        <f t="shared" si="12"/>
        <v>424.15</v>
      </c>
      <c r="AQ12" s="138">
        <v>0.05</v>
      </c>
      <c r="AS12" s="605" t="s">
        <v>3255</v>
      </c>
      <c r="AT12" s="136" t="s">
        <v>3256</v>
      </c>
      <c r="AU12" s="136">
        <v>399.0</v>
      </c>
      <c r="AV12" s="136">
        <f t="shared" si="13"/>
        <v>39.9</v>
      </c>
      <c r="AW12" s="136">
        <f t="shared" si="14"/>
        <v>359.1</v>
      </c>
      <c r="AX12" s="138">
        <v>0.18</v>
      </c>
      <c r="AZ12" s="605" t="s">
        <v>3257</v>
      </c>
      <c r="BA12" s="136" t="s">
        <v>347</v>
      </c>
      <c r="BB12" s="136">
        <v>244.0</v>
      </c>
      <c r="BC12" s="136">
        <f t="shared" si="15"/>
        <v>24.4</v>
      </c>
      <c r="BD12" s="136">
        <f t="shared" si="16"/>
        <v>219.6</v>
      </c>
      <c r="BE12" s="138">
        <v>0.18</v>
      </c>
      <c r="BG12" s="606" t="s">
        <v>3258</v>
      </c>
      <c r="BH12" s="136" t="s">
        <v>1365</v>
      </c>
      <c r="BI12" s="136">
        <v>125.0</v>
      </c>
      <c r="BJ12" s="136">
        <f t="shared" si="17"/>
        <v>12.5</v>
      </c>
      <c r="BK12" s="136">
        <f t="shared" si="18"/>
        <v>112.5</v>
      </c>
      <c r="BL12" s="138">
        <v>0.05</v>
      </c>
      <c r="BN12" s="606" t="s">
        <v>3259</v>
      </c>
      <c r="BO12" s="136" t="s">
        <v>3260</v>
      </c>
      <c r="BP12" s="136">
        <v>299.0</v>
      </c>
      <c r="BQ12" s="136">
        <f t="shared" si="19"/>
        <v>29.9</v>
      </c>
      <c r="BR12" s="136">
        <f t="shared" si="20"/>
        <v>269.1</v>
      </c>
      <c r="BS12" s="138">
        <v>0.18</v>
      </c>
    </row>
    <row r="13">
      <c r="B13" s="606" t="s">
        <v>3261</v>
      </c>
      <c r="C13" s="24" t="s">
        <v>279</v>
      </c>
      <c r="D13" s="24">
        <v>47.0</v>
      </c>
      <c r="E13" s="136">
        <f t="shared" si="1"/>
        <v>4.7</v>
      </c>
      <c r="F13" s="136">
        <f t="shared" si="2"/>
        <v>42.3</v>
      </c>
      <c r="G13" s="24"/>
      <c r="H13" s="1"/>
      <c r="J13" s="606" t="s">
        <v>3262</v>
      </c>
      <c r="K13" s="136" t="s">
        <v>289</v>
      </c>
      <c r="L13" s="136">
        <v>165.0</v>
      </c>
      <c r="M13" s="136">
        <f t="shared" si="3"/>
        <v>16.5</v>
      </c>
      <c r="N13" s="136">
        <f t="shared" si="4"/>
        <v>148.5</v>
      </c>
      <c r="O13" s="138">
        <v>0.05</v>
      </c>
      <c r="Q13" s="602" t="s">
        <v>3263</v>
      </c>
      <c r="R13" s="611" t="s">
        <v>29</v>
      </c>
      <c r="S13" s="611">
        <v>375.0</v>
      </c>
      <c r="T13" s="136">
        <f t="shared" si="5"/>
        <v>37.5</v>
      </c>
      <c r="U13" s="136">
        <f t="shared" si="6"/>
        <v>337.5</v>
      </c>
      <c r="V13" s="138">
        <v>0.18</v>
      </c>
      <c r="X13" s="601" t="s">
        <v>3264</v>
      </c>
      <c r="Y13" s="141" t="s">
        <v>907</v>
      </c>
      <c r="Z13" s="136">
        <v>69.0</v>
      </c>
      <c r="AA13" s="252">
        <f t="shared" si="7"/>
        <v>6.9</v>
      </c>
      <c r="AB13" s="252">
        <f t="shared" si="8"/>
        <v>62.1</v>
      </c>
      <c r="AC13" s="604">
        <v>0.05</v>
      </c>
      <c r="AE13" s="608" t="s">
        <v>3265</v>
      </c>
      <c r="AF13" s="136" t="s">
        <v>546</v>
      </c>
      <c r="AG13" s="136">
        <v>60.0</v>
      </c>
      <c r="AH13" s="136">
        <f t="shared" si="9"/>
        <v>9</v>
      </c>
      <c r="AI13" s="136">
        <f t="shared" si="10"/>
        <v>51</v>
      </c>
      <c r="AJ13" s="138">
        <v>0.12</v>
      </c>
      <c r="AL13" s="608" t="s">
        <v>3266</v>
      </c>
      <c r="AM13" s="141" t="s">
        <v>30</v>
      </c>
      <c r="AN13" s="136">
        <v>499.0</v>
      </c>
      <c r="AO13" s="136">
        <f t="shared" si="11"/>
        <v>74.85</v>
      </c>
      <c r="AP13" s="136">
        <f t="shared" si="12"/>
        <v>424.15</v>
      </c>
      <c r="AQ13" s="138">
        <v>0.05</v>
      </c>
      <c r="AS13" s="605" t="s">
        <v>3267</v>
      </c>
      <c r="AT13" s="136" t="s">
        <v>3203</v>
      </c>
      <c r="AU13" s="136">
        <v>449.0</v>
      </c>
      <c r="AV13" s="136">
        <f t="shared" si="13"/>
        <v>44.9</v>
      </c>
      <c r="AW13" s="136">
        <f t="shared" si="14"/>
        <v>404.1</v>
      </c>
      <c r="AX13" s="138">
        <v>0.18</v>
      </c>
      <c r="AZ13" s="605" t="s">
        <v>3268</v>
      </c>
      <c r="BA13" s="136" t="s">
        <v>260</v>
      </c>
      <c r="BB13" s="136">
        <v>740.0</v>
      </c>
      <c r="BC13" s="136">
        <f t="shared" si="15"/>
        <v>74</v>
      </c>
      <c r="BD13" s="136">
        <f t="shared" si="16"/>
        <v>666</v>
      </c>
      <c r="BE13" s="138">
        <v>0.18</v>
      </c>
      <c r="BG13" s="606" t="s">
        <v>3269</v>
      </c>
      <c r="BH13" s="136" t="s">
        <v>941</v>
      </c>
      <c r="BI13" s="136">
        <v>185.0</v>
      </c>
      <c r="BJ13" s="136">
        <f t="shared" si="17"/>
        <v>18.5</v>
      </c>
      <c r="BK13" s="136">
        <f t="shared" si="18"/>
        <v>166.5</v>
      </c>
      <c r="BL13" s="138">
        <v>0.05</v>
      </c>
      <c r="BN13" s="606" t="s">
        <v>3270</v>
      </c>
      <c r="BO13" s="136" t="s">
        <v>300</v>
      </c>
      <c r="BP13" s="136">
        <v>330.0</v>
      </c>
      <c r="BQ13" s="136">
        <f t="shared" si="19"/>
        <v>33</v>
      </c>
      <c r="BR13" s="136">
        <f t="shared" si="20"/>
        <v>297</v>
      </c>
      <c r="BS13" s="138">
        <v>0.18</v>
      </c>
    </row>
    <row r="14">
      <c r="B14" s="605" t="s">
        <v>3271</v>
      </c>
      <c r="C14" s="24" t="s">
        <v>3272</v>
      </c>
      <c r="D14" s="24">
        <v>150.0</v>
      </c>
      <c r="E14" s="136">
        <f t="shared" si="1"/>
        <v>15</v>
      </c>
      <c r="F14" s="136">
        <f t="shared" si="2"/>
        <v>135</v>
      </c>
      <c r="G14" s="613"/>
      <c r="J14" s="606" t="s">
        <v>3173</v>
      </c>
      <c r="K14" s="136" t="s">
        <v>3239</v>
      </c>
      <c r="L14" s="136">
        <v>873.0</v>
      </c>
      <c r="M14" s="136">
        <f t="shared" si="3"/>
        <v>87.3</v>
      </c>
      <c r="N14" s="136">
        <f t="shared" si="4"/>
        <v>785.7</v>
      </c>
      <c r="O14" s="138">
        <v>0.05</v>
      </c>
      <c r="Q14" s="612" t="s">
        <v>3273</v>
      </c>
      <c r="R14" s="252" t="s">
        <v>27</v>
      </c>
      <c r="S14" s="252">
        <v>585.0</v>
      </c>
      <c r="T14" s="136">
        <f t="shared" si="5"/>
        <v>58.5</v>
      </c>
      <c r="U14" s="136">
        <f t="shared" si="6"/>
        <v>526.5</v>
      </c>
      <c r="V14" s="138">
        <v>0.18</v>
      </c>
      <c r="X14" s="601" t="s">
        <v>3274</v>
      </c>
      <c r="Y14" s="141" t="s">
        <v>257</v>
      </c>
      <c r="Z14" s="136">
        <v>65.0</v>
      </c>
      <c r="AA14" s="252">
        <f t="shared" si="7"/>
        <v>6.5</v>
      </c>
      <c r="AB14" s="252">
        <f t="shared" si="8"/>
        <v>58.5</v>
      </c>
      <c r="AC14" s="604">
        <v>0.05</v>
      </c>
      <c r="AE14" s="608" t="s">
        <v>3275</v>
      </c>
      <c r="AF14" s="136" t="s">
        <v>337</v>
      </c>
      <c r="AG14" s="136">
        <v>35.0</v>
      </c>
      <c r="AH14" s="136">
        <f t="shared" si="9"/>
        <v>5.25</v>
      </c>
      <c r="AI14" s="136">
        <f t="shared" si="10"/>
        <v>29.75</v>
      </c>
      <c r="AJ14" s="138">
        <v>0.12</v>
      </c>
      <c r="AL14" s="608" t="s">
        <v>3276</v>
      </c>
      <c r="AM14" s="141" t="s">
        <v>30</v>
      </c>
      <c r="AN14" s="136">
        <v>499.0</v>
      </c>
      <c r="AO14" s="136">
        <f t="shared" si="11"/>
        <v>74.85</v>
      </c>
      <c r="AP14" s="136">
        <f t="shared" si="12"/>
        <v>424.15</v>
      </c>
      <c r="AQ14" s="138">
        <v>0.05</v>
      </c>
      <c r="AS14" s="601" t="s">
        <v>3277</v>
      </c>
      <c r="AT14" s="136" t="s">
        <v>3278</v>
      </c>
      <c r="AU14" s="136">
        <v>1399.0</v>
      </c>
      <c r="AV14" s="136">
        <f t="shared" si="13"/>
        <v>139.9</v>
      </c>
      <c r="AW14" s="136">
        <f t="shared" si="14"/>
        <v>1259.1</v>
      </c>
      <c r="AX14" s="138">
        <v>0.18</v>
      </c>
      <c r="AZ14" s="605" t="s">
        <v>3279</v>
      </c>
      <c r="BA14" s="136" t="s">
        <v>260</v>
      </c>
      <c r="BB14" s="136">
        <v>395.0</v>
      </c>
      <c r="BC14" s="136">
        <f t="shared" si="15"/>
        <v>39.5</v>
      </c>
      <c r="BD14" s="136">
        <f t="shared" si="16"/>
        <v>355.5</v>
      </c>
      <c r="BE14" s="138">
        <v>0.18</v>
      </c>
      <c r="BG14" s="606" t="s">
        <v>3280</v>
      </c>
      <c r="BH14" s="136" t="s">
        <v>1365</v>
      </c>
      <c r="BI14" s="136">
        <v>125.0</v>
      </c>
      <c r="BJ14" s="136">
        <f t="shared" si="17"/>
        <v>12.5</v>
      </c>
      <c r="BK14" s="136">
        <f t="shared" si="18"/>
        <v>112.5</v>
      </c>
      <c r="BL14" s="138">
        <v>0.05</v>
      </c>
      <c r="BN14" s="605" t="s">
        <v>3281</v>
      </c>
      <c r="BO14" s="136" t="s">
        <v>3282</v>
      </c>
      <c r="BP14" s="136">
        <v>145.0</v>
      </c>
      <c r="BQ14" s="136">
        <f t="shared" si="19"/>
        <v>14.5</v>
      </c>
      <c r="BR14" s="136">
        <f t="shared" si="20"/>
        <v>130.5</v>
      </c>
      <c r="BS14" s="138">
        <v>0.18</v>
      </c>
    </row>
    <row r="15">
      <c r="B15" s="609" t="s">
        <v>3283</v>
      </c>
      <c r="C15" s="24" t="s">
        <v>304</v>
      </c>
      <c r="D15" s="24">
        <v>120.0</v>
      </c>
      <c r="E15" s="136">
        <f t="shared" si="1"/>
        <v>12</v>
      </c>
      <c r="F15" s="136">
        <f t="shared" si="2"/>
        <v>108</v>
      </c>
      <c r="G15" s="613"/>
      <c r="J15" s="606" t="s">
        <v>3238</v>
      </c>
      <c r="K15" s="136" t="s">
        <v>1042</v>
      </c>
      <c r="L15" s="136">
        <v>2600.0</v>
      </c>
      <c r="M15" s="136">
        <f t="shared" si="3"/>
        <v>260</v>
      </c>
      <c r="N15" s="136">
        <f t="shared" si="4"/>
        <v>2340</v>
      </c>
      <c r="O15" s="138">
        <v>0.05</v>
      </c>
      <c r="Q15" s="612" t="s">
        <v>3284</v>
      </c>
      <c r="R15" s="252" t="s">
        <v>27</v>
      </c>
      <c r="S15" s="252">
        <v>655.0</v>
      </c>
      <c r="T15" s="136">
        <f t="shared" si="5"/>
        <v>65.5</v>
      </c>
      <c r="U15" s="136">
        <f t="shared" si="6"/>
        <v>589.5</v>
      </c>
      <c r="V15" s="138">
        <v>0.18</v>
      </c>
      <c r="X15" s="601" t="s">
        <v>3285</v>
      </c>
      <c r="Y15" s="141" t="s">
        <v>257</v>
      </c>
      <c r="Z15" s="136">
        <v>79.0</v>
      </c>
      <c r="AA15" s="252">
        <f t="shared" si="7"/>
        <v>7.9</v>
      </c>
      <c r="AB15" s="252">
        <f t="shared" si="8"/>
        <v>71.1</v>
      </c>
      <c r="AC15" s="604">
        <v>0.05</v>
      </c>
      <c r="AE15" s="601" t="s">
        <v>3286</v>
      </c>
      <c r="AF15" s="136" t="s">
        <v>337</v>
      </c>
      <c r="AG15" s="136">
        <v>60.0</v>
      </c>
      <c r="AH15" s="136">
        <f t="shared" si="9"/>
        <v>9</v>
      </c>
      <c r="AI15" s="136">
        <f t="shared" si="10"/>
        <v>51</v>
      </c>
      <c r="AJ15" s="138">
        <v>0.12</v>
      </c>
      <c r="AL15" s="608" t="s">
        <v>3287</v>
      </c>
      <c r="AM15" s="141" t="s">
        <v>30</v>
      </c>
      <c r="AN15" s="136">
        <v>499.0</v>
      </c>
      <c r="AO15" s="136">
        <f t="shared" si="11"/>
        <v>74.85</v>
      </c>
      <c r="AP15" s="136">
        <f t="shared" si="12"/>
        <v>424.15</v>
      </c>
      <c r="AQ15" s="138">
        <v>0.05</v>
      </c>
      <c r="AS15" s="601" t="s">
        <v>3288</v>
      </c>
      <c r="AT15" s="136" t="s">
        <v>3224</v>
      </c>
      <c r="AU15" s="136">
        <v>1399.0</v>
      </c>
      <c r="AV15" s="136">
        <f t="shared" si="13"/>
        <v>139.9</v>
      </c>
      <c r="AW15" s="136">
        <f t="shared" si="14"/>
        <v>1259.1</v>
      </c>
      <c r="AX15" s="138">
        <v>0.18</v>
      </c>
      <c r="AZ15" s="605" t="s">
        <v>3289</v>
      </c>
      <c r="BA15" s="136" t="s">
        <v>260</v>
      </c>
      <c r="BB15" s="136">
        <v>395.0</v>
      </c>
      <c r="BC15" s="136">
        <f t="shared" si="15"/>
        <v>39.5</v>
      </c>
      <c r="BD15" s="136">
        <f t="shared" si="16"/>
        <v>355.5</v>
      </c>
      <c r="BE15" s="138">
        <v>0.18</v>
      </c>
      <c r="BG15" s="606" t="s">
        <v>3280</v>
      </c>
      <c r="BH15" s="136" t="s">
        <v>1365</v>
      </c>
      <c r="BI15" s="136">
        <v>125.0</v>
      </c>
      <c r="BJ15" s="136">
        <f t="shared" si="17"/>
        <v>12.5</v>
      </c>
      <c r="BK15" s="136">
        <f t="shared" si="18"/>
        <v>112.5</v>
      </c>
      <c r="BL15" s="138">
        <v>0.05</v>
      </c>
      <c r="BN15" s="606" t="s">
        <v>3290</v>
      </c>
      <c r="BO15" s="136" t="s">
        <v>3291</v>
      </c>
      <c r="BP15" s="136">
        <v>399.0</v>
      </c>
      <c r="BQ15" s="136">
        <f t="shared" si="19"/>
        <v>39.9</v>
      </c>
      <c r="BR15" s="136">
        <f t="shared" si="20"/>
        <v>359.1</v>
      </c>
      <c r="BS15" s="138">
        <v>0.18</v>
      </c>
    </row>
    <row r="16">
      <c r="B16" s="606" t="s">
        <v>3292</v>
      </c>
      <c r="C16" s="24" t="s">
        <v>304</v>
      </c>
      <c r="D16" s="24">
        <v>130.0</v>
      </c>
      <c r="E16" s="136">
        <f t="shared" si="1"/>
        <v>13</v>
      </c>
      <c r="F16" s="136">
        <f t="shared" si="2"/>
        <v>117</v>
      </c>
      <c r="G16" s="613"/>
      <c r="J16" s="606" t="s">
        <v>3293</v>
      </c>
      <c r="K16" s="136" t="s">
        <v>289</v>
      </c>
      <c r="L16" s="136">
        <v>254.0</v>
      </c>
      <c r="M16" s="136">
        <f t="shared" si="3"/>
        <v>25.4</v>
      </c>
      <c r="N16" s="136">
        <f t="shared" si="4"/>
        <v>228.6</v>
      </c>
      <c r="O16" s="138">
        <v>0.05</v>
      </c>
      <c r="Q16" s="612" t="s">
        <v>3294</v>
      </c>
      <c r="R16" s="252" t="s">
        <v>29</v>
      </c>
      <c r="S16" s="252">
        <v>175.0</v>
      </c>
      <c r="T16" s="136">
        <f t="shared" si="5"/>
        <v>17.5</v>
      </c>
      <c r="U16" s="136">
        <f t="shared" si="6"/>
        <v>157.5</v>
      </c>
      <c r="V16" s="138">
        <v>0.18</v>
      </c>
      <c r="X16" s="601" t="s">
        <v>3295</v>
      </c>
      <c r="Y16" s="141" t="s">
        <v>257</v>
      </c>
      <c r="Z16" s="136">
        <v>50.0</v>
      </c>
      <c r="AA16" s="252">
        <f t="shared" si="7"/>
        <v>5</v>
      </c>
      <c r="AB16" s="252">
        <f t="shared" si="8"/>
        <v>45</v>
      </c>
      <c r="AC16" s="604">
        <v>0.05</v>
      </c>
      <c r="AE16" s="606" t="s">
        <v>3296</v>
      </c>
      <c r="AF16" s="136" t="s">
        <v>627</v>
      </c>
      <c r="AG16" s="136">
        <v>50.0</v>
      </c>
      <c r="AH16" s="136">
        <f t="shared" si="9"/>
        <v>7.5</v>
      </c>
      <c r="AI16" s="136">
        <f t="shared" si="10"/>
        <v>42.5</v>
      </c>
      <c r="AJ16" s="138">
        <v>0.12</v>
      </c>
      <c r="AL16" s="608" t="s">
        <v>3297</v>
      </c>
      <c r="AM16" s="141" t="s">
        <v>569</v>
      </c>
      <c r="AN16" s="136">
        <v>375.0</v>
      </c>
      <c r="AO16" s="136">
        <f t="shared" si="11"/>
        <v>56.25</v>
      </c>
      <c r="AP16" s="136">
        <f t="shared" si="12"/>
        <v>318.75</v>
      </c>
      <c r="AQ16" s="138">
        <v>0.05</v>
      </c>
      <c r="AS16" s="606" t="s">
        <v>3298</v>
      </c>
      <c r="AT16" s="136" t="s">
        <v>3203</v>
      </c>
      <c r="AU16" s="136">
        <v>799.0</v>
      </c>
      <c r="AV16" s="136">
        <f t="shared" si="13"/>
        <v>79.9</v>
      </c>
      <c r="AW16" s="136">
        <f t="shared" si="14"/>
        <v>719.1</v>
      </c>
      <c r="AX16" s="138">
        <v>0.18</v>
      </c>
      <c r="AZ16" s="606" t="s">
        <v>3299</v>
      </c>
      <c r="BA16" s="136" t="s">
        <v>347</v>
      </c>
      <c r="BB16" s="136">
        <v>295.0</v>
      </c>
      <c r="BC16" s="136">
        <f t="shared" si="15"/>
        <v>29.5</v>
      </c>
      <c r="BD16" s="136">
        <f t="shared" si="16"/>
        <v>265.5</v>
      </c>
      <c r="BE16" s="138">
        <v>0.18</v>
      </c>
      <c r="BG16" s="605" t="s">
        <v>3300</v>
      </c>
      <c r="BH16" s="136" t="s">
        <v>312</v>
      </c>
      <c r="BI16" s="136">
        <v>82.0</v>
      </c>
      <c r="BJ16" s="136">
        <f t="shared" si="17"/>
        <v>8.2</v>
      </c>
      <c r="BK16" s="136">
        <f t="shared" si="18"/>
        <v>73.8</v>
      </c>
      <c r="BL16" s="138">
        <v>0.05</v>
      </c>
      <c r="BN16" s="605" t="s">
        <v>3301</v>
      </c>
      <c r="BO16" s="136" t="s">
        <v>3302</v>
      </c>
      <c r="BP16" s="136">
        <v>89.0</v>
      </c>
      <c r="BQ16" s="136">
        <f t="shared" si="19"/>
        <v>8.9</v>
      </c>
      <c r="BR16" s="136">
        <f t="shared" si="20"/>
        <v>80.1</v>
      </c>
      <c r="BS16" s="138">
        <v>0.18</v>
      </c>
    </row>
    <row r="17">
      <c r="B17" s="605" t="s">
        <v>3303</v>
      </c>
      <c r="C17" s="24" t="s">
        <v>27</v>
      </c>
      <c r="D17" s="24">
        <v>50.0</v>
      </c>
      <c r="E17" s="136">
        <f t="shared" si="1"/>
        <v>5</v>
      </c>
      <c r="F17" s="136">
        <f t="shared" si="2"/>
        <v>45</v>
      </c>
      <c r="G17" s="613"/>
      <c r="J17" s="606" t="s">
        <v>3304</v>
      </c>
      <c r="K17" s="136" t="s">
        <v>289</v>
      </c>
      <c r="L17" s="136">
        <v>206.0</v>
      </c>
      <c r="M17" s="136">
        <f t="shared" si="3"/>
        <v>20.6</v>
      </c>
      <c r="N17" s="136">
        <f t="shared" si="4"/>
        <v>185.4</v>
      </c>
      <c r="O17" s="138">
        <v>0.05</v>
      </c>
      <c r="Q17" s="602" t="s">
        <v>3305</v>
      </c>
      <c r="R17" s="252" t="s">
        <v>1186</v>
      </c>
      <c r="S17" s="252">
        <v>30.0</v>
      </c>
      <c r="T17" s="136">
        <f t="shared" si="5"/>
        <v>3</v>
      </c>
      <c r="U17" s="136">
        <f t="shared" si="6"/>
        <v>27</v>
      </c>
      <c r="V17" s="138">
        <v>0.18</v>
      </c>
      <c r="X17" s="605" t="s">
        <v>3306</v>
      </c>
      <c r="Y17" s="141" t="s">
        <v>257</v>
      </c>
      <c r="Z17" s="136">
        <v>50.0</v>
      </c>
      <c r="AA17" s="252">
        <f t="shared" si="7"/>
        <v>5</v>
      </c>
      <c r="AB17" s="252">
        <f t="shared" si="8"/>
        <v>45</v>
      </c>
      <c r="AC17" s="604">
        <v>0.05</v>
      </c>
      <c r="AE17" s="606" t="s">
        <v>3307</v>
      </c>
      <c r="AF17" s="136" t="s">
        <v>3308</v>
      </c>
      <c r="AG17" s="136">
        <v>79.0</v>
      </c>
      <c r="AH17" s="136">
        <f t="shared" si="9"/>
        <v>11.85</v>
      </c>
      <c r="AI17" s="136">
        <f t="shared" si="10"/>
        <v>67.15</v>
      </c>
      <c r="AJ17" s="138">
        <v>0.12</v>
      </c>
      <c r="AL17" s="608" t="s">
        <v>3309</v>
      </c>
      <c r="AM17" s="141" t="s">
        <v>30</v>
      </c>
      <c r="AN17" s="136">
        <v>549.0</v>
      </c>
      <c r="AO17" s="136">
        <f t="shared" si="11"/>
        <v>82.35</v>
      </c>
      <c r="AP17" s="136">
        <f t="shared" si="12"/>
        <v>466.65</v>
      </c>
      <c r="AQ17" s="138">
        <v>0.05</v>
      </c>
      <c r="AS17" s="606" t="s">
        <v>3310</v>
      </c>
      <c r="AT17" s="136" t="s">
        <v>3311</v>
      </c>
      <c r="AU17" s="136">
        <v>220.0</v>
      </c>
      <c r="AV17" s="136">
        <f t="shared" si="13"/>
        <v>22</v>
      </c>
      <c r="AW17" s="136">
        <f t="shared" si="14"/>
        <v>198</v>
      </c>
      <c r="AX17" s="138">
        <v>0.18</v>
      </c>
      <c r="AZ17" s="606" t="s">
        <v>3312</v>
      </c>
      <c r="BA17" s="136" t="s">
        <v>260</v>
      </c>
      <c r="BB17" s="136">
        <v>740.0</v>
      </c>
      <c r="BC17" s="136">
        <f t="shared" si="15"/>
        <v>74</v>
      </c>
      <c r="BD17" s="136">
        <f t="shared" si="16"/>
        <v>666</v>
      </c>
      <c r="BE17" s="138">
        <v>0.18</v>
      </c>
      <c r="BG17" s="605" t="s">
        <v>3300</v>
      </c>
      <c r="BH17" s="136" t="s">
        <v>30</v>
      </c>
      <c r="BI17" s="136">
        <v>175.0</v>
      </c>
      <c r="BJ17" s="136">
        <f t="shared" si="17"/>
        <v>17.5</v>
      </c>
      <c r="BK17" s="136">
        <f t="shared" si="18"/>
        <v>157.5</v>
      </c>
      <c r="BL17" s="138">
        <v>0.05</v>
      </c>
      <c r="BN17" s="606" t="s">
        <v>3313</v>
      </c>
      <c r="BO17" s="136" t="s">
        <v>3215</v>
      </c>
      <c r="BP17" s="136">
        <v>105.0</v>
      </c>
      <c r="BQ17" s="136">
        <f t="shared" si="19"/>
        <v>10.5</v>
      </c>
      <c r="BR17" s="136">
        <f t="shared" si="20"/>
        <v>94.5</v>
      </c>
      <c r="BS17" s="138">
        <v>0.18</v>
      </c>
    </row>
    <row r="18">
      <c r="B18" s="33"/>
      <c r="C18" s="8"/>
      <c r="D18" s="8"/>
      <c r="E18" s="33"/>
      <c r="F18" s="33"/>
      <c r="G18" s="33"/>
      <c r="J18" s="606" t="s">
        <v>3314</v>
      </c>
      <c r="K18" s="136" t="s">
        <v>289</v>
      </c>
      <c r="L18" s="136">
        <v>210.0</v>
      </c>
      <c r="M18" s="136">
        <f t="shared" si="3"/>
        <v>21</v>
      </c>
      <c r="N18" s="136">
        <f t="shared" si="4"/>
        <v>189</v>
      </c>
      <c r="O18" s="138">
        <v>0.05</v>
      </c>
      <c r="Q18" s="602" t="s">
        <v>3315</v>
      </c>
      <c r="R18" s="252" t="s">
        <v>30</v>
      </c>
      <c r="S18" s="252">
        <v>265.0</v>
      </c>
      <c r="T18" s="136">
        <f t="shared" si="5"/>
        <v>26.5</v>
      </c>
      <c r="U18" s="136">
        <f t="shared" si="6"/>
        <v>238.5</v>
      </c>
      <c r="V18" s="138">
        <v>0.18</v>
      </c>
      <c r="X18" s="614"/>
      <c r="Y18" s="136"/>
      <c r="Z18" s="136"/>
      <c r="AA18" s="252">
        <f t="shared" si="7"/>
        <v>0</v>
      </c>
      <c r="AB18" s="252">
        <f t="shared" si="8"/>
        <v>0</v>
      </c>
      <c r="AC18" s="604"/>
      <c r="AE18" s="606" t="s">
        <v>3316</v>
      </c>
      <c r="AF18" s="136" t="s">
        <v>627</v>
      </c>
      <c r="AG18" s="136">
        <v>50.0</v>
      </c>
      <c r="AH18" s="136">
        <f t="shared" si="9"/>
        <v>7.5</v>
      </c>
      <c r="AI18" s="136">
        <f t="shared" si="10"/>
        <v>42.5</v>
      </c>
      <c r="AJ18" s="138">
        <v>0.12</v>
      </c>
      <c r="AL18" s="608" t="s">
        <v>3317</v>
      </c>
      <c r="AM18" s="141" t="s">
        <v>30</v>
      </c>
      <c r="AN18" s="136">
        <v>549.0</v>
      </c>
      <c r="AO18" s="136">
        <f t="shared" si="11"/>
        <v>82.35</v>
      </c>
      <c r="AP18" s="136">
        <f t="shared" si="12"/>
        <v>466.65</v>
      </c>
      <c r="AQ18" s="138">
        <v>0.05</v>
      </c>
      <c r="AS18" s="606" t="s">
        <v>3318</v>
      </c>
      <c r="AT18" s="136" t="s">
        <v>3211</v>
      </c>
      <c r="AU18" s="136">
        <v>599.0</v>
      </c>
      <c r="AV18" s="136">
        <f t="shared" si="13"/>
        <v>59.9</v>
      </c>
      <c r="AW18" s="136">
        <f t="shared" si="14"/>
        <v>539.1</v>
      </c>
      <c r="AX18" s="138">
        <v>0.18</v>
      </c>
      <c r="AZ18" s="606" t="s">
        <v>3319</v>
      </c>
      <c r="BA18" s="136" t="s">
        <v>347</v>
      </c>
      <c r="BB18" s="136">
        <v>345.0</v>
      </c>
      <c r="BC18" s="136">
        <f t="shared" si="15"/>
        <v>34.5</v>
      </c>
      <c r="BD18" s="136">
        <f t="shared" si="16"/>
        <v>310.5</v>
      </c>
      <c r="BE18" s="138">
        <v>0.18</v>
      </c>
      <c r="BG18" s="606" t="s">
        <v>3320</v>
      </c>
      <c r="BH18" s="136" t="s">
        <v>589</v>
      </c>
      <c r="BI18" s="136">
        <v>155.0</v>
      </c>
      <c r="BJ18" s="136">
        <f t="shared" si="17"/>
        <v>15.5</v>
      </c>
      <c r="BK18" s="136">
        <f t="shared" si="18"/>
        <v>139.5</v>
      </c>
      <c r="BL18" s="138">
        <v>0.05</v>
      </c>
      <c r="BN18" s="606" t="s">
        <v>3321</v>
      </c>
      <c r="BO18" s="136" t="s">
        <v>3322</v>
      </c>
      <c r="BP18" s="136">
        <v>45.0</v>
      </c>
      <c r="BQ18" s="136">
        <f t="shared" si="19"/>
        <v>4.5</v>
      </c>
      <c r="BR18" s="136">
        <f t="shared" si="20"/>
        <v>40.5</v>
      </c>
      <c r="BS18" s="138">
        <v>0.18</v>
      </c>
    </row>
    <row r="19">
      <c r="B19" s="33"/>
      <c r="C19" s="8"/>
      <c r="D19" s="8"/>
      <c r="E19" s="33"/>
      <c r="F19" s="33"/>
      <c r="G19" s="33"/>
      <c r="J19" s="606" t="s">
        <v>3323</v>
      </c>
      <c r="K19" s="136" t="s">
        <v>289</v>
      </c>
      <c r="L19" s="136">
        <v>255.0</v>
      </c>
      <c r="M19" s="136">
        <f t="shared" si="3"/>
        <v>25.5</v>
      </c>
      <c r="N19" s="136">
        <f t="shared" si="4"/>
        <v>229.5</v>
      </c>
      <c r="O19" s="138">
        <v>0.05</v>
      </c>
      <c r="Q19" s="612" t="s">
        <v>3324</v>
      </c>
      <c r="R19" s="252" t="s">
        <v>29</v>
      </c>
      <c r="S19" s="252">
        <v>625.0</v>
      </c>
      <c r="T19" s="136">
        <f t="shared" si="5"/>
        <v>62.5</v>
      </c>
      <c r="U19" s="136">
        <f t="shared" si="6"/>
        <v>562.5</v>
      </c>
      <c r="V19" s="138">
        <v>0.18</v>
      </c>
      <c r="X19" s="605" t="s">
        <v>3325</v>
      </c>
      <c r="Y19" s="136" t="s">
        <v>907</v>
      </c>
      <c r="Z19" s="136">
        <v>49.0</v>
      </c>
      <c r="AA19" s="252">
        <f t="shared" si="7"/>
        <v>4.9</v>
      </c>
      <c r="AB19" s="252">
        <f t="shared" si="8"/>
        <v>44.1</v>
      </c>
      <c r="AC19" s="604">
        <v>0.05</v>
      </c>
      <c r="AE19" s="606" t="s">
        <v>3326</v>
      </c>
      <c r="AF19" s="136" t="s">
        <v>3308</v>
      </c>
      <c r="AG19" s="136">
        <v>79.0</v>
      </c>
      <c r="AH19" s="136">
        <f t="shared" si="9"/>
        <v>11.85</v>
      </c>
      <c r="AI19" s="136">
        <f t="shared" si="10"/>
        <v>67.15</v>
      </c>
      <c r="AJ19" s="138">
        <v>0.12</v>
      </c>
      <c r="AL19" s="608" t="s">
        <v>3327</v>
      </c>
      <c r="AM19" s="141" t="s">
        <v>312</v>
      </c>
      <c r="AN19" s="136">
        <v>290.0</v>
      </c>
      <c r="AO19" s="136">
        <f t="shared" si="11"/>
        <v>43.5</v>
      </c>
      <c r="AP19" s="136">
        <f t="shared" si="12"/>
        <v>246.5</v>
      </c>
      <c r="AQ19" s="138">
        <v>0.05</v>
      </c>
      <c r="AS19" s="606" t="s">
        <v>3328</v>
      </c>
      <c r="AT19" s="136" t="s">
        <v>3181</v>
      </c>
      <c r="AU19" s="136">
        <v>1399.0</v>
      </c>
      <c r="AV19" s="136">
        <f t="shared" si="13"/>
        <v>139.9</v>
      </c>
      <c r="AW19" s="136">
        <f t="shared" si="14"/>
        <v>1259.1</v>
      </c>
      <c r="AX19" s="138">
        <v>0.18</v>
      </c>
      <c r="AZ19" s="606" t="s">
        <v>3329</v>
      </c>
      <c r="BA19" s="136" t="s">
        <v>260</v>
      </c>
      <c r="BB19" s="136">
        <v>899.0</v>
      </c>
      <c r="BC19" s="136">
        <f t="shared" si="15"/>
        <v>89.9</v>
      </c>
      <c r="BD19" s="136">
        <f t="shared" si="16"/>
        <v>809.1</v>
      </c>
      <c r="BE19" s="138">
        <v>0.18</v>
      </c>
      <c r="BG19" s="606" t="s">
        <v>3330</v>
      </c>
      <c r="BH19" s="136" t="s">
        <v>28</v>
      </c>
      <c r="BI19" s="136">
        <v>299.0</v>
      </c>
      <c r="BJ19" s="136">
        <f t="shared" si="17"/>
        <v>29.9</v>
      </c>
      <c r="BK19" s="136">
        <f t="shared" si="18"/>
        <v>269.1</v>
      </c>
      <c r="BL19" s="138">
        <v>0.05</v>
      </c>
      <c r="BN19" s="605" t="s">
        <v>3331</v>
      </c>
      <c r="BO19" s="136" t="s">
        <v>3215</v>
      </c>
      <c r="BP19" s="136">
        <v>155.0</v>
      </c>
      <c r="BQ19" s="136">
        <f t="shared" si="19"/>
        <v>15.5</v>
      </c>
      <c r="BR19" s="136">
        <f t="shared" si="20"/>
        <v>139.5</v>
      </c>
      <c r="BS19" s="138">
        <v>0.18</v>
      </c>
    </row>
    <row r="20">
      <c r="B20" s="33"/>
      <c r="C20" s="8"/>
      <c r="D20" s="8"/>
      <c r="E20" s="33"/>
      <c r="F20" s="33"/>
      <c r="G20" s="33"/>
      <c r="J20" s="606" t="s">
        <v>3332</v>
      </c>
      <c r="K20" s="141" t="s">
        <v>289</v>
      </c>
      <c r="L20" s="136">
        <v>350.0</v>
      </c>
      <c r="M20" s="136">
        <f t="shared" si="3"/>
        <v>35</v>
      </c>
      <c r="N20" s="136">
        <f t="shared" si="4"/>
        <v>315</v>
      </c>
      <c r="O20" s="138">
        <v>0.05</v>
      </c>
      <c r="Q20" s="612" t="s">
        <v>3333</v>
      </c>
      <c r="R20" s="252" t="s">
        <v>279</v>
      </c>
      <c r="S20" s="252">
        <v>349.0</v>
      </c>
      <c r="T20" s="136">
        <f t="shared" si="5"/>
        <v>34.9</v>
      </c>
      <c r="U20" s="136">
        <f t="shared" si="6"/>
        <v>314.1</v>
      </c>
      <c r="V20" s="138">
        <v>0.18</v>
      </c>
      <c r="X20" s="606" t="s">
        <v>3334</v>
      </c>
      <c r="Y20" s="136" t="s">
        <v>2033</v>
      </c>
      <c r="Z20" s="136">
        <v>109.0</v>
      </c>
      <c r="AA20" s="252">
        <f t="shared" si="7"/>
        <v>10.9</v>
      </c>
      <c r="AB20" s="252">
        <f t="shared" si="8"/>
        <v>98.1</v>
      </c>
      <c r="AC20" s="604">
        <v>0.05</v>
      </c>
      <c r="AE20" s="606" t="s">
        <v>3335</v>
      </c>
      <c r="AF20" s="136" t="s">
        <v>3308</v>
      </c>
      <c r="AG20" s="136">
        <v>79.0</v>
      </c>
      <c r="AH20" s="136">
        <f t="shared" si="9"/>
        <v>11.85</v>
      </c>
      <c r="AI20" s="136">
        <f t="shared" si="10"/>
        <v>67.15</v>
      </c>
      <c r="AJ20" s="138">
        <v>0.12</v>
      </c>
      <c r="AL20" s="608" t="s">
        <v>3336</v>
      </c>
      <c r="AM20" s="141" t="s">
        <v>941</v>
      </c>
      <c r="AN20" s="136">
        <v>85.0</v>
      </c>
      <c r="AO20" s="136">
        <f t="shared" si="11"/>
        <v>12.75</v>
      </c>
      <c r="AP20" s="136">
        <f t="shared" si="12"/>
        <v>72.25</v>
      </c>
      <c r="AQ20" s="138">
        <v>0.05</v>
      </c>
      <c r="AS20" s="605" t="s">
        <v>3337</v>
      </c>
      <c r="AT20" s="136" t="s">
        <v>3338</v>
      </c>
      <c r="AU20" s="136">
        <v>1399.0</v>
      </c>
      <c r="AV20" s="136">
        <f t="shared" si="13"/>
        <v>139.9</v>
      </c>
      <c r="AW20" s="136">
        <f t="shared" si="14"/>
        <v>1259.1</v>
      </c>
      <c r="AX20" s="138">
        <v>0.18</v>
      </c>
      <c r="AZ20" s="606" t="s">
        <v>3339</v>
      </c>
      <c r="BA20" s="136" t="s">
        <v>260</v>
      </c>
      <c r="BB20" s="136">
        <v>775.0</v>
      </c>
      <c r="BC20" s="136">
        <f t="shared" si="15"/>
        <v>77.5</v>
      </c>
      <c r="BD20" s="136">
        <f t="shared" si="16"/>
        <v>697.5</v>
      </c>
      <c r="BE20" s="138">
        <v>0.18</v>
      </c>
      <c r="BG20" s="606" t="s">
        <v>3340</v>
      </c>
      <c r="BH20" s="136" t="s">
        <v>941</v>
      </c>
      <c r="BI20" s="136">
        <v>190.0</v>
      </c>
      <c r="BJ20" s="136">
        <f t="shared" si="17"/>
        <v>19</v>
      </c>
      <c r="BK20" s="136">
        <f t="shared" si="18"/>
        <v>171</v>
      </c>
      <c r="BL20" s="138">
        <v>0.05</v>
      </c>
      <c r="BN20" s="601" t="s">
        <v>3341</v>
      </c>
      <c r="BO20" s="136" t="s">
        <v>3205</v>
      </c>
      <c r="BP20" s="136">
        <v>195.0</v>
      </c>
      <c r="BQ20" s="136">
        <f t="shared" si="19"/>
        <v>19.5</v>
      </c>
      <c r="BR20" s="136">
        <f t="shared" si="20"/>
        <v>175.5</v>
      </c>
      <c r="BS20" s="138">
        <v>0.18</v>
      </c>
    </row>
    <row r="21" ht="15.75" customHeight="1">
      <c r="B21" s="33"/>
      <c r="C21" s="8"/>
      <c r="D21" s="8"/>
      <c r="E21" s="33"/>
      <c r="F21" s="33"/>
      <c r="G21" s="33"/>
      <c r="J21" s="606" t="s">
        <v>3342</v>
      </c>
      <c r="K21" s="141" t="s">
        <v>289</v>
      </c>
      <c r="L21" s="136">
        <v>190.0</v>
      </c>
      <c r="M21" s="136">
        <f t="shared" si="3"/>
        <v>19</v>
      </c>
      <c r="N21" s="136">
        <f t="shared" si="4"/>
        <v>171</v>
      </c>
      <c r="O21" s="138">
        <v>0.05</v>
      </c>
      <c r="Q21" s="612" t="s">
        <v>3343</v>
      </c>
      <c r="R21" s="136" t="s">
        <v>1316</v>
      </c>
      <c r="S21" s="136">
        <v>200.0</v>
      </c>
      <c r="T21" s="136">
        <f t="shared" si="5"/>
        <v>20</v>
      </c>
      <c r="U21" s="136">
        <f t="shared" si="6"/>
        <v>180</v>
      </c>
      <c r="V21" s="138">
        <v>0.18</v>
      </c>
      <c r="X21" s="606" t="s">
        <v>3175</v>
      </c>
      <c r="Y21" s="136" t="s">
        <v>2033</v>
      </c>
      <c r="Z21" s="136">
        <v>109.0</v>
      </c>
      <c r="AA21" s="252">
        <f t="shared" si="7"/>
        <v>10.9</v>
      </c>
      <c r="AB21" s="252">
        <f t="shared" si="8"/>
        <v>98.1</v>
      </c>
      <c r="AC21" s="604">
        <v>0.05</v>
      </c>
      <c r="AE21" s="606" t="s">
        <v>3344</v>
      </c>
      <c r="AF21" s="136" t="s">
        <v>3308</v>
      </c>
      <c r="AG21" s="136">
        <v>79.0</v>
      </c>
      <c r="AH21" s="136">
        <f t="shared" si="9"/>
        <v>11.85</v>
      </c>
      <c r="AI21" s="136">
        <f t="shared" si="10"/>
        <v>67.15</v>
      </c>
      <c r="AJ21" s="138">
        <v>0.12</v>
      </c>
      <c r="AL21" s="601" t="s">
        <v>3345</v>
      </c>
      <c r="AM21" s="141" t="s">
        <v>30</v>
      </c>
      <c r="AN21" s="136">
        <v>549.0</v>
      </c>
      <c r="AO21" s="136">
        <f t="shared" si="11"/>
        <v>82.35</v>
      </c>
      <c r="AP21" s="136">
        <f t="shared" si="12"/>
        <v>466.65</v>
      </c>
      <c r="AQ21" s="138">
        <v>0.05</v>
      </c>
      <c r="AS21" s="606" t="s">
        <v>3346</v>
      </c>
      <c r="AT21" s="136" t="s">
        <v>3347</v>
      </c>
      <c r="AU21" s="136">
        <v>899.0</v>
      </c>
      <c r="AV21" s="136">
        <f t="shared" si="13"/>
        <v>89.9</v>
      </c>
      <c r="AW21" s="136">
        <f t="shared" si="14"/>
        <v>809.1</v>
      </c>
      <c r="AX21" s="138">
        <v>0.18</v>
      </c>
      <c r="AZ21" s="606" t="s">
        <v>3348</v>
      </c>
      <c r="BA21" s="136" t="s">
        <v>260</v>
      </c>
      <c r="BB21" s="136">
        <v>795.0</v>
      </c>
      <c r="BC21" s="136">
        <f t="shared" si="15"/>
        <v>79.5</v>
      </c>
      <c r="BD21" s="136">
        <f t="shared" si="16"/>
        <v>715.5</v>
      </c>
      <c r="BE21" s="138">
        <v>0.18</v>
      </c>
      <c r="BG21" s="606" t="s">
        <v>3349</v>
      </c>
      <c r="BH21" s="136" t="s">
        <v>941</v>
      </c>
      <c r="BI21" s="136">
        <v>170.0</v>
      </c>
      <c r="BJ21" s="136">
        <f t="shared" si="17"/>
        <v>17</v>
      </c>
      <c r="BK21" s="136">
        <f t="shared" si="18"/>
        <v>153</v>
      </c>
      <c r="BL21" s="138">
        <v>0.05</v>
      </c>
      <c r="BN21" s="606" t="s">
        <v>3350</v>
      </c>
      <c r="BO21" s="136" t="s">
        <v>3351</v>
      </c>
      <c r="BP21" s="136">
        <v>95.0</v>
      </c>
      <c r="BQ21" s="136">
        <f t="shared" si="19"/>
        <v>9.5</v>
      </c>
      <c r="BR21" s="136">
        <f t="shared" si="20"/>
        <v>85.5</v>
      </c>
      <c r="BS21" s="138">
        <v>0.18</v>
      </c>
    </row>
    <row r="22" ht="15.75" customHeight="1">
      <c r="B22" s="33"/>
      <c r="C22" s="33"/>
      <c r="D22" s="33"/>
      <c r="E22" s="33"/>
      <c r="F22" s="33"/>
      <c r="G22" s="33"/>
      <c r="J22" s="606" t="s">
        <v>3352</v>
      </c>
      <c r="K22" s="141" t="s">
        <v>289</v>
      </c>
      <c r="L22" s="136">
        <v>295.0</v>
      </c>
      <c r="M22" s="136">
        <f t="shared" si="3"/>
        <v>29.5</v>
      </c>
      <c r="N22" s="136">
        <f t="shared" si="4"/>
        <v>265.5</v>
      </c>
      <c r="O22" s="138">
        <v>0.05</v>
      </c>
      <c r="Q22" s="612" t="s">
        <v>3353</v>
      </c>
      <c r="R22" s="136" t="s">
        <v>279</v>
      </c>
      <c r="S22" s="136">
        <v>260.0</v>
      </c>
      <c r="T22" s="136">
        <f t="shared" si="5"/>
        <v>26</v>
      </c>
      <c r="U22" s="136">
        <f t="shared" si="6"/>
        <v>234</v>
      </c>
      <c r="V22" s="138">
        <v>0.18</v>
      </c>
      <c r="X22" s="606" t="s">
        <v>3354</v>
      </c>
      <c r="Y22" s="136" t="s">
        <v>30</v>
      </c>
      <c r="Z22" s="136">
        <v>50.0</v>
      </c>
      <c r="AA22" s="252">
        <f t="shared" si="7"/>
        <v>5</v>
      </c>
      <c r="AB22" s="252">
        <f t="shared" si="8"/>
        <v>45</v>
      </c>
      <c r="AC22" s="604">
        <v>0.05</v>
      </c>
      <c r="AE22" s="606" t="s">
        <v>3355</v>
      </c>
      <c r="AF22" s="136" t="s">
        <v>3308</v>
      </c>
      <c r="AG22" s="136">
        <v>79.0</v>
      </c>
      <c r="AH22" s="136">
        <f t="shared" si="9"/>
        <v>11.85</v>
      </c>
      <c r="AI22" s="136">
        <f t="shared" si="10"/>
        <v>67.15</v>
      </c>
      <c r="AJ22" s="138">
        <v>0.12</v>
      </c>
      <c r="AL22" s="608" t="s">
        <v>3356</v>
      </c>
      <c r="AM22" s="141" t="s">
        <v>30</v>
      </c>
      <c r="AN22" s="136">
        <v>495.0</v>
      </c>
      <c r="AO22" s="136">
        <f t="shared" si="11"/>
        <v>74.25</v>
      </c>
      <c r="AP22" s="136">
        <f t="shared" si="12"/>
        <v>420.75</v>
      </c>
      <c r="AQ22" s="138">
        <v>0.05</v>
      </c>
      <c r="AS22" s="606" t="s">
        <v>3357</v>
      </c>
      <c r="AT22" s="136" t="s">
        <v>3358</v>
      </c>
      <c r="AU22" s="136">
        <v>999.0</v>
      </c>
      <c r="AV22" s="136">
        <f t="shared" si="13"/>
        <v>99.9</v>
      </c>
      <c r="AW22" s="136">
        <f t="shared" si="14"/>
        <v>899.1</v>
      </c>
      <c r="AX22" s="138">
        <v>0.18</v>
      </c>
      <c r="AZ22" s="606" t="s">
        <v>3359</v>
      </c>
      <c r="BA22" s="136" t="s">
        <v>260</v>
      </c>
      <c r="BB22" s="136">
        <v>390.0</v>
      </c>
      <c r="BC22" s="136">
        <f t="shared" si="15"/>
        <v>39</v>
      </c>
      <c r="BD22" s="136">
        <f t="shared" si="16"/>
        <v>351</v>
      </c>
      <c r="BE22" s="138">
        <v>0.18</v>
      </c>
      <c r="BG22" s="601" t="s">
        <v>3360</v>
      </c>
      <c r="BH22" s="136" t="s">
        <v>589</v>
      </c>
      <c r="BI22" s="136">
        <v>185.0</v>
      </c>
      <c r="BJ22" s="136">
        <f t="shared" si="17"/>
        <v>18.5</v>
      </c>
      <c r="BK22" s="136">
        <f t="shared" si="18"/>
        <v>166.5</v>
      </c>
      <c r="BL22" s="138">
        <v>0.05</v>
      </c>
      <c r="BN22" s="606" t="s">
        <v>3361</v>
      </c>
      <c r="BO22" s="136" t="s">
        <v>3362</v>
      </c>
      <c r="BP22" s="136">
        <v>80.0</v>
      </c>
      <c r="BQ22" s="136">
        <f t="shared" si="19"/>
        <v>8</v>
      </c>
      <c r="BR22" s="136">
        <f t="shared" si="20"/>
        <v>72</v>
      </c>
      <c r="BS22" s="138">
        <v>0.18</v>
      </c>
    </row>
    <row r="23" ht="15.75" customHeight="1">
      <c r="J23" s="606" t="s">
        <v>3363</v>
      </c>
      <c r="K23" s="141" t="s">
        <v>3239</v>
      </c>
      <c r="L23" s="136">
        <v>1025.0</v>
      </c>
      <c r="M23" s="136">
        <f t="shared" si="3"/>
        <v>102.5</v>
      </c>
      <c r="N23" s="136">
        <f t="shared" si="4"/>
        <v>922.5</v>
      </c>
      <c r="O23" s="138">
        <v>0.05</v>
      </c>
      <c r="Q23" s="612" t="s">
        <v>3364</v>
      </c>
      <c r="R23" s="136" t="s">
        <v>279</v>
      </c>
      <c r="S23" s="136">
        <v>395.0</v>
      </c>
      <c r="T23" s="136">
        <f t="shared" si="5"/>
        <v>39.5</v>
      </c>
      <c r="U23" s="136">
        <f t="shared" si="6"/>
        <v>355.5</v>
      </c>
      <c r="V23" s="138">
        <v>0.18</v>
      </c>
      <c r="X23" s="606" t="s">
        <v>3365</v>
      </c>
      <c r="Y23" s="136" t="s">
        <v>3366</v>
      </c>
      <c r="Z23" s="136">
        <v>140.0</v>
      </c>
      <c r="AA23" s="252">
        <f t="shared" si="7"/>
        <v>14</v>
      </c>
      <c r="AB23" s="252">
        <f t="shared" si="8"/>
        <v>126</v>
      </c>
      <c r="AC23" s="604">
        <v>0.05</v>
      </c>
      <c r="AE23" s="606" t="s">
        <v>3367</v>
      </c>
      <c r="AF23" s="136" t="s">
        <v>3308</v>
      </c>
      <c r="AG23" s="136">
        <v>90.0</v>
      </c>
      <c r="AH23" s="136">
        <f t="shared" si="9"/>
        <v>13.5</v>
      </c>
      <c r="AI23" s="136">
        <f t="shared" si="10"/>
        <v>76.5</v>
      </c>
      <c r="AJ23" s="138">
        <v>0.12</v>
      </c>
      <c r="AL23" s="601" t="s">
        <v>3368</v>
      </c>
      <c r="AM23" s="141" t="s">
        <v>30</v>
      </c>
      <c r="AN23" s="136">
        <v>495.0</v>
      </c>
      <c r="AO23" s="136">
        <f t="shared" si="11"/>
        <v>74.25</v>
      </c>
      <c r="AP23" s="136">
        <f t="shared" si="12"/>
        <v>420.75</v>
      </c>
      <c r="AQ23" s="138">
        <v>0.05</v>
      </c>
      <c r="AS23" s="606" t="s">
        <v>3369</v>
      </c>
      <c r="AT23" s="136" t="s">
        <v>3370</v>
      </c>
      <c r="AU23" s="136">
        <v>1399.0</v>
      </c>
      <c r="AV23" s="136">
        <f t="shared" si="13"/>
        <v>139.9</v>
      </c>
      <c r="AW23" s="136">
        <f t="shared" si="14"/>
        <v>1259.1</v>
      </c>
      <c r="AX23" s="138">
        <v>0.18</v>
      </c>
      <c r="AZ23" s="606" t="s">
        <v>3371</v>
      </c>
      <c r="BA23" s="136" t="s">
        <v>347</v>
      </c>
      <c r="BB23" s="136">
        <v>295.0</v>
      </c>
      <c r="BC23" s="136">
        <f t="shared" si="15"/>
        <v>29.5</v>
      </c>
      <c r="BD23" s="136">
        <f t="shared" si="16"/>
        <v>265.5</v>
      </c>
      <c r="BE23" s="138">
        <v>0.18</v>
      </c>
      <c r="BG23" s="606" t="s">
        <v>3372</v>
      </c>
      <c r="BH23" s="136" t="s">
        <v>941</v>
      </c>
      <c r="BI23" s="136">
        <v>190.0</v>
      </c>
      <c r="BJ23" s="136">
        <f t="shared" si="17"/>
        <v>19</v>
      </c>
      <c r="BK23" s="136">
        <f t="shared" si="18"/>
        <v>171</v>
      </c>
      <c r="BL23" s="138">
        <v>0.05</v>
      </c>
      <c r="BN23" s="606" t="s">
        <v>3373</v>
      </c>
      <c r="BO23" s="136" t="s">
        <v>30</v>
      </c>
      <c r="BP23" s="136">
        <v>280.0</v>
      </c>
      <c r="BQ23" s="136">
        <f t="shared" si="19"/>
        <v>28</v>
      </c>
      <c r="BR23" s="136">
        <f t="shared" si="20"/>
        <v>252</v>
      </c>
      <c r="BS23" s="138">
        <v>0.18</v>
      </c>
    </row>
    <row r="24" ht="15.75" customHeight="1">
      <c r="J24" s="606" t="s">
        <v>3374</v>
      </c>
      <c r="K24" s="141" t="s">
        <v>289</v>
      </c>
      <c r="L24" s="136">
        <v>210.0</v>
      </c>
      <c r="M24" s="136">
        <f t="shared" si="3"/>
        <v>21</v>
      </c>
      <c r="N24" s="136">
        <f t="shared" si="4"/>
        <v>189</v>
      </c>
      <c r="O24" s="138">
        <v>0.05</v>
      </c>
      <c r="Q24" s="612" t="s">
        <v>3375</v>
      </c>
      <c r="R24" s="136" t="s">
        <v>279</v>
      </c>
      <c r="S24" s="136">
        <v>379.0</v>
      </c>
      <c r="T24" s="136">
        <f t="shared" si="5"/>
        <v>37.9</v>
      </c>
      <c r="U24" s="136">
        <f t="shared" si="6"/>
        <v>341.1</v>
      </c>
      <c r="V24" s="138">
        <v>0.18</v>
      </c>
      <c r="X24" s="606" t="s">
        <v>3376</v>
      </c>
      <c r="Y24" s="136" t="s">
        <v>3377</v>
      </c>
      <c r="Z24" s="136">
        <v>94.0</v>
      </c>
      <c r="AA24" s="252">
        <f t="shared" si="7"/>
        <v>9.4</v>
      </c>
      <c r="AB24" s="252">
        <f t="shared" si="8"/>
        <v>84.6</v>
      </c>
      <c r="AC24" s="604">
        <v>0.05</v>
      </c>
      <c r="AE24" s="606" t="s">
        <v>3378</v>
      </c>
      <c r="AF24" s="136" t="s">
        <v>3308</v>
      </c>
      <c r="AG24" s="136">
        <v>90.0</v>
      </c>
      <c r="AH24" s="136">
        <f t="shared" si="9"/>
        <v>13.5</v>
      </c>
      <c r="AI24" s="136">
        <f t="shared" si="10"/>
        <v>76.5</v>
      </c>
      <c r="AJ24" s="138">
        <v>0.12</v>
      </c>
      <c r="AL24" s="606" t="s">
        <v>3379</v>
      </c>
      <c r="AM24" s="141" t="s">
        <v>29</v>
      </c>
      <c r="AN24" s="136">
        <v>295.0</v>
      </c>
      <c r="AO24" s="136">
        <f t="shared" si="11"/>
        <v>44.25</v>
      </c>
      <c r="AP24" s="136">
        <f t="shared" si="12"/>
        <v>250.75</v>
      </c>
      <c r="AQ24" s="138">
        <v>0.05</v>
      </c>
      <c r="AS24" s="606" t="s">
        <v>3380</v>
      </c>
      <c r="AT24" s="136" t="s">
        <v>3381</v>
      </c>
      <c r="AU24" s="136">
        <v>799.0</v>
      </c>
      <c r="AV24" s="136">
        <f t="shared" si="13"/>
        <v>79.9</v>
      </c>
      <c r="AW24" s="136">
        <f t="shared" si="14"/>
        <v>719.1</v>
      </c>
      <c r="AX24" s="138">
        <v>0.18</v>
      </c>
      <c r="AZ24" s="606" t="s">
        <v>3382</v>
      </c>
      <c r="BA24" s="136" t="s">
        <v>260</v>
      </c>
      <c r="BB24" s="136">
        <v>515.0</v>
      </c>
      <c r="BC24" s="136">
        <f t="shared" si="15"/>
        <v>51.5</v>
      </c>
      <c r="BD24" s="136">
        <f t="shared" si="16"/>
        <v>463.5</v>
      </c>
      <c r="BE24" s="138">
        <v>0.18</v>
      </c>
      <c r="BG24" s="606" t="s">
        <v>3383</v>
      </c>
      <c r="BH24" s="136" t="s">
        <v>342</v>
      </c>
      <c r="BI24" s="136">
        <v>240.0</v>
      </c>
      <c r="BJ24" s="136">
        <f t="shared" si="17"/>
        <v>24</v>
      </c>
      <c r="BK24" s="136">
        <f t="shared" si="18"/>
        <v>216</v>
      </c>
      <c r="BL24" s="138">
        <v>0.05</v>
      </c>
      <c r="BN24" s="606" t="s">
        <v>3384</v>
      </c>
      <c r="BO24" s="136" t="s">
        <v>3385</v>
      </c>
      <c r="BP24" s="136">
        <v>145.0</v>
      </c>
      <c r="BQ24" s="136">
        <f t="shared" si="19"/>
        <v>14.5</v>
      </c>
      <c r="BR24" s="136">
        <f t="shared" si="20"/>
        <v>130.5</v>
      </c>
      <c r="BS24" s="138">
        <v>0.18</v>
      </c>
    </row>
    <row r="25" ht="15.75" customHeight="1">
      <c r="J25" s="606" t="s">
        <v>3386</v>
      </c>
      <c r="K25" s="141" t="s">
        <v>289</v>
      </c>
      <c r="L25" s="136">
        <v>170.0</v>
      </c>
      <c r="M25" s="136">
        <f t="shared" si="3"/>
        <v>17</v>
      </c>
      <c r="N25" s="136">
        <f t="shared" si="4"/>
        <v>153</v>
      </c>
      <c r="O25" s="138">
        <v>0.05</v>
      </c>
      <c r="Q25" s="612" t="s">
        <v>3387</v>
      </c>
      <c r="R25" s="136" t="s">
        <v>3388</v>
      </c>
      <c r="S25" s="136">
        <v>325.0</v>
      </c>
      <c r="T25" s="136">
        <f t="shared" si="5"/>
        <v>32.5</v>
      </c>
      <c r="U25" s="136">
        <f t="shared" si="6"/>
        <v>292.5</v>
      </c>
      <c r="V25" s="138">
        <v>0.18</v>
      </c>
      <c r="X25" s="606" t="s">
        <v>3389</v>
      </c>
      <c r="Y25" s="136" t="s">
        <v>3366</v>
      </c>
      <c r="Z25" s="136">
        <v>30.0</v>
      </c>
      <c r="AA25" s="252">
        <f t="shared" si="7"/>
        <v>3</v>
      </c>
      <c r="AB25" s="252">
        <f t="shared" si="8"/>
        <v>27</v>
      </c>
      <c r="AC25" s="604">
        <v>0.05</v>
      </c>
      <c r="AE25" s="606" t="s">
        <v>3390</v>
      </c>
      <c r="AF25" s="136" t="s">
        <v>3308</v>
      </c>
      <c r="AG25" s="136">
        <v>99.0</v>
      </c>
      <c r="AH25" s="136">
        <f t="shared" si="9"/>
        <v>14.85</v>
      </c>
      <c r="AI25" s="136">
        <f t="shared" si="10"/>
        <v>84.15</v>
      </c>
      <c r="AJ25" s="138">
        <v>0.12</v>
      </c>
      <c r="AL25" s="606" t="s">
        <v>3391</v>
      </c>
      <c r="AM25" s="141" t="s">
        <v>1074</v>
      </c>
      <c r="AN25" s="136">
        <v>370.0</v>
      </c>
      <c r="AO25" s="136">
        <f t="shared" si="11"/>
        <v>55.5</v>
      </c>
      <c r="AP25" s="136">
        <f t="shared" si="12"/>
        <v>314.5</v>
      </c>
      <c r="AQ25" s="138">
        <v>0.05</v>
      </c>
      <c r="AS25" s="606" t="s">
        <v>3392</v>
      </c>
      <c r="AT25" s="136" t="s">
        <v>3278</v>
      </c>
      <c r="AU25" s="136">
        <v>449.0</v>
      </c>
      <c r="AV25" s="136">
        <f t="shared" si="13"/>
        <v>44.9</v>
      </c>
      <c r="AW25" s="136">
        <f t="shared" si="14"/>
        <v>404.1</v>
      </c>
      <c r="AX25" s="138">
        <v>0.18</v>
      </c>
      <c r="AZ25" s="606" t="s">
        <v>3393</v>
      </c>
      <c r="BA25" s="136" t="s">
        <v>260</v>
      </c>
      <c r="BB25" s="136">
        <v>835.0</v>
      </c>
      <c r="BC25" s="136">
        <f t="shared" si="15"/>
        <v>83.5</v>
      </c>
      <c r="BD25" s="136">
        <f t="shared" si="16"/>
        <v>751.5</v>
      </c>
      <c r="BE25" s="138">
        <v>0.18</v>
      </c>
      <c r="BG25" s="606" t="s">
        <v>3394</v>
      </c>
      <c r="BH25" s="136" t="s">
        <v>28</v>
      </c>
      <c r="BI25" s="136">
        <v>130.0</v>
      </c>
      <c r="BJ25" s="136">
        <f t="shared" si="17"/>
        <v>13</v>
      </c>
      <c r="BK25" s="136">
        <f t="shared" si="18"/>
        <v>117</v>
      </c>
      <c r="BL25" s="138">
        <v>0.05</v>
      </c>
      <c r="BN25" s="605" t="s">
        <v>3395</v>
      </c>
      <c r="BO25" s="136" t="s">
        <v>3196</v>
      </c>
      <c r="BP25" s="136">
        <v>285.0</v>
      </c>
      <c r="BQ25" s="136">
        <f t="shared" si="19"/>
        <v>28.5</v>
      </c>
      <c r="BR25" s="136">
        <f t="shared" si="20"/>
        <v>256.5</v>
      </c>
      <c r="BS25" s="138">
        <v>0.18</v>
      </c>
    </row>
    <row r="26" ht="15.75" customHeight="1">
      <c r="J26" s="606" t="s">
        <v>3396</v>
      </c>
      <c r="K26" s="136" t="s">
        <v>289</v>
      </c>
      <c r="L26" s="136">
        <v>136.0</v>
      </c>
      <c r="M26" s="136">
        <f t="shared" si="3"/>
        <v>13.6</v>
      </c>
      <c r="N26" s="136">
        <f t="shared" si="4"/>
        <v>122.4</v>
      </c>
      <c r="O26" s="138">
        <v>0.05</v>
      </c>
      <c r="Q26" s="612" t="s">
        <v>3397</v>
      </c>
      <c r="R26" s="136" t="s">
        <v>29</v>
      </c>
      <c r="S26" s="136">
        <v>165.0</v>
      </c>
      <c r="T26" s="136">
        <f t="shared" si="5"/>
        <v>16.5</v>
      </c>
      <c r="U26" s="136">
        <f t="shared" si="6"/>
        <v>148.5</v>
      </c>
      <c r="V26" s="138">
        <v>0.18</v>
      </c>
      <c r="X26" s="606" t="s">
        <v>3398</v>
      </c>
      <c r="Y26" s="136" t="s">
        <v>3377</v>
      </c>
      <c r="Z26" s="136">
        <v>118.0</v>
      </c>
      <c r="AA26" s="252">
        <f t="shared" si="7"/>
        <v>11.8</v>
      </c>
      <c r="AB26" s="252">
        <f t="shared" si="8"/>
        <v>106.2</v>
      </c>
      <c r="AC26" s="604">
        <v>0.05</v>
      </c>
      <c r="AE26" s="606" t="s">
        <v>3399</v>
      </c>
      <c r="AF26" s="136" t="s">
        <v>3308</v>
      </c>
      <c r="AG26" s="136">
        <v>79.0</v>
      </c>
      <c r="AH26" s="136">
        <f t="shared" si="9"/>
        <v>11.85</v>
      </c>
      <c r="AI26" s="136">
        <f t="shared" si="10"/>
        <v>67.15</v>
      </c>
      <c r="AJ26" s="138">
        <v>0.12</v>
      </c>
      <c r="AL26" s="606" t="s">
        <v>3400</v>
      </c>
      <c r="AM26" s="141" t="s">
        <v>1316</v>
      </c>
      <c r="AN26" s="136">
        <v>160.0</v>
      </c>
      <c r="AO26" s="136">
        <f t="shared" si="11"/>
        <v>24</v>
      </c>
      <c r="AP26" s="136">
        <f t="shared" si="12"/>
        <v>136</v>
      </c>
      <c r="AQ26" s="138">
        <v>0.05</v>
      </c>
      <c r="AS26" s="606" t="s">
        <v>3401</v>
      </c>
      <c r="AT26" s="136" t="s">
        <v>3402</v>
      </c>
      <c r="AU26" s="136">
        <v>220.0</v>
      </c>
      <c r="AV26" s="136">
        <f t="shared" si="13"/>
        <v>22</v>
      </c>
      <c r="AW26" s="136">
        <f t="shared" si="14"/>
        <v>198</v>
      </c>
      <c r="AX26" s="138">
        <v>0.18</v>
      </c>
      <c r="AZ26" s="606" t="s">
        <v>3403</v>
      </c>
      <c r="BA26" s="136" t="s">
        <v>260</v>
      </c>
      <c r="BB26" s="136">
        <v>390.0</v>
      </c>
      <c r="BC26" s="136">
        <f t="shared" si="15"/>
        <v>39</v>
      </c>
      <c r="BD26" s="136">
        <f t="shared" si="16"/>
        <v>351</v>
      </c>
      <c r="BE26" s="138">
        <v>0.18</v>
      </c>
      <c r="BG26" s="606" t="s">
        <v>3404</v>
      </c>
      <c r="BH26" s="136" t="s">
        <v>30</v>
      </c>
      <c r="BI26" s="136">
        <v>225.0</v>
      </c>
      <c r="BJ26" s="136">
        <f t="shared" si="17"/>
        <v>22.5</v>
      </c>
      <c r="BK26" s="136">
        <f t="shared" si="18"/>
        <v>202.5</v>
      </c>
      <c r="BL26" s="138">
        <v>0.05</v>
      </c>
      <c r="BN26" s="605" t="s">
        <v>3395</v>
      </c>
      <c r="BO26" s="136" t="s">
        <v>3405</v>
      </c>
      <c r="BP26" s="136">
        <v>625.0</v>
      </c>
      <c r="BQ26" s="136">
        <f t="shared" si="19"/>
        <v>62.5</v>
      </c>
      <c r="BR26" s="136">
        <f t="shared" si="20"/>
        <v>562.5</v>
      </c>
      <c r="BS26" s="138">
        <v>0.18</v>
      </c>
    </row>
    <row r="27" ht="15.75" customHeight="1">
      <c r="J27" s="606" t="s">
        <v>3406</v>
      </c>
      <c r="K27" s="136" t="s">
        <v>3239</v>
      </c>
      <c r="L27" s="136">
        <v>4099.0</v>
      </c>
      <c r="M27" s="136">
        <f t="shared" si="3"/>
        <v>409.9</v>
      </c>
      <c r="N27" s="136">
        <f t="shared" si="4"/>
        <v>3689.1</v>
      </c>
      <c r="O27" s="138">
        <v>0.05</v>
      </c>
      <c r="Q27" s="612" t="s">
        <v>3407</v>
      </c>
      <c r="R27" s="136" t="s">
        <v>279</v>
      </c>
      <c r="S27" s="136">
        <v>349.0</v>
      </c>
      <c r="T27" s="136">
        <f t="shared" si="5"/>
        <v>34.9</v>
      </c>
      <c r="U27" s="136">
        <f t="shared" si="6"/>
        <v>314.1</v>
      </c>
      <c r="V27" s="138">
        <v>0.18</v>
      </c>
      <c r="X27" s="606" t="s">
        <v>3408</v>
      </c>
      <c r="Y27" s="136" t="s">
        <v>347</v>
      </c>
      <c r="Z27" s="136">
        <v>145.0</v>
      </c>
      <c r="AA27" s="252">
        <f t="shared" si="7"/>
        <v>14.5</v>
      </c>
      <c r="AB27" s="252">
        <f t="shared" si="8"/>
        <v>130.5</v>
      </c>
      <c r="AC27" s="604">
        <v>0.05</v>
      </c>
      <c r="AE27" s="606" t="s">
        <v>3409</v>
      </c>
      <c r="AF27" s="136" t="s">
        <v>546</v>
      </c>
      <c r="AG27" s="136">
        <v>50.0</v>
      </c>
      <c r="AH27" s="136">
        <f t="shared" si="9"/>
        <v>7.5</v>
      </c>
      <c r="AI27" s="136">
        <f t="shared" si="10"/>
        <v>42.5</v>
      </c>
      <c r="AJ27" s="138">
        <v>0.12</v>
      </c>
      <c r="AL27" s="605" t="s">
        <v>3410</v>
      </c>
      <c r="AM27" s="141" t="s">
        <v>28</v>
      </c>
      <c r="AN27" s="136">
        <v>315.0</v>
      </c>
      <c r="AO27" s="136">
        <f t="shared" si="11"/>
        <v>47.25</v>
      </c>
      <c r="AP27" s="136">
        <f t="shared" si="12"/>
        <v>267.75</v>
      </c>
      <c r="AQ27" s="138">
        <v>0.05</v>
      </c>
      <c r="AS27" s="606" t="s">
        <v>3401</v>
      </c>
      <c r="AT27" s="136" t="s">
        <v>3411</v>
      </c>
      <c r="AU27" s="136">
        <v>320.0</v>
      </c>
      <c r="AV27" s="136">
        <f t="shared" si="13"/>
        <v>32</v>
      </c>
      <c r="AW27" s="136">
        <f t="shared" si="14"/>
        <v>288</v>
      </c>
      <c r="AX27" s="138">
        <v>0.18</v>
      </c>
      <c r="AZ27" s="606" t="s">
        <v>3412</v>
      </c>
      <c r="BA27" s="136" t="s">
        <v>347</v>
      </c>
      <c r="BB27" s="136">
        <v>215.0</v>
      </c>
      <c r="BC27" s="136">
        <f t="shared" si="15"/>
        <v>21.5</v>
      </c>
      <c r="BD27" s="136">
        <f t="shared" si="16"/>
        <v>193.5</v>
      </c>
      <c r="BE27" s="138">
        <v>0.18</v>
      </c>
      <c r="BG27" s="606" t="s">
        <v>3413</v>
      </c>
      <c r="BH27" s="136" t="s">
        <v>30</v>
      </c>
      <c r="BI27" s="136">
        <v>225.0</v>
      </c>
      <c r="BJ27" s="136">
        <f t="shared" si="17"/>
        <v>22.5</v>
      </c>
      <c r="BK27" s="136">
        <f t="shared" si="18"/>
        <v>202.5</v>
      </c>
      <c r="BL27" s="138">
        <v>0.05</v>
      </c>
      <c r="BN27" s="606" t="s">
        <v>3414</v>
      </c>
      <c r="BO27" s="136" t="s">
        <v>3362</v>
      </c>
      <c r="BP27" s="136">
        <v>100.0</v>
      </c>
      <c r="BQ27" s="136">
        <f t="shared" si="19"/>
        <v>10</v>
      </c>
      <c r="BR27" s="136">
        <f t="shared" si="20"/>
        <v>90</v>
      </c>
      <c r="BS27" s="138">
        <v>0.18</v>
      </c>
    </row>
    <row r="28" ht="15.75" customHeight="1">
      <c r="J28" s="606" t="s">
        <v>3415</v>
      </c>
      <c r="K28" s="136" t="s">
        <v>289</v>
      </c>
      <c r="L28" s="136">
        <v>300.0</v>
      </c>
      <c r="M28" s="136">
        <f t="shared" si="3"/>
        <v>30</v>
      </c>
      <c r="N28" s="136">
        <f t="shared" si="4"/>
        <v>270</v>
      </c>
      <c r="O28" s="138">
        <v>0.05</v>
      </c>
      <c r="Q28" s="612" t="s">
        <v>3416</v>
      </c>
      <c r="R28" s="136" t="s">
        <v>29</v>
      </c>
      <c r="S28" s="136">
        <v>245.0</v>
      </c>
      <c r="T28" s="136">
        <f t="shared" si="5"/>
        <v>24.5</v>
      </c>
      <c r="U28" s="136">
        <f t="shared" si="6"/>
        <v>220.5</v>
      </c>
      <c r="V28" s="138">
        <v>0.18</v>
      </c>
      <c r="X28" s="606" t="s">
        <v>3417</v>
      </c>
      <c r="Y28" s="136" t="s">
        <v>3377</v>
      </c>
      <c r="Z28" s="136">
        <v>112.0</v>
      </c>
      <c r="AA28" s="252">
        <f t="shared" si="7"/>
        <v>11.2</v>
      </c>
      <c r="AB28" s="252">
        <f t="shared" si="8"/>
        <v>100.8</v>
      </c>
      <c r="AC28" s="604">
        <v>0.05</v>
      </c>
      <c r="AE28" s="606" t="s">
        <v>3418</v>
      </c>
      <c r="AF28" s="136" t="s">
        <v>771</v>
      </c>
      <c r="AG28" s="136">
        <v>40.0</v>
      </c>
      <c r="AH28" s="136">
        <f t="shared" si="9"/>
        <v>6</v>
      </c>
      <c r="AI28" s="136">
        <f t="shared" si="10"/>
        <v>34</v>
      </c>
      <c r="AJ28" s="138">
        <v>0.12</v>
      </c>
      <c r="AL28" s="601" t="s">
        <v>3419</v>
      </c>
      <c r="AM28" s="141" t="s">
        <v>28</v>
      </c>
      <c r="AN28" s="136">
        <v>300.0</v>
      </c>
      <c r="AO28" s="136">
        <f t="shared" si="11"/>
        <v>45</v>
      </c>
      <c r="AP28" s="136">
        <f t="shared" si="12"/>
        <v>255</v>
      </c>
      <c r="AQ28" s="138">
        <v>0.05</v>
      </c>
      <c r="AS28" s="606" t="s">
        <v>3420</v>
      </c>
      <c r="AT28" s="136" t="s">
        <v>3421</v>
      </c>
      <c r="AU28" s="136">
        <v>2790.0</v>
      </c>
      <c r="AV28" s="136">
        <f t="shared" si="13"/>
        <v>279</v>
      </c>
      <c r="AW28" s="136">
        <f t="shared" si="14"/>
        <v>2511</v>
      </c>
      <c r="AX28" s="138">
        <v>0.18</v>
      </c>
      <c r="AZ28" s="606" t="s">
        <v>3422</v>
      </c>
      <c r="BA28" s="136" t="s">
        <v>260</v>
      </c>
      <c r="BB28" s="136">
        <v>255.0</v>
      </c>
      <c r="BC28" s="136">
        <f t="shared" si="15"/>
        <v>25.5</v>
      </c>
      <c r="BD28" s="136">
        <f t="shared" si="16"/>
        <v>229.5</v>
      </c>
      <c r="BE28" s="138">
        <v>0.18</v>
      </c>
      <c r="BG28" s="606" t="s">
        <v>3423</v>
      </c>
      <c r="BH28" s="136" t="s">
        <v>589</v>
      </c>
      <c r="BI28" s="136">
        <v>120.0</v>
      </c>
      <c r="BJ28" s="136">
        <f t="shared" si="17"/>
        <v>12</v>
      </c>
      <c r="BK28" s="136">
        <f t="shared" si="18"/>
        <v>108</v>
      </c>
      <c r="BL28" s="138">
        <v>0.05</v>
      </c>
      <c r="BN28" s="605" t="s">
        <v>3424</v>
      </c>
      <c r="BO28" s="136" t="s">
        <v>3425</v>
      </c>
      <c r="BP28" s="136">
        <v>259.0</v>
      </c>
      <c r="BQ28" s="136">
        <f t="shared" si="19"/>
        <v>25.9</v>
      </c>
      <c r="BR28" s="136">
        <f t="shared" si="20"/>
        <v>233.1</v>
      </c>
      <c r="BS28" s="138">
        <v>0.18</v>
      </c>
    </row>
    <row r="29" ht="15.75" customHeight="1">
      <c r="J29" s="606" t="s">
        <v>3426</v>
      </c>
      <c r="K29" s="136" t="s">
        <v>289</v>
      </c>
      <c r="L29" s="136">
        <v>215.0</v>
      </c>
      <c r="M29" s="136">
        <f t="shared" si="3"/>
        <v>21.5</v>
      </c>
      <c r="N29" s="136">
        <f t="shared" si="4"/>
        <v>193.5</v>
      </c>
      <c r="O29" s="138">
        <v>0.05</v>
      </c>
      <c r="Q29" s="612" t="s">
        <v>3427</v>
      </c>
      <c r="R29" s="136" t="s">
        <v>279</v>
      </c>
      <c r="S29" s="136">
        <v>335.0</v>
      </c>
      <c r="T29" s="136">
        <f t="shared" si="5"/>
        <v>33.5</v>
      </c>
      <c r="U29" s="136">
        <f t="shared" si="6"/>
        <v>301.5</v>
      </c>
      <c r="V29" s="138">
        <v>0.18</v>
      </c>
      <c r="X29" s="606" t="s">
        <v>3428</v>
      </c>
      <c r="Y29" s="136" t="s">
        <v>1028</v>
      </c>
      <c r="Z29" s="136">
        <v>40.0</v>
      </c>
      <c r="AA29" s="252">
        <f t="shared" si="7"/>
        <v>4</v>
      </c>
      <c r="AB29" s="252">
        <f t="shared" si="8"/>
        <v>36</v>
      </c>
      <c r="AC29" s="604">
        <v>0.05</v>
      </c>
      <c r="AE29" s="606" t="s">
        <v>3429</v>
      </c>
      <c r="AF29" s="136" t="s">
        <v>3430</v>
      </c>
      <c r="AG29" s="136">
        <v>99.0</v>
      </c>
      <c r="AH29" s="136">
        <f t="shared" si="9"/>
        <v>14.85</v>
      </c>
      <c r="AI29" s="136">
        <f t="shared" si="10"/>
        <v>84.15</v>
      </c>
      <c r="AJ29" s="138">
        <v>0.12</v>
      </c>
      <c r="AL29" s="606" t="s">
        <v>3431</v>
      </c>
      <c r="AM29" s="141" t="s">
        <v>1316</v>
      </c>
      <c r="AN29" s="136">
        <v>175.0</v>
      </c>
      <c r="AO29" s="136">
        <f t="shared" si="11"/>
        <v>26.25</v>
      </c>
      <c r="AP29" s="136">
        <f t="shared" si="12"/>
        <v>148.75</v>
      </c>
      <c r="AQ29" s="138">
        <v>0.05</v>
      </c>
      <c r="AS29" s="606" t="s">
        <v>3420</v>
      </c>
      <c r="AT29" s="136" t="s">
        <v>3432</v>
      </c>
      <c r="AU29" s="136">
        <v>1199.0</v>
      </c>
      <c r="AV29" s="136">
        <f t="shared" si="13"/>
        <v>119.9</v>
      </c>
      <c r="AW29" s="136">
        <f t="shared" si="14"/>
        <v>1079.1</v>
      </c>
      <c r="AX29" s="138">
        <v>0.18</v>
      </c>
      <c r="AZ29" s="606" t="s">
        <v>3433</v>
      </c>
      <c r="BA29" s="136" t="s">
        <v>347</v>
      </c>
      <c r="BB29" s="136">
        <v>400.0</v>
      </c>
      <c r="BC29" s="136">
        <f t="shared" si="15"/>
        <v>40</v>
      </c>
      <c r="BD29" s="136">
        <f t="shared" si="16"/>
        <v>360</v>
      </c>
      <c r="BE29" s="138">
        <v>0.18</v>
      </c>
      <c r="BG29" s="606" t="s">
        <v>3434</v>
      </c>
      <c r="BH29" s="136" t="s">
        <v>589</v>
      </c>
      <c r="BI29" s="136">
        <v>180.0</v>
      </c>
      <c r="BJ29" s="136">
        <f t="shared" si="17"/>
        <v>18</v>
      </c>
      <c r="BK29" s="136">
        <f t="shared" si="18"/>
        <v>162</v>
      </c>
      <c r="BL29" s="138">
        <v>0.05</v>
      </c>
      <c r="BN29" s="601" t="s">
        <v>3435</v>
      </c>
      <c r="BO29" s="141" t="s">
        <v>3205</v>
      </c>
      <c r="BP29" s="136">
        <v>180.0</v>
      </c>
      <c r="BQ29" s="136">
        <f t="shared" si="19"/>
        <v>18</v>
      </c>
      <c r="BR29" s="136">
        <f t="shared" si="20"/>
        <v>162</v>
      </c>
      <c r="BS29" s="138">
        <v>0.18</v>
      </c>
    </row>
    <row r="30" ht="15.75" customHeight="1">
      <c r="J30" s="606" t="s">
        <v>3436</v>
      </c>
      <c r="K30" s="136" t="s">
        <v>289</v>
      </c>
      <c r="L30" s="136">
        <v>1799.0</v>
      </c>
      <c r="M30" s="136">
        <f t="shared" si="3"/>
        <v>179.9</v>
      </c>
      <c r="N30" s="136">
        <f t="shared" si="4"/>
        <v>1619.1</v>
      </c>
      <c r="O30" s="138">
        <v>0.05</v>
      </c>
      <c r="Q30" s="612" t="s">
        <v>3437</v>
      </c>
      <c r="R30" s="136" t="s">
        <v>279</v>
      </c>
      <c r="S30" s="136">
        <v>390.0</v>
      </c>
      <c r="T30" s="136">
        <f t="shared" si="5"/>
        <v>39</v>
      </c>
      <c r="U30" s="136">
        <f t="shared" si="6"/>
        <v>351</v>
      </c>
      <c r="V30" s="138">
        <v>0.18</v>
      </c>
      <c r="X30" s="606" t="s">
        <v>3438</v>
      </c>
      <c r="Y30" s="136" t="s">
        <v>711</v>
      </c>
      <c r="Z30" s="136">
        <v>85.0</v>
      </c>
      <c r="AA30" s="252">
        <f t="shared" si="7"/>
        <v>8.5</v>
      </c>
      <c r="AB30" s="252">
        <f t="shared" si="8"/>
        <v>76.5</v>
      </c>
      <c r="AC30" s="604">
        <v>0.05</v>
      </c>
      <c r="AE30" s="606" t="s">
        <v>3439</v>
      </c>
      <c r="AF30" s="136" t="s">
        <v>337</v>
      </c>
      <c r="AG30" s="136">
        <v>95.0</v>
      </c>
      <c r="AH30" s="136">
        <f t="shared" si="9"/>
        <v>14.25</v>
      </c>
      <c r="AI30" s="136">
        <f t="shared" si="10"/>
        <v>80.75</v>
      </c>
      <c r="AJ30" s="138">
        <v>0.12</v>
      </c>
      <c r="AL30" s="606" t="s">
        <v>3440</v>
      </c>
      <c r="AM30" s="141" t="s">
        <v>30</v>
      </c>
      <c r="AN30" s="136">
        <v>650.0</v>
      </c>
      <c r="AO30" s="136">
        <f t="shared" si="11"/>
        <v>97.5</v>
      </c>
      <c r="AP30" s="136">
        <f t="shared" si="12"/>
        <v>552.5</v>
      </c>
      <c r="AQ30" s="138">
        <v>0.05</v>
      </c>
      <c r="AS30" s="606" t="s">
        <v>3441</v>
      </c>
      <c r="AT30" s="136" t="s">
        <v>3442</v>
      </c>
      <c r="AU30" s="136">
        <v>1499.0</v>
      </c>
      <c r="AV30" s="136">
        <f t="shared" si="13"/>
        <v>149.9</v>
      </c>
      <c r="AW30" s="136">
        <f t="shared" si="14"/>
        <v>1349.1</v>
      </c>
      <c r="AX30" s="138">
        <v>0.18</v>
      </c>
      <c r="AZ30" s="605" t="s">
        <v>3443</v>
      </c>
      <c r="BA30" s="136" t="s">
        <v>260</v>
      </c>
      <c r="BB30" s="136">
        <v>255.0</v>
      </c>
      <c r="BC30" s="136">
        <f t="shared" si="15"/>
        <v>25.5</v>
      </c>
      <c r="BD30" s="136">
        <f t="shared" si="16"/>
        <v>229.5</v>
      </c>
      <c r="BE30" s="138">
        <v>0.18</v>
      </c>
      <c r="BG30" s="606" t="s">
        <v>3444</v>
      </c>
      <c r="BH30" s="136" t="s">
        <v>28</v>
      </c>
      <c r="BI30" s="136">
        <v>165.0</v>
      </c>
      <c r="BJ30" s="136">
        <f t="shared" si="17"/>
        <v>16.5</v>
      </c>
      <c r="BK30" s="136">
        <f t="shared" si="18"/>
        <v>148.5</v>
      </c>
      <c r="BL30" s="138">
        <v>0.05</v>
      </c>
      <c r="BN30" s="606" t="s">
        <v>3445</v>
      </c>
      <c r="BO30" s="136" t="s">
        <v>30</v>
      </c>
      <c r="BP30" s="136">
        <v>280.0</v>
      </c>
      <c r="BQ30" s="136">
        <f t="shared" si="19"/>
        <v>28</v>
      </c>
      <c r="BR30" s="136">
        <f t="shared" si="20"/>
        <v>252</v>
      </c>
      <c r="BS30" s="138">
        <v>0.18</v>
      </c>
    </row>
    <row r="31" ht="15.75" customHeight="1">
      <c r="J31" s="606" t="s">
        <v>3446</v>
      </c>
      <c r="K31" s="136" t="s">
        <v>289</v>
      </c>
      <c r="L31" s="136">
        <v>425.0</v>
      </c>
      <c r="M31" s="136">
        <f t="shared" si="3"/>
        <v>42.5</v>
      </c>
      <c r="N31" s="136">
        <f t="shared" si="4"/>
        <v>382.5</v>
      </c>
      <c r="O31" s="138">
        <v>0.05</v>
      </c>
      <c r="Q31" s="612" t="s">
        <v>3447</v>
      </c>
      <c r="R31" s="136" t="s">
        <v>279</v>
      </c>
      <c r="S31" s="136">
        <v>330.0</v>
      </c>
      <c r="T31" s="136">
        <f t="shared" si="5"/>
        <v>33</v>
      </c>
      <c r="U31" s="136">
        <f t="shared" si="6"/>
        <v>297</v>
      </c>
      <c r="V31" s="138">
        <v>0.18</v>
      </c>
      <c r="X31" s="606" t="s">
        <v>3448</v>
      </c>
      <c r="Y31" s="136" t="s">
        <v>1205</v>
      </c>
      <c r="Z31" s="136">
        <v>40.0</v>
      </c>
      <c r="AA31" s="252">
        <f t="shared" si="7"/>
        <v>4</v>
      </c>
      <c r="AB31" s="252">
        <f t="shared" si="8"/>
        <v>36</v>
      </c>
      <c r="AC31" s="604">
        <v>0.05</v>
      </c>
      <c r="AE31" s="606" t="s">
        <v>3449</v>
      </c>
      <c r="AF31" s="136" t="s">
        <v>337</v>
      </c>
      <c r="AG31" s="136">
        <v>89.0</v>
      </c>
      <c r="AH31" s="136">
        <f t="shared" si="9"/>
        <v>13.35</v>
      </c>
      <c r="AI31" s="136">
        <f t="shared" si="10"/>
        <v>75.65</v>
      </c>
      <c r="AJ31" s="138">
        <v>0.12</v>
      </c>
      <c r="AL31" s="606" t="s">
        <v>3450</v>
      </c>
      <c r="AM31" s="141" t="s">
        <v>30</v>
      </c>
      <c r="AN31" s="136">
        <v>339.0</v>
      </c>
      <c r="AO31" s="136">
        <f t="shared" si="11"/>
        <v>50.85</v>
      </c>
      <c r="AP31" s="136">
        <f t="shared" si="12"/>
        <v>288.15</v>
      </c>
      <c r="AQ31" s="138">
        <v>0.05</v>
      </c>
      <c r="AS31" s="605" t="s">
        <v>3451</v>
      </c>
      <c r="AT31" s="136" t="s">
        <v>3338</v>
      </c>
      <c r="AU31" s="136">
        <v>999.0</v>
      </c>
      <c r="AV31" s="136">
        <f t="shared" si="13"/>
        <v>99.9</v>
      </c>
      <c r="AW31" s="136">
        <f t="shared" si="14"/>
        <v>899.1</v>
      </c>
      <c r="AX31" s="138">
        <v>0.18</v>
      </c>
      <c r="AZ31" s="606" t="s">
        <v>3452</v>
      </c>
      <c r="BA31" s="136" t="s">
        <v>347</v>
      </c>
      <c r="BB31" s="136">
        <v>400.0</v>
      </c>
      <c r="BC31" s="136">
        <f t="shared" si="15"/>
        <v>40</v>
      </c>
      <c r="BD31" s="136">
        <f t="shared" si="16"/>
        <v>360</v>
      </c>
      <c r="BE31" s="138">
        <v>0.18</v>
      </c>
      <c r="BG31" s="606" t="s">
        <v>3453</v>
      </c>
      <c r="BH31" s="136" t="s">
        <v>589</v>
      </c>
      <c r="BI31" s="136">
        <v>259.0</v>
      </c>
      <c r="BJ31" s="136">
        <f t="shared" si="17"/>
        <v>25.9</v>
      </c>
      <c r="BK31" s="136">
        <f t="shared" si="18"/>
        <v>233.1</v>
      </c>
      <c r="BL31" s="138">
        <v>0.05</v>
      </c>
      <c r="BN31" s="606" t="s">
        <v>3454</v>
      </c>
      <c r="BO31" s="136" t="s">
        <v>3455</v>
      </c>
      <c r="BP31" s="136">
        <v>239.0</v>
      </c>
      <c r="BQ31" s="136">
        <f t="shared" si="19"/>
        <v>23.9</v>
      </c>
      <c r="BR31" s="136">
        <f t="shared" si="20"/>
        <v>215.1</v>
      </c>
      <c r="BS31" s="138">
        <v>0.18</v>
      </c>
    </row>
    <row r="32" ht="15.75" customHeight="1">
      <c r="J32" s="606" t="s">
        <v>3456</v>
      </c>
      <c r="K32" s="136" t="s">
        <v>1042</v>
      </c>
      <c r="L32" s="136">
        <v>480.0</v>
      </c>
      <c r="M32" s="136">
        <f t="shared" si="3"/>
        <v>48</v>
      </c>
      <c r="N32" s="136">
        <f t="shared" si="4"/>
        <v>432</v>
      </c>
      <c r="O32" s="138">
        <v>0.05</v>
      </c>
      <c r="Q32" s="612" t="s">
        <v>3457</v>
      </c>
      <c r="R32" s="136" t="s">
        <v>279</v>
      </c>
      <c r="S32" s="136">
        <v>379.0</v>
      </c>
      <c r="T32" s="136">
        <f t="shared" si="5"/>
        <v>37.9</v>
      </c>
      <c r="U32" s="136">
        <f t="shared" si="6"/>
        <v>341.1</v>
      </c>
      <c r="V32" s="138">
        <v>0.18</v>
      </c>
      <c r="X32" s="606" t="s">
        <v>3458</v>
      </c>
      <c r="Y32" s="136" t="s">
        <v>3459</v>
      </c>
      <c r="Z32" s="136">
        <v>145.0</v>
      </c>
      <c r="AA32" s="252">
        <f t="shared" si="7"/>
        <v>14.5</v>
      </c>
      <c r="AB32" s="252">
        <f t="shared" si="8"/>
        <v>130.5</v>
      </c>
      <c r="AC32" s="604">
        <v>0.05</v>
      </c>
      <c r="AE32" s="605" t="s">
        <v>3460</v>
      </c>
      <c r="AF32" s="136" t="s">
        <v>3308</v>
      </c>
      <c r="AG32" s="136">
        <v>95.0</v>
      </c>
      <c r="AH32" s="136">
        <f t="shared" si="9"/>
        <v>14.25</v>
      </c>
      <c r="AI32" s="136">
        <f t="shared" si="10"/>
        <v>80.75</v>
      </c>
      <c r="AJ32" s="138">
        <v>0.12</v>
      </c>
      <c r="AL32" s="606" t="s">
        <v>3461</v>
      </c>
      <c r="AM32" s="141" t="s">
        <v>30</v>
      </c>
      <c r="AN32" s="136">
        <v>299.0</v>
      </c>
      <c r="AO32" s="136">
        <f t="shared" si="11"/>
        <v>44.85</v>
      </c>
      <c r="AP32" s="136">
        <f t="shared" si="12"/>
        <v>254.15</v>
      </c>
      <c r="AQ32" s="138">
        <v>0.05</v>
      </c>
      <c r="AS32" s="606" t="s">
        <v>3462</v>
      </c>
      <c r="AT32" s="136" t="s">
        <v>3370</v>
      </c>
      <c r="AU32" s="136">
        <v>799.0</v>
      </c>
      <c r="AV32" s="136">
        <f t="shared" si="13"/>
        <v>79.9</v>
      </c>
      <c r="AW32" s="136">
        <f t="shared" si="14"/>
        <v>719.1</v>
      </c>
      <c r="AX32" s="138">
        <v>0.18</v>
      </c>
      <c r="AZ32" s="606" t="s">
        <v>3463</v>
      </c>
      <c r="BA32" s="136" t="s">
        <v>279</v>
      </c>
      <c r="BB32" s="136">
        <v>160.0</v>
      </c>
      <c r="BC32" s="136">
        <f t="shared" si="15"/>
        <v>16</v>
      </c>
      <c r="BD32" s="136">
        <f t="shared" si="16"/>
        <v>144</v>
      </c>
      <c r="BE32" s="138">
        <v>0.18</v>
      </c>
      <c r="BG32" s="606" t="s">
        <v>3464</v>
      </c>
      <c r="BH32" s="136" t="s">
        <v>279</v>
      </c>
      <c r="BI32" s="136">
        <v>250.0</v>
      </c>
      <c r="BJ32" s="136">
        <f t="shared" si="17"/>
        <v>25</v>
      </c>
      <c r="BK32" s="136">
        <f t="shared" si="18"/>
        <v>225</v>
      </c>
      <c r="BL32" s="138">
        <v>0.05</v>
      </c>
      <c r="BN32" s="606" t="s">
        <v>3465</v>
      </c>
      <c r="BO32" s="136" t="s">
        <v>3205</v>
      </c>
      <c r="BP32" s="136">
        <v>165.0</v>
      </c>
      <c r="BQ32" s="136">
        <f t="shared" si="19"/>
        <v>16.5</v>
      </c>
      <c r="BR32" s="136">
        <f t="shared" si="20"/>
        <v>148.5</v>
      </c>
      <c r="BS32" s="138">
        <v>0.18</v>
      </c>
    </row>
    <row r="33" ht="15.75" customHeight="1">
      <c r="J33" s="606" t="s">
        <v>3466</v>
      </c>
      <c r="K33" s="136" t="s">
        <v>289</v>
      </c>
      <c r="L33" s="136">
        <v>130.0</v>
      </c>
      <c r="M33" s="136">
        <f t="shared" si="3"/>
        <v>13</v>
      </c>
      <c r="N33" s="136">
        <f t="shared" si="4"/>
        <v>117</v>
      </c>
      <c r="O33" s="138">
        <v>0.05</v>
      </c>
      <c r="Q33" s="612" t="s">
        <v>3467</v>
      </c>
      <c r="R33" s="136" t="s">
        <v>29</v>
      </c>
      <c r="S33" s="136">
        <v>325.0</v>
      </c>
      <c r="T33" s="136">
        <f t="shared" si="5"/>
        <v>32.5</v>
      </c>
      <c r="U33" s="136">
        <f t="shared" si="6"/>
        <v>292.5</v>
      </c>
      <c r="V33" s="138">
        <v>0.18</v>
      </c>
      <c r="X33" s="606" t="s">
        <v>3468</v>
      </c>
      <c r="Y33" s="136" t="s">
        <v>2033</v>
      </c>
      <c r="Z33" s="136">
        <v>120.0</v>
      </c>
      <c r="AA33" s="252">
        <f t="shared" si="7"/>
        <v>12</v>
      </c>
      <c r="AB33" s="252">
        <f t="shared" si="8"/>
        <v>108</v>
      </c>
      <c r="AC33" s="604">
        <v>0.05</v>
      </c>
      <c r="AE33" s="606" t="s">
        <v>3469</v>
      </c>
      <c r="AF33" s="136" t="s">
        <v>1088</v>
      </c>
      <c r="AG33" s="136">
        <v>45.0</v>
      </c>
      <c r="AH33" s="136">
        <f t="shared" si="9"/>
        <v>6.75</v>
      </c>
      <c r="AI33" s="136">
        <f t="shared" si="10"/>
        <v>38.25</v>
      </c>
      <c r="AJ33" s="138">
        <v>0.12</v>
      </c>
      <c r="AL33" s="606" t="s">
        <v>3470</v>
      </c>
      <c r="AM33" s="141" t="s">
        <v>279</v>
      </c>
      <c r="AN33" s="136">
        <v>200.0</v>
      </c>
      <c r="AO33" s="136">
        <f t="shared" si="11"/>
        <v>30</v>
      </c>
      <c r="AP33" s="136">
        <f t="shared" si="12"/>
        <v>170</v>
      </c>
      <c r="AQ33" s="138">
        <v>0.05</v>
      </c>
      <c r="AS33" s="605" t="s">
        <v>3471</v>
      </c>
      <c r="AT33" s="136" t="s">
        <v>3472</v>
      </c>
      <c r="AU33" s="136">
        <v>2790.0</v>
      </c>
      <c r="AV33" s="136">
        <f t="shared" si="13"/>
        <v>279</v>
      </c>
      <c r="AW33" s="136">
        <f t="shared" si="14"/>
        <v>2511</v>
      </c>
      <c r="AX33" s="138">
        <v>0.18</v>
      </c>
      <c r="AZ33" s="606" t="s">
        <v>3473</v>
      </c>
      <c r="BA33" s="136" t="s">
        <v>260</v>
      </c>
      <c r="BB33" s="136">
        <v>775.0</v>
      </c>
      <c r="BC33" s="136">
        <f t="shared" si="15"/>
        <v>77.5</v>
      </c>
      <c r="BD33" s="136">
        <f t="shared" si="16"/>
        <v>697.5</v>
      </c>
      <c r="BE33" s="138">
        <v>0.18</v>
      </c>
      <c r="BG33" s="605" t="s">
        <v>3474</v>
      </c>
      <c r="BH33" s="136" t="s">
        <v>589</v>
      </c>
      <c r="BI33" s="136">
        <v>185.0</v>
      </c>
      <c r="BJ33" s="136">
        <f t="shared" si="17"/>
        <v>18.5</v>
      </c>
      <c r="BK33" s="136">
        <f t="shared" si="18"/>
        <v>166.5</v>
      </c>
      <c r="BL33" s="138">
        <v>0.05</v>
      </c>
      <c r="BN33" s="606" t="s">
        <v>3475</v>
      </c>
      <c r="BO33" s="136" t="s">
        <v>3476</v>
      </c>
      <c r="BP33" s="136">
        <v>89.0</v>
      </c>
      <c r="BQ33" s="136">
        <f t="shared" si="19"/>
        <v>8.9</v>
      </c>
      <c r="BR33" s="136">
        <f t="shared" si="20"/>
        <v>80.1</v>
      </c>
      <c r="BS33" s="138">
        <v>0.18</v>
      </c>
    </row>
    <row r="34" ht="15.75" customHeight="1">
      <c r="J34" s="606" t="s">
        <v>3477</v>
      </c>
      <c r="K34" s="136" t="s">
        <v>289</v>
      </c>
      <c r="L34" s="136">
        <v>260.0</v>
      </c>
      <c r="M34" s="136">
        <f t="shared" si="3"/>
        <v>26</v>
      </c>
      <c r="N34" s="136">
        <f t="shared" si="4"/>
        <v>234</v>
      </c>
      <c r="O34" s="138">
        <v>0.05</v>
      </c>
      <c r="Q34" s="612" t="s">
        <v>3478</v>
      </c>
      <c r="R34" s="136" t="s">
        <v>27</v>
      </c>
      <c r="S34" s="136">
        <v>1480.0</v>
      </c>
      <c r="T34" s="136">
        <f t="shared" si="5"/>
        <v>148</v>
      </c>
      <c r="U34" s="136">
        <f t="shared" si="6"/>
        <v>1332</v>
      </c>
      <c r="V34" s="138">
        <v>0.18</v>
      </c>
      <c r="X34" s="606" t="s">
        <v>3479</v>
      </c>
      <c r="Y34" s="136" t="s">
        <v>3480</v>
      </c>
      <c r="Z34" s="136">
        <v>240.0</v>
      </c>
      <c r="AA34" s="252">
        <f t="shared" si="7"/>
        <v>24</v>
      </c>
      <c r="AB34" s="252">
        <f t="shared" si="8"/>
        <v>216</v>
      </c>
      <c r="AC34" s="604">
        <v>0.05</v>
      </c>
      <c r="AE34" s="606" t="s">
        <v>3481</v>
      </c>
      <c r="AF34" s="136" t="s">
        <v>337</v>
      </c>
      <c r="AG34" s="136">
        <v>35.0</v>
      </c>
      <c r="AH34" s="136">
        <f t="shared" si="9"/>
        <v>5.25</v>
      </c>
      <c r="AI34" s="136">
        <f t="shared" si="10"/>
        <v>29.75</v>
      </c>
      <c r="AJ34" s="138">
        <v>0.12</v>
      </c>
      <c r="AL34" s="606" t="s">
        <v>3482</v>
      </c>
      <c r="AM34" s="141" t="s">
        <v>3483</v>
      </c>
      <c r="AN34" s="136">
        <v>200.0</v>
      </c>
      <c r="AO34" s="136">
        <f t="shared" si="11"/>
        <v>30</v>
      </c>
      <c r="AP34" s="136">
        <f t="shared" si="12"/>
        <v>170</v>
      </c>
      <c r="AQ34" s="138">
        <v>0.05</v>
      </c>
      <c r="AS34" s="606" t="s">
        <v>3484</v>
      </c>
      <c r="AT34" s="136" t="s">
        <v>3485</v>
      </c>
      <c r="AU34" s="136">
        <v>1199.0</v>
      </c>
      <c r="AV34" s="136">
        <f t="shared" si="13"/>
        <v>119.9</v>
      </c>
      <c r="AW34" s="136">
        <f t="shared" si="14"/>
        <v>1079.1</v>
      </c>
      <c r="AX34" s="138">
        <v>0.18</v>
      </c>
      <c r="AZ34" s="606" t="s">
        <v>3486</v>
      </c>
      <c r="BA34" s="136" t="s">
        <v>260</v>
      </c>
      <c r="BB34" s="136">
        <v>515.0</v>
      </c>
      <c r="BC34" s="136">
        <f t="shared" si="15"/>
        <v>51.5</v>
      </c>
      <c r="BD34" s="136">
        <f t="shared" si="16"/>
        <v>463.5</v>
      </c>
      <c r="BE34" s="138">
        <v>0.18</v>
      </c>
      <c r="BG34" s="606" t="s">
        <v>3487</v>
      </c>
      <c r="BH34" s="136" t="s">
        <v>30</v>
      </c>
      <c r="BI34" s="136">
        <v>235.0</v>
      </c>
      <c r="BJ34" s="136">
        <f t="shared" si="17"/>
        <v>23.5</v>
      </c>
      <c r="BK34" s="136">
        <f t="shared" si="18"/>
        <v>211.5</v>
      </c>
      <c r="BL34" s="138">
        <v>0.05</v>
      </c>
      <c r="BN34" s="606" t="s">
        <v>3488</v>
      </c>
      <c r="BO34" s="136" t="s">
        <v>3196</v>
      </c>
      <c r="BP34" s="136">
        <v>380.0</v>
      </c>
      <c r="BQ34" s="136">
        <f t="shared" si="19"/>
        <v>38</v>
      </c>
      <c r="BR34" s="136">
        <f t="shared" si="20"/>
        <v>342</v>
      </c>
      <c r="BS34" s="138">
        <v>0.18</v>
      </c>
    </row>
    <row r="35" ht="15.75" customHeight="1">
      <c r="J35" s="606" t="s">
        <v>3489</v>
      </c>
      <c r="K35" s="136" t="s">
        <v>289</v>
      </c>
      <c r="L35" s="136">
        <v>1100.0</v>
      </c>
      <c r="M35" s="136">
        <f t="shared" si="3"/>
        <v>110</v>
      </c>
      <c r="N35" s="136">
        <f t="shared" si="4"/>
        <v>990</v>
      </c>
      <c r="O35" s="138">
        <v>0.05</v>
      </c>
      <c r="Q35" s="614"/>
      <c r="R35" s="136"/>
      <c r="S35" s="136"/>
      <c r="T35" s="136"/>
      <c r="U35" s="136"/>
      <c r="V35" s="136"/>
      <c r="X35" s="605" t="s">
        <v>3490</v>
      </c>
      <c r="Y35" s="136" t="s">
        <v>347</v>
      </c>
      <c r="Z35" s="136">
        <v>165.0</v>
      </c>
      <c r="AA35" s="252">
        <f t="shared" si="7"/>
        <v>16.5</v>
      </c>
      <c r="AB35" s="252">
        <f t="shared" si="8"/>
        <v>148.5</v>
      </c>
      <c r="AC35" s="604">
        <v>0.05</v>
      </c>
      <c r="AE35" s="606" t="s">
        <v>3481</v>
      </c>
      <c r="AF35" s="136" t="s">
        <v>337</v>
      </c>
      <c r="AG35" s="136">
        <v>20.0</v>
      </c>
      <c r="AH35" s="136">
        <f t="shared" si="9"/>
        <v>3</v>
      </c>
      <c r="AI35" s="136">
        <f t="shared" si="10"/>
        <v>17</v>
      </c>
      <c r="AJ35" s="138">
        <v>0.12</v>
      </c>
      <c r="AL35" s="606" t="s">
        <v>3491</v>
      </c>
      <c r="AM35" s="141" t="s">
        <v>342</v>
      </c>
      <c r="AN35" s="136">
        <v>125.0</v>
      </c>
      <c r="AO35" s="136">
        <f t="shared" si="11"/>
        <v>18.75</v>
      </c>
      <c r="AP35" s="136">
        <f t="shared" si="12"/>
        <v>106.25</v>
      </c>
      <c r="AQ35" s="138">
        <v>0.05</v>
      </c>
      <c r="AS35" s="606" t="s">
        <v>3484</v>
      </c>
      <c r="AT35" s="136" t="s">
        <v>3256</v>
      </c>
      <c r="AU35" s="136">
        <v>499.0</v>
      </c>
      <c r="AV35" s="136">
        <f t="shared" si="13"/>
        <v>49.9</v>
      </c>
      <c r="AW35" s="136">
        <f t="shared" si="14"/>
        <v>449.1</v>
      </c>
      <c r="AX35" s="138">
        <v>0.18</v>
      </c>
      <c r="AZ35" s="606" t="s">
        <v>3492</v>
      </c>
      <c r="BA35" s="136" t="s">
        <v>260</v>
      </c>
      <c r="BB35" s="136">
        <v>775.0</v>
      </c>
      <c r="BC35" s="136">
        <f t="shared" si="15"/>
        <v>77.5</v>
      </c>
      <c r="BD35" s="136">
        <f t="shared" si="16"/>
        <v>697.5</v>
      </c>
      <c r="BE35" s="138">
        <v>0.18</v>
      </c>
      <c r="BG35" s="606" t="s">
        <v>3493</v>
      </c>
      <c r="BH35" s="136" t="s">
        <v>589</v>
      </c>
      <c r="BI35" s="136">
        <v>189.0</v>
      </c>
      <c r="BJ35" s="136">
        <f t="shared" si="17"/>
        <v>18.9</v>
      </c>
      <c r="BK35" s="136">
        <f t="shared" si="18"/>
        <v>170.1</v>
      </c>
      <c r="BL35" s="138">
        <v>0.05</v>
      </c>
      <c r="BN35" s="606" t="s">
        <v>3488</v>
      </c>
      <c r="BO35" s="136" t="s">
        <v>3205</v>
      </c>
      <c r="BP35" s="136">
        <v>200.0</v>
      </c>
      <c r="BQ35" s="136">
        <f t="shared" si="19"/>
        <v>20</v>
      </c>
      <c r="BR35" s="136">
        <f t="shared" si="20"/>
        <v>180</v>
      </c>
      <c r="BS35" s="138">
        <v>0.18</v>
      </c>
    </row>
    <row r="36" ht="15.75" customHeight="1">
      <c r="J36" s="606" t="s">
        <v>3494</v>
      </c>
      <c r="K36" s="136" t="s">
        <v>3239</v>
      </c>
      <c r="L36" s="136">
        <v>1395.0</v>
      </c>
      <c r="M36" s="136">
        <f t="shared" si="3"/>
        <v>139.5</v>
      </c>
      <c r="N36" s="136">
        <f t="shared" si="4"/>
        <v>1255.5</v>
      </c>
      <c r="O36" s="138">
        <v>0.05</v>
      </c>
      <c r="Q36" s="614"/>
      <c r="R36" s="136"/>
      <c r="S36" s="136"/>
      <c r="T36" s="136"/>
      <c r="U36" s="136"/>
      <c r="V36" s="136"/>
      <c r="X36" s="606" t="s">
        <v>3495</v>
      </c>
      <c r="Y36" s="136" t="s">
        <v>711</v>
      </c>
      <c r="Z36" s="136">
        <v>60.0</v>
      </c>
      <c r="AA36" s="252">
        <f t="shared" si="7"/>
        <v>6</v>
      </c>
      <c r="AB36" s="252">
        <f t="shared" si="8"/>
        <v>54</v>
      </c>
      <c r="AC36" s="604">
        <v>0.05</v>
      </c>
      <c r="AE36" s="601" t="s">
        <v>3496</v>
      </c>
      <c r="AF36" s="136" t="s">
        <v>337</v>
      </c>
      <c r="AG36" s="136">
        <v>125.0</v>
      </c>
      <c r="AH36" s="136">
        <f t="shared" si="9"/>
        <v>18.75</v>
      </c>
      <c r="AI36" s="136">
        <f t="shared" si="10"/>
        <v>106.25</v>
      </c>
      <c r="AJ36" s="138">
        <v>0.12</v>
      </c>
      <c r="AL36" s="606" t="s">
        <v>3491</v>
      </c>
      <c r="AM36" s="141" t="s">
        <v>3497</v>
      </c>
      <c r="AN36" s="136">
        <v>100.0</v>
      </c>
      <c r="AO36" s="136">
        <f t="shared" si="11"/>
        <v>15</v>
      </c>
      <c r="AP36" s="136">
        <f t="shared" si="12"/>
        <v>85</v>
      </c>
      <c r="AQ36" s="138">
        <v>0.05</v>
      </c>
      <c r="AS36" s="606" t="s">
        <v>3498</v>
      </c>
      <c r="AT36" s="136" t="s">
        <v>3499</v>
      </c>
      <c r="AU36" s="136">
        <v>749.0</v>
      </c>
      <c r="AV36" s="136">
        <f t="shared" si="13"/>
        <v>74.9</v>
      </c>
      <c r="AW36" s="136">
        <f t="shared" si="14"/>
        <v>674.1</v>
      </c>
      <c r="AX36" s="138">
        <v>0.18</v>
      </c>
      <c r="AZ36" s="606" t="s">
        <v>3500</v>
      </c>
      <c r="BA36" s="136" t="s">
        <v>29</v>
      </c>
      <c r="BB36" s="136">
        <v>130.0</v>
      </c>
      <c r="BC36" s="136">
        <f t="shared" si="15"/>
        <v>13</v>
      </c>
      <c r="BD36" s="136">
        <f t="shared" si="16"/>
        <v>117</v>
      </c>
      <c r="BE36" s="138">
        <v>0.18</v>
      </c>
      <c r="BG36" s="606" t="s">
        <v>3501</v>
      </c>
      <c r="BH36" s="136" t="s">
        <v>589</v>
      </c>
      <c r="BI36" s="136">
        <v>185.0</v>
      </c>
      <c r="BJ36" s="136">
        <f t="shared" si="17"/>
        <v>18.5</v>
      </c>
      <c r="BK36" s="136">
        <f t="shared" si="18"/>
        <v>166.5</v>
      </c>
      <c r="BL36" s="138">
        <v>0.05</v>
      </c>
      <c r="BN36" s="606" t="s">
        <v>3488</v>
      </c>
      <c r="BO36" s="136" t="s">
        <v>3502</v>
      </c>
      <c r="BP36" s="136">
        <v>95.0</v>
      </c>
      <c r="BQ36" s="136">
        <f t="shared" si="19"/>
        <v>9.5</v>
      </c>
      <c r="BR36" s="136">
        <f t="shared" si="20"/>
        <v>85.5</v>
      </c>
      <c r="BS36" s="138">
        <v>0.18</v>
      </c>
    </row>
    <row r="37" ht="15.75" customHeight="1">
      <c r="J37" s="606" t="s">
        <v>3503</v>
      </c>
      <c r="K37" s="136" t="s">
        <v>289</v>
      </c>
      <c r="L37" s="136">
        <v>1399.0</v>
      </c>
      <c r="M37" s="136">
        <f t="shared" si="3"/>
        <v>139.9</v>
      </c>
      <c r="N37" s="136">
        <f t="shared" si="4"/>
        <v>1259.1</v>
      </c>
      <c r="O37" s="138">
        <v>0.05</v>
      </c>
      <c r="Q37" s="614"/>
      <c r="R37" s="136"/>
      <c r="S37" s="136"/>
      <c r="T37" s="136"/>
      <c r="U37" s="136"/>
      <c r="V37" s="136"/>
      <c r="X37" s="606" t="s">
        <v>3504</v>
      </c>
      <c r="Y37" s="136" t="s">
        <v>3505</v>
      </c>
      <c r="Z37" s="136">
        <v>135.0</v>
      </c>
      <c r="AA37" s="252">
        <f t="shared" si="7"/>
        <v>13.5</v>
      </c>
      <c r="AB37" s="252">
        <f t="shared" si="8"/>
        <v>121.5</v>
      </c>
      <c r="AC37" s="604">
        <v>0.05</v>
      </c>
      <c r="AE37" s="606" t="s">
        <v>3506</v>
      </c>
      <c r="AF37" s="136" t="s">
        <v>337</v>
      </c>
      <c r="AG37" s="136">
        <v>90.0</v>
      </c>
      <c r="AH37" s="136">
        <f t="shared" si="9"/>
        <v>13.5</v>
      </c>
      <c r="AI37" s="136">
        <f t="shared" si="10"/>
        <v>76.5</v>
      </c>
      <c r="AJ37" s="138">
        <v>0.12</v>
      </c>
      <c r="AL37" s="605" t="s">
        <v>3507</v>
      </c>
      <c r="AM37" s="141" t="s">
        <v>3497</v>
      </c>
      <c r="AN37" s="136">
        <v>100.0</v>
      </c>
      <c r="AO37" s="136">
        <f t="shared" si="11"/>
        <v>15</v>
      </c>
      <c r="AP37" s="136">
        <f t="shared" si="12"/>
        <v>85</v>
      </c>
      <c r="AQ37" s="138">
        <v>0.05</v>
      </c>
      <c r="AS37" s="606" t="s">
        <v>3498</v>
      </c>
      <c r="AT37" s="136" t="s">
        <v>3338</v>
      </c>
      <c r="AU37" s="136">
        <v>1199.0</v>
      </c>
      <c r="AV37" s="136">
        <f t="shared" si="13"/>
        <v>119.9</v>
      </c>
      <c r="AW37" s="136">
        <f t="shared" si="14"/>
        <v>1079.1</v>
      </c>
      <c r="AX37" s="138">
        <v>0.18</v>
      </c>
      <c r="AZ37" s="601" t="s">
        <v>3508</v>
      </c>
      <c r="BA37" s="136" t="s">
        <v>260</v>
      </c>
      <c r="BB37" s="136">
        <v>710.0</v>
      </c>
      <c r="BC37" s="136">
        <f t="shared" si="15"/>
        <v>71</v>
      </c>
      <c r="BD37" s="136">
        <f t="shared" si="16"/>
        <v>639</v>
      </c>
      <c r="BE37" s="138">
        <v>0.18</v>
      </c>
      <c r="BG37" s="601" t="s">
        <v>3509</v>
      </c>
      <c r="BH37" s="136" t="s">
        <v>589</v>
      </c>
      <c r="BI37" s="136">
        <v>185.0</v>
      </c>
      <c r="BJ37" s="136">
        <f t="shared" si="17"/>
        <v>18.5</v>
      </c>
      <c r="BK37" s="136">
        <f t="shared" si="18"/>
        <v>166.5</v>
      </c>
      <c r="BL37" s="138">
        <v>0.05</v>
      </c>
      <c r="BN37" s="606" t="s">
        <v>3488</v>
      </c>
      <c r="BO37" s="136" t="s">
        <v>3510</v>
      </c>
      <c r="BP37" s="136">
        <v>625.0</v>
      </c>
      <c r="BQ37" s="136">
        <f t="shared" si="19"/>
        <v>62.5</v>
      </c>
      <c r="BR37" s="136">
        <f t="shared" si="20"/>
        <v>562.5</v>
      </c>
      <c r="BS37" s="138">
        <v>0.18</v>
      </c>
    </row>
    <row r="38" ht="15.75" customHeight="1">
      <c r="J38" s="606" t="s">
        <v>3511</v>
      </c>
      <c r="K38" s="136" t="s">
        <v>1042</v>
      </c>
      <c r="L38" s="136">
        <v>2599.0</v>
      </c>
      <c r="M38" s="136">
        <f t="shared" si="3"/>
        <v>259.9</v>
      </c>
      <c r="N38" s="136">
        <f t="shared" si="4"/>
        <v>2339.1</v>
      </c>
      <c r="O38" s="138">
        <v>0.05</v>
      </c>
      <c r="Q38" s="614"/>
      <c r="R38" s="136"/>
      <c r="S38" s="136"/>
      <c r="T38" s="136"/>
      <c r="U38" s="136"/>
      <c r="V38" s="136"/>
      <c r="X38" s="605" t="s">
        <v>3512</v>
      </c>
      <c r="Y38" s="136" t="s">
        <v>573</v>
      </c>
      <c r="Z38" s="136">
        <v>750.0</v>
      </c>
      <c r="AA38" s="252">
        <f t="shared" si="7"/>
        <v>75</v>
      </c>
      <c r="AB38" s="252">
        <f t="shared" si="8"/>
        <v>675</v>
      </c>
      <c r="AC38" s="604">
        <v>0.05</v>
      </c>
      <c r="AE38" s="606" t="s">
        <v>3513</v>
      </c>
      <c r="AF38" s="136" t="s">
        <v>337</v>
      </c>
      <c r="AG38" s="136">
        <v>15.0</v>
      </c>
      <c r="AH38" s="136">
        <f t="shared" si="9"/>
        <v>2.25</v>
      </c>
      <c r="AI38" s="136">
        <f t="shared" si="10"/>
        <v>12.75</v>
      </c>
      <c r="AJ38" s="138">
        <v>0.12</v>
      </c>
      <c r="AL38" s="605" t="s">
        <v>3507</v>
      </c>
      <c r="AM38" s="141" t="s">
        <v>342</v>
      </c>
      <c r="AN38" s="136">
        <v>125.0</v>
      </c>
      <c r="AO38" s="136">
        <f t="shared" si="11"/>
        <v>18.75</v>
      </c>
      <c r="AP38" s="136">
        <f t="shared" si="12"/>
        <v>106.25</v>
      </c>
      <c r="AQ38" s="138">
        <v>0.05</v>
      </c>
      <c r="AS38" s="606" t="s">
        <v>3514</v>
      </c>
      <c r="AT38" s="136" t="s">
        <v>3256</v>
      </c>
      <c r="AU38" s="136">
        <v>1249.0</v>
      </c>
      <c r="AV38" s="136">
        <f t="shared" si="13"/>
        <v>124.9</v>
      </c>
      <c r="AW38" s="136">
        <f t="shared" si="14"/>
        <v>1124.1</v>
      </c>
      <c r="AX38" s="138">
        <v>0.18</v>
      </c>
      <c r="AZ38" s="601" t="s">
        <v>3508</v>
      </c>
      <c r="BA38" s="136" t="s">
        <v>407</v>
      </c>
      <c r="BB38" s="136">
        <v>1295.0</v>
      </c>
      <c r="BC38" s="136">
        <f t="shared" si="15"/>
        <v>129.5</v>
      </c>
      <c r="BD38" s="136">
        <f t="shared" si="16"/>
        <v>1165.5</v>
      </c>
      <c r="BE38" s="138">
        <v>0.18</v>
      </c>
      <c r="BG38" s="606" t="s">
        <v>3515</v>
      </c>
      <c r="BH38" s="136" t="s">
        <v>941</v>
      </c>
      <c r="BI38" s="136">
        <v>180.0</v>
      </c>
      <c r="BJ38" s="136">
        <f t="shared" si="17"/>
        <v>18</v>
      </c>
      <c r="BK38" s="136">
        <f t="shared" si="18"/>
        <v>162</v>
      </c>
      <c r="BL38" s="138">
        <v>0.05</v>
      </c>
      <c r="BN38" s="606" t="s">
        <v>3516</v>
      </c>
      <c r="BO38" s="136" t="s">
        <v>3517</v>
      </c>
      <c r="BP38" s="136">
        <v>325.0</v>
      </c>
      <c r="BQ38" s="136">
        <f t="shared" si="19"/>
        <v>32.5</v>
      </c>
      <c r="BR38" s="136">
        <f t="shared" si="20"/>
        <v>292.5</v>
      </c>
      <c r="BS38" s="138">
        <v>0.18</v>
      </c>
    </row>
    <row r="39" ht="15.75" customHeight="1">
      <c r="J39" s="605" t="s">
        <v>3518</v>
      </c>
      <c r="K39" s="136" t="s">
        <v>289</v>
      </c>
      <c r="L39" s="136">
        <v>310.0</v>
      </c>
      <c r="M39" s="136">
        <f t="shared" si="3"/>
        <v>31</v>
      </c>
      <c r="N39" s="136">
        <f t="shared" si="4"/>
        <v>279</v>
      </c>
      <c r="O39" s="138">
        <v>0.05</v>
      </c>
      <c r="Q39" s="614"/>
      <c r="R39" s="136"/>
      <c r="S39" s="136"/>
      <c r="T39" s="136"/>
      <c r="U39" s="136"/>
      <c r="V39" s="136"/>
      <c r="X39" s="606" t="s">
        <v>3519</v>
      </c>
      <c r="Y39" s="136" t="s">
        <v>911</v>
      </c>
      <c r="Z39" s="136">
        <v>96.0</v>
      </c>
      <c r="AA39" s="252">
        <f t="shared" si="7"/>
        <v>9.6</v>
      </c>
      <c r="AB39" s="252">
        <f t="shared" si="8"/>
        <v>86.4</v>
      </c>
      <c r="AC39" s="604">
        <v>0.05</v>
      </c>
      <c r="AL39" s="606" t="s">
        <v>3520</v>
      </c>
      <c r="AM39" s="141" t="s">
        <v>1088</v>
      </c>
      <c r="AN39" s="136">
        <v>45.0</v>
      </c>
      <c r="AO39" s="136">
        <f t="shared" si="11"/>
        <v>6.75</v>
      </c>
      <c r="AP39" s="136">
        <f t="shared" si="12"/>
        <v>38.25</v>
      </c>
      <c r="AQ39" s="138">
        <v>0.05</v>
      </c>
      <c r="AS39" s="606" t="s">
        <v>3521</v>
      </c>
      <c r="AT39" s="136" t="s">
        <v>3522</v>
      </c>
      <c r="AU39" s="136">
        <v>220.0</v>
      </c>
      <c r="AV39" s="136">
        <f t="shared" si="13"/>
        <v>22</v>
      </c>
      <c r="AW39" s="136">
        <f t="shared" si="14"/>
        <v>198</v>
      </c>
      <c r="AX39" s="138">
        <v>0.18</v>
      </c>
      <c r="AZ39" s="601" t="s">
        <v>3508</v>
      </c>
      <c r="BA39" s="136" t="s">
        <v>304</v>
      </c>
      <c r="BB39" s="136">
        <v>1525.0</v>
      </c>
      <c r="BC39" s="136">
        <f t="shared" si="15"/>
        <v>152.5</v>
      </c>
      <c r="BD39" s="136">
        <f t="shared" si="16"/>
        <v>1372.5</v>
      </c>
      <c r="BE39" s="138">
        <v>0.18</v>
      </c>
      <c r="BG39" s="606" t="s">
        <v>3523</v>
      </c>
      <c r="BH39" s="136" t="s">
        <v>941</v>
      </c>
      <c r="BI39" s="136">
        <v>210.0</v>
      </c>
      <c r="BJ39" s="136">
        <f t="shared" si="17"/>
        <v>21</v>
      </c>
      <c r="BK39" s="136">
        <f t="shared" si="18"/>
        <v>189</v>
      </c>
      <c r="BL39" s="138">
        <v>0.05</v>
      </c>
      <c r="BN39" s="606" t="s">
        <v>3524</v>
      </c>
      <c r="BO39" s="136" t="s">
        <v>3517</v>
      </c>
      <c r="BP39" s="136">
        <v>299.0</v>
      </c>
      <c r="BQ39" s="136">
        <f t="shared" si="19"/>
        <v>29.9</v>
      </c>
      <c r="BR39" s="136">
        <f t="shared" si="20"/>
        <v>269.1</v>
      </c>
      <c r="BS39" s="138">
        <v>0.18</v>
      </c>
    </row>
    <row r="40" ht="15.75" customHeight="1">
      <c r="J40" s="606" t="s">
        <v>3525</v>
      </c>
      <c r="K40" s="136" t="s">
        <v>289</v>
      </c>
      <c r="L40" s="136">
        <v>160.0</v>
      </c>
      <c r="M40" s="136">
        <f t="shared" si="3"/>
        <v>16</v>
      </c>
      <c r="N40" s="136">
        <f t="shared" si="4"/>
        <v>144</v>
      </c>
      <c r="O40" s="138">
        <v>0.05</v>
      </c>
      <c r="X40" s="606" t="s">
        <v>3526</v>
      </c>
      <c r="Y40" s="136" t="s">
        <v>911</v>
      </c>
      <c r="Z40" s="136">
        <v>48.0</v>
      </c>
      <c r="AA40" s="252">
        <f t="shared" si="7"/>
        <v>4.8</v>
      </c>
      <c r="AB40" s="252">
        <f t="shared" si="8"/>
        <v>43.2</v>
      </c>
      <c r="AC40" s="604">
        <v>0.05</v>
      </c>
      <c r="AL40" s="601" t="s">
        <v>3527</v>
      </c>
      <c r="AM40" s="141" t="s">
        <v>337</v>
      </c>
      <c r="AN40" s="136">
        <v>395.0</v>
      </c>
      <c r="AO40" s="136">
        <f t="shared" si="11"/>
        <v>59.25</v>
      </c>
      <c r="AP40" s="136">
        <f t="shared" si="12"/>
        <v>335.75</v>
      </c>
      <c r="AQ40" s="138">
        <v>0.05</v>
      </c>
      <c r="AS40" s="606" t="s">
        <v>3528</v>
      </c>
      <c r="AT40" s="136" t="s">
        <v>3529</v>
      </c>
      <c r="AU40" s="136">
        <v>220.0</v>
      </c>
      <c r="AV40" s="136">
        <f t="shared" si="13"/>
        <v>22</v>
      </c>
      <c r="AW40" s="136">
        <f t="shared" si="14"/>
        <v>198</v>
      </c>
      <c r="AX40" s="138">
        <v>0.18</v>
      </c>
      <c r="AZ40" s="601" t="s">
        <v>3530</v>
      </c>
      <c r="BA40" s="252" t="s">
        <v>3531</v>
      </c>
      <c r="BB40" s="136">
        <v>80.0</v>
      </c>
      <c r="BC40" s="136">
        <f t="shared" si="15"/>
        <v>8</v>
      </c>
      <c r="BD40" s="136">
        <f t="shared" si="16"/>
        <v>72</v>
      </c>
      <c r="BE40" s="138">
        <v>0.18</v>
      </c>
      <c r="BG40" s="606" t="s">
        <v>3532</v>
      </c>
      <c r="BH40" s="136" t="s">
        <v>3533</v>
      </c>
      <c r="BI40" s="136">
        <v>375.0</v>
      </c>
      <c r="BJ40" s="136">
        <f t="shared" si="17"/>
        <v>37.5</v>
      </c>
      <c r="BK40" s="136">
        <f t="shared" si="18"/>
        <v>337.5</v>
      </c>
      <c r="BL40" s="138">
        <v>0.05</v>
      </c>
      <c r="BN40" s="606" t="s">
        <v>3534</v>
      </c>
      <c r="BO40" s="136" t="s">
        <v>3535</v>
      </c>
      <c r="BP40" s="136">
        <v>399.0</v>
      </c>
      <c r="BQ40" s="136">
        <f t="shared" si="19"/>
        <v>39.9</v>
      </c>
      <c r="BR40" s="136">
        <f t="shared" si="20"/>
        <v>359.1</v>
      </c>
      <c r="BS40" s="138">
        <v>0.18</v>
      </c>
    </row>
    <row r="41" ht="15.75" customHeight="1">
      <c r="J41" s="606" t="s">
        <v>3436</v>
      </c>
      <c r="K41" s="136" t="s">
        <v>337</v>
      </c>
      <c r="L41" s="136">
        <v>595.0</v>
      </c>
      <c r="M41" s="136">
        <f t="shared" si="3"/>
        <v>59.5</v>
      </c>
      <c r="N41" s="136">
        <f t="shared" si="4"/>
        <v>535.5</v>
      </c>
      <c r="O41" s="138">
        <v>0.05</v>
      </c>
      <c r="X41" s="606" t="s">
        <v>3536</v>
      </c>
      <c r="Y41" s="136" t="s">
        <v>3480</v>
      </c>
      <c r="Z41" s="136">
        <v>210.0</v>
      </c>
      <c r="AA41" s="252">
        <f t="shared" si="7"/>
        <v>21</v>
      </c>
      <c r="AB41" s="252">
        <f t="shared" si="8"/>
        <v>189</v>
      </c>
      <c r="AC41" s="604">
        <v>0.05</v>
      </c>
      <c r="AE41" s="615"/>
      <c r="AF41" s="142"/>
      <c r="AG41" s="142"/>
      <c r="AH41" s="142"/>
      <c r="AI41" s="142"/>
      <c r="AJ41" s="142"/>
      <c r="AL41" s="606" t="s">
        <v>3537</v>
      </c>
      <c r="AM41" s="141" t="s">
        <v>342</v>
      </c>
      <c r="AN41" s="136">
        <v>125.0</v>
      </c>
      <c r="AO41" s="136">
        <f t="shared" si="11"/>
        <v>18.75</v>
      </c>
      <c r="AP41" s="136">
        <f t="shared" si="12"/>
        <v>106.25</v>
      </c>
      <c r="AQ41" s="138">
        <v>0.05</v>
      </c>
      <c r="AS41" s="606" t="s">
        <v>3538</v>
      </c>
      <c r="AT41" s="136" t="s">
        <v>3539</v>
      </c>
      <c r="AU41" s="136">
        <v>1399.0</v>
      </c>
      <c r="AV41" s="136">
        <f t="shared" si="13"/>
        <v>139.9</v>
      </c>
      <c r="AW41" s="136">
        <f t="shared" si="14"/>
        <v>1259.1</v>
      </c>
      <c r="AX41" s="138">
        <v>0.18</v>
      </c>
      <c r="BG41" s="606" t="s">
        <v>3540</v>
      </c>
      <c r="BH41" s="136" t="s">
        <v>589</v>
      </c>
      <c r="BI41" s="136">
        <v>249.0</v>
      </c>
      <c r="BJ41" s="136">
        <f t="shared" si="17"/>
        <v>24.9</v>
      </c>
      <c r="BK41" s="136">
        <f t="shared" si="18"/>
        <v>224.1</v>
      </c>
      <c r="BL41" s="138">
        <v>0.05</v>
      </c>
      <c r="BN41" s="606" t="s">
        <v>3541</v>
      </c>
      <c r="BO41" s="136" t="s">
        <v>342</v>
      </c>
      <c r="BP41" s="136">
        <v>899.0</v>
      </c>
      <c r="BQ41" s="136">
        <f t="shared" si="19"/>
        <v>89.9</v>
      </c>
      <c r="BR41" s="136">
        <f t="shared" si="20"/>
        <v>809.1</v>
      </c>
      <c r="BS41" s="138">
        <v>0.18</v>
      </c>
    </row>
    <row r="42" ht="15.75" customHeight="1">
      <c r="J42" s="606" t="s">
        <v>3542</v>
      </c>
      <c r="K42" s="136" t="s">
        <v>3543</v>
      </c>
      <c r="L42" s="136">
        <v>669.0</v>
      </c>
      <c r="M42" s="136">
        <f t="shared" si="3"/>
        <v>66.9</v>
      </c>
      <c r="N42" s="136">
        <f t="shared" si="4"/>
        <v>602.1</v>
      </c>
      <c r="O42" s="138">
        <v>0.05</v>
      </c>
      <c r="X42" s="606" t="s">
        <v>3544</v>
      </c>
      <c r="Y42" s="136" t="s">
        <v>2009</v>
      </c>
      <c r="Z42" s="136">
        <v>120.0</v>
      </c>
      <c r="AA42" s="252">
        <f t="shared" si="7"/>
        <v>12</v>
      </c>
      <c r="AB42" s="252">
        <f t="shared" si="8"/>
        <v>108</v>
      </c>
      <c r="AC42" s="604">
        <v>0.05</v>
      </c>
      <c r="AE42" s="615"/>
      <c r="AF42" s="142"/>
      <c r="AG42" s="142"/>
      <c r="AH42" s="142"/>
      <c r="AI42" s="142"/>
      <c r="AJ42" s="142"/>
      <c r="AL42" s="606" t="s">
        <v>3545</v>
      </c>
      <c r="AM42" s="141" t="s">
        <v>342</v>
      </c>
      <c r="AN42" s="136">
        <v>35.0</v>
      </c>
      <c r="AO42" s="136">
        <f t="shared" si="11"/>
        <v>5.25</v>
      </c>
      <c r="AP42" s="136">
        <f t="shared" si="12"/>
        <v>29.75</v>
      </c>
      <c r="AQ42" s="138">
        <v>0.05</v>
      </c>
      <c r="AS42" s="606" t="s">
        <v>3357</v>
      </c>
      <c r="AT42" s="136" t="s">
        <v>3546</v>
      </c>
      <c r="AU42" s="136">
        <v>1499.0</v>
      </c>
      <c r="AV42" s="136">
        <f t="shared" si="13"/>
        <v>149.9</v>
      </c>
      <c r="AW42" s="136">
        <f t="shared" si="14"/>
        <v>1349.1</v>
      </c>
      <c r="AX42" s="138">
        <v>0.18</v>
      </c>
      <c r="BG42" s="606" t="s">
        <v>3547</v>
      </c>
      <c r="BH42" s="136" t="s">
        <v>941</v>
      </c>
      <c r="BI42" s="136">
        <v>225.0</v>
      </c>
      <c r="BJ42" s="136">
        <f t="shared" si="17"/>
        <v>22.5</v>
      </c>
      <c r="BK42" s="136">
        <f t="shared" si="18"/>
        <v>202.5</v>
      </c>
      <c r="BL42" s="138">
        <v>0.05</v>
      </c>
      <c r="BN42" s="605" t="s">
        <v>3548</v>
      </c>
      <c r="BO42" s="136" t="s">
        <v>3549</v>
      </c>
      <c r="BP42" s="136">
        <v>355.0</v>
      </c>
      <c r="BQ42" s="136">
        <f t="shared" si="19"/>
        <v>35.5</v>
      </c>
      <c r="BR42" s="136">
        <f t="shared" si="20"/>
        <v>319.5</v>
      </c>
      <c r="BS42" s="138">
        <v>0.18</v>
      </c>
    </row>
    <row r="43" ht="15.75" customHeight="1">
      <c r="J43" s="606" t="s">
        <v>3550</v>
      </c>
      <c r="K43" s="136" t="s">
        <v>289</v>
      </c>
      <c r="L43" s="136">
        <v>195.0</v>
      </c>
      <c r="M43" s="136">
        <f t="shared" si="3"/>
        <v>19.5</v>
      </c>
      <c r="N43" s="136">
        <f t="shared" si="4"/>
        <v>175.5</v>
      </c>
      <c r="O43" s="138">
        <v>0.05</v>
      </c>
      <c r="X43" s="605" t="s">
        <v>3551</v>
      </c>
      <c r="Y43" s="136" t="s">
        <v>347</v>
      </c>
      <c r="Z43" s="136">
        <v>165.0</v>
      </c>
      <c r="AA43" s="252">
        <f t="shared" si="7"/>
        <v>16.5</v>
      </c>
      <c r="AB43" s="252">
        <f t="shared" si="8"/>
        <v>148.5</v>
      </c>
      <c r="AC43" s="604">
        <v>0.05</v>
      </c>
      <c r="AE43" s="615"/>
      <c r="AF43" s="142"/>
      <c r="AG43" s="142"/>
      <c r="AH43" s="142"/>
      <c r="AI43" s="142"/>
      <c r="AJ43" s="142"/>
      <c r="AL43" s="606" t="s">
        <v>3552</v>
      </c>
      <c r="AM43" s="141" t="s">
        <v>1088</v>
      </c>
      <c r="AN43" s="136">
        <v>45.0</v>
      </c>
      <c r="AO43" s="136">
        <f t="shared" si="11"/>
        <v>6.75</v>
      </c>
      <c r="AP43" s="136">
        <f t="shared" si="12"/>
        <v>38.25</v>
      </c>
      <c r="AQ43" s="138">
        <v>0.05</v>
      </c>
      <c r="AS43" s="606" t="s">
        <v>3553</v>
      </c>
      <c r="AT43" s="136" t="s">
        <v>3554</v>
      </c>
      <c r="AU43" s="136">
        <v>1549.0</v>
      </c>
      <c r="AV43" s="136">
        <f t="shared" si="13"/>
        <v>154.9</v>
      </c>
      <c r="AW43" s="136">
        <f t="shared" si="14"/>
        <v>1394.1</v>
      </c>
      <c r="AX43" s="138">
        <v>0.18</v>
      </c>
      <c r="BG43" s="606" t="s">
        <v>3555</v>
      </c>
      <c r="BH43" s="136" t="s">
        <v>589</v>
      </c>
      <c r="BI43" s="136">
        <v>299.0</v>
      </c>
      <c r="BJ43" s="136">
        <f t="shared" si="17"/>
        <v>29.9</v>
      </c>
      <c r="BK43" s="136">
        <f t="shared" si="18"/>
        <v>269.1</v>
      </c>
      <c r="BL43" s="138">
        <v>0.05</v>
      </c>
      <c r="BN43" s="606" t="s">
        <v>3556</v>
      </c>
      <c r="BO43" s="136" t="s">
        <v>1501</v>
      </c>
      <c r="BP43" s="136">
        <v>339.0</v>
      </c>
      <c r="BQ43" s="136">
        <f t="shared" si="19"/>
        <v>33.9</v>
      </c>
      <c r="BR43" s="136">
        <f t="shared" si="20"/>
        <v>305.1</v>
      </c>
      <c r="BS43" s="138">
        <v>0.18</v>
      </c>
    </row>
    <row r="44" ht="15.75" customHeight="1">
      <c r="J44" s="606" t="s">
        <v>3542</v>
      </c>
      <c r="K44" s="136" t="s">
        <v>289</v>
      </c>
      <c r="L44" s="136">
        <v>265.0</v>
      </c>
      <c r="M44" s="136">
        <f t="shared" si="3"/>
        <v>26.5</v>
      </c>
      <c r="N44" s="136">
        <f t="shared" si="4"/>
        <v>238.5</v>
      </c>
      <c r="O44" s="138">
        <v>0.05</v>
      </c>
      <c r="X44" s="606" t="s">
        <v>3557</v>
      </c>
      <c r="Y44" s="136" t="s">
        <v>965</v>
      </c>
      <c r="Z44" s="136">
        <v>65.0</v>
      </c>
      <c r="AA44" s="252">
        <f t="shared" si="7"/>
        <v>6.5</v>
      </c>
      <c r="AB44" s="252">
        <f t="shared" si="8"/>
        <v>58.5</v>
      </c>
      <c r="AC44" s="604">
        <v>0.05</v>
      </c>
      <c r="AE44" s="615"/>
      <c r="AF44" s="142"/>
      <c r="AG44" s="142"/>
      <c r="AH44" s="142"/>
      <c r="AI44" s="142"/>
      <c r="AJ44" s="142"/>
      <c r="AL44" s="606" t="s">
        <v>3558</v>
      </c>
      <c r="AM44" s="141" t="s">
        <v>337</v>
      </c>
      <c r="AN44" s="136">
        <v>190.0</v>
      </c>
      <c r="AO44" s="136">
        <f t="shared" si="11"/>
        <v>28.5</v>
      </c>
      <c r="AP44" s="136">
        <f t="shared" si="12"/>
        <v>161.5</v>
      </c>
      <c r="AQ44" s="138">
        <v>0.05</v>
      </c>
      <c r="AS44" s="1"/>
      <c r="AT44" s="1"/>
      <c r="AU44" s="1"/>
      <c r="AV44" s="142"/>
      <c r="AW44" s="142"/>
      <c r="AX44" s="142"/>
      <c r="BG44" s="606" t="s">
        <v>3559</v>
      </c>
      <c r="BH44" s="136" t="s">
        <v>3533</v>
      </c>
      <c r="BI44" s="136">
        <v>325.0</v>
      </c>
      <c r="BJ44" s="136">
        <f t="shared" si="17"/>
        <v>32.5</v>
      </c>
      <c r="BK44" s="136">
        <f t="shared" si="18"/>
        <v>292.5</v>
      </c>
      <c r="BL44" s="138">
        <v>0.05</v>
      </c>
      <c r="BN44" s="606" t="s">
        <v>3560</v>
      </c>
      <c r="BO44" s="136" t="s">
        <v>3215</v>
      </c>
      <c r="BP44" s="136">
        <v>120.0</v>
      </c>
      <c r="BQ44" s="136">
        <f t="shared" si="19"/>
        <v>12</v>
      </c>
      <c r="BR44" s="136">
        <f t="shared" si="20"/>
        <v>108</v>
      </c>
      <c r="BS44" s="138">
        <v>0.18</v>
      </c>
    </row>
    <row r="45" ht="15.75" customHeight="1">
      <c r="J45" s="606" t="s">
        <v>3550</v>
      </c>
      <c r="K45" s="136" t="s">
        <v>3239</v>
      </c>
      <c r="L45" s="136">
        <v>1025.0</v>
      </c>
      <c r="M45" s="136">
        <f t="shared" si="3"/>
        <v>102.5</v>
      </c>
      <c r="N45" s="136">
        <f t="shared" si="4"/>
        <v>922.5</v>
      </c>
      <c r="O45" s="138">
        <v>0.05</v>
      </c>
      <c r="X45" s="606" t="s">
        <v>3561</v>
      </c>
      <c r="Y45" s="136" t="s">
        <v>279</v>
      </c>
      <c r="Z45" s="136">
        <v>120.0</v>
      </c>
      <c r="AA45" s="252">
        <f t="shared" si="7"/>
        <v>12</v>
      </c>
      <c r="AB45" s="252">
        <f t="shared" si="8"/>
        <v>108</v>
      </c>
      <c r="AC45" s="604">
        <v>0.05</v>
      </c>
      <c r="AE45" s="615"/>
      <c r="AF45" s="142"/>
      <c r="AG45" s="142"/>
      <c r="AH45" s="142"/>
      <c r="AI45" s="142"/>
      <c r="AJ45" s="142"/>
      <c r="AO45" s="136">
        <f t="shared" si="11"/>
        <v>0</v>
      </c>
      <c r="AP45" s="136">
        <f t="shared" si="12"/>
        <v>0</v>
      </c>
      <c r="AQ45" s="138">
        <v>0.05</v>
      </c>
      <c r="AS45" s="615"/>
      <c r="AT45" s="142"/>
      <c r="AU45" s="142"/>
      <c r="AV45" s="142"/>
      <c r="AW45" s="142"/>
      <c r="AX45" s="142"/>
      <c r="BG45" s="606" t="s">
        <v>3562</v>
      </c>
      <c r="BH45" s="136" t="s">
        <v>30</v>
      </c>
      <c r="BI45" s="136">
        <v>235.0</v>
      </c>
      <c r="BJ45" s="136">
        <f t="shared" si="17"/>
        <v>23.5</v>
      </c>
      <c r="BK45" s="136">
        <f t="shared" si="18"/>
        <v>211.5</v>
      </c>
      <c r="BL45" s="138">
        <v>0.05</v>
      </c>
      <c r="BN45" s="601" t="s">
        <v>3563</v>
      </c>
      <c r="BO45" s="136" t="s">
        <v>3564</v>
      </c>
      <c r="BP45" s="136">
        <v>199.0</v>
      </c>
      <c r="BQ45" s="136">
        <f t="shared" si="19"/>
        <v>19.9</v>
      </c>
      <c r="BR45" s="136">
        <f t="shared" si="20"/>
        <v>179.1</v>
      </c>
      <c r="BS45" s="138">
        <v>0.18</v>
      </c>
    </row>
    <row r="46" ht="15.75" customHeight="1">
      <c r="J46" s="606" t="s">
        <v>3565</v>
      </c>
      <c r="K46" s="136" t="s">
        <v>289</v>
      </c>
      <c r="L46" s="136">
        <v>170.0</v>
      </c>
      <c r="M46" s="136">
        <f t="shared" si="3"/>
        <v>17</v>
      </c>
      <c r="N46" s="136">
        <f t="shared" si="4"/>
        <v>153</v>
      </c>
      <c r="O46" s="138">
        <v>0.05</v>
      </c>
      <c r="X46" s="606" t="s">
        <v>3519</v>
      </c>
      <c r="Y46" s="136" t="s">
        <v>911</v>
      </c>
      <c r="Z46" s="136">
        <v>96.0</v>
      </c>
      <c r="AA46" s="252">
        <f t="shared" si="7"/>
        <v>9.6</v>
      </c>
      <c r="AB46" s="252">
        <f t="shared" si="8"/>
        <v>86.4</v>
      </c>
      <c r="AC46" s="604">
        <v>0.05</v>
      </c>
      <c r="AE46" s="615"/>
      <c r="AF46" s="142"/>
      <c r="AG46" s="142"/>
      <c r="AH46" s="142"/>
      <c r="AI46" s="142"/>
      <c r="AJ46" s="142"/>
      <c r="AL46" s="608" t="s">
        <v>3566</v>
      </c>
      <c r="AM46" s="136" t="s">
        <v>304</v>
      </c>
      <c r="AN46" s="136">
        <v>510.0</v>
      </c>
      <c r="AO46" s="136">
        <f t="shared" si="11"/>
        <v>76.5</v>
      </c>
      <c r="AP46" s="136">
        <f t="shared" si="12"/>
        <v>433.5</v>
      </c>
      <c r="AQ46" s="138">
        <v>0.05</v>
      </c>
      <c r="AS46" s="615"/>
      <c r="AT46" s="142"/>
      <c r="AU46" s="142"/>
      <c r="AV46" s="142"/>
      <c r="AW46" s="142"/>
      <c r="AX46" s="142"/>
      <c r="BG46" s="606" t="s">
        <v>3567</v>
      </c>
      <c r="BH46" s="136" t="s">
        <v>30</v>
      </c>
      <c r="BI46" s="136">
        <v>370.0</v>
      </c>
      <c r="BJ46" s="136">
        <f t="shared" si="17"/>
        <v>37</v>
      </c>
      <c r="BK46" s="136">
        <f t="shared" si="18"/>
        <v>333</v>
      </c>
      <c r="BL46" s="138">
        <v>0.05</v>
      </c>
      <c r="BN46" s="606" t="s">
        <v>3568</v>
      </c>
      <c r="BO46" s="136" t="s">
        <v>3569</v>
      </c>
      <c r="BP46" s="136">
        <v>120.0</v>
      </c>
      <c r="BQ46" s="136">
        <f t="shared" si="19"/>
        <v>12</v>
      </c>
      <c r="BR46" s="136">
        <f t="shared" si="20"/>
        <v>108</v>
      </c>
      <c r="BS46" s="138">
        <v>0.18</v>
      </c>
    </row>
    <row r="47" ht="15.75" customHeight="1">
      <c r="J47" s="606" t="s">
        <v>3570</v>
      </c>
      <c r="K47" s="136" t="s">
        <v>289</v>
      </c>
      <c r="L47" s="136">
        <v>205.0</v>
      </c>
      <c r="M47" s="136">
        <f t="shared" si="3"/>
        <v>20.5</v>
      </c>
      <c r="N47" s="136">
        <f t="shared" si="4"/>
        <v>184.5</v>
      </c>
      <c r="O47" s="138">
        <v>0.05</v>
      </c>
      <c r="X47" s="606" t="s">
        <v>3571</v>
      </c>
      <c r="Y47" s="136" t="s">
        <v>3572</v>
      </c>
      <c r="Z47" s="136">
        <v>175.0</v>
      </c>
      <c r="AA47" s="252">
        <f t="shared" si="7"/>
        <v>17.5</v>
      </c>
      <c r="AB47" s="252">
        <f t="shared" si="8"/>
        <v>157.5</v>
      </c>
      <c r="AC47" s="604">
        <v>0.05</v>
      </c>
      <c r="AE47" s="615"/>
      <c r="AF47" s="142"/>
      <c r="AG47" s="142"/>
      <c r="AH47" s="142"/>
      <c r="AI47" s="142"/>
      <c r="AJ47" s="142"/>
      <c r="AL47" s="608" t="s">
        <v>3566</v>
      </c>
      <c r="AM47" s="252" t="s">
        <v>516</v>
      </c>
      <c r="AN47" s="252">
        <v>705.0</v>
      </c>
      <c r="AO47" s="136">
        <f t="shared" si="11"/>
        <v>105.75</v>
      </c>
      <c r="AP47" s="136">
        <f t="shared" si="12"/>
        <v>599.25</v>
      </c>
      <c r="AQ47" s="138">
        <v>0.05</v>
      </c>
      <c r="AS47" s="615"/>
      <c r="AT47" s="142"/>
      <c r="AU47" s="142"/>
      <c r="AV47" s="142"/>
      <c r="AW47" s="142"/>
      <c r="AX47" s="142"/>
      <c r="BG47" s="606" t="s">
        <v>3573</v>
      </c>
      <c r="BH47" s="136" t="s">
        <v>941</v>
      </c>
      <c r="BI47" s="136">
        <v>180.0</v>
      </c>
      <c r="BJ47" s="136">
        <f t="shared" si="17"/>
        <v>18</v>
      </c>
      <c r="BK47" s="136">
        <f t="shared" si="18"/>
        <v>162</v>
      </c>
      <c r="BL47" s="138">
        <v>0.05</v>
      </c>
      <c r="BN47" s="606" t="s">
        <v>3574</v>
      </c>
      <c r="BO47" s="136" t="s">
        <v>3322</v>
      </c>
      <c r="BP47" s="136">
        <v>249.0</v>
      </c>
      <c r="BQ47" s="136">
        <f t="shared" si="19"/>
        <v>24.9</v>
      </c>
      <c r="BR47" s="136">
        <f t="shared" si="20"/>
        <v>224.1</v>
      </c>
      <c r="BS47" s="138">
        <v>0.18</v>
      </c>
    </row>
    <row r="48" ht="15.75" customHeight="1">
      <c r="J48" s="606" t="s">
        <v>3575</v>
      </c>
      <c r="K48" s="136" t="s">
        <v>1042</v>
      </c>
      <c r="L48" s="136">
        <v>2700.0</v>
      </c>
      <c r="M48" s="136">
        <f t="shared" si="3"/>
        <v>270</v>
      </c>
      <c r="N48" s="136">
        <f t="shared" si="4"/>
        <v>2430</v>
      </c>
      <c r="O48" s="138">
        <v>0.05</v>
      </c>
      <c r="X48" s="606" t="s">
        <v>3576</v>
      </c>
      <c r="Y48" s="136" t="s">
        <v>3459</v>
      </c>
      <c r="Z48" s="136">
        <v>165.0</v>
      </c>
      <c r="AA48" s="252">
        <f t="shared" si="7"/>
        <v>16.5</v>
      </c>
      <c r="AB48" s="252">
        <f t="shared" si="8"/>
        <v>148.5</v>
      </c>
      <c r="AC48" s="604">
        <v>0.05</v>
      </c>
      <c r="AE48" s="615"/>
      <c r="AF48" s="142"/>
      <c r="AG48" s="142"/>
      <c r="AH48" s="142"/>
      <c r="AI48" s="142"/>
      <c r="AJ48" s="142"/>
      <c r="AL48" s="608" t="s">
        <v>3566</v>
      </c>
      <c r="AM48" s="252" t="s">
        <v>27</v>
      </c>
      <c r="AN48" s="252">
        <v>255.0</v>
      </c>
      <c r="AO48" s="136">
        <f t="shared" si="11"/>
        <v>38.25</v>
      </c>
      <c r="AP48" s="136">
        <f t="shared" si="12"/>
        <v>216.75</v>
      </c>
      <c r="AQ48" s="138">
        <v>0.05</v>
      </c>
      <c r="AS48" s="615"/>
      <c r="AT48" s="142"/>
      <c r="AU48" s="142"/>
      <c r="AV48" s="142"/>
      <c r="AW48" s="142"/>
      <c r="AX48" s="142"/>
      <c r="BG48" s="606" t="s">
        <v>3577</v>
      </c>
      <c r="BH48" s="136" t="s">
        <v>279</v>
      </c>
      <c r="BI48" s="136">
        <v>399.0</v>
      </c>
      <c r="BJ48" s="136">
        <f t="shared" si="17"/>
        <v>39.9</v>
      </c>
      <c r="BK48" s="136">
        <f t="shared" si="18"/>
        <v>359.1</v>
      </c>
      <c r="BL48" s="138">
        <v>0.05</v>
      </c>
      <c r="BN48" s="601" t="s">
        <v>3578</v>
      </c>
      <c r="BO48" s="136" t="s">
        <v>3579</v>
      </c>
      <c r="BP48" s="136">
        <v>249.0</v>
      </c>
      <c r="BQ48" s="136">
        <f t="shared" si="19"/>
        <v>24.9</v>
      </c>
      <c r="BR48" s="136">
        <f t="shared" si="20"/>
        <v>224.1</v>
      </c>
      <c r="BS48" s="138">
        <v>0.18</v>
      </c>
    </row>
    <row r="49" ht="15.75" customHeight="1">
      <c r="J49" s="606" t="s">
        <v>3580</v>
      </c>
      <c r="K49" s="136" t="s">
        <v>289</v>
      </c>
      <c r="L49" s="136">
        <v>190.0</v>
      </c>
      <c r="M49" s="136">
        <f t="shared" si="3"/>
        <v>19</v>
      </c>
      <c r="N49" s="136">
        <f t="shared" si="4"/>
        <v>171</v>
      </c>
      <c r="O49" s="138">
        <v>0.05</v>
      </c>
      <c r="X49" s="606" t="s">
        <v>3581</v>
      </c>
      <c r="Y49" s="136" t="s">
        <v>3582</v>
      </c>
      <c r="Z49" s="136">
        <v>129.0</v>
      </c>
      <c r="AA49" s="252">
        <f t="shared" si="7"/>
        <v>12.9</v>
      </c>
      <c r="AB49" s="252">
        <f t="shared" si="8"/>
        <v>116.1</v>
      </c>
      <c r="AC49" s="604">
        <v>0.05</v>
      </c>
      <c r="AE49" s="615"/>
      <c r="AF49" s="142"/>
      <c r="AG49" s="142"/>
      <c r="AH49" s="142"/>
      <c r="AI49" s="142"/>
      <c r="AJ49" s="142"/>
      <c r="AL49" s="606" t="s">
        <v>3583</v>
      </c>
      <c r="AM49" s="252" t="s">
        <v>27</v>
      </c>
      <c r="AN49" s="252">
        <v>110.0</v>
      </c>
      <c r="AO49" s="136">
        <f t="shared" si="11"/>
        <v>16.5</v>
      </c>
      <c r="AP49" s="136">
        <f t="shared" si="12"/>
        <v>93.5</v>
      </c>
      <c r="AQ49" s="138">
        <v>0.05</v>
      </c>
      <c r="AS49" s="615"/>
      <c r="AT49" s="142"/>
      <c r="AU49" s="142"/>
      <c r="AV49" s="142"/>
      <c r="AW49" s="142"/>
      <c r="AX49" s="142"/>
      <c r="BG49" s="606" t="s">
        <v>3584</v>
      </c>
      <c r="BH49" s="136" t="s">
        <v>589</v>
      </c>
      <c r="BI49" s="136">
        <v>249.0</v>
      </c>
      <c r="BJ49" s="136">
        <f t="shared" si="17"/>
        <v>24.9</v>
      </c>
      <c r="BK49" s="136">
        <f t="shared" si="18"/>
        <v>224.1</v>
      </c>
      <c r="BL49" s="138">
        <v>0.05</v>
      </c>
      <c r="BN49" s="601" t="s">
        <v>3585</v>
      </c>
      <c r="BO49" s="136" t="s">
        <v>3586</v>
      </c>
      <c r="BP49" s="136">
        <v>259.0</v>
      </c>
      <c r="BQ49" s="136">
        <f t="shared" si="19"/>
        <v>25.9</v>
      </c>
      <c r="BR49" s="136">
        <f t="shared" si="20"/>
        <v>233.1</v>
      </c>
      <c r="BS49" s="138">
        <v>0.18</v>
      </c>
    </row>
    <row r="50" ht="15.75" customHeight="1">
      <c r="J50" s="606" t="s">
        <v>3587</v>
      </c>
      <c r="K50" s="136" t="s">
        <v>289</v>
      </c>
      <c r="L50" s="136">
        <v>199.0</v>
      </c>
      <c r="M50" s="136">
        <f t="shared" si="3"/>
        <v>19.9</v>
      </c>
      <c r="N50" s="136">
        <f t="shared" si="4"/>
        <v>179.1</v>
      </c>
      <c r="O50" s="138">
        <v>0.05</v>
      </c>
      <c r="X50" s="606" t="s">
        <v>3588</v>
      </c>
      <c r="Y50" s="136" t="s">
        <v>3582</v>
      </c>
      <c r="Z50" s="136">
        <v>129.0</v>
      </c>
      <c r="AA50" s="252">
        <f t="shared" si="7"/>
        <v>12.9</v>
      </c>
      <c r="AB50" s="252">
        <f t="shared" si="8"/>
        <v>116.1</v>
      </c>
      <c r="AC50" s="604">
        <v>0.05</v>
      </c>
      <c r="AE50" s="615"/>
      <c r="AF50" s="142"/>
      <c r="AG50" s="142"/>
      <c r="AH50" s="142"/>
      <c r="AI50" s="142"/>
      <c r="AJ50" s="142"/>
      <c r="AL50" s="606" t="s">
        <v>3583</v>
      </c>
      <c r="AM50" s="252" t="s">
        <v>304</v>
      </c>
      <c r="AN50" s="252">
        <v>220.0</v>
      </c>
      <c r="AO50" s="136">
        <f t="shared" si="11"/>
        <v>33</v>
      </c>
      <c r="AP50" s="136">
        <f t="shared" si="12"/>
        <v>187</v>
      </c>
      <c r="AQ50" s="138">
        <v>0.05</v>
      </c>
      <c r="AS50" s="615"/>
      <c r="AT50" s="142"/>
      <c r="AU50" s="142"/>
      <c r="AV50" s="142"/>
      <c r="AW50" s="142"/>
      <c r="AX50" s="142"/>
      <c r="BG50" s="606" t="s">
        <v>3589</v>
      </c>
      <c r="BH50" s="136" t="s">
        <v>941</v>
      </c>
      <c r="BI50" s="136">
        <v>210.0</v>
      </c>
      <c r="BJ50" s="136">
        <f t="shared" si="17"/>
        <v>21</v>
      </c>
      <c r="BK50" s="136">
        <f t="shared" si="18"/>
        <v>189</v>
      </c>
      <c r="BL50" s="138">
        <v>0.05</v>
      </c>
      <c r="BN50" s="606" t="s">
        <v>3590</v>
      </c>
      <c r="BO50" s="136" t="s">
        <v>3586</v>
      </c>
      <c r="BP50" s="136">
        <v>279.0</v>
      </c>
      <c r="BQ50" s="136">
        <f t="shared" si="19"/>
        <v>27.9</v>
      </c>
      <c r="BR50" s="136">
        <f t="shared" si="20"/>
        <v>251.1</v>
      </c>
      <c r="BS50" s="138">
        <v>0.18</v>
      </c>
    </row>
    <row r="51" ht="15.75" customHeight="1">
      <c r="J51" s="606" t="s">
        <v>3591</v>
      </c>
      <c r="K51" s="136" t="s">
        <v>3239</v>
      </c>
      <c r="L51" s="136">
        <v>1250.0</v>
      </c>
      <c r="M51" s="136">
        <f t="shared" si="3"/>
        <v>125</v>
      </c>
      <c r="N51" s="136">
        <f t="shared" si="4"/>
        <v>1125</v>
      </c>
      <c r="O51" s="138">
        <v>0.05</v>
      </c>
      <c r="X51" s="606" t="s">
        <v>3592</v>
      </c>
      <c r="Y51" s="136" t="s">
        <v>3366</v>
      </c>
      <c r="Z51" s="136">
        <v>150.0</v>
      </c>
      <c r="AA51" s="252">
        <f t="shared" si="7"/>
        <v>15</v>
      </c>
      <c r="AB51" s="252">
        <f t="shared" si="8"/>
        <v>135</v>
      </c>
      <c r="AC51" s="604">
        <v>0.05</v>
      </c>
      <c r="AL51" s="606" t="s">
        <v>3593</v>
      </c>
      <c r="AM51" s="252" t="s">
        <v>29</v>
      </c>
      <c r="AN51" s="252">
        <v>170.0</v>
      </c>
      <c r="AO51" s="136">
        <f t="shared" si="11"/>
        <v>25.5</v>
      </c>
      <c r="AP51" s="136">
        <f t="shared" si="12"/>
        <v>144.5</v>
      </c>
      <c r="AQ51" s="138">
        <v>0.05</v>
      </c>
      <c r="AS51" s="615"/>
      <c r="AT51" s="142"/>
      <c r="AU51" s="142"/>
      <c r="AV51" s="142"/>
      <c r="AW51" s="142"/>
      <c r="AX51" s="142"/>
      <c r="BG51" s="606" t="s">
        <v>3594</v>
      </c>
      <c r="BH51" s="136" t="s">
        <v>941</v>
      </c>
      <c r="BI51" s="136">
        <v>180.0</v>
      </c>
      <c r="BJ51" s="136">
        <f t="shared" si="17"/>
        <v>18</v>
      </c>
      <c r="BK51" s="136">
        <f t="shared" si="18"/>
        <v>162</v>
      </c>
      <c r="BL51" s="138">
        <v>0.05</v>
      </c>
      <c r="BN51" s="606" t="s">
        <v>3595</v>
      </c>
      <c r="BO51" s="136" t="s">
        <v>589</v>
      </c>
      <c r="BP51" s="136">
        <v>299.0</v>
      </c>
      <c r="BQ51" s="136">
        <f t="shared" si="19"/>
        <v>29.9</v>
      </c>
      <c r="BR51" s="136">
        <f t="shared" si="20"/>
        <v>269.1</v>
      </c>
      <c r="BS51" s="138">
        <v>0.18</v>
      </c>
    </row>
    <row r="52" ht="15.75" customHeight="1">
      <c r="J52" s="606" t="s">
        <v>3596</v>
      </c>
      <c r="K52" s="136" t="s">
        <v>3239</v>
      </c>
      <c r="L52" s="136">
        <v>955.0</v>
      </c>
      <c r="M52" s="136">
        <f t="shared" si="3"/>
        <v>95.5</v>
      </c>
      <c r="N52" s="136">
        <f t="shared" si="4"/>
        <v>859.5</v>
      </c>
      <c r="O52" s="138">
        <v>0.05</v>
      </c>
      <c r="X52" s="606" t="s">
        <v>3597</v>
      </c>
      <c r="Y52" s="136" t="s">
        <v>3598</v>
      </c>
      <c r="Z52" s="136">
        <v>72.0</v>
      </c>
      <c r="AA52" s="252">
        <f t="shared" si="7"/>
        <v>7.2</v>
      </c>
      <c r="AB52" s="252">
        <f t="shared" si="8"/>
        <v>64.8</v>
      </c>
      <c r="AC52" s="604">
        <v>0.05</v>
      </c>
      <c r="AL52" s="606" t="s">
        <v>3566</v>
      </c>
      <c r="AM52" s="252" t="s">
        <v>29</v>
      </c>
      <c r="AN52" s="252">
        <v>130.0</v>
      </c>
      <c r="AO52" s="136">
        <f t="shared" si="11"/>
        <v>19.5</v>
      </c>
      <c r="AP52" s="136">
        <f t="shared" si="12"/>
        <v>110.5</v>
      </c>
      <c r="AQ52" s="138">
        <v>0.05</v>
      </c>
      <c r="AS52" s="615"/>
      <c r="AT52" s="142"/>
      <c r="AU52" s="142"/>
      <c r="AV52" s="142"/>
      <c r="AW52" s="142"/>
      <c r="AX52" s="142"/>
      <c r="BG52" s="606" t="s">
        <v>3599</v>
      </c>
      <c r="BH52" s="136" t="s">
        <v>589</v>
      </c>
      <c r="BI52" s="136">
        <v>185.0</v>
      </c>
      <c r="BJ52" s="136">
        <f t="shared" si="17"/>
        <v>18.5</v>
      </c>
      <c r="BK52" s="136">
        <f t="shared" si="18"/>
        <v>166.5</v>
      </c>
      <c r="BL52" s="138">
        <v>0.05</v>
      </c>
      <c r="BN52" s="606" t="s">
        <v>3600</v>
      </c>
      <c r="BO52" s="136" t="s">
        <v>3601</v>
      </c>
      <c r="BP52" s="136">
        <v>95.0</v>
      </c>
      <c r="BQ52" s="136">
        <f t="shared" si="19"/>
        <v>9.5</v>
      </c>
      <c r="BR52" s="136">
        <f t="shared" si="20"/>
        <v>85.5</v>
      </c>
      <c r="BS52" s="138">
        <v>0.18</v>
      </c>
    </row>
    <row r="53" ht="15.75" customHeight="1">
      <c r="J53" s="606" t="s">
        <v>3602</v>
      </c>
      <c r="K53" s="136" t="s">
        <v>627</v>
      </c>
      <c r="L53" s="136">
        <v>1019.0</v>
      </c>
      <c r="M53" s="136">
        <f t="shared" si="3"/>
        <v>101.9</v>
      </c>
      <c r="N53" s="136">
        <f t="shared" si="4"/>
        <v>917.1</v>
      </c>
      <c r="O53" s="138">
        <v>0.05</v>
      </c>
      <c r="X53" s="614"/>
      <c r="Y53" s="136"/>
      <c r="Z53" s="136"/>
      <c r="AA53" s="136"/>
      <c r="AB53" s="136"/>
      <c r="AC53" s="136"/>
      <c r="AL53" s="606" t="s">
        <v>3566</v>
      </c>
      <c r="AM53" s="252" t="s">
        <v>30</v>
      </c>
      <c r="AN53" s="252">
        <v>35.0</v>
      </c>
      <c r="AO53" s="136">
        <f t="shared" si="11"/>
        <v>5.25</v>
      </c>
      <c r="AP53" s="136">
        <f t="shared" si="12"/>
        <v>29.75</v>
      </c>
      <c r="AQ53" s="138">
        <v>0.05</v>
      </c>
      <c r="AS53" s="615"/>
      <c r="AT53" s="142"/>
      <c r="AU53" s="142"/>
      <c r="AV53" s="142"/>
      <c r="AW53" s="142"/>
      <c r="AX53" s="142"/>
      <c r="BG53" s="606" t="s">
        <v>3603</v>
      </c>
      <c r="BH53" s="136" t="s">
        <v>941</v>
      </c>
      <c r="BI53" s="136">
        <v>249.0</v>
      </c>
      <c r="BJ53" s="136">
        <f t="shared" si="17"/>
        <v>24.9</v>
      </c>
      <c r="BK53" s="136">
        <f t="shared" si="18"/>
        <v>224.1</v>
      </c>
      <c r="BL53" s="138">
        <v>0.05</v>
      </c>
      <c r="BN53" s="606" t="s">
        <v>3600</v>
      </c>
      <c r="BO53" s="136" t="s">
        <v>3604</v>
      </c>
      <c r="BP53" s="136">
        <v>185.0</v>
      </c>
      <c r="BQ53" s="136">
        <f t="shared" si="19"/>
        <v>18.5</v>
      </c>
      <c r="BR53" s="136">
        <f t="shared" si="20"/>
        <v>166.5</v>
      </c>
      <c r="BS53" s="138">
        <v>0.18</v>
      </c>
    </row>
    <row r="54" ht="15.75" customHeight="1">
      <c r="J54" s="606" t="s">
        <v>3605</v>
      </c>
      <c r="K54" s="136" t="s">
        <v>289</v>
      </c>
      <c r="L54" s="136">
        <v>195.0</v>
      </c>
      <c r="M54" s="136">
        <f t="shared" si="3"/>
        <v>19.5</v>
      </c>
      <c r="N54" s="136">
        <f t="shared" si="4"/>
        <v>175.5</v>
      </c>
      <c r="O54" s="138">
        <v>0.05</v>
      </c>
      <c r="X54" s="614"/>
      <c r="Y54" s="136"/>
      <c r="Z54" s="136"/>
      <c r="AA54" s="136"/>
      <c r="AB54" s="136"/>
      <c r="AC54" s="136"/>
      <c r="AL54" s="606" t="s">
        <v>3593</v>
      </c>
      <c r="AM54" s="252" t="s">
        <v>27</v>
      </c>
      <c r="AN54" s="252">
        <v>325.0</v>
      </c>
      <c r="AO54" s="136">
        <f t="shared" si="11"/>
        <v>48.75</v>
      </c>
      <c r="AP54" s="136">
        <f t="shared" si="12"/>
        <v>276.25</v>
      </c>
      <c r="AQ54" s="138">
        <v>0.05</v>
      </c>
      <c r="AS54" s="615"/>
      <c r="AT54" s="142"/>
      <c r="AU54" s="142"/>
      <c r="AV54" s="142"/>
      <c r="AW54" s="142"/>
      <c r="AX54" s="142"/>
      <c r="BG54" s="606" t="s">
        <v>3606</v>
      </c>
      <c r="BH54" s="136" t="s">
        <v>1365</v>
      </c>
      <c r="BI54" s="136">
        <v>476.0</v>
      </c>
      <c r="BJ54" s="136">
        <f t="shared" si="17"/>
        <v>47.6</v>
      </c>
      <c r="BK54" s="136">
        <f t="shared" si="18"/>
        <v>428.4</v>
      </c>
      <c r="BL54" s="138">
        <v>0.05</v>
      </c>
      <c r="BN54" s="606" t="s">
        <v>3607</v>
      </c>
      <c r="BO54" s="136" t="s">
        <v>3608</v>
      </c>
      <c r="BP54" s="136">
        <v>75.0</v>
      </c>
      <c r="BQ54" s="136">
        <f t="shared" si="19"/>
        <v>7.5</v>
      </c>
      <c r="BR54" s="136">
        <f t="shared" si="20"/>
        <v>67.5</v>
      </c>
      <c r="BS54" s="138">
        <v>0.18</v>
      </c>
    </row>
    <row r="55" ht="15.75" customHeight="1">
      <c r="J55" s="606" t="s">
        <v>3609</v>
      </c>
      <c r="K55" s="136" t="s">
        <v>289</v>
      </c>
      <c r="L55" s="136">
        <v>199.0</v>
      </c>
      <c r="M55" s="136">
        <f t="shared" si="3"/>
        <v>19.9</v>
      </c>
      <c r="N55" s="136">
        <f t="shared" si="4"/>
        <v>179.1</v>
      </c>
      <c r="O55" s="138">
        <v>0.05</v>
      </c>
      <c r="X55" s="614"/>
      <c r="Y55" s="136"/>
      <c r="Z55" s="136"/>
      <c r="AA55" s="136"/>
      <c r="AB55" s="136"/>
      <c r="AC55" s="136"/>
      <c r="AL55" s="606" t="s">
        <v>3593</v>
      </c>
      <c r="AM55" s="252" t="s">
        <v>304</v>
      </c>
      <c r="AN55" s="252">
        <v>620.0</v>
      </c>
      <c r="AO55" s="136">
        <f t="shared" si="11"/>
        <v>93</v>
      </c>
      <c r="AP55" s="136">
        <f t="shared" si="12"/>
        <v>527</v>
      </c>
      <c r="AQ55" s="138">
        <v>0.05</v>
      </c>
      <c r="AS55" s="615"/>
      <c r="AT55" s="142"/>
      <c r="AU55" s="142"/>
      <c r="AV55" s="142"/>
      <c r="AW55" s="142"/>
      <c r="AX55" s="142"/>
      <c r="BG55" s="605" t="s">
        <v>3610</v>
      </c>
      <c r="BH55" s="136" t="s">
        <v>30</v>
      </c>
      <c r="BI55" s="136">
        <v>240.0</v>
      </c>
      <c r="BJ55" s="136">
        <f t="shared" si="17"/>
        <v>24</v>
      </c>
      <c r="BK55" s="136">
        <f t="shared" si="18"/>
        <v>216</v>
      </c>
      <c r="BL55" s="138">
        <v>0.05</v>
      </c>
      <c r="BN55" s="606" t="s">
        <v>3611</v>
      </c>
      <c r="BO55" s="136" t="s">
        <v>3612</v>
      </c>
      <c r="BP55" s="136">
        <v>399.0</v>
      </c>
      <c r="BQ55" s="136">
        <f t="shared" si="19"/>
        <v>39.9</v>
      </c>
      <c r="BR55" s="136">
        <f t="shared" si="20"/>
        <v>359.1</v>
      </c>
      <c r="BS55" s="138">
        <v>0.18</v>
      </c>
    </row>
    <row r="56" ht="15.75" customHeight="1">
      <c r="J56" s="601" t="s">
        <v>3613</v>
      </c>
      <c r="K56" s="136" t="s">
        <v>289</v>
      </c>
      <c r="L56" s="136">
        <v>192.0</v>
      </c>
      <c r="M56" s="136">
        <f t="shared" si="3"/>
        <v>19.2</v>
      </c>
      <c r="N56" s="136">
        <f t="shared" si="4"/>
        <v>172.8</v>
      </c>
      <c r="O56" s="138">
        <v>0.05</v>
      </c>
      <c r="X56" s="614"/>
      <c r="Y56" s="136"/>
      <c r="Z56" s="136"/>
      <c r="AA56" s="136"/>
      <c r="AB56" s="136"/>
      <c r="AC56" s="136"/>
      <c r="AL56" s="606" t="s">
        <v>3614</v>
      </c>
      <c r="AM56" s="252" t="s">
        <v>304</v>
      </c>
      <c r="AN56" s="252">
        <v>550.0</v>
      </c>
      <c r="AO56" s="136">
        <f t="shared" si="11"/>
        <v>82.5</v>
      </c>
      <c r="AP56" s="136">
        <f t="shared" si="12"/>
        <v>467.5</v>
      </c>
      <c r="AQ56" s="138">
        <v>0.05</v>
      </c>
      <c r="AS56" s="615"/>
      <c r="AT56" s="142"/>
      <c r="AU56" s="142"/>
      <c r="AV56" s="142"/>
      <c r="AW56" s="142"/>
      <c r="AX56" s="142"/>
      <c r="BG56" s="606" t="s">
        <v>3615</v>
      </c>
      <c r="BH56" s="136" t="s">
        <v>30</v>
      </c>
      <c r="BI56" s="136">
        <v>265.0</v>
      </c>
      <c r="BJ56" s="136">
        <f t="shared" si="17"/>
        <v>26.5</v>
      </c>
      <c r="BK56" s="136">
        <f t="shared" si="18"/>
        <v>238.5</v>
      </c>
      <c r="BL56" s="138">
        <v>0.05</v>
      </c>
      <c r="BN56" s="606" t="s">
        <v>3616</v>
      </c>
      <c r="BO56" s="136" t="s">
        <v>3617</v>
      </c>
      <c r="BP56" s="136">
        <v>180.0</v>
      </c>
      <c r="BQ56" s="136">
        <f t="shared" si="19"/>
        <v>18</v>
      </c>
      <c r="BR56" s="136">
        <f t="shared" si="20"/>
        <v>162</v>
      </c>
      <c r="BS56" s="138">
        <v>0.18</v>
      </c>
    </row>
    <row r="57" ht="15.75" customHeight="1">
      <c r="J57" s="606" t="s">
        <v>3618</v>
      </c>
      <c r="K57" s="136" t="s">
        <v>1042</v>
      </c>
      <c r="L57" s="136">
        <v>435.0</v>
      </c>
      <c r="M57" s="136">
        <f t="shared" si="3"/>
        <v>43.5</v>
      </c>
      <c r="N57" s="136">
        <f t="shared" si="4"/>
        <v>391.5</v>
      </c>
      <c r="O57" s="138">
        <v>0.05</v>
      </c>
      <c r="X57" s="614"/>
      <c r="Y57" s="136"/>
      <c r="Z57" s="136"/>
      <c r="AA57" s="136"/>
      <c r="AB57" s="136"/>
      <c r="AC57" s="136"/>
      <c r="AL57" s="606" t="s">
        <v>3619</v>
      </c>
      <c r="AM57" s="252" t="s">
        <v>304</v>
      </c>
      <c r="AN57" s="252">
        <v>550.0</v>
      </c>
      <c r="AO57" s="136">
        <f t="shared" si="11"/>
        <v>82.5</v>
      </c>
      <c r="AP57" s="136">
        <f t="shared" si="12"/>
        <v>467.5</v>
      </c>
      <c r="AQ57" s="138">
        <v>0.05</v>
      </c>
      <c r="AS57" s="615"/>
      <c r="AT57" s="142"/>
      <c r="AU57" s="142"/>
      <c r="AV57" s="142"/>
      <c r="AW57" s="142"/>
      <c r="AX57" s="142"/>
      <c r="BG57" s="606" t="s">
        <v>3620</v>
      </c>
      <c r="BH57" s="136" t="s">
        <v>450</v>
      </c>
      <c r="BI57" s="136">
        <v>189.0</v>
      </c>
      <c r="BJ57" s="136">
        <f t="shared" si="17"/>
        <v>18.9</v>
      </c>
      <c r="BK57" s="136">
        <f t="shared" si="18"/>
        <v>170.1</v>
      </c>
      <c r="BL57" s="138">
        <v>0.05</v>
      </c>
      <c r="BN57" s="606" t="s">
        <v>3621</v>
      </c>
      <c r="BO57" s="136" t="s">
        <v>30</v>
      </c>
      <c r="BP57" s="136">
        <v>255.0</v>
      </c>
      <c r="BQ57" s="136">
        <f t="shared" si="19"/>
        <v>25.5</v>
      </c>
      <c r="BR57" s="136">
        <f t="shared" si="20"/>
        <v>229.5</v>
      </c>
      <c r="BS57" s="138">
        <v>0.18</v>
      </c>
    </row>
    <row r="58" ht="15.75" customHeight="1">
      <c r="J58" s="606" t="s">
        <v>3618</v>
      </c>
      <c r="K58" s="136" t="s">
        <v>3543</v>
      </c>
      <c r="L58" s="136">
        <v>690.0</v>
      </c>
      <c r="M58" s="136">
        <f t="shared" si="3"/>
        <v>69</v>
      </c>
      <c r="N58" s="136">
        <f t="shared" si="4"/>
        <v>621</v>
      </c>
      <c r="O58" s="138">
        <v>0.05</v>
      </c>
      <c r="AL58" s="601" t="s">
        <v>3622</v>
      </c>
      <c r="AM58" s="252" t="s">
        <v>27</v>
      </c>
      <c r="AN58" s="252">
        <v>290.0</v>
      </c>
      <c r="AO58" s="136">
        <f t="shared" si="11"/>
        <v>43.5</v>
      </c>
      <c r="AP58" s="136">
        <f t="shared" si="12"/>
        <v>246.5</v>
      </c>
      <c r="AQ58" s="138">
        <v>0.05</v>
      </c>
      <c r="AS58" s="615"/>
      <c r="AT58" s="142"/>
      <c r="AU58" s="142"/>
      <c r="AV58" s="142"/>
      <c r="AW58" s="142"/>
      <c r="AX58" s="142"/>
      <c r="BG58" s="606" t="s">
        <v>3623</v>
      </c>
      <c r="BH58" s="136" t="s">
        <v>30</v>
      </c>
      <c r="BI58" s="136">
        <v>259.0</v>
      </c>
      <c r="BJ58" s="136">
        <f t="shared" si="17"/>
        <v>25.9</v>
      </c>
      <c r="BK58" s="136">
        <f t="shared" si="18"/>
        <v>233.1</v>
      </c>
      <c r="BL58" s="138">
        <v>0.05</v>
      </c>
      <c r="BN58" s="606" t="s">
        <v>3624</v>
      </c>
      <c r="BO58" s="136" t="s">
        <v>3385</v>
      </c>
      <c r="BP58" s="136">
        <v>299.0</v>
      </c>
      <c r="BQ58" s="136">
        <f t="shared" si="19"/>
        <v>29.9</v>
      </c>
      <c r="BR58" s="136">
        <f t="shared" si="20"/>
        <v>269.1</v>
      </c>
      <c r="BS58" s="138">
        <v>0.18</v>
      </c>
    </row>
    <row r="59" ht="15.75" customHeight="1">
      <c r="J59" s="606" t="s">
        <v>3625</v>
      </c>
      <c r="K59" s="136" t="s">
        <v>289</v>
      </c>
      <c r="L59" s="136">
        <v>399.0</v>
      </c>
      <c r="M59" s="136">
        <f t="shared" si="3"/>
        <v>39.9</v>
      </c>
      <c r="N59" s="136">
        <f t="shared" si="4"/>
        <v>359.1</v>
      </c>
      <c r="O59" s="138">
        <v>0.05</v>
      </c>
      <c r="AL59" s="606" t="s">
        <v>3614</v>
      </c>
      <c r="AM59" s="252" t="s">
        <v>29</v>
      </c>
      <c r="AN59" s="252">
        <v>140.0</v>
      </c>
      <c r="AO59" s="136">
        <f t="shared" si="11"/>
        <v>21</v>
      </c>
      <c r="AP59" s="136">
        <f t="shared" si="12"/>
        <v>119</v>
      </c>
      <c r="AQ59" s="138">
        <v>0.05</v>
      </c>
      <c r="AS59" s="615"/>
      <c r="AT59" s="142"/>
      <c r="AU59" s="142"/>
      <c r="AV59" s="142"/>
      <c r="AW59" s="142"/>
      <c r="AX59" s="142"/>
      <c r="BG59" s="606" t="s">
        <v>3626</v>
      </c>
      <c r="BH59" s="136" t="s">
        <v>589</v>
      </c>
      <c r="BI59" s="136">
        <v>299.0</v>
      </c>
      <c r="BJ59" s="136">
        <f t="shared" si="17"/>
        <v>29.9</v>
      </c>
      <c r="BK59" s="136">
        <f t="shared" si="18"/>
        <v>269.1</v>
      </c>
      <c r="BL59" s="138">
        <v>0.05</v>
      </c>
      <c r="BN59" s="606" t="s">
        <v>3627</v>
      </c>
      <c r="BO59" s="136" t="s">
        <v>312</v>
      </c>
      <c r="BP59" s="136">
        <v>149.0</v>
      </c>
      <c r="BQ59" s="136">
        <f t="shared" si="19"/>
        <v>14.9</v>
      </c>
      <c r="BR59" s="136">
        <f t="shared" si="20"/>
        <v>134.1</v>
      </c>
      <c r="BS59" s="138">
        <v>0.18</v>
      </c>
    </row>
    <row r="60" ht="15.75" customHeight="1">
      <c r="J60" s="606" t="s">
        <v>3628</v>
      </c>
      <c r="K60" s="136" t="s">
        <v>289</v>
      </c>
      <c r="L60" s="136">
        <v>495.0</v>
      </c>
      <c r="M60" s="136">
        <f t="shared" si="3"/>
        <v>49.5</v>
      </c>
      <c r="N60" s="136">
        <f t="shared" si="4"/>
        <v>445.5</v>
      </c>
      <c r="O60" s="138">
        <v>0.05</v>
      </c>
      <c r="AL60" s="606" t="s">
        <v>3619</v>
      </c>
      <c r="AM60" s="252" t="s">
        <v>29</v>
      </c>
      <c r="AN60" s="252">
        <v>150.0</v>
      </c>
      <c r="AO60" s="136">
        <f t="shared" si="11"/>
        <v>22.5</v>
      </c>
      <c r="AP60" s="136">
        <f t="shared" si="12"/>
        <v>127.5</v>
      </c>
      <c r="AQ60" s="138">
        <v>0.05</v>
      </c>
      <c r="AS60" s="615"/>
      <c r="AT60" s="142"/>
      <c r="AU60" s="142"/>
      <c r="AV60" s="142"/>
      <c r="AW60" s="142"/>
      <c r="AX60" s="142"/>
      <c r="BG60" s="606" t="s">
        <v>3629</v>
      </c>
      <c r="BH60" s="136" t="s">
        <v>30</v>
      </c>
      <c r="BI60" s="136">
        <v>199.0</v>
      </c>
      <c r="BJ60" s="136">
        <f t="shared" si="17"/>
        <v>19.9</v>
      </c>
      <c r="BK60" s="136">
        <f t="shared" si="18"/>
        <v>179.1</v>
      </c>
      <c r="BL60" s="138">
        <v>0.05</v>
      </c>
      <c r="BN60" s="606" t="s">
        <v>3630</v>
      </c>
      <c r="BO60" s="136" t="s">
        <v>3205</v>
      </c>
      <c r="BP60" s="136">
        <v>199.0</v>
      </c>
      <c r="BQ60" s="136">
        <f t="shared" si="19"/>
        <v>19.9</v>
      </c>
      <c r="BR60" s="136">
        <f t="shared" si="20"/>
        <v>179.1</v>
      </c>
      <c r="BS60" s="138">
        <v>0.18</v>
      </c>
    </row>
    <row r="61" ht="15.75" customHeight="1">
      <c r="J61" s="606" t="s">
        <v>3631</v>
      </c>
      <c r="K61" s="136" t="s">
        <v>289</v>
      </c>
      <c r="L61" s="136">
        <v>400.0</v>
      </c>
      <c r="M61" s="136">
        <f t="shared" si="3"/>
        <v>40</v>
      </c>
      <c r="N61" s="136">
        <f t="shared" si="4"/>
        <v>360</v>
      </c>
      <c r="O61" s="138">
        <v>0.05</v>
      </c>
      <c r="AL61" s="606" t="s">
        <v>3632</v>
      </c>
      <c r="AM61" s="252" t="s">
        <v>27</v>
      </c>
      <c r="AN61" s="252">
        <v>320.0</v>
      </c>
      <c r="AO61" s="136">
        <f t="shared" si="11"/>
        <v>48</v>
      </c>
      <c r="AP61" s="136">
        <f t="shared" si="12"/>
        <v>272</v>
      </c>
      <c r="AQ61" s="138">
        <v>0.05</v>
      </c>
      <c r="BG61" s="606" t="s">
        <v>3633</v>
      </c>
      <c r="BH61" s="136" t="s">
        <v>30</v>
      </c>
      <c r="BI61" s="136">
        <v>225.0</v>
      </c>
      <c r="BJ61" s="136">
        <f t="shared" si="17"/>
        <v>22.5</v>
      </c>
      <c r="BK61" s="136">
        <f t="shared" si="18"/>
        <v>202.5</v>
      </c>
      <c r="BL61" s="138">
        <v>0.05</v>
      </c>
      <c r="BN61" s="606" t="s">
        <v>3634</v>
      </c>
      <c r="BO61" s="136" t="s">
        <v>3635</v>
      </c>
      <c r="BP61" s="136">
        <v>240.0</v>
      </c>
      <c r="BQ61" s="136">
        <f t="shared" si="19"/>
        <v>24</v>
      </c>
      <c r="BR61" s="136">
        <f t="shared" si="20"/>
        <v>216</v>
      </c>
      <c r="BS61" s="138">
        <v>0.18</v>
      </c>
    </row>
    <row r="62" ht="15.75" customHeight="1">
      <c r="J62" s="606" t="s">
        <v>3636</v>
      </c>
      <c r="K62" s="136" t="s">
        <v>396</v>
      </c>
      <c r="L62" s="136">
        <v>340.0</v>
      </c>
      <c r="M62" s="136">
        <f t="shared" si="3"/>
        <v>34</v>
      </c>
      <c r="N62" s="136">
        <f t="shared" si="4"/>
        <v>306</v>
      </c>
      <c r="O62" s="138">
        <v>0.05</v>
      </c>
      <c r="AL62" s="606" t="s">
        <v>3632</v>
      </c>
      <c r="AM62" s="252" t="s">
        <v>304</v>
      </c>
      <c r="AN62" s="252">
        <v>630.0</v>
      </c>
      <c r="AO62" s="136">
        <f t="shared" si="11"/>
        <v>94.5</v>
      </c>
      <c r="AP62" s="136">
        <f t="shared" si="12"/>
        <v>535.5</v>
      </c>
      <c r="AQ62" s="138">
        <v>0.05</v>
      </c>
      <c r="BG62" s="606" t="s">
        <v>3637</v>
      </c>
      <c r="BH62" s="136" t="s">
        <v>589</v>
      </c>
      <c r="BI62" s="136">
        <v>425.0</v>
      </c>
      <c r="BJ62" s="136">
        <f t="shared" si="17"/>
        <v>42.5</v>
      </c>
      <c r="BK62" s="136">
        <f t="shared" si="18"/>
        <v>382.5</v>
      </c>
      <c r="BL62" s="138">
        <v>0.05</v>
      </c>
      <c r="BN62" s="606" t="s">
        <v>3638</v>
      </c>
      <c r="BO62" s="136" t="s">
        <v>3639</v>
      </c>
      <c r="BP62" s="136">
        <v>315.0</v>
      </c>
      <c r="BQ62" s="136">
        <f t="shared" si="19"/>
        <v>31.5</v>
      </c>
      <c r="BR62" s="136">
        <f t="shared" si="20"/>
        <v>283.5</v>
      </c>
      <c r="BS62" s="138">
        <v>0.18</v>
      </c>
    </row>
    <row r="63" ht="15.75" customHeight="1">
      <c r="J63" s="606" t="s">
        <v>3640</v>
      </c>
      <c r="K63" s="136" t="s">
        <v>289</v>
      </c>
      <c r="L63" s="136">
        <v>430.0</v>
      </c>
      <c r="M63" s="136">
        <f t="shared" si="3"/>
        <v>43</v>
      </c>
      <c r="N63" s="136">
        <f t="shared" si="4"/>
        <v>387</v>
      </c>
      <c r="O63" s="138">
        <v>0.05</v>
      </c>
      <c r="AL63" s="606" t="s">
        <v>3641</v>
      </c>
      <c r="AM63" s="252" t="s">
        <v>29</v>
      </c>
      <c r="AN63" s="252">
        <v>160.0</v>
      </c>
      <c r="AO63" s="136">
        <f t="shared" si="11"/>
        <v>24</v>
      </c>
      <c r="AP63" s="136">
        <f t="shared" si="12"/>
        <v>136</v>
      </c>
      <c r="AQ63" s="138">
        <v>0.05</v>
      </c>
      <c r="BG63" s="606" t="s">
        <v>3642</v>
      </c>
      <c r="BH63" s="136" t="s">
        <v>589</v>
      </c>
      <c r="BI63" s="136">
        <v>299.0</v>
      </c>
      <c r="BJ63" s="136">
        <f t="shared" si="17"/>
        <v>29.9</v>
      </c>
      <c r="BK63" s="136">
        <f t="shared" si="18"/>
        <v>269.1</v>
      </c>
      <c r="BL63" s="138">
        <v>0.05</v>
      </c>
      <c r="BN63" s="606" t="s">
        <v>3643</v>
      </c>
      <c r="BO63" s="136" t="s">
        <v>30</v>
      </c>
      <c r="BP63" s="136">
        <v>199.0</v>
      </c>
      <c r="BQ63" s="136">
        <f t="shared" si="19"/>
        <v>19.9</v>
      </c>
      <c r="BR63" s="136">
        <f t="shared" si="20"/>
        <v>179.1</v>
      </c>
      <c r="BS63" s="138">
        <v>0.18</v>
      </c>
    </row>
    <row r="64" ht="15.75" customHeight="1">
      <c r="J64" s="606" t="s">
        <v>3644</v>
      </c>
      <c r="K64" s="136" t="s">
        <v>289</v>
      </c>
      <c r="L64" s="136">
        <v>425.0</v>
      </c>
      <c r="M64" s="136">
        <f t="shared" si="3"/>
        <v>42.5</v>
      </c>
      <c r="N64" s="136">
        <f t="shared" si="4"/>
        <v>382.5</v>
      </c>
      <c r="O64" s="138">
        <v>0.05</v>
      </c>
      <c r="AL64" s="606" t="s">
        <v>3645</v>
      </c>
      <c r="AM64" s="252" t="s">
        <v>29</v>
      </c>
      <c r="AN64" s="252">
        <v>170.0</v>
      </c>
      <c r="AO64" s="136">
        <f t="shared" si="11"/>
        <v>25.5</v>
      </c>
      <c r="AP64" s="136">
        <f t="shared" si="12"/>
        <v>144.5</v>
      </c>
      <c r="AQ64" s="138">
        <v>0.05</v>
      </c>
      <c r="BG64" s="606" t="s">
        <v>3646</v>
      </c>
      <c r="BH64" s="136" t="s">
        <v>30</v>
      </c>
      <c r="BI64" s="136">
        <v>199.0</v>
      </c>
      <c r="BJ64" s="136">
        <f t="shared" si="17"/>
        <v>19.9</v>
      </c>
      <c r="BK64" s="136">
        <f t="shared" si="18"/>
        <v>179.1</v>
      </c>
      <c r="BL64" s="138">
        <v>0.05</v>
      </c>
      <c r="BN64" s="606" t="s">
        <v>3647</v>
      </c>
      <c r="BO64" s="136" t="s">
        <v>3455</v>
      </c>
      <c r="BP64" s="136">
        <v>239.0</v>
      </c>
      <c r="BQ64" s="136">
        <f t="shared" si="19"/>
        <v>23.9</v>
      </c>
      <c r="BR64" s="136">
        <f t="shared" si="20"/>
        <v>215.1</v>
      </c>
      <c r="BS64" s="138">
        <v>0.18</v>
      </c>
    </row>
    <row r="65" ht="15.75" customHeight="1">
      <c r="J65" s="606" t="s">
        <v>3648</v>
      </c>
      <c r="K65" s="136" t="s">
        <v>627</v>
      </c>
      <c r="L65" s="136">
        <v>779.0</v>
      </c>
      <c r="M65" s="136">
        <f t="shared" si="3"/>
        <v>77.9</v>
      </c>
      <c r="N65" s="136">
        <f t="shared" si="4"/>
        <v>701.1</v>
      </c>
      <c r="O65" s="138">
        <v>0.05</v>
      </c>
      <c r="AL65" s="606" t="s">
        <v>3649</v>
      </c>
      <c r="AM65" s="252" t="s">
        <v>29</v>
      </c>
      <c r="AN65" s="252">
        <v>170.0</v>
      </c>
      <c r="AO65" s="136">
        <f t="shared" si="11"/>
        <v>25.5</v>
      </c>
      <c r="AP65" s="136">
        <f t="shared" si="12"/>
        <v>144.5</v>
      </c>
      <c r="AQ65" s="138">
        <v>0.05</v>
      </c>
      <c r="BG65" s="606" t="s">
        <v>3650</v>
      </c>
      <c r="BH65" s="136" t="s">
        <v>30</v>
      </c>
      <c r="BI65" s="136">
        <v>199.0</v>
      </c>
      <c r="BJ65" s="136">
        <f t="shared" si="17"/>
        <v>19.9</v>
      </c>
      <c r="BK65" s="136">
        <f t="shared" si="18"/>
        <v>179.1</v>
      </c>
      <c r="BL65" s="138">
        <v>0.05</v>
      </c>
      <c r="BN65" s="606" t="s">
        <v>3651</v>
      </c>
      <c r="BO65" s="136" t="s">
        <v>3302</v>
      </c>
      <c r="BP65" s="136">
        <v>85.0</v>
      </c>
      <c r="BQ65" s="136">
        <f t="shared" si="19"/>
        <v>8.5</v>
      </c>
      <c r="BR65" s="136">
        <f t="shared" si="20"/>
        <v>76.5</v>
      </c>
      <c r="BS65" s="138">
        <v>0.18</v>
      </c>
    </row>
    <row r="66" ht="15.75" customHeight="1">
      <c r="J66" s="606" t="s">
        <v>3652</v>
      </c>
      <c r="K66" s="136" t="s">
        <v>289</v>
      </c>
      <c r="L66" s="136">
        <v>490.0</v>
      </c>
      <c r="M66" s="136">
        <f t="shared" si="3"/>
        <v>49</v>
      </c>
      <c r="N66" s="136">
        <f t="shared" si="4"/>
        <v>441</v>
      </c>
      <c r="O66" s="138">
        <v>0.05</v>
      </c>
      <c r="AL66" s="606" t="s">
        <v>3653</v>
      </c>
      <c r="AM66" s="252" t="s">
        <v>30</v>
      </c>
      <c r="AN66" s="252">
        <v>50.0</v>
      </c>
      <c r="AO66" s="136">
        <f t="shared" si="11"/>
        <v>7.5</v>
      </c>
      <c r="AP66" s="136">
        <f t="shared" si="12"/>
        <v>42.5</v>
      </c>
      <c r="AQ66" s="138">
        <v>0.05</v>
      </c>
      <c r="BG66" s="606" t="s">
        <v>3654</v>
      </c>
      <c r="BH66" s="136" t="s">
        <v>941</v>
      </c>
      <c r="BI66" s="136">
        <v>399.0</v>
      </c>
      <c r="BJ66" s="136">
        <f t="shared" si="17"/>
        <v>39.9</v>
      </c>
      <c r="BK66" s="136">
        <f t="shared" si="18"/>
        <v>359.1</v>
      </c>
      <c r="BL66" s="138">
        <v>0.05</v>
      </c>
      <c r="BN66" s="606" t="s">
        <v>3655</v>
      </c>
      <c r="BO66" s="136" t="s">
        <v>3656</v>
      </c>
      <c r="BP66" s="136">
        <v>175.0</v>
      </c>
      <c r="BQ66" s="136">
        <f t="shared" si="19"/>
        <v>17.5</v>
      </c>
      <c r="BR66" s="136">
        <f t="shared" si="20"/>
        <v>157.5</v>
      </c>
      <c r="BS66" s="138">
        <v>0.18</v>
      </c>
    </row>
    <row r="67" ht="15.75" customHeight="1">
      <c r="J67" s="606" t="s">
        <v>3657</v>
      </c>
      <c r="K67" s="136" t="s">
        <v>289</v>
      </c>
      <c r="L67" s="136">
        <v>475.0</v>
      </c>
      <c r="M67" s="136">
        <f t="shared" si="3"/>
        <v>47.5</v>
      </c>
      <c r="N67" s="136">
        <f t="shared" si="4"/>
        <v>427.5</v>
      </c>
      <c r="O67" s="138">
        <v>0.05</v>
      </c>
      <c r="AL67" s="606" t="s">
        <v>3658</v>
      </c>
      <c r="AM67" s="252" t="s">
        <v>516</v>
      </c>
      <c r="AN67" s="252">
        <v>930.0</v>
      </c>
      <c r="AO67" s="136">
        <f t="shared" si="11"/>
        <v>139.5</v>
      </c>
      <c r="AP67" s="136">
        <f t="shared" si="12"/>
        <v>790.5</v>
      </c>
      <c r="AQ67" s="138">
        <v>0.05</v>
      </c>
      <c r="BG67" s="154"/>
      <c r="BH67" s="154"/>
      <c r="BI67" s="154"/>
      <c r="BJ67" s="154"/>
      <c r="BK67" s="154"/>
      <c r="BL67" s="154"/>
      <c r="BN67" s="608" t="s">
        <v>3659</v>
      </c>
      <c r="BO67" s="136" t="s">
        <v>30</v>
      </c>
      <c r="BP67" s="136">
        <v>299.0</v>
      </c>
      <c r="BQ67" s="136">
        <f t="shared" si="19"/>
        <v>29.9</v>
      </c>
      <c r="BR67" s="136">
        <f t="shared" si="20"/>
        <v>269.1</v>
      </c>
      <c r="BS67" s="138">
        <v>0.18</v>
      </c>
    </row>
    <row r="68" ht="15.75" customHeight="1">
      <c r="J68" s="606" t="s">
        <v>3660</v>
      </c>
      <c r="K68" s="136" t="s">
        <v>342</v>
      </c>
      <c r="L68" s="136">
        <v>325.0</v>
      </c>
      <c r="M68" s="136">
        <f t="shared" si="3"/>
        <v>32.5</v>
      </c>
      <c r="N68" s="136">
        <f t="shared" si="4"/>
        <v>292.5</v>
      </c>
      <c r="O68" s="138">
        <v>0.05</v>
      </c>
      <c r="AL68" s="606" t="s">
        <v>3661</v>
      </c>
      <c r="AM68" s="252" t="s">
        <v>997</v>
      </c>
      <c r="AN68" s="252">
        <v>199.0</v>
      </c>
      <c r="AO68" s="136">
        <f t="shared" si="11"/>
        <v>29.85</v>
      </c>
      <c r="AP68" s="136">
        <f t="shared" si="12"/>
        <v>169.15</v>
      </c>
      <c r="AQ68" s="138">
        <v>0.05</v>
      </c>
      <c r="BN68" s="608" t="s">
        <v>3662</v>
      </c>
      <c r="BO68" s="252" t="s">
        <v>3663</v>
      </c>
      <c r="BP68" s="252">
        <v>180.0</v>
      </c>
      <c r="BQ68" s="136">
        <f t="shared" si="19"/>
        <v>18</v>
      </c>
      <c r="BR68" s="136">
        <f t="shared" si="20"/>
        <v>162</v>
      </c>
      <c r="BS68" s="138">
        <v>0.18</v>
      </c>
    </row>
    <row r="69" ht="15.75" customHeight="1">
      <c r="J69" s="606" t="s">
        <v>3664</v>
      </c>
      <c r="K69" s="136" t="s">
        <v>627</v>
      </c>
      <c r="L69" s="136">
        <v>397.0</v>
      </c>
      <c r="M69" s="136">
        <f t="shared" si="3"/>
        <v>39.7</v>
      </c>
      <c r="N69" s="136">
        <f t="shared" si="4"/>
        <v>357.3</v>
      </c>
      <c r="O69" s="138">
        <v>0.05</v>
      </c>
      <c r="AL69" s="606" t="s">
        <v>3665</v>
      </c>
      <c r="AM69" s="252" t="s">
        <v>30</v>
      </c>
      <c r="AN69" s="252">
        <v>155.0</v>
      </c>
      <c r="AO69" s="136">
        <f t="shared" si="11"/>
        <v>23.25</v>
      </c>
      <c r="AP69" s="136">
        <f t="shared" si="12"/>
        <v>131.75</v>
      </c>
      <c r="AQ69" s="138">
        <v>0.05</v>
      </c>
      <c r="BN69" s="608" t="s">
        <v>3666</v>
      </c>
      <c r="BO69" s="136" t="s">
        <v>3667</v>
      </c>
      <c r="BP69" s="136">
        <v>399.0</v>
      </c>
      <c r="BQ69" s="136">
        <f t="shared" si="19"/>
        <v>39.9</v>
      </c>
      <c r="BR69" s="136">
        <f t="shared" si="20"/>
        <v>359.1</v>
      </c>
      <c r="BS69" s="138">
        <v>0.18</v>
      </c>
    </row>
    <row r="70" ht="15.75" customHeight="1">
      <c r="J70" s="606" t="s">
        <v>3668</v>
      </c>
      <c r="K70" s="136" t="s">
        <v>3669</v>
      </c>
      <c r="L70" s="136">
        <v>20.0</v>
      </c>
      <c r="M70" s="136">
        <f t="shared" si="3"/>
        <v>2</v>
      </c>
      <c r="N70" s="136">
        <f t="shared" si="4"/>
        <v>18</v>
      </c>
      <c r="O70" s="138">
        <v>0.05</v>
      </c>
      <c r="AL70" s="606" t="s">
        <v>3670</v>
      </c>
      <c r="AM70" s="252" t="s">
        <v>312</v>
      </c>
      <c r="AN70" s="252">
        <v>499.0</v>
      </c>
      <c r="AO70" s="136">
        <f t="shared" si="11"/>
        <v>74.85</v>
      </c>
      <c r="AP70" s="136">
        <f t="shared" si="12"/>
        <v>424.15</v>
      </c>
      <c r="AQ70" s="138">
        <v>0.05</v>
      </c>
      <c r="BN70" s="523"/>
      <c r="BO70" s="252"/>
      <c r="BP70" s="252"/>
      <c r="BQ70" s="252"/>
      <c r="BR70" s="252"/>
      <c r="BS70" s="252"/>
    </row>
    <row r="71" ht="15.75" customHeight="1">
      <c r="J71" s="606" t="s">
        <v>3671</v>
      </c>
      <c r="K71" s="136" t="s">
        <v>960</v>
      </c>
      <c r="L71" s="136">
        <v>220.0</v>
      </c>
      <c r="M71" s="136">
        <f t="shared" si="3"/>
        <v>22</v>
      </c>
      <c r="N71" s="136">
        <f t="shared" si="4"/>
        <v>198</v>
      </c>
      <c r="O71" s="138">
        <v>0.05</v>
      </c>
      <c r="AL71" s="606" t="s">
        <v>3672</v>
      </c>
      <c r="AM71" s="252" t="s">
        <v>3673</v>
      </c>
      <c r="AN71" s="252">
        <v>210.0</v>
      </c>
      <c r="AO71" s="136">
        <f t="shared" si="11"/>
        <v>31.5</v>
      </c>
      <c r="AP71" s="136">
        <f t="shared" si="12"/>
        <v>178.5</v>
      </c>
      <c r="AQ71" s="138">
        <v>0.05</v>
      </c>
    </row>
    <row r="72" ht="15.75" customHeight="1">
      <c r="J72" s="606" t="s">
        <v>3674</v>
      </c>
      <c r="K72" s="136" t="s">
        <v>589</v>
      </c>
      <c r="L72" s="136">
        <v>130.0</v>
      </c>
      <c r="M72" s="136">
        <f t="shared" si="3"/>
        <v>13</v>
      </c>
      <c r="N72" s="136">
        <f t="shared" si="4"/>
        <v>117</v>
      </c>
      <c r="O72" s="138">
        <v>0.05</v>
      </c>
      <c r="AL72" s="606" t="s">
        <v>3675</v>
      </c>
      <c r="AM72" s="252" t="s">
        <v>30</v>
      </c>
      <c r="AN72" s="252">
        <v>250.0</v>
      </c>
      <c r="AO72" s="136">
        <f t="shared" si="11"/>
        <v>37.5</v>
      </c>
      <c r="AP72" s="136">
        <f t="shared" si="12"/>
        <v>212.5</v>
      </c>
      <c r="AQ72" s="138">
        <v>0.05</v>
      </c>
    </row>
    <row r="73" ht="15.75" customHeight="1">
      <c r="J73" s="606" t="s">
        <v>3676</v>
      </c>
      <c r="K73" s="136" t="s">
        <v>627</v>
      </c>
      <c r="L73" s="136">
        <v>445.0</v>
      </c>
      <c r="M73" s="136">
        <f t="shared" si="3"/>
        <v>44.5</v>
      </c>
      <c r="N73" s="136">
        <f t="shared" si="4"/>
        <v>400.5</v>
      </c>
      <c r="O73" s="138">
        <v>0.05</v>
      </c>
      <c r="AL73" s="606" t="s">
        <v>3677</v>
      </c>
      <c r="AM73" s="252" t="s">
        <v>29</v>
      </c>
      <c r="AN73" s="252">
        <v>350.0</v>
      </c>
      <c r="AO73" s="136">
        <f t="shared" si="11"/>
        <v>52.5</v>
      </c>
      <c r="AP73" s="136">
        <f t="shared" si="12"/>
        <v>297.5</v>
      </c>
      <c r="AQ73" s="138">
        <v>0.05</v>
      </c>
    </row>
    <row r="74" ht="15.75" customHeight="1">
      <c r="J74" s="606" t="s">
        <v>3678</v>
      </c>
      <c r="K74" s="136" t="s">
        <v>342</v>
      </c>
      <c r="L74" s="136">
        <v>630.0</v>
      </c>
      <c r="M74" s="136">
        <f t="shared" si="3"/>
        <v>63</v>
      </c>
      <c r="N74" s="136">
        <f t="shared" si="4"/>
        <v>567</v>
      </c>
      <c r="O74" s="138">
        <v>0.05</v>
      </c>
      <c r="AL74" s="606" t="s">
        <v>3679</v>
      </c>
      <c r="AM74" s="252" t="s">
        <v>30</v>
      </c>
      <c r="AN74" s="252">
        <v>150.0</v>
      </c>
      <c r="AO74" s="136">
        <f t="shared" si="11"/>
        <v>22.5</v>
      </c>
      <c r="AP74" s="136">
        <f t="shared" si="12"/>
        <v>127.5</v>
      </c>
      <c r="AQ74" s="138">
        <v>0.05</v>
      </c>
    </row>
    <row r="75" ht="15.75" customHeight="1">
      <c r="J75" s="606" t="s">
        <v>3680</v>
      </c>
      <c r="K75" s="136" t="s">
        <v>589</v>
      </c>
      <c r="L75" s="136">
        <v>199.0</v>
      </c>
      <c r="M75" s="136">
        <f t="shared" si="3"/>
        <v>19.9</v>
      </c>
      <c r="N75" s="136">
        <f t="shared" si="4"/>
        <v>179.1</v>
      </c>
      <c r="O75" s="138">
        <v>0.05</v>
      </c>
      <c r="AL75" s="523"/>
      <c r="AM75" s="252"/>
      <c r="AN75" s="252"/>
      <c r="AO75" s="252"/>
      <c r="AP75" s="252"/>
      <c r="AQ75" s="252"/>
    </row>
    <row r="76" ht="15.75" customHeight="1">
      <c r="J76" s="606" t="s">
        <v>3681</v>
      </c>
      <c r="K76" s="136" t="s">
        <v>3682</v>
      </c>
      <c r="L76" s="136">
        <v>340.0</v>
      </c>
      <c r="M76" s="136">
        <f t="shared" si="3"/>
        <v>34</v>
      </c>
      <c r="N76" s="136">
        <f t="shared" si="4"/>
        <v>306</v>
      </c>
      <c r="O76" s="138">
        <v>0.05</v>
      </c>
      <c r="AL76" s="523"/>
      <c r="AM76" s="252"/>
      <c r="AN76" s="252"/>
      <c r="AO76" s="252"/>
      <c r="AP76" s="252"/>
      <c r="AQ76" s="252"/>
    </row>
    <row r="77" ht="15.75" customHeight="1">
      <c r="J77" s="606" t="s">
        <v>3681</v>
      </c>
      <c r="K77" s="136" t="s">
        <v>3683</v>
      </c>
      <c r="L77" s="136">
        <v>145.0</v>
      </c>
      <c r="M77" s="136">
        <f t="shared" si="3"/>
        <v>14.5</v>
      </c>
      <c r="N77" s="136">
        <f t="shared" si="4"/>
        <v>130.5</v>
      </c>
      <c r="O77" s="138">
        <v>0.05</v>
      </c>
      <c r="AL77" s="523"/>
      <c r="AM77" s="252"/>
      <c r="AN77" s="252"/>
      <c r="AO77" s="252"/>
      <c r="AP77" s="252"/>
      <c r="AQ77" s="252"/>
    </row>
    <row r="78" ht="15.75" customHeight="1">
      <c r="J78" s="606" t="s">
        <v>3684</v>
      </c>
      <c r="K78" s="136" t="s">
        <v>3685</v>
      </c>
      <c r="L78" s="136">
        <v>399.0</v>
      </c>
      <c r="M78" s="136">
        <f t="shared" si="3"/>
        <v>39.9</v>
      </c>
      <c r="N78" s="136">
        <f t="shared" si="4"/>
        <v>359.1</v>
      </c>
      <c r="O78" s="138">
        <v>0.05</v>
      </c>
      <c r="AL78" s="523"/>
      <c r="AM78" s="252"/>
      <c r="AN78" s="252"/>
      <c r="AO78" s="252"/>
      <c r="AP78" s="252"/>
      <c r="AQ78" s="252"/>
    </row>
    <row r="79" ht="15.75" customHeight="1">
      <c r="J79" s="606" t="s">
        <v>3686</v>
      </c>
      <c r="K79" s="136" t="s">
        <v>337</v>
      </c>
      <c r="L79" s="136">
        <v>599.0</v>
      </c>
      <c r="M79" s="136">
        <f t="shared" si="3"/>
        <v>59.9</v>
      </c>
      <c r="N79" s="136">
        <f t="shared" si="4"/>
        <v>539.1</v>
      </c>
      <c r="O79" s="138">
        <v>0.05</v>
      </c>
    </row>
    <row r="80" ht="15.75" customHeight="1">
      <c r="J80" s="606" t="s">
        <v>3687</v>
      </c>
      <c r="K80" s="136" t="s">
        <v>289</v>
      </c>
      <c r="L80" s="136">
        <v>245.0</v>
      </c>
      <c r="M80" s="136">
        <f t="shared" si="3"/>
        <v>24.5</v>
      </c>
      <c r="N80" s="136">
        <f t="shared" si="4"/>
        <v>220.5</v>
      </c>
      <c r="O80" s="138">
        <v>0.05</v>
      </c>
    </row>
    <row r="81" ht="15.75" customHeight="1">
      <c r="J81" s="606" t="s">
        <v>3688</v>
      </c>
      <c r="K81" s="136" t="s">
        <v>589</v>
      </c>
      <c r="L81" s="136">
        <v>432.0</v>
      </c>
      <c r="M81" s="136">
        <f t="shared" si="3"/>
        <v>43.2</v>
      </c>
      <c r="N81" s="136">
        <f t="shared" si="4"/>
        <v>388.8</v>
      </c>
      <c r="O81" s="138">
        <v>0.05</v>
      </c>
    </row>
    <row r="82" ht="15.75" customHeight="1">
      <c r="J82" s="606" t="s">
        <v>3689</v>
      </c>
      <c r="K82" s="136" t="s">
        <v>1365</v>
      </c>
      <c r="L82" s="136">
        <v>220.0</v>
      </c>
      <c r="M82" s="136">
        <f t="shared" si="3"/>
        <v>22</v>
      </c>
      <c r="N82" s="136">
        <f t="shared" si="4"/>
        <v>198</v>
      </c>
      <c r="O82" s="138">
        <v>0.05</v>
      </c>
    </row>
    <row r="83" ht="15.75" customHeight="1">
      <c r="J83" s="606" t="s">
        <v>3690</v>
      </c>
      <c r="K83" s="136" t="s">
        <v>3691</v>
      </c>
      <c r="L83" s="136">
        <v>305.0</v>
      </c>
      <c r="M83" s="136">
        <f t="shared" si="3"/>
        <v>30.5</v>
      </c>
      <c r="N83" s="136">
        <f t="shared" si="4"/>
        <v>274.5</v>
      </c>
      <c r="O83" s="138">
        <v>0.05</v>
      </c>
    </row>
    <row r="84" ht="15.75" customHeight="1">
      <c r="J84" s="606" t="s">
        <v>3692</v>
      </c>
      <c r="K84" s="136" t="s">
        <v>3693</v>
      </c>
      <c r="L84" s="136">
        <v>220.0</v>
      </c>
      <c r="M84" s="136">
        <f t="shared" si="3"/>
        <v>22</v>
      </c>
      <c r="N84" s="136">
        <f t="shared" si="4"/>
        <v>198</v>
      </c>
      <c r="O84" s="138">
        <v>0.05</v>
      </c>
    </row>
    <row r="85" ht="15.75" customHeight="1">
      <c r="J85" s="605" t="s">
        <v>3694</v>
      </c>
      <c r="K85" s="136" t="s">
        <v>546</v>
      </c>
      <c r="L85" s="136">
        <v>349.0</v>
      </c>
      <c r="M85" s="136">
        <f t="shared" si="3"/>
        <v>34.9</v>
      </c>
      <c r="N85" s="136">
        <f t="shared" si="4"/>
        <v>314.1</v>
      </c>
      <c r="O85" s="138">
        <v>0.05</v>
      </c>
    </row>
    <row r="86" ht="15.75" customHeight="1">
      <c r="J86" s="606" t="s">
        <v>3695</v>
      </c>
      <c r="K86" s="136" t="s">
        <v>3696</v>
      </c>
      <c r="L86" s="136">
        <v>490.0</v>
      </c>
      <c r="M86" s="136">
        <f t="shared" si="3"/>
        <v>49</v>
      </c>
      <c r="N86" s="136">
        <f t="shared" si="4"/>
        <v>441</v>
      </c>
      <c r="O86" s="138">
        <v>0.05</v>
      </c>
    </row>
    <row r="87" ht="15.75" customHeight="1">
      <c r="J87" s="606" t="s">
        <v>3695</v>
      </c>
      <c r="K87" s="136" t="s">
        <v>3697</v>
      </c>
      <c r="L87" s="136">
        <v>790.0</v>
      </c>
      <c r="M87" s="136">
        <f t="shared" si="3"/>
        <v>79</v>
      </c>
      <c r="N87" s="136">
        <f t="shared" si="4"/>
        <v>711</v>
      </c>
      <c r="O87" s="138">
        <v>0.05</v>
      </c>
    </row>
    <row r="88" ht="15.75" customHeight="1">
      <c r="J88" s="606" t="s">
        <v>3698</v>
      </c>
      <c r="K88" s="136" t="s">
        <v>342</v>
      </c>
      <c r="L88" s="136">
        <v>399.0</v>
      </c>
      <c r="M88" s="136">
        <f t="shared" si="3"/>
        <v>39.9</v>
      </c>
      <c r="N88" s="136">
        <f t="shared" si="4"/>
        <v>359.1</v>
      </c>
      <c r="O88" s="138">
        <v>0.05</v>
      </c>
    </row>
    <row r="89" ht="15.75" customHeight="1">
      <c r="J89" s="606" t="s">
        <v>3699</v>
      </c>
      <c r="K89" s="136" t="s">
        <v>3700</v>
      </c>
      <c r="L89" s="136">
        <v>295.0</v>
      </c>
      <c r="M89" s="136">
        <f t="shared" si="3"/>
        <v>29.5</v>
      </c>
      <c r="N89" s="136">
        <f t="shared" si="4"/>
        <v>265.5</v>
      </c>
      <c r="O89" s="138">
        <v>0.05</v>
      </c>
    </row>
    <row r="90" ht="15.75" customHeight="1">
      <c r="J90" s="606" t="s">
        <v>3701</v>
      </c>
      <c r="K90" s="136" t="s">
        <v>546</v>
      </c>
      <c r="L90" s="136">
        <v>200.0</v>
      </c>
      <c r="M90" s="136">
        <f t="shared" si="3"/>
        <v>20</v>
      </c>
      <c r="N90" s="136">
        <f t="shared" si="4"/>
        <v>180</v>
      </c>
      <c r="O90" s="138">
        <v>0.05</v>
      </c>
    </row>
    <row r="91" ht="15.75" customHeight="1">
      <c r="J91" s="606" t="s">
        <v>3702</v>
      </c>
      <c r="K91" s="136" t="s">
        <v>3703</v>
      </c>
      <c r="L91" s="136">
        <v>499.0</v>
      </c>
      <c r="M91" s="136">
        <f t="shared" si="3"/>
        <v>49.9</v>
      </c>
      <c r="N91" s="136">
        <f t="shared" si="4"/>
        <v>449.1</v>
      </c>
      <c r="O91" s="138">
        <v>0.05</v>
      </c>
    </row>
    <row r="92" ht="15.75" customHeight="1">
      <c r="J92" s="606" t="s">
        <v>3704</v>
      </c>
      <c r="K92" s="136" t="s">
        <v>627</v>
      </c>
      <c r="L92" s="136">
        <v>445.0</v>
      </c>
      <c r="M92" s="136">
        <f t="shared" si="3"/>
        <v>44.5</v>
      </c>
      <c r="N92" s="136">
        <f t="shared" si="4"/>
        <v>400.5</v>
      </c>
      <c r="O92" s="138">
        <v>0.05</v>
      </c>
    </row>
    <row r="93" ht="15.75" customHeight="1">
      <c r="J93" s="606" t="s">
        <v>3704</v>
      </c>
      <c r="K93" s="136" t="s">
        <v>342</v>
      </c>
      <c r="L93" s="136">
        <v>210.0</v>
      </c>
      <c r="M93" s="136">
        <f t="shared" si="3"/>
        <v>21</v>
      </c>
      <c r="N93" s="136">
        <f t="shared" si="4"/>
        <v>189</v>
      </c>
      <c r="O93" s="138">
        <v>0.05</v>
      </c>
    </row>
    <row r="94" ht="15.75" customHeight="1">
      <c r="J94" s="608" t="s">
        <v>3705</v>
      </c>
      <c r="K94" s="136" t="s">
        <v>627</v>
      </c>
      <c r="L94" s="136">
        <v>445.0</v>
      </c>
      <c r="M94" s="136">
        <f t="shared" si="3"/>
        <v>44.5</v>
      </c>
      <c r="N94" s="136">
        <f t="shared" si="4"/>
        <v>400.5</v>
      </c>
      <c r="O94" s="138">
        <v>0.05</v>
      </c>
    </row>
    <row r="95" ht="15.75" customHeight="1">
      <c r="J95" s="608" t="s">
        <v>3706</v>
      </c>
      <c r="K95" s="136" t="s">
        <v>771</v>
      </c>
      <c r="L95" s="136">
        <v>251.0</v>
      </c>
      <c r="M95" s="136">
        <f t="shared" si="3"/>
        <v>25.1</v>
      </c>
      <c r="N95" s="136">
        <f t="shared" si="4"/>
        <v>225.9</v>
      </c>
      <c r="O95" s="138">
        <v>0.05</v>
      </c>
    </row>
    <row r="96" ht="15.75" customHeight="1">
      <c r="J96" s="608" t="s">
        <v>3707</v>
      </c>
      <c r="K96" s="136" t="s">
        <v>589</v>
      </c>
      <c r="L96" s="136">
        <v>425.0</v>
      </c>
      <c r="M96" s="136">
        <f t="shared" si="3"/>
        <v>42.5</v>
      </c>
      <c r="N96" s="136">
        <f t="shared" si="4"/>
        <v>382.5</v>
      </c>
      <c r="O96" s="138">
        <v>0.05</v>
      </c>
    </row>
    <row r="97" ht="15.75" customHeight="1">
      <c r="J97" s="601" t="s">
        <v>3708</v>
      </c>
      <c r="K97" s="252" t="s">
        <v>396</v>
      </c>
      <c r="L97" s="252">
        <v>235.0</v>
      </c>
      <c r="M97" s="136">
        <f t="shared" si="3"/>
        <v>23.5</v>
      </c>
      <c r="N97" s="136">
        <f t="shared" si="4"/>
        <v>211.5</v>
      </c>
      <c r="O97" s="138">
        <v>0.05</v>
      </c>
    </row>
    <row r="98" ht="15.75" customHeight="1">
      <c r="J98" s="606" t="s">
        <v>3709</v>
      </c>
      <c r="K98" s="136" t="s">
        <v>546</v>
      </c>
      <c r="L98" s="136">
        <v>161.0</v>
      </c>
      <c r="M98" s="136">
        <f t="shared" si="3"/>
        <v>16.1</v>
      </c>
      <c r="N98" s="136">
        <f t="shared" si="4"/>
        <v>144.9</v>
      </c>
      <c r="O98" s="138">
        <v>0.05</v>
      </c>
    </row>
    <row r="99" ht="15.75" customHeight="1">
      <c r="J99" s="606" t="s">
        <v>3710</v>
      </c>
      <c r="K99" s="136" t="s">
        <v>589</v>
      </c>
      <c r="L99" s="136">
        <v>360.0</v>
      </c>
      <c r="M99" s="136">
        <f t="shared" si="3"/>
        <v>36</v>
      </c>
      <c r="N99" s="136">
        <f t="shared" si="4"/>
        <v>324</v>
      </c>
      <c r="O99" s="138">
        <v>0.05</v>
      </c>
    </row>
    <row r="100" ht="15.75" customHeight="1">
      <c r="J100" s="606" t="s">
        <v>3711</v>
      </c>
      <c r="K100" s="136" t="s">
        <v>3712</v>
      </c>
      <c r="L100" s="136">
        <v>195.0</v>
      </c>
      <c r="M100" s="136">
        <f t="shared" si="3"/>
        <v>19.5</v>
      </c>
      <c r="N100" s="136">
        <f t="shared" si="4"/>
        <v>175.5</v>
      </c>
      <c r="O100" s="138">
        <v>0.05</v>
      </c>
    </row>
    <row r="101" ht="15.75" customHeight="1">
      <c r="J101" s="606" t="s">
        <v>3713</v>
      </c>
      <c r="K101" s="136" t="s">
        <v>627</v>
      </c>
      <c r="L101" s="136">
        <v>210.0</v>
      </c>
      <c r="M101" s="136">
        <f t="shared" si="3"/>
        <v>21</v>
      </c>
      <c r="N101" s="136">
        <f t="shared" si="4"/>
        <v>189</v>
      </c>
      <c r="O101" s="138">
        <v>0.05</v>
      </c>
    </row>
    <row r="102" ht="15.75" customHeight="1">
      <c r="J102" s="606" t="s">
        <v>3713</v>
      </c>
      <c r="K102" s="136" t="s">
        <v>342</v>
      </c>
      <c r="L102" s="136">
        <v>100.0</v>
      </c>
      <c r="M102" s="136">
        <f t="shared" si="3"/>
        <v>10</v>
      </c>
      <c r="N102" s="136">
        <f t="shared" si="4"/>
        <v>90</v>
      </c>
      <c r="O102" s="138">
        <v>0.05</v>
      </c>
    </row>
    <row r="103" ht="15.75" customHeight="1">
      <c r="J103" s="606" t="s">
        <v>3713</v>
      </c>
      <c r="K103" s="136" t="s">
        <v>546</v>
      </c>
      <c r="L103" s="136">
        <v>140.0</v>
      </c>
      <c r="M103" s="136">
        <f t="shared" si="3"/>
        <v>14</v>
      </c>
      <c r="N103" s="136">
        <f t="shared" si="4"/>
        <v>126</v>
      </c>
      <c r="O103" s="138">
        <v>0.05</v>
      </c>
    </row>
    <row r="104" ht="15.75" customHeight="1">
      <c r="J104" s="606" t="s">
        <v>3714</v>
      </c>
      <c r="K104" s="141" t="s">
        <v>337</v>
      </c>
      <c r="L104" s="136">
        <v>220.0</v>
      </c>
      <c r="M104" s="136">
        <f t="shared" si="3"/>
        <v>22</v>
      </c>
      <c r="N104" s="136">
        <f t="shared" si="4"/>
        <v>198</v>
      </c>
      <c r="O104" s="138">
        <v>0.05</v>
      </c>
    </row>
    <row r="105" ht="15.75" customHeight="1">
      <c r="J105" s="606" t="s">
        <v>3715</v>
      </c>
      <c r="K105" s="141" t="s">
        <v>342</v>
      </c>
      <c r="L105" s="136">
        <v>399.0</v>
      </c>
      <c r="M105" s="136">
        <f t="shared" si="3"/>
        <v>39.9</v>
      </c>
      <c r="N105" s="136">
        <f t="shared" si="4"/>
        <v>359.1</v>
      </c>
      <c r="O105" s="138">
        <v>0.05</v>
      </c>
    </row>
    <row r="106" ht="15.75" customHeight="1">
      <c r="J106" s="606" t="s">
        <v>3716</v>
      </c>
      <c r="K106" s="141" t="s">
        <v>771</v>
      </c>
      <c r="L106" s="136">
        <v>249.0</v>
      </c>
      <c r="M106" s="136">
        <f t="shared" si="3"/>
        <v>24.9</v>
      </c>
      <c r="N106" s="136">
        <f t="shared" si="4"/>
        <v>224.1</v>
      </c>
      <c r="O106" s="138">
        <v>0.05</v>
      </c>
    </row>
    <row r="107" ht="15.75" customHeight="1">
      <c r="J107" s="606" t="s">
        <v>3717</v>
      </c>
      <c r="K107" s="141" t="s">
        <v>589</v>
      </c>
      <c r="L107" s="136">
        <v>325.0</v>
      </c>
      <c r="M107" s="136">
        <f t="shared" si="3"/>
        <v>32.5</v>
      </c>
      <c r="N107" s="136">
        <f t="shared" si="4"/>
        <v>292.5</v>
      </c>
      <c r="O107" s="138">
        <v>0.05</v>
      </c>
    </row>
    <row r="108" ht="15.75" customHeight="1">
      <c r="J108" s="606" t="s">
        <v>3718</v>
      </c>
      <c r="K108" s="141" t="s">
        <v>1501</v>
      </c>
      <c r="L108" s="136">
        <v>150.0</v>
      </c>
      <c r="M108" s="136">
        <f t="shared" si="3"/>
        <v>15</v>
      </c>
      <c r="N108" s="136">
        <f t="shared" si="4"/>
        <v>135</v>
      </c>
      <c r="O108" s="138">
        <v>0.05</v>
      </c>
    </row>
    <row r="109" ht="15.75" customHeight="1">
      <c r="J109" s="605" t="s">
        <v>3706</v>
      </c>
      <c r="K109" s="136" t="s">
        <v>289</v>
      </c>
      <c r="L109" s="136">
        <v>415.0</v>
      </c>
      <c r="M109" s="136">
        <f t="shared" si="3"/>
        <v>41.5</v>
      </c>
      <c r="N109" s="136">
        <f t="shared" si="4"/>
        <v>373.5</v>
      </c>
      <c r="O109" s="138">
        <v>0.05</v>
      </c>
    </row>
    <row r="110" ht="15.75" customHeight="1">
      <c r="J110" s="605" t="s">
        <v>3719</v>
      </c>
      <c r="K110" s="136" t="s">
        <v>589</v>
      </c>
      <c r="L110" s="136">
        <v>300.0</v>
      </c>
      <c r="M110" s="136">
        <f t="shared" si="3"/>
        <v>30</v>
      </c>
      <c r="N110" s="136">
        <f t="shared" si="4"/>
        <v>270</v>
      </c>
      <c r="O110" s="138">
        <v>0.05</v>
      </c>
    </row>
    <row r="111" ht="15.75" customHeight="1">
      <c r="J111" s="601" t="s">
        <v>3720</v>
      </c>
      <c r="K111" s="136" t="s">
        <v>627</v>
      </c>
      <c r="L111" s="136">
        <v>330.0</v>
      </c>
      <c r="M111" s="136">
        <f t="shared" si="3"/>
        <v>33</v>
      </c>
      <c r="N111" s="136">
        <f t="shared" si="4"/>
        <v>297</v>
      </c>
      <c r="O111" s="138">
        <v>0.05</v>
      </c>
    </row>
    <row r="112" ht="15.75" customHeight="1">
      <c r="J112" s="605" t="s">
        <v>3721</v>
      </c>
      <c r="K112" s="136" t="s">
        <v>396</v>
      </c>
      <c r="L112" s="136">
        <v>256.0</v>
      </c>
      <c r="M112" s="136">
        <f t="shared" si="3"/>
        <v>25.6</v>
      </c>
      <c r="N112" s="136">
        <f t="shared" si="4"/>
        <v>230.4</v>
      </c>
      <c r="O112" s="138">
        <v>0.05</v>
      </c>
    </row>
    <row r="113" ht="15.75" customHeight="1">
      <c r="J113" s="605" t="s">
        <v>3722</v>
      </c>
      <c r="K113" s="136" t="s">
        <v>589</v>
      </c>
      <c r="L113" s="136">
        <v>399.0</v>
      </c>
      <c r="M113" s="136">
        <f t="shared" si="3"/>
        <v>39.9</v>
      </c>
      <c r="N113" s="136">
        <f t="shared" si="4"/>
        <v>359.1</v>
      </c>
      <c r="O113" s="138">
        <v>0.05</v>
      </c>
    </row>
    <row r="114" ht="15.75" customHeight="1">
      <c r="J114" s="605" t="s">
        <v>3723</v>
      </c>
      <c r="K114" s="136" t="s">
        <v>267</v>
      </c>
      <c r="L114" s="136">
        <v>435.0</v>
      </c>
      <c r="M114" s="136">
        <f t="shared" si="3"/>
        <v>43.5</v>
      </c>
      <c r="N114" s="136">
        <f t="shared" si="4"/>
        <v>391.5</v>
      </c>
      <c r="O114" s="138">
        <v>0.05</v>
      </c>
    </row>
    <row r="115" ht="15.75" customHeight="1">
      <c r="J115" s="605" t="s">
        <v>3723</v>
      </c>
      <c r="K115" s="136" t="s">
        <v>1501</v>
      </c>
      <c r="L115" s="136">
        <v>138.0</v>
      </c>
      <c r="M115" s="136">
        <f t="shared" si="3"/>
        <v>13.8</v>
      </c>
      <c r="N115" s="136">
        <f t="shared" si="4"/>
        <v>124.2</v>
      </c>
      <c r="O115" s="138">
        <v>0.05</v>
      </c>
    </row>
    <row r="116" ht="15.75" customHeight="1">
      <c r="J116" s="605" t="s">
        <v>3724</v>
      </c>
      <c r="K116" s="136" t="s">
        <v>771</v>
      </c>
      <c r="L116" s="136">
        <v>261.0</v>
      </c>
      <c r="M116" s="136">
        <f t="shared" si="3"/>
        <v>26.1</v>
      </c>
      <c r="N116" s="136">
        <f t="shared" si="4"/>
        <v>234.9</v>
      </c>
      <c r="O116" s="138">
        <v>0.05</v>
      </c>
    </row>
    <row r="117" ht="15.75" customHeight="1">
      <c r="J117" s="605" t="s">
        <v>3725</v>
      </c>
      <c r="K117" s="136" t="s">
        <v>3703</v>
      </c>
      <c r="L117" s="136">
        <v>350.0</v>
      </c>
      <c r="M117" s="136">
        <f t="shared" si="3"/>
        <v>35</v>
      </c>
      <c r="N117" s="136">
        <f t="shared" si="4"/>
        <v>315</v>
      </c>
      <c r="O117" s="138">
        <v>0.05</v>
      </c>
    </row>
    <row r="118" ht="15.75" customHeight="1">
      <c r="J118" s="606" t="s">
        <v>3726</v>
      </c>
      <c r="K118" s="136" t="s">
        <v>941</v>
      </c>
      <c r="L118" s="136">
        <v>299.0</v>
      </c>
      <c r="M118" s="136">
        <f t="shared" si="3"/>
        <v>29.9</v>
      </c>
      <c r="N118" s="136">
        <f t="shared" si="4"/>
        <v>269.1</v>
      </c>
      <c r="O118" s="138">
        <v>0.05</v>
      </c>
    </row>
    <row r="119" ht="15.75" customHeight="1">
      <c r="J119" s="606" t="s">
        <v>3727</v>
      </c>
      <c r="K119" s="136" t="s">
        <v>627</v>
      </c>
      <c r="L119" s="136">
        <v>170.0</v>
      </c>
      <c r="M119" s="136">
        <f t="shared" si="3"/>
        <v>17</v>
      </c>
      <c r="N119" s="136">
        <f t="shared" si="4"/>
        <v>153</v>
      </c>
      <c r="O119" s="138">
        <v>0.05</v>
      </c>
    </row>
    <row r="120" ht="15.75" customHeight="1">
      <c r="J120" s="614"/>
      <c r="K120" s="136"/>
      <c r="L120" s="136"/>
      <c r="M120" s="136"/>
      <c r="N120" s="136"/>
      <c r="O120" s="138"/>
    </row>
    <row r="121" ht="15.75" customHeight="1">
      <c r="J121" s="614"/>
      <c r="K121" s="136"/>
      <c r="L121" s="136"/>
      <c r="M121" s="136"/>
      <c r="N121" s="136"/>
      <c r="O121" s="136"/>
    </row>
    <row r="122" ht="15.75" customHeight="1">
      <c r="J122" s="614"/>
      <c r="K122" s="136"/>
      <c r="L122" s="136"/>
      <c r="M122" s="136"/>
      <c r="N122" s="136"/>
      <c r="O122" s="136"/>
    </row>
    <row r="123" ht="15.75" customHeight="1">
      <c r="J123" s="614"/>
      <c r="K123" s="136"/>
      <c r="L123" s="136"/>
      <c r="M123" s="136"/>
      <c r="N123" s="136"/>
      <c r="O123" s="136"/>
    </row>
    <row r="124" ht="15.75" customHeight="1">
      <c r="J124" s="614"/>
      <c r="K124" s="136"/>
      <c r="L124" s="136"/>
      <c r="M124" s="136"/>
      <c r="N124" s="136"/>
      <c r="O124" s="136"/>
    </row>
    <row r="125" ht="15.75" customHeight="1">
      <c r="J125" s="614"/>
      <c r="K125" s="136"/>
      <c r="L125" s="136"/>
      <c r="M125" s="136"/>
      <c r="N125" s="136"/>
      <c r="O125" s="136"/>
    </row>
    <row r="126" ht="15.75" customHeight="1">
      <c r="J126" s="614"/>
      <c r="K126" s="136"/>
      <c r="L126" s="136"/>
      <c r="M126" s="136"/>
      <c r="N126" s="136"/>
      <c r="O126" s="136"/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Z3:BE3"/>
    <mergeCell ref="BG3:BL3"/>
    <mergeCell ref="BN3:BS3"/>
    <mergeCell ref="B3:G3"/>
    <mergeCell ref="J3:O3"/>
    <mergeCell ref="Q3:V3"/>
    <mergeCell ref="X3:AC3"/>
    <mergeCell ref="AE3:AJ3"/>
    <mergeCell ref="AL3:AQ3"/>
    <mergeCell ref="AS3:AX3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71"/>
    <col customWidth="1" min="2" max="2" width="23.43"/>
    <col customWidth="1" min="3" max="3" width="45.86"/>
    <col customWidth="1" min="4" max="4" width="15.86"/>
    <col customWidth="1" min="5" max="5" width="10.57"/>
    <col customWidth="1" min="6" max="7" width="9.14"/>
    <col customWidth="1" min="8" max="9" width="11.0"/>
    <col customWidth="1" min="10" max="10" width="16.43"/>
    <col customWidth="1" min="11" max="11" width="15.71"/>
    <col customWidth="1" min="12" max="12" width="59.71"/>
    <col customWidth="1" min="13" max="13" width="8.57"/>
    <col customWidth="1" min="14" max="14" width="12.29"/>
    <col customWidth="1" min="15" max="15" width="13.43"/>
    <col customWidth="1" min="16" max="16" width="10.14"/>
    <col customWidth="1" min="17" max="17" width="9.71"/>
    <col customWidth="1" min="18" max="18" width="15.71"/>
    <col customWidth="1" min="19" max="19" width="14.29"/>
    <col customWidth="1" min="20" max="20" width="60.29"/>
    <col customWidth="1" min="21" max="21" width="12.0"/>
    <col customWidth="1" min="22" max="22" width="8.0"/>
    <col customWidth="1" min="23" max="23" width="10.43"/>
    <col customWidth="1" min="24" max="24" width="8.0"/>
    <col customWidth="1" min="25" max="25" width="8.14"/>
    <col customWidth="1" min="26" max="26" width="18.0"/>
    <col customWidth="1" min="27" max="27" width="14.43"/>
    <col customWidth="1" min="28" max="28" width="52.86"/>
    <col customWidth="1" min="29" max="29" width="13.29"/>
    <col customWidth="1" min="30" max="30" width="8.43"/>
    <col customWidth="1" min="31" max="31" width="10.14"/>
    <col customWidth="1" min="32" max="32" width="6.43"/>
    <col customWidth="1" min="33" max="33" width="7.86"/>
    <col customWidth="1" min="34" max="34" width="18.0"/>
    <col customWidth="1" min="35" max="35" width="16.57"/>
    <col customWidth="1" min="36" max="36" width="61.71"/>
    <col customWidth="1" min="37" max="37" width="11.43"/>
    <col customWidth="1" min="38" max="38" width="9.29"/>
    <col customWidth="1" min="39" max="39" width="10.0"/>
    <col customWidth="1" min="40" max="40" width="10.71"/>
    <col customWidth="1" min="41" max="41" width="8.14"/>
    <col customWidth="1" min="42" max="43" width="16.0"/>
    <col customWidth="1" min="44" max="44" width="52.86"/>
    <col customWidth="1" min="45" max="45" width="7.43"/>
    <col customWidth="1" min="46" max="46" width="9.43"/>
    <col customWidth="1" min="47" max="47" width="10.86"/>
    <col customWidth="1" min="48" max="48" width="9.57"/>
    <col customWidth="1" min="49" max="49" width="8.14"/>
    <col customWidth="1" min="50" max="50" width="15.57"/>
    <col customWidth="1" min="51" max="51" width="17.0"/>
    <col customWidth="1" min="52" max="52" width="73.14"/>
    <col customWidth="1" min="53" max="53" width="13.29"/>
    <col customWidth="1" min="54" max="54" width="9.0"/>
    <col customWidth="1" min="55" max="55" width="10.86"/>
    <col customWidth="1" min="56" max="56" width="10.14"/>
    <col customWidth="1" min="57" max="57" width="7.86"/>
    <col customWidth="1" min="58" max="58" width="19.29"/>
    <col customWidth="1" min="59" max="59" width="15.0"/>
    <col customWidth="1" hidden="1" min="60" max="60" width="3.71"/>
    <col customWidth="1" min="61" max="61" width="58.86"/>
    <col customWidth="1" min="62" max="62" width="12.0"/>
    <col customWidth="1" min="63" max="63" width="8.14"/>
    <col customWidth="1" min="64" max="64" width="9.14"/>
    <col customWidth="1" min="65" max="65" width="8.14"/>
    <col customWidth="1" min="66" max="66" width="7.43"/>
    <col customWidth="1" min="67" max="67" width="19.0"/>
    <col customWidth="1" min="68" max="68" width="13.0"/>
    <col customWidth="1" hidden="1" min="69" max="69" width="9.14"/>
    <col customWidth="1" min="70" max="70" width="82.57"/>
    <col customWidth="1" min="71" max="71" width="9.71"/>
    <col customWidth="1" min="72" max="72" width="8.29"/>
    <col customWidth="1" min="73" max="73" width="9.29"/>
    <col customWidth="1" min="74" max="74" width="7.71"/>
    <col customWidth="1" min="75" max="75" width="9.14"/>
    <col customWidth="1" min="76" max="76" width="19.0"/>
    <col customWidth="1" min="77" max="77" width="16.43"/>
    <col customWidth="1" hidden="1" min="78" max="78" width="9.14"/>
    <col customWidth="1" min="79" max="79" width="69.57"/>
    <col customWidth="1" min="80" max="80" width="9.86"/>
    <col customWidth="1" min="81" max="81" width="7.57"/>
    <col customWidth="1" min="82" max="82" width="9.14"/>
    <col customWidth="1" min="83" max="83" width="6.57"/>
    <col customWidth="1" min="84" max="84" width="7.43"/>
    <col customWidth="1" min="85" max="85" width="19.14"/>
    <col customWidth="1" min="86" max="86" width="13.43"/>
    <col customWidth="1" min="87" max="87" width="63.0"/>
    <col customWidth="1" min="88" max="88" width="9.71"/>
    <col customWidth="1" min="89" max="89" width="9.29"/>
    <col customWidth="1" min="90" max="90" width="10.86"/>
    <col customWidth="1" min="91" max="91" width="10.14"/>
    <col customWidth="1" min="92" max="92" width="9.86"/>
    <col customWidth="1" min="93" max="93" width="18.43"/>
    <col customWidth="1" min="94" max="94" width="14.71"/>
    <col customWidth="1" min="95" max="95" width="77.86"/>
    <col customWidth="1" min="96" max="96" width="8.86"/>
    <col customWidth="1" min="97" max="97" width="8.29"/>
    <col customWidth="1" min="98" max="98" width="9.14"/>
    <col customWidth="1" min="99" max="99" width="7.14"/>
    <col customWidth="1" min="100" max="100" width="7.57"/>
    <col customWidth="1" min="101" max="101" width="18.71"/>
    <col customWidth="1" min="102" max="102" width="11.71"/>
    <col customWidth="1" min="103" max="103" width="61.86"/>
    <col customWidth="1" min="104" max="104" width="12.57"/>
    <col customWidth="1" min="105" max="105" width="7.29"/>
    <col customWidth="1" min="106" max="106" width="8.71"/>
    <col customWidth="1" min="107" max="107" width="9.57"/>
    <col customWidth="1" min="108" max="108" width="7.0"/>
    <col customWidth="1" min="109" max="109" width="22.0"/>
    <col customWidth="1" min="110" max="110" width="15.71"/>
    <col customWidth="1" min="111" max="111" width="53.29"/>
    <col customWidth="1" min="112" max="112" width="16.14"/>
    <col customWidth="1" min="113" max="113" width="8.0"/>
    <col customWidth="1" min="114" max="114" width="9.43"/>
    <col customWidth="1" min="115" max="115" width="8.14"/>
    <col customWidth="1" min="116" max="116" width="7.71"/>
    <col customWidth="1" min="117" max="117" width="19.29"/>
    <col customWidth="1" min="118" max="118" width="15.57"/>
    <col customWidth="1" min="119" max="119" width="59.71"/>
    <col customWidth="1" min="120" max="120" width="8.57"/>
    <col customWidth="1" min="121" max="121" width="6.14"/>
    <col customWidth="1" min="122" max="122" width="9.14"/>
    <col customWidth="1" min="123" max="123" width="9.43"/>
    <col customWidth="1" min="124" max="124" width="8.0"/>
    <col customWidth="1" min="125" max="125" width="19.57"/>
    <col customWidth="1" min="126" max="126" width="16.71"/>
    <col customWidth="1" min="127" max="127" width="17.57"/>
    <col customWidth="1" min="128" max="128" width="62.86"/>
    <col customWidth="1" min="129" max="129" width="8.71"/>
    <col customWidth="1" min="130" max="130" width="10.86"/>
    <col customWidth="1" min="131" max="131" width="10.29"/>
    <col customWidth="1" min="132" max="132" width="12.14"/>
    <col customWidth="1" min="133" max="133" width="8.14"/>
    <col customWidth="1" min="134" max="134" width="12.14"/>
    <col customWidth="1" min="135" max="135" width="15.0"/>
    <col customWidth="1" min="136" max="136" width="15.14"/>
    <col customWidth="1" min="137" max="137" width="61.86"/>
    <col customWidth="1" min="138" max="138" width="9.29"/>
    <col customWidth="1" min="139" max="139" width="6.57"/>
    <col customWidth="1" hidden="1" min="140" max="140" width="8.71"/>
    <col customWidth="1" min="141" max="141" width="9.14"/>
    <col customWidth="1" min="142" max="142" width="9.71"/>
    <col customWidth="1" min="143" max="143" width="7.43"/>
    <col customWidth="1" min="144" max="144" width="17.71"/>
    <col customWidth="1" min="145" max="145" width="15.14"/>
    <col customWidth="1" min="146" max="146" width="13.14"/>
    <col customWidth="1" min="147" max="147" width="64.86"/>
    <col customWidth="1" min="148" max="148" width="10.0"/>
    <col customWidth="1" min="149" max="149" width="10.86"/>
    <col customWidth="1" hidden="1" min="150" max="150" width="8.71"/>
    <col customWidth="1" hidden="1" min="151" max="151" width="6.57"/>
    <col customWidth="1" hidden="1" min="152" max="152" width="8.57"/>
    <col customWidth="1" min="153" max="155" width="10.71"/>
    <col customWidth="1" min="156" max="156" width="16.57"/>
    <col customWidth="1" min="157" max="157" width="16.0"/>
    <col customWidth="1" min="158" max="158" width="54.14"/>
    <col customWidth="1" min="159" max="159" width="15.43"/>
    <col customWidth="1" min="160" max="160" width="9.0"/>
    <col customWidth="1" min="161" max="161" width="9.29"/>
    <col customWidth="1" min="162" max="162" width="10.14"/>
    <col customWidth="1" min="163" max="163" width="7.14"/>
    <col customWidth="1" min="164" max="164" width="13.14"/>
    <col customWidth="1" min="165" max="165" width="24.14"/>
    <col customWidth="1" min="166" max="166" width="17.0"/>
    <col customWidth="1" min="167" max="167" width="42.43"/>
    <col customWidth="1" min="168" max="168" width="9.29"/>
    <col customWidth="1" min="169" max="169" width="8.0"/>
    <col customWidth="1" min="170" max="170" width="9.71"/>
    <col customWidth="1" min="171" max="171" width="9.0"/>
    <col customWidth="1" min="172" max="172" width="14.0"/>
    <col customWidth="1" min="173" max="173" width="7.29"/>
    <col customWidth="1" min="174" max="174" width="23.43"/>
    <col customWidth="1" min="175" max="175" width="18.57"/>
    <col customWidth="1" min="176" max="176" width="37.57"/>
    <col customWidth="1" min="177" max="177" width="12.14"/>
    <col customWidth="1" min="178" max="178" width="8.71"/>
    <col customWidth="1" min="179" max="181" width="12.0"/>
    <col customWidth="1" min="182" max="182" width="15.71"/>
    <col customWidth="1" min="183" max="183" width="17.0"/>
    <col customWidth="1" min="184" max="184" width="46.43"/>
    <col customWidth="1" min="185" max="185" width="8.29"/>
    <col customWidth="1" min="186" max="186" width="6.86"/>
    <col customWidth="1" min="187" max="187" width="8.29"/>
    <col customWidth="1" min="188" max="188" width="9.29"/>
    <col customWidth="1" min="189" max="189" width="8.29"/>
    <col customWidth="1" min="190" max="190" width="20.0"/>
    <col customWidth="1" min="191" max="191" width="19.43"/>
    <col customWidth="1" min="192" max="192" width="61.14"/>
    <col customWidth="1" min="193" max="193" width="11.43"/>
    <col customWidth="1" min="194" max="194" width="7.0"/>
    <col customWidth="1" min="195" max="195" width="8.43"/>
    <col customWidth="1" min="196" max="196" width="13.71"/>
    <col customWidth="1" min="197" max="197" width="18.71"/>
    <col customWidth="1" min="198" max="198" width="48.29"/>
    <col customWidth="1" min="199" max="199" width="8.71"/>
    <col customWidth="1" min="200" max="200" width="11.57"/>
    <col customWidth="1" min="201" max="201" width="14.29"/>
    <col customWidth="1" min="202" max="202" width="18.29"/>
    <col customWidth="1" min="203" max="203" width="61.71"/>
    <col customWidth="1" min="204" max="204" width="9.0"/>
    <col customWidth="1" min="205" max="205" width="9.14"/>
    <col customWidth="1" min="206" max="208" width="11.29"/>
    <col customWidth="1" min="209" max="209" width="17.0"/>
    <col customWidth="1" min="210" max="210" width="19.0"/>
    <col customWidth="1" min="211" max="211" width="41.14"/>
    <col customWidth="1" min="212" max="212" width="9.71"/>
    <col customWidth="1" min="213" max="213" width="7.86"/>
    <col customWidth="1" min="214" max="214" width="8.29"/>
    <col customWidth="1" min="215" max="215" width="10.71"/>
    <col customWidth="1" min="216" max="216" width="7.0"/>
    <col customWidth="1" min="217" max="217" width="17.57"/>
    <col customWidth="1" min="218" max="218" width="19.86"/>
    <col customWidth="1" min="219" max="219" width="92.14"/>
    <col customWidth="1" min="220" max="220" width="12.0"/>
    <col customWidth="1" min="221" max="221" width="6.71"/>
    <col customWidth="1" min="222" max="222" width="8.43"/>
    <col customWidth="1" min="223" max="223" width="8.86"/>
    <col customWidth="1" min="224" max="224" width="7.43"/>
    <col customWidth="1" min="225" max="225" width="22.0"/>
    <col customWidth="1" min="226" max="226" width="17.43"/>
    <col customWidth="1" min="227" max="227" width="70.14"/>
    <col customWidth="1" min="228" max="228" width="12.43"/>
    <col customWidth="1" min="229" max="229" width="9.29"/>
    <col customWidth="1" min="230" max="230" width="9.0"/>
    <col customWidth="1" min="231" max="231" width="10.43"/>
    <col customWidth="1" min="232" max="232" width="7.57"/>
    <col customWidth="1" min="233" max="233" width="22.29"/>
    <col customWidth="1" min="234" max="234" width="15.29"/>
    <col customWidth="1" min="235" max="235" width="44.71"/>
    <col customWidth="1" min="236" max="236" width="7.71"/>
    <col customWidth="1" min="237" max="237" width="8.71"/>
    <col customWidth="1" min="238" max="239" width="11.0"/>
    <col customWidth="1" min="240" max="240" width="9.43"/>
    <col customWidth="1" min="241" max="241" width="17.43"/>
    <col customWidth="1" min="242" max="242" width="15.43"/>
    <col customWidth="1" min="243" max="243" width="38.43"/>
    <col customWidth="1" min="244" max="244" width="16.14"/>
    <col customWidth="1" min="245" max="245" width="12.0"/>
    <col customWidth="1" min="246" max="247" width="11.43"/>
    <col customWidth="1" min="248" max="248" width="8.29"/>
    <col customWidth="1" min="249" max="249" width="17.86"/>
    <col customWidth="1" min="250" max="250" width="15.14"/>
    <col customWidth="1" min="251" max="251" width="31.29"/>
    <col customWidth="1" min="252" max="252" width="11.86"/>
    <col customWidth="1" min="253" max="253" width="7.57"/>
    <col customWidth="1" min="254" max="255" width="8.71"/>
    <col customWidth="1" min="256" max="256" width="8.57"/>
    <col customWidth="1" min="257" max="257" width="17.71"/>
    <col customWidth="1" min="258" max="258" width="11.43"/>
    <col customWidth="1" min="259" max="259" width="68.71"/>
    <col customWidth="1" min="260" max="260" width="14.43"/>
    <col customWidth="1" min="261" max="261" width="8.71"/>
    <col customWidth="1" min="262" max="263" width="10.14"/>
    <col customWidth="1" min="264" max="264" width="7.86"/>
    <col customWidth="1" min="265" max="265" width="23.86"/>
    <col customWidth="1" min="266" max="266" width="14.14"/>
    <col customWidth="1" min="267" max="267" width="54.29"/>
    <col customWidth="1" min="268" max="268" width="12.86"/>
    <col customWidth="1" min="269" max="269" width="7.71"/>
    <col customWidth="1" min="270" max="270" width="8.29"/>
    <col customWidth="1" min="271" max="271" width="10.43"/>
    <col customWidth="1" min="272" max="272" width="8.57"/>
    <col customWidth="1" min="273" max="273" width="16.71"/>
    <col customWidth="1" min="274" max="274" width="10.57"/>
    <col customWidth="1" min="275" max="275" width="35.14"/>
    <col customWidth="1" min="276" max="276" width="7.71"/>
    <col customWidth="1" min="277" max="277" width="7.43"/>
    <col customWidth="1" min="278" max="278" width="7.14"/>
    <col customWidth="1" min="279" max="279" width="11.29"/>
    <col customWidth="1" min="280" max="280" width="6.86"/>
    <col customWidth="1" min="281" max="281" width="11.14"/>
    <col customWidth="1" min="282" max="282" width="19.29"/>
    <col customWidth="1" min="284" max="284" width="39.14"/>
    <col customWidth="1" min="285" max="285" width="12.43"/>
    <col customWidth="1" min="286" max="286" width="13.71"/>
    <col customWidth="1" min="287" max="287" width="6.43"/>
    <col customWidth="1" min="288" max="288" width="8.14"/>
    <col customWidth="1" min="289" max="289" width="10.43"/>
    <col customWidth="1" min="290" max="290" width="5.71"/>
    <col customWidth="1" min="291" max="291" width="23.14"/>
    <col customWidth="1" min="293" max="293" width="35.57"/>
    <col customWidth="1" min="294" max="294" width="7.29"/>
    <col customWidth="1" min="296" max="296" width="7.71"/>
    <col customWidth="1" min="297" max="297" width="8.29"/>
    <col customWidth="1" min="298" max="298" width="10.29"/>
    <col customWidth="1" min="299" max="299" width="6.57"/>
    <col customWidth="1" min="300" max="300" width="20.0"/>
  </cols>
  <sheetData>
    <row r="1" ht="24.75" customHeight="1">
      <c r="A1" s="33"/>
      <c r="B1" s="34" t="s">
        <v>143</v>
      </c>
      <c r="C1" s="35">
        <v>1.0</v>
      </c>
      <c r="D1" s="36"/>
      <c r="E1" s="36"/>
      <c r="F1" s="36"/>
      <c r="G1" s="36"/>
      <c r="H1" s="36"/>
      <c r="I1" s="36"/>
      <c r="J1" s="37"/>
      <c r="K1" s="1"/>
      <c r="L1" s="38">
        <v>2.0</v>
      </c>
      <c r="S1" s="39"/>
      <c r="T1" s="40">
        <v>3.0</v>
      </c>
      <c r="AA1" s="39"/>
      <c r="AB1" s="38">
        <v>4.0</v>
      </c>
      <c r="AI1" s="41"/>
      <c r="AJ1" s="38">
        <v>5.0</v>
      </c>
      <c r="AP1" s="42"/>
      <c r="AQ1" s="43"/>
      <c r="AR1" s="44">
        <v>6.0</v>
      </c>
      <c r="AX1" s="45"/>
      <c r="AY1" s="46"/>
      <c r="AZ1" s="44">
        <v>7.0</v>
      </c>
      <c r="BG1" s="47"/>
      <c r="BI1" s="48">
        <v>8.0</v>
      </c>
      <c r="BO1" s="45"/>
      <c r="BP1" s="47"/>
      <c r="BR1" s="48">
        <v>9.0</v>
      </c>
      <c r="BX1" s="45"/>
      <c r="BY1" s="49"/>
      <c r="CA1" s="35">
        <v>10.0</v>
      </c>
      <c r="CB1" s="36"/>
      <c r="CC1" s="36"/>
      <c r="CD1" s="36"/>
      <c r="CE1" s="36"/>
      <c r="CF1" s="36"/>
      <c r="CG1" s="50"/>
      <c r="CI1" s="48">
        <v>11.0</v>
      </c>
      <c r="CO1" s="45"/>
      <c r="CP1" s="47"/>
      <c r="CQ1" s="44">
        <v>12.0</v>
      </c>
      <c r="CX1" s="47"/>
      <c r="CY1" s="48">
        <v>13.0</v>
      </c>
      <c r="DE1" s="45"/>
      <c r="DG1" s="48">
        <v>14.0</v>
      </c>
      <c r="DM1" s="45"/>
      <c r="DN1" s="51"/>
      <c r="DO1" s="48">
        <v>15.0</v>
      </c>
      <c r="DV1" s="45"/>
      <c r="DW1" s="46"/>
      <c r="DX1" s="48">
        <v>16.0</v>
      </c>
      <c r="EE1" s="45"/>
      <c r="EF1" s="46"/>
      <c r="EG1" s="44">
        <v>17.0</v>
      </c>
      <c r="EO1" s="45"/>
      <c r="EQ1" s="48">
        <v>18.0</v>
      </c>
      <c r="EZ1" s="45"/>
      <c r="FA1" s="51"/>
      <c r="FB1" s="48">
        <v>19.0</v>
      </c>
      <c r="FI1" s="45"/>
      <c r="FK1" s="48">
        <v>20.0</v>
      </c>
      <c r="FR1" s="45"/>
      <c r="FS1" s="51"/>
      <c r="FT1" s="44">
        <v>21.0</v>
      </c>
      <c r="GA1" s="51"/>
      <c r="GB1" s="48">
        <v>22.0</v>
      </c>
      <c r="GH1" s="45"/>
      <c r="GI1" s="51"/>
      <c r="GJ1" s="44">
        <v>23.0</v>
      </c>
      <c r="GO1" s="51"/>
      <c r="GP1" s="44">
        <v>24.0</v>
      </c>
      <c r="GS1" s="45"/>
      <c r="GT1" s="1"/>
      <c r="GU1" s="48">
        <v>25.0</v>
      </c>
      <c r="HA1" s="45"/>
      <c r="HC1" s="48">
        <v>26.0</v>
      </c>
      <c r="HI1" s="45"/>
      <c r="HJ1" s="46"/>
      <c r="HK1" s="44">
        <v>27.0</v>
      </c>
      <c r="HR1" s="51"/>
      <c r="HS1" s="48">
        <v>28.0</v>
      </c>
      <c r="HY1" s="45"/>
      <c r="HZ1" s="1"/>
      <c r="IA1" s="48">
        <v>29.0</v>
      </c>
      <c r="IG1" s="45"/>
      <c r="IH1" s="51"/>
      <c r="II1" s="52">
        <v>30.0</v>
      </c>
      <c r="IJ1" s="53"/>
      <c r="IK1" s="53"/>
      <c r="IL1" s="53"/>
      <c r="IM1" s="53"/>
      <c r="IN1" s="53"/>
      <c r="IO1" s="54"/>
      <c r="IP1" s="1"/>
      <c r="IQ1" s="48">
        <v>31.0</v>
      </c>
      <c r="IW1" s="42"/>
      <c r="IY1" s="38">
        <v>32.0</v>
      </c>
      <c r="JE1" s="42"/>
      <c r="JF1" s="55"/>
      <c r="JG1" s="38">
        <v>33.0</v>
      </c>
      <c r="JM1" s="42"/>
      <c r="JN1" s="1"/>
      <c r="JO1" s="38">
        <v>34.0</v>
      </c>
      <c r="JW1" s="41"/>
      <c r="JX1" s="56">
        <v>35.0</v>
      </c>
      <c r="JY1" s="29"/>
      <c r="JZ1" s="29"/>
      <c r="KA1" s="29"/>
      <c r="KB1" s="29"/>
      <c r="KC1" s="29"/>
      <c r="KD1" s="29"/>
      <c r="KE1" s="26"/>
      <c r="KG1" s="56">
        <v>36.0</v>
      </c>
      <c r="KH1" s="29"/>
      <c r="KI1" s="29"/>
      <c r="KJ1" s="29"/>
      <c r="KK1" s="29"/>
      <c r="KL1" s="29"/>
      <c r="KM1" s="29"/>
      <c r="KN1" s="26"/>
    </row>
    <row r="2" ht="24.75" customHeight="1">
      <c r="A2" s="33"/>
      <c r="B2" s="57"/>
      <c r="C2" s="58" t="s">
        <v>144</v>
      </c>
      <c r="D2" s="59"/>
      <c r="E2" s="59"/>
      <c r="F2" s="59"/>
      <c r="G2" s="59"/>
      <c r="H2" s="59"/>
      <c r="I2" s="59"/>
      <c r="J2" s="60"/>
      <c r="K2" s="61"/>
      <c r="L2" s="58" t="s">
        <v>145</v>
      </c>
      <c r="M2" s="59"/>
      <c r="N2" s="59"/>
      <c r="O2" s="59"/>
      <c r="P2" s="59"/>
      <c r="Q2" s="59"/>
      <c r="R2" s="60"/>
      <c r="S2" s="61"/>
      <c r="T2" s="62" t="s">
        <v>146</v>
      </c>
      <c r="U2" s="59"/>
      <c r="V2" s="59"/>
      <c r="W2" s="59"/>
      <c r="X2" s="59"/>
      <c r="Y2" s="59"/>
      <c r="Z2" s="60"/>
      <c r="AB2" s="63" t="s">
        <v>147</v>
      </c>
      <c r="AC2" s="59"/>
      <c r="AD2" s="59"/>
      <c r="AE2" s="59"/>
      <c r="AF2" s="59"/>
      <c r="AG2" s="59"/>
      <c r="AH2" s="60"/>
      <c r="AI2" s="64"/>
      <c r="AJ2" s="58" t="s">
        <v>148</v>
      </c>
      <c r="AK2" s="59"/>
      <c r="AL2" s="59"/>
      <c r="AM2" s="59"/>
      <c r="AN2" s="59"/>
      <c r="AO2" s="59"/>
      <c r="AP2" s="60"/>
      <c r="AR2" s="63" t="s">
        <v>149</v>
      </c>
      <c r="AS2" s="59"/>
      <c r="AT2" s="59"/>
      <c r="AU2" s="59"/>
      <c r="AV2" s="59"/>
      <c r="AW2" s="59"/>
      <c r="AX2" s="60"/>
      <c r="AY2" s="61"/>
      <c r="AZ2" s="63" t="s">
        <v>150</v>
      </c>
      <c r="BA2" s="59"/>
      <c r="BB2" s="59"/>
      <c r="BC2" s="17"/>
      <c r="BD2" s="65" t="s">
        <v>151</v>
      </c>
      <c r="BE2" s="59"/>
      <c r="BF2" s="60"/>
      <c r="BI2" s="63" t="s">
        <v>152</v>
      </c>
      <c r="BJ2" s="59"/>
      <c r="BK2" s="59"/>
      <c r="BL2" s="59"/>
      <c r="BM2" s="59"/>
      <c r="BN2" s="59"/>
      <c r="BO2" s="60"/>
      <c r="BR2" s="63" t="s">
        <v>153</v>
      </c>
      <c r="BS2" s="59"/>
      <c r="BT2" s="59"/>
      <c r="BU2" s="59"/>
      <c r="BV2" s="59"/>
      <c r="BW2" s="59"/>
      <c r="BX2" s="60"/>
      <c r="CA2" s="63" t="s">
        <v>154</v>
      </c>
      <c r="CB2" s="59"/>
      <c r="CC2" s="59"/>
      <c r="CD2" s="59"/>
      <c r="CE2" s="59"/>
      <c r="CF2" s="59"/>
      <c r="CG2" s="60"/>
      <c r="CI2" s="63" t="s">
        <v>155</v>
      </c>
      <c r="CJ2" s="59"/>
      <c r="CK2" s="59"/>
      <c r="CL2" s="59"/>
      <c r="CM2" s="59"/>
      <c r="CN2" s="59"/>
      <c r="CO2" s="60"/>
      <c r="CQ2" s="62" t="s">
        <v>156</v>
      </c>
      <c r="CR2" s="59"/>
      <c r="CS2" s="59"/>
      <c r="CT2" s="59"/>
      <c r="CU2" s="59"/>
      <c r="CV2" s="59"/>
      <c r="CW2" s="60"/>
      <c r="CY2" s="62" t="s">
        <v>157</v>
      </c>
      <c r="CZ2" s="59"/>
      <c r="DA2" s="59"/>
      <c r="DB2" s="59"/>
      <c r="DC2" s="59"/>
      <c r="DD2" s="59"/>
      <c r="DE2" s="60"/>
      <c r="DF2" s="61"/>
      <c r="DG2" s="62" t="s">
        <v>158</v>
      </c>
      <c r="DH2" s="59"/>
      <c r="DI2" s="59"/>
      <c r="DJ2" s="59"/>
      <c r="DK2" s="59"/>
      <c r="DL2" s="59"/>
      <c r="DM2" s="60"/>
      <c r="DO2" s="58" t="s">
        <v>159</v>
      </c>
      <c r="DP2" s="59"/>
      <c r="DQ2" s="59"/>
      <c r="DR2" s="59"/>
      <c r="DS2" s="59"/>
      <c r="DT2" s="59"/>
      <c r="DU2" s="59"/>
      <c r="DV2" s="60"/>
      <c r="DX2" s="66" t="s">
        <v>160</v>
      </c>
      <c r="DY2" s="59"/>
      <c r="DZ2" s="59"/>
      <c r="EA2" s="59"/>
      <c r="EB2" s="59"/>
      <c r="EC2" s="59"/>
      <c r="ED2" s="59"/>
      <c r="EE2" s="60"/>
      <c r="EG2" s="58" t="s">
        <v>161</v>
      </c>
      <c r="EH2" s="59"/>
      <c r="EI2" s="59"/>
      <c r="EJ2" s="59"/>
      <c r="EK2" s="59"/>
      <c r="EL2" s="59"/>
      <c r="EM2" s="59"/>
      <c r="EN2" s="59"/>
      <c r="EO2" s="60"/>
      <c r="EQ2" s="58" t="s">
        <v>162</v>
      </c>
      <c r="ER2" s="59"/>
      <c r="ES2" s="59"/>
      <c r="ET2" s="59"/>
      <c r="EU2" s="59"/>
      <c r="EV2" s="59"/>
      <c r="EW2" s="59"/>
      <c r="EX2" s="59"/>
      <c r="EY2" s="59"/>
      <c r="EZ2" s="60"/>
      <c r="FB2" s="58" t="s">
        <v>163</v>
      </c>
      <c r="FC2" s="59"/>
      <c r="FD2" s="59"/>
      <c r="FE2" s="59"/>
      <c r="FF2" s="59"/>
      <c r="FG2" s="59"/>
      <c r="FH2" s="59"/>
      <c r="FI2" s="60"/>
      <c r="FK2" s="62" t="s">
        <v>164</v>
      </c>
      <c r="FL2" s="59"/>
      <c r="FM2" s="59"/>
      <c r="FN2" s="59"/>
      <c r="FO2" s="59"/>
      <c r="FP2" s="59"/>
      <c r="FQ2" s="59"/>
      <c r="FR2" s="60"/>
      <c r="FS2" s="1"/>
      <c r="FT2" s="62" t="s">
        <v>165</v>
      </c>
      <c r="FU2" s="59"/>
      <c r="FV2" s="59"/>
      <c r="FW2" s="59"/>
      <c r="FX2" s="59"/>
      <c r="FY2" s="67" t="s">
        <v>166</v>
      </c>
      <c r="FZ2" s="60"/>
      <c r="GA2" s="61"/>
      <c r="GB2" s="58" t="s">
        <v>167</v>
      </c>
      <c r="GC2" s="59"/>
      <c r="GD2" s="59"/>
      <c r="GE2" s="59"/>
      <c r="GF2" s="17"/>
      <c r="GG2" s="68" t="s">
        <v>168</v>
      </c>
      <c r="GH2" s="60"/>
      <c r="GI2" s="61"/>
      <c r="GJ2" s="69" t="s">
        <v>169</v>
      </c>
      <c r="GK2" s="59"/>
      <c r="GL2" s="59"/>
      <c r="GM2" s="59"/>
      <c r="GN2" s="60"/>
      <c r="GO2" s="61"/>
      <c r="GP2" s="62" t="s">
        <v>170</v>
      </c>
      <c r="GQ2" s="59"/>
      <c r="GR2" s="59"/>
      <c r="GS2" s="60"/>
      <c r="GT2" s="61"/>
      <c r="GU2" s="70" t="s">
        <v>171</v>
      </c>
      <c r="GV2" s="59"/>
      <c r="GW2" s="59"/>
      <c r="GX2" s="59"/>
      <c r="GY2" s="59"/>
      <c r="GZ2" s="59"/>
      <c r="HA2" s="60"/>
      <c r="HC2" s="63" t="s">
        <v>172</v>
      </c>
      <c r="HD2" s="59"/>
      <c r="HE2" s="59"/>
      <c r="HF2" s="59"/>
      <c r="HG2" s="17"/>
      <c r="HH2" s="67" t="s">
        <v>151</v>
      </c>
      <c r="HI2" s="60"/>
      <c r="HK2" s="58" t="s">
        <v>173</v>
      </c>
      <c r="HL2" s="59"/>
      <c r="HM2" s="59"/>
      <c r="HN2" s="17"/>
      <c r="HO2" s="68" t="s">
        <v>174</v>
      </c>
      <c r="HP2" s="59"/>
      <c r="HQ2" s="60"/>
      <c r="HR2" s="61"/>
      <c r="HS2" s="58" t="s">
        <v>175</v>
      </c>
      <c r="HT2" s="59"/>
      <c r="HU2" s="59"/>
      <c r="HV2" s="59"/>
      <c r="HW2" s="59"/>
      <c r="HX2" s="59"/>
      <c r="HY2" s="60"/>
      <c r="HZ2" s="61"/>
      <c r="IA2" s="71" t="s">
        <v>176</v>
      </c>
      <c r="IB2" s="59"/>
      <c r="IC2" s="59"/>
      <c r="ID2" s="59"/>
      <c r="IE2" s="59"/>
      <c r="IF2" s="68" t="s">
        <v>168</v>
      </c>
      <c r="IG2" s="60"/>
      <c r="IH2" s="64"/>
      <c r="II2" s="71" t="s">
        <v>177</v>
      </c>
      <c r="IJ2" s="59"/>
      <c r="IK2" s="59"/>
      <c r="IL2" s="59"/>
      <c r="IM2" s="17"/>
      <c r="IN2" s="65" t="s">
        <v>178</v>
      </c>
      <c r="IO2" s="60"/>
      <c r="IP2" s="64"/>
      <c r="IQ2" s="71" t="s">
        <v>179</v>
      </c>
      <c r="IR2" s="59"/>
      <c r="IS2" s="59"/>
      <c r="IT2" s="59"/>
      <c r="IU2" s="59"/>
      <c r="IV2" s="59"/>
      <c r="IW2" s="60"/>
      <c r="IY2" s="70" t="s">
        <v>180</v>
      </c>
      <c r="IZ2" s="59"/>
      <c r="JA2" s="59"/>
      <c r="JB2" s="59"/>
      <c r="JC2" s="59"/>
      <c r="JD2" s="59"/>
      <c r="JE2" s="60"/>
      <c r="JF2" s="72"/>
      <c r="JG2" s="70" t="s">
        <v>181</v>
      </c>
      <c r="JH2" s="59"/>
      <c r="JI2" s="59"/>
      <c r="JJ2" s="59"/>
      <c r="JK2" s="59"/>
      <c r="JL2" s="59"/>
      <c r="JM2" s="60"/>
      <c r="JN2" s="1"/>
      <c r="JO2" s="70" t="s">
        <v>182</v>
      </c>
      <c r="JP2" s="59"/>
      <c r="JQ2" s="59"/>
      <c r="JR2" s="59"/>
      <c r="JS2" s="59"/>
      <c r="JT2" s="59"/>
      <c r="JU2" s="59"/>
      <c r="JV2" s="60"/>
      <c r="JX2" s="73" t="s">
        <v>183</v>
      </c>
      <c r="JY2" s="74"/>
      <c r="JZ2" s="74"/>
      <c r="KA2" s="74"/>
      <c r="KB2" s="74"/>
      <c r="KC2" s="74"/>
      <c r="KD2" s="74"/>
      <c r="KE2" s="75"/>
      <c r="KG2" s="76" t="s">
        <v>184</v>
      </c>
      <c r="KN2" s="77"/>
    </row>
    <row r="3" ht="24.75" customHeight="1">
      <c r="A3" s="78" t="s">
        <v>185</v>
      </c>
      <c r="B3" s="79"/>
      <c r="C3" s="80" t="s">
        <v>186</v>
      </c>
      <c r="D3" s="81" t="s">
        <v>187</v>
      </c>
      <c r="E3" s="82" t="s">
        <v>188</v>
      </c>
      <c r="F3" s="83" t="s">
        <v>189</v>
      </c>
      <c r="G3" s="82" t="s">
        <v>190</v>
      </c>
      <c r="H3" s="82" t="s">
        <v>191</v>
      </c>
      <c r="I3" s="82" t="s">
        <v>192</v>
      </c>
      <c r="J3" s="84" t="s">
        <v>32</v>
      </c>
      <c r="K3" s="44"/>
      <c r="L3" s="80" t="s">
        <v>186</v>
      </c>
      <c r="M3" s="81" t="s">
        <v>193</v>
      </c>
      <c r="N3" s="82" t="s">
        <v>194</v>
      </c>
      <c r="O3" s="83" t="s">
        <v>189</v>
      </c>
      <c r="P3" s="82" t="s">
        <v>190</v>
      </c>
      <c r="Q3" s="82" t="s">
        <v>191</v>
      </c>
      <c r="R3" s="84" t="s">
        <v>32</v>
      </c>
      <c r="S3" s="44"/>
      <c r="T3" s="80" t="s">
        <v>195</v>
      </c>
      <c r="U3" s="81" t="s">
        <v>187</v>
      </c>
      <c r="V3" s="82" t="s">
        <v>194</v>
      </c>
      <c r="W3" s="82" t="s">
        <v>189</v>
      </c>
      <c r="X3" s="85" t="s">
        <v>190</v>
      </c>
      <c r="Y3" s="82" t="s">
        <v>191</v>
      </c>
      <c r="Z3" s="84" t="s">
        <v>32</v>
      </c>
      <c r="AB3" s="80" t="s">
        <v>186</v>
      </c>
      <c r="AC3" s="81" t="s">
        <v>193</v>
      </c>
      <c r="AD3" s="82" t="s">
        <v>196</v>
      </c>
      <c r="AE3" s="82" t="s">
        <v>189</v>
      </c>
      <c r="AF3" s="56" t="s">
        <v>190</v>
      </c>
      <c r="AG3" s="86" t="s">
        <v>191</v>
      </c>
      <c r="AH3" s="87" t="s">
        <v>32</v>
      </c>
      <c r="AI3" s="44"/>
      <c r="AJ3" s="88" t="s">
        <v>186</v>
      </c>
      <c r="AK3" s="89" t="s">
        <v>187</v>
      </c>
      <c r="AL3" s="82" t="s">
        <v>194</v>
      </c>
      <c r="AM3" s="82" t="s">
        <v>189</v>
      </c>
      <c r="AN3" s="82" t="s">
        <v>190</v>
      </c>
      <c r="AO3" s="82" t="s">
        <v>191</v>
      </c>
      <c r="AP3" s="84" t="s">
        <v>32</v>
      </c>
      <c r="AR3" s="90" t="s">
        <v>186</v>
      </c>
      <c r="AS3" s="82" t="s">
        <v>193</v>
      </c>
      <c r="AT3" s="82" t="s">
        <v>197</v>
      </c>
      <c r="AU3" s="82" t="s">
        <v>189</v>
      </c>
      <c r="AV3" s="82" t="s">
        <v>190</v>
      </c>
      <c r="AW3" s="82" t="s">
        <v>191</v>
      </c>
      <c r="AX3" s="56" t="s">
        <v>32</v>
      </c>
      <c r="AY3" s="91"/>
      <c r="AZ3" s="92" t="s">
        <v>198</v>
      </c>
      <c r="BA3" s="81" t="s">
        <v>187</v>
      </c>
      <c r="BB3" s="93" t="s">
        <v>199</v>
      </c>
      <c r="BC3" s="93" t="s">
        <v>200</v>
      </c>
      <c r="BD3" s="93" t="s">
        <v>201</v>
      </c>
      <c r="BE3" s="93" t="s">
        <v>191</v>
      </c>
      <c r="BF3" s="94" t="s">
        <v>32</v>
      </c>
      <c r="BG3" s="95"/>
      <c r="BI3" s="80" t="s">
        <v>202</v>
      </c>
      <c r="BJ3" s="81" t="s">
        <v>193</v>
      </c>
      <c r="BK3" s="82" t="s">
        <v>203</v>
      </c>
      <c r="BL3" s="82" t="s">
        <v>189</v>
      </c>
      <c r="BM3" s="82" t="s">
        <v>201</v>
      </c>
      <c r="BN3" s="82" t="s">
        <v>191</v>
      </c>
      <c r="BO3" s="84" t="s">
        <v>32</v>
      </c>
      <c r="BR3" s="80" t="s">
        <v>204</v>
      </c>
      <c r="BS3" s="81" t="s">
        <v>193</v>
      </c>
      <c r="BT3" s="82" t="s">
        <v>205</v>
      </c>
      <c r="BU3" s="82" t="s">
        <v>189</v>
      </c>
      <c r="BV3" s="82" t="s">
        <v>190</v>
      </c>
      <c r="BW3" s="82" t="s">
        <v>191</v>
      </c>
      <c r="BX3" s="56" t="s">
        <v>32</v>
      </c>
      <c r="BY3" s="96"/>
      <c r="BZ3" s="97" t="s">
        <v>206</v>
      </c>
      <c r="CA3" s="98" t="s">
        <v>195</v>
      </c>
      <c r="CB3" s="99" t="s">
        <v>207</v>
      </c>
      <c r="CC3" s="82" t="s">
        <v>208</v>
      </c>
      <c r="CD3" s="100" t="s">
        <v>189</v>
      </c>
      <c r="CE3" s="82" t="s">
        <v>190</v>
      </c>
      <c r="CF3" s="82" t="s">
        <v>191</v>
      </c>
      <c r="CG3" s="84" t="s">
        <v>32</v>
      </c>
      <c r="CI3" s="80" t="s">
        <v>195</v>
      </c>
      <c r="CJ3" s="81" t="s">
        <v>193</v>
      </c>
      <c r="CK3" s="82" t="s">
        <v>209</v>
      </c>
      <c r="CL3" s="82" t="s">
        <v>189</v>
      </c>
      <c r="CM3" s="56" t="s">
        <v>190</v>
      </c>
      <c r="CN3" s="82" t="s">
        <v>191</v>
      </c>
      <c r="CO3" s="101" t="s">
        <v>32</v>
      </c>
      <c r="CQ3" s="80" t="s">
        <v>195</v>
      </c>
      <c r="CR3" s="81" t="s">
        <v>210</v>
      </c>
      <c r="CS3" s="82" t="s">
        <v>211</v>
      </c>
      <c r="CT3" s="82" t="s">
        <v>189</v>
      </c>
      <c r="CU3" s="56" t="s">
        <v>190</v>
      </c>
      <c r="CV3" s="56" t="s">
        <v>191</v>
      </c>
      <c r="CW3" s="102" t="s">
        <v>32</v>
      </c>
      <c r="CX3" s="103"/>
      <c r="CY3" s="80" t="s">
        <v>195</v>
      </c>
      <c r="CZ3" s="82" t="s">
        <v>193</v>
      </c>
      <c r="DA3" s="82" t="s">
        <v>190</v>
      </c>
      <c r="DB3" s="82" t="s">
        <v>212</v>
      </c>
      <c r="DC3" s="56" t="s">
        <v>189</v>
      </c>
      <c r="DD3" s="56" t="s">
        <v>191</v>
      </c>
      <c r="DE3" s="101" t="s">
        <v>32</v>
      </c>
      <c r="DF3" s="40"/>
      <c r="DG3" s="88" t="s">
        <v>213</v>
      </c>
      <c r="DH3" s="89" t="s">
        <v>210</v>
      </c>
      <c r="DI3" s="82" t="s">
        <v>214</v>
      </c>
      <c r="DJ3" s="82" t="s">
        <v>189</v>
      </c>
      <c r="DK3" s="56" t="s">
        <v>190</v>
      </c>
      <c r="DL3" s="56" t="s">
        <v>191</v>
      </c>
      <c r="DM3" s="56" t="s">
        <v>32</v>
      </c>
      <c r="DN3" s="104"/>
      <c r="DO3" s="105" t="s">
        <v>213</v>
      </c>
      <c r="DP3" s="106" t="s">
        <v>193</v>
      </c>
      <c r="DQ3" s="106" t="s">
        <v>190</v>
      </c>
      <c r="DR3" s="82" t="s">
        <v>215</v>
      </c>
      <c r="DS3" s="82" t="s">
        <v>189</v>
      </c>
      <c r="DT3" s="107" t="s">
        <v>191</v>
      </c>
      <c r="DU3" s="82" t="s">
        <v>216</v>
      </c>
      <c r="DV3" s="84" t="s">
        <v>32</v>
      </c>
      <c r="DW3" s="1"/>
      <c r="DX3" s="92" t="s">
        <v>217</v>
      </c>
      <c r="DY3" s="93" t="s">
        <v>218</v>
      </c>
      <c r="DZ3" s="93" t="s">
        <v>201</v>
      </c>
      <c r="EA3" s="93" t="s">
        <v>199</v>
      </c>
      <c r="EB3" s="94" t="s">
        <v>189</v>
      </c>
      <c r="EC3" s="93" t="s">
        <v>191</v>
      </c>
      <c r="ED3" s="93" t="s">
        <v>216</v>
      </c>
      <c r="EE3" s="108" t="s">
        <v>32</v>
      </c>
      <c r="EG3" s="92" t="s">
        <v>195</v>
      </c>
      <c r="EH3" s="93" t="s">
        <v>193</v>
      </c>
      <c r="EI3" s="93" t="s">
        <v>190</v>
      </c>
      <c r="EJ3" s="93"/>
      <c r="EK3" s="93" t="s">
        <v>219</v>
      </c>
      <c r="EL3" s="109" t="s">
        <v>189</v>
      </c>
      <c r="EM3" s="93" t="s">
        <v>191</v>
      </c>
      <c r="EN3" s="93" t="s">
        <v>216</v>
      </c>
      <c r="EO3" s="108" t="s">
        <v>32</v>
      </c>
      <c r="EQ3" s="92" t="s">
        <v>195</v>
      </c>
      <c r="ER3" s="93" t="s">
        <v>218</v>
      </c>
      <c r="ES3" s="93" t="s">
        <v>201</v>
      </c>
      <c r="ET3" s="93"/>
      <c r="EU3" s="93"/>
      <c r="EV3" s="93"/>
      <c r="EW3" s="93" t="s">
        <v>220</v>
      </c>
      <c r="EX3" s="94" t="s">
        <v>189</v>
      </c>
      <c r="EY3" s="93" t="s">
        <v>191</v>
      </c>
      <c r="EZ3" s="108" t="s">
        <v>32</v>
      </c>
      <c r="FB3" s="80" t="s">
        <v>221</v>
      </c>
      <c r="FC3" s="82" t="s">
        <v>193</v>
      </c>
      <c r="FD3" s="82" t="s">
        <v>201</v>
      </c>
      <c r="FE3" s="82" t="s">
        <v>222</v>
      </c>
      <c r="FF3" s="56" t="s">
        <v>189</v>
      </c>
      <c r="FG3" s="82" t="s">
        <v>191</v>
      </c>
      <c r="FH3" s="82" t="s">
        <v>216</v>
      </c>
      <c r="FI3" s="84" t="s">
        <v>32</v>
      </c>
      <c r="FK3" s="80" t="s">
        <v>217</v>
      </c>
      <c r="FL3" s="82" t="s">
        <v>193</v>
      </c>
      <c r="FM3" s="82" t="s">
        <v>190</v>
      </c>
      <c r="FN3" s="82" t="s">
        <v>223</v>
      </c>
      <c r="FO3" s="56" t="s">
        <v>189</v>
      </c>
      <c r="FP3" s="56" t="s">
        <v>216</v>
      </c>
      <c r="FQ3" s="82" t="s">
        <v>191</v>
      </c>
      <c r="FR3" s="56" t="s">
        <v>32</v>
      </c>
      <c r="FS3" s="104"/>
      <c r="FT3" s="110" t="s">
        <v>217</v>
      </c>
      <c r="FU3" s="111" t="s">
        <v>193</v>
      </c>
      <c r="FV3" s="111" t="s">
        <v>201</v>
      </c>
      <c r="FW3" s="111" t="s">
        <v>220</v>
      </c>
      <c r="FX3" s="112" t="s">
        <v>200</v>
      </c>
      <c r="FY3" s="111" t="s">
        <v>191</v>
      </c>
      <c r="FZ3" s="113" t="s">
        <v>32</v>
      </c>
      <c r="GA3" s="114"/>
      <c r="GB3" s="110" t="s">
        <v>224</v>
      </c>
      <c r="GC3" s="111" t="s">
        <v>193</v>
      </c>
      <c r="GD3" s="111" t="s">
        <v>201</v>
      </c>
      <c r="GE3" s="111" t="s">
        <v>220</v>
      </c>
      <c r="GF3" s="115" t="s">
        <v>200</v>
      </c>
      <c r="GG3" s="111" t="s">
        <v>191</v>
      </c>
      <c r="GH3" s="113" t="s">
        <v>32</v>
      </c>
      <c r="GI3" s="114"/>
      <c r="GJ3" s="116" t="s">
        <v>225</v>
      </c>
      <c r="GK3" s="114" t="s">
        <v>193</v>
      </c>
      <c r="GL3" s="82" t="s">
        <v>190</v>
      </c>
      <c r="GM3" s="82" t="s">
        <v>223</v>
      </c>
      <c r="GN3" s="117" t="s">
        <v>189</v>
      </c>
      <c r="GO3" s="61"/>
      <c r="GP3" s="80" t="s">
        <v>226</v>
      </c>
      <c r="GQ3" s="82" t="s">
        <v>201</v>
      </c>
      <c r="GR3" s="82" t="s">
        <v>220</v>
      </c>
      <c r="GS3" s="117" t="s">
        <v>189</v>
      </c>
      <c r="GT3" s="44"/>
      <c r="GU3" s="92" t="s">
        <v>195</v>
      </c>
      <c r="GV3" s="93" t="s">
        <v>193</v>
      </c>
      <c r="GW3" s="93" t="s">
        <v>201</v>
      </c>
      <c r="GX3" s="93" t="s">
        <v>220</v>
      </c>
      <c r="GY3" s="94" t="s">
        <v>189</v>
      </c>
      <c r="GZ3" s="93" t="s">
        <v>191</v>
      </c>
      <c r="HA3" s="108" t="s">
        <v>32</v>
      </c>
      <c r="HB3" s="118"/>
      <c r="HC3" s="110" t="s">
        <v>195</v>
      </c>
      <c r="HD3" s="111" t="s">
        <v>193</v>
      </c>
      <c r="HE3" s="111" t="s">
        <v>201</v>
      </c>
      <c r="HF3" s="111" t="s">
        <v>220</v>
      </c>
      <c r="HG3" s="119" t="s">
        <v>189</v>
      </c>
      <c r="HH3" s="93" t="s">
        <v>191</v>
      </c>
      <c r="HI3" s="108" t="s">
        <v>32</v>
      </c>
      <c r="HK3" s="92" t="s">
        <v>195</v>
      </c>
      <c r="HL3" s="120" t="s">
        <v>187</v>
      </c>
      <c r="HM3" s="93" t="s">
        <v>201</v>
      </c>
      <c r="HN3" s="93" t="s">
        <v>227</v>
      </c>
      <c r="HO3" s="93" t="s">
        <v>189</v>
      </c>
      <c r="HP3" s="93" t="s">
        <v>191</v>
      </c>
      <c r="HQ3" s="108" t="s">
        <v>32</v>
      </c>
      <c r="HR3" s="61"/>
      <c r="HS3" s="92" t="s">
        <v>217</v>
      </c>
      <c r="HT3" s="93" t="s">
        <v>228</v>
      </c>
      <c r="HU3" s="93" t="s">
        <v>201</v>
      </c>
      <c r="HV3" s="93" t="s">
        <v>220</v>
      </c>
      <c r="HW3" s="94" t="s">
        <v>189</v>
      </c>
      <c r="HX3" s="93" t="s">
        <v>191</v>
      </c>
      <c r="HY3" s="94" t="s">
        <v>32</v>
      </c>
      <c r="HZ3" s="121"/>
      <c r="IA3" s="92" t="s">
        <v>229</v>
      </c>
      <c r="IB3" s="120" t="s">
        <v>193</v>
      </c>
      <c r="IC3" s="122" t="s">
        <v>201</v>
      </c>
      <c r="ID3" s="93" t="s">
        <v>220</v>
      </c>
      <c r="IE3" s="119" t="s">
        <v>189</v>
      </c>
      <c r="IF3" s="93" t="s">
        <v>191</v>
      </c>
      <c r="IG3" s="108" t="s">
        <v>32</v>
      </c>
      <c r="IH3" s="121"/>
      <c r="II3" s="123" t="s">
        <v>230</v>
      </c>
      <c r="IJ3" s="124" t="s">
        <v>193</v>
      </c>
      <c r="IK3" s="99" t="s">
        <v>201</v>
      </c>
      <c r="IL3" s="99" t="s">
        <v>220</v>
      </c>
      <c r="IM3" s="86" t="s">
        <v>200</v>
      </c>
      <c r="IN3" s="99" t="s">
        <v>191</v>
      </c>
      <c r="IO3" s="125" t="s">
        <v>32</v>
      </c>
      <c r="IP3" s="126"/>
      <c r="IQ3" s="127" t="s">
        <v>231</v>
      </c>
      <c r="IR3" s="124" t="s">
        <v>232</v>
      </c>
      <c r="IS3" s="99" t="s">
        <v>190</v>
      </c>
      <c r="IT3" s="99" t="s">
        <v>233</v>
      </c>
      <c r="IU3" s="86" t="s">
        <v>189</v>
      </c>
      <c r="IV3" s="99" t="s">
        <v>191</v>
      </c>
      <c r="IW3" s="87" t="s">
        <v>32</v>
      </c>
      <c r="IY3" s="92" t="s">
        <v>217</v>
      </c>
      <c r="IZ3" s="111" t="s">
        <v>228</v>
      </c>
      <c r="JA3" s="111" t="s">
        <v>201</v>
      </c>
      <c r="JB3" s="111" t="s">
        <v>234</v>
      </c>
      <c r="JC3" s="111" t="s">
        <v>235</v>
      </c>
      <c r="JD3" s="111" t="s">
        <v>191</v>
      </c>
      <c r="JE3" s="111" t="s">
        <v>32</v>
      </c>
      <c r="JF3" s="128"/>
      <c r="JG3" s="92" t="s">
        <v>195</v>
      </c>
      <c r="JH3" s="111" t="s">
        <v>236</v>
      </c>
      <c r="JI3" s="111" t="s">
        <v>190</v>
      </c>
      <c r="JJ3" s="111" t="s">
        <v>237</v>
      </c>
      <c r="JK3" s="111" t="s">
        <v>238</v>
      </c>
      <c r="JL3" s="129" t="s">
        <v>191</v>
      </c>
      <c r="JM3" s="130" t="s">
        <v>239</v>
      </c>
      <c r="JN3" s="114"/>
      <c r="JO3" s="110" t="s">
        <v>195</v>
      </c>
      <c r="JP3" s="111" t="s">
        <v>193</v>
      </c>
      <c r="JQ3" s="111" t="s">
        <v>190</v>
      </c>
      <c r="JR3" s="111" t="s">
        <v>240</v>
      </c>
      <c r="JS3" s="109" t="s">
        <v>238</v>
      </c>
      <c r="JT3" s="111" t="s">
        <v>191</v>
      </c>
      <c r="JU3" s="131" t="s">
        <v>216</v>
      </c>
      <c r="JV3" s="113" t="s">
        <v>241</v>
      </c>
      <c r="JX3" s="110" t="s">
        <v>195</v>
      </c>
      <c r="JY3" s="131" t="s">
        <v>193</v>
      </c>
      <c r="JZ3" s="111" t="s">
        <v>242</v>
      </c>
      <c r="KA3" s="111" t="s">
        <v>201</v>
      </c>
      <c r="KB3" s="111" t="s">
        <v>243</v>
      </c>
      <c r="KC3" s="112" t="s">
        <v>238</v>
      </c>
      <c r="KD3" s="109" t="s">
        <v>244</v>
      </c>
      <c r="KE3" s="130" t="s">
        <v>32</v>
      </c>
      <c r="KG3" s="110" t="s">
        <v>195</v>
      </c>
      <c r="KH3" s="111" t="s">
        <v>193</v>
      </c>
      <c r="KI3" s="111" t="s">
        <v>242</v>
      </c>
      <c r="KJ3" s="111" t="s">
        <v>201</v>
      </c>
      <c r="KK3" s="111" t="s">
        <v>199</v>
      </c>
      <c r="KL3" s="115" t="s">
        <v>238</v>
      </c>
      <c r="KM3" s="111" t="s">
        <v>244</v>
      </c>
      <c r="KN3" s="130" t="s">
        <v>32</v>
      </c>
    </row>
    <row r="4" ht="24.75" customHeight="1">
      <c r="A4" s="132" t="s">
        <v>245</v>
      </c>
      <c r="B4" s="133"/>
      <c r="C4" s="134" t="s">
        <v>246</v>
      </c>
      <c r="D4" s="135" t="s">
        <v>247</v>
      </c>
      <c r="E4" s="136">
        <f t="shared" ref="E4:E23" si="1">G4*4/100</f>
        <v>2.08</v>
      </c>
      <c r="F4" s="137">
        <f t="shared" ref="F4:F23" si="2">G4-E4</f>
        <v>49.92</v>
      </c>
      <c r="G4" s="136">
        <v>52.0</v>
      </c>
      <c r="H4" s="138">
        <v>0.12</v>
      </c>
      <c r="I4" s="138"/>
      <c r="J4" s="139" t="s">
        <v>248</v>
      </c>
      <c r="K4" s="97"/>
      <c r="L4" s="140" t="s">
        <v>249</v>
      </c>
      <c r="M4" s="141" t="s">
        <v>250</v>
      </c>
      <c r="N4" s="136">
        <f t="shared" ref="N4:N13" si="3">P4*10/100</f>
        <v>18.9</v>
      </c>
      <c r="O4" s="137">
        <f t="shared" ref="O4:O13" si="4">P4-N4</f>
        <v>170.1</v>
      </c>
      <c r="P4" s="136">
        <v>189.0</v>
      </c>
      <c r="Q4" s="138">
        <v>0.05</v>
      </c>
      <c r="R4" s="139" t="s">
        <v>248</v>
      </c>
      <c r="S4" s="142"/>
      <c r="T4" s="140" t="s">
        <v>251</v>
      </c>
      <c r="U4" s="141" t="s">
        <v>252</v>
      </c>
      <c r="V4" s="136">
        <f t="shared" ref="V4:V28" si="5">X4*10/100</f>
        <v>2</v>
      </c>
      <c r="W4" s="136">
        <f t="shared" ref="W4:W28" si="6">X4-V4</f>
        <v>18</v>
      </c>
      <c r="X4" s="143">
        <v>20.0</v>
      </c>
      <c r="Y4" s="138">
        <v>0.05</v>
      </c>
      <c r="Z4" s="144" t="s">
        <v>248</v>
      </c>
      <c r="AA4" s="1"/>
      <c r="AB4" s="140" t="s">
        <v>253</v>
      </c>
      <c r="AC4" s="141" t="s">
        <v>254</v>
      </c>
      <c r="AD4" s="136">
        <f t="shared" ref="AD4:AD22" si="7">AF4*15/100</f>
        <v>11.85</v>
      </c>
      <c r="AE4" s="136">
        <f t="shared" ref="AE4:AE22" si="8">AF4-AD4</f>
        <v>67.15</v>
      </c>
      <c r="AF4" s="145">
        <v>79.0</v>
      </c>
      <c r="AG4" s="146">
        <v>0.05</v>
      </c>
      <c r="AH4" s="147" t="s">
        <v>255</v>
      </c>
      <c r="AI4" s="1"/>
      <c r="AJ4" s="140" t="s">
        <v>256</v>
      </c>
      <c r="AK4" s="141" t="s">
        <v>257</v>
      </c>
      <c r="AL4" s="136">
        <f t="shared" ref="AL4:AL9" si="9">AN4*10/100</f>
        <v>1.4</v>
      </c>
      <c r="AM4" s="137">
        <f t="shared" ref="AM4:AM9" si="10">AN4-AL4</f>
        <v>12.6</v>
      </c>
      <c r="AN4" s="136">
        <v>14.0</v>
      </c>
      <c r="AO4" s="138">
        <v>0.05</v>
      </c>
      <c r="AP4" s="139" t="s">
        <v>258</v>
      </c>
      <c r="AR4" s="140" t="s">
        <v>259</v>
      </c>
      <c r="AS4" s="148" t="s">
        <v>260</v>
      </c>
      <c r="AT4" s="136">
        <f t="shared" ref="AT4:AT67" si="11">AV4*10/100</f>
        <v>11.5</v>
      </c>
      <c r="AU4" s="136">
        <f t="shared" ref="AU4:AU67" si="12">AV4-AT4</f>
        <v>103.5</v>
      </c>
      <c r="AV4" s="136">
        <v>115.0</v>
      </c>
      <c r="AW4" s="138">
        <v>0.05</v>
      </c>
      <c r="AX4" s="139" t="s">
        <v>248</v>
      </c>
      <c r="AY4" s="142"/>
      <c r="AZ4" s="149" t="s">
        <v>261</v>
      </c>
      <c r="BA4" s="141" t="s">
        <v>262</v>
      </c>
      <c r="BB4" s="136">
        <f t="shared" ref="BB4:BB10" si="13">BD4*10/100</f>
        <v>13.5</v>
      </c>
      <c r="BC4" s="136">
        <f t="shared" ref="BC4:BC10" si="14">BD4-BB4</f>
        <v>121.5</v>
      </c>
      <c r="BD4" s="136">
        <v>135.0</v>
      </c>
      <c r="BE4" s="138">
        <v>0.18</v>
      </c>
      <c r="BF4" s="139" t="s">
        <v>263</v>
      </c>
      <c r="BI4" s="140" t="s">
        <v>264</v>
      </c>
      <c r="BJ4" s="141" t="s">
        <v>265</v>
      </c>
      <c r="BK4" s="136">
        <f t="shared" ref="BK4:BK47" si="15">BM4*10/100</f>
        <v>12</v>
      </c>
      <c r="BL4" s="136">
        <f t="shared" ref="BL4:BL47" si="16">BM4-BK4</f>
        <v>108</v>
      </c>
      <c r="BM4" s="136">
        <v>120.0</v>
      </c>
      <c r="BN4" s="138">
        <v>0.18</v>
      </c>
      <c r="BO4" s="139" t="s">
        <v>248</v>
      </c>
      <c r="BR4" s="134" t="s">
        <v>266</v>
      </c>
      <c r="BS4" s="135" t="s">
        <v>267</v>
      </c>
      <c r="BT4" s="136">
        <f t="shared" ref="BT4:BT74" si="17">BV4*10/100</f>
        <v>45</v>
      </c>
      <c r="BU4" s="136">
        <f t="shared" ref="BU4:BU74" si="18">BV4-BT4</f>
        <v>405</v>
      </c>
      <c r="BV4" s="136">
        <v>450.0</v>
      </c>
      <c r="BW4" s="138">
        <v>0.18</v>
      </c>
      <c r="BX4" s="139" t="s">
        <v>263</v>
      </c>
      <c r="BZ4" s="150"/>
      <c r="CA4" s="134" t="s">
        <v>268</v>
      </c>
      <c r="CB4" s="151" t="s">
        <v>269</v>
      </c>
      <c r="CC4" s="136">
        <f t="shared" ref="CC4:CC12" si="19">CE4*10/100</f>
        <v>67.5</v>
      </c>
      <c r="CD4" s="136">
        <f t="shared" ref="CD4:CD12" si="20">CE4-CC4</f>
        <v>607.5</v>
      </c>
      <c r="CE4" s="136">
        <v>675.0</v>
      </c>
      <c r="CF4" s="138">
        <v>0.18</v>
      </c>
      <c r="CG4" s="139" t="s">
        <v>248</v>
      </c>
      <c r="CI4" s="149" t="s">
        <v>270</v>
      </c>
      <c r="CJ4" s="135" t="s">
        <v>271</v>
      </c>
      <c r="CK4" s="136">
        <f t="shared" ref="CK4:CK15" si="21">CM4*10/100</f>
        <v>21</v>
      </c>
      <c r="CL4" s="136">
        <f t="shared" ref="CL4:CL15" si="22">CM4-CK4</f>
        <v>189</v>
      </c>
      <c r="CM4" s="145">
        <v>210.0</v>
      </c>
      <c r="CN4" s="146">
        <v>0.18</v>
      </c>
      <c r="CO4" s="144" t="s">
        <v>248</v>
      </c>
      <c r="CQ4" s="140" t="s">
        <v>272</v>
      </c>
      <c r="CR4" s="148" t="s">
        <v>273</v>
      </c>
      <c r="CS4" s="136">
        <f t="shared" ref="CS4:CS7" si="23">CU4*10/100</f>
        <v>60</v>
      </c>
      <c r="CT4" s="136">
        <f t="shared" ref="CT4:CT7" si="24">CU4-CS4</f>
        <v>540</v>
      </c>
      <c r="CU4" s="145">
        <v>600.0</v>
      </c>
      <c r="CV4" s="146">
        <v>0.18</v>
      </c>
      <c r="CW4" s="152" t="s">
        <v>248</v>
      </c>
      <c r="CY4" s="149" t="s">
        <v>274</v>
      </c>
      <c r="CZ4" s="136" t="s">
        <v>275</v>
      </c>
      <c r="DA4" s="136">
        <v>119.0</v>
      </c>
      <c r="DB4" s="136">
        <f t="shared" ref="DB4:DB11" si="25">DA4*10/100</f>
        <v>11.9</v>
      </c>
      <c r="DC4" s="145">
        <f t="shared" ref="DC4:DC11" si="26">DA4-DB4</f>
        <v>107.1</v>
      </c>
      <c r="DD4" s="146">
        <v>0.18</v>
      </c>
      <c r="DE4" s="144" t="s">
        <v>248</v>
      </c>
      <c r="DF4" s="97"/>
      <c r="DG4" s="149" t="s">
        <v>276</v>
      </c>
      <c r="DH4" s="141" t="s">
        <v>277</v>
      </c>
      <c r="DI4" s="136">
        <f t="shared" ref="DI4:DI36" si="27">DK4*10/100</f>
        <v>8.9</v>
      </c>
      <c r="DJ4" s="136">
        <f t="shared" ref="DJ4:DJ36" si="28">DK4-DI4</f>
        <v>80.1</v>
      </c>
      <c r="DK4" s="145">
        <v>89.0</v>
      </c>
      <c r="DL4" s="138">
        <v>0.18</v>
      </c>
      <c r="DM4" s="144" t="s">
        <v>248</v>
      </c>
      <c r="DO4" s="149" t="s">
        <v>278</v>
      </c>
      <c r="DP4" s="136" t="s">
        <v>279</v>
      </c>
      <c r="DQ4" s="136">
        <v>55.0</v>
      </c>
      <c r="DR4" s="136">
        <f t="shared" ref="DR4:DR48" si="29">DQ4*15/100</f>
        <v>8.25</v>
      </c>
      <c r="DS4" s="145">
        <f t="shared" ref="DS4:DS49" si="30">DQ4-DR4</f>
        <v>46.75</v>
      </c>
      <c r="DT4" s="138">
        <v>0.12</v>
      </c>
      <c r="DU4" s="143"/>
      <c r="DV4" s="144" t="s">
        <v>248</v>
      </c>
      <c r="DW4" s="103"/>
      <c r="DX4" s="149" t="s">
        <v>280</v>
      </c>
      <c r="DY4" s="136" t="s">
        <v>281</v>
      </c>
      <c r="DZ4" s="136">
        <v>549.0</v>
      </c>
      <c r="EA4" s="136">
        <f t="shared" ref="EA4:EA13" si="31">DZ4*10/100</f>
        <v>54.9</v>
      </c>
      <c r="EB4" s="145">
        <f t="shared" ref="EB4:EB13" si="32">DZ4-EA4</f>
        <v>494.1</v>
      </c>
      <c r="EC4" s="145"/>
      <c r="ED4" s="145"/>
      <c r="EE4" s="144"/>
      <c r="EG4" s="149" t="s">
        <v>282</v>
      </c>
      <c r="EH4" s="136" t="s">
        <v>283</v>
      </c>
      <c r="EI4" s="136">
        <v>215.0</v>
      </c>
      <c r="EJ4" s="136"/>
      <c r="EK4" s="136">
        <f t="shared" ref="EK4:EK29" si="33">EI4*15/100</f>
        <v>32.25</v>
      </c>
      <c r="EL4" s="145">
        <f t="shared" ref="EL4:EL29" si="34">EI4-EK4</f>
        <v>182.75</v>
      </c>
      <c r="EM4" s="146">
        <v>0.12</v>
      </c>
      <c r="EN4" s="145"/>
      <c r="EO4" s="144" t="s">
        <v>263</v>
      </c>
      <c r="EQ4" s="153" t="s">
        <v>284</v>
      </c>
      <c r="ER4" s="136" t="s">
        <v>285</v>
      </c>
      <c r="ES4" s="136">
        <v>155.0</v>
      </c>
      <c r="ET4" s="154"/>
      <c r="EU4" s="154"/>
      <c r="EV4" s="154"/>
      <c r="EW4" s="136">
        <f t="shared" ref="EW4:EW13" si="35">ES4*15/100</f>
        <v>23.25</v>
      </c>
      <c r="EX4" s="145">
        <f t="shared" ref="EX4:EX13" si="36">ES4-EW4</f>
        <v>131.75</v>
      </c>
      <c r="EY4" s="146">
        <v>0.12</v>
      </c>
      <c r="EZ4" s="144" t="s">
        <v>248</v>
      </c>
      <c r="FB4" s="149" t="s">
        <v>286</v>
      </c>
      <c r="FC4" s="136" t="s">
        <v>287</v>
      </c>
      <c r="FD4" s="136">
        <v>192.0</v>
      </c>
      <c r="FE4" s="136">
        <f t="shared" ref="FE4:FE19" si="37">FD4*15/100</f>
        <v>28.8</v>
      </c>
      <c r="FF4" s="145">
        <f t="shared" ref="FF4:FF19" si="38">FD4-FE4</f>
        <v>163.2</v>
      </c>
      <c r="FG4" s="146">
        <v>0.18</v>
      </c>
      <c r="FH4" s="145"/>
      <c r="FI4" s="144" t="s">
        <v>248</v>
      </c>
      <c r="FK4" s="149" t="s">
        <v>288</v>
      </c>
      <c r="FL4" s="136" t="s">
        <v>289</v>
      </c>
      <c r="FM4" s="136">
        <v>215.0</v>
      </c>
      <c r="FN4" s="136">
        <f t="shared" ref="FN4:FN30" si="39">FM4*15/100</f>
        <v>32.25</v>
      </c>
      <c r="FO4" s="145">
        <f t="shared" ref="FO4:FO30" si="40">FM4-FN4</f>
        <v>182.75</v>
      </c>
      <c r="FP4" s="145"/>
      <c r="FQ4" s="146">
        <v>0.18</v>
      </c>
      <c r="FR4" s="145" t="s">
        <v>248</v>
      </c>
      <c r="FS4" s="104"/>
      <c r="FT4" s="149" t="s">
        <v>290</v>
      </c>
      <c r="FU4" s="136" t="s">
        <v>291</v>
      </c>
      <c r="FV4" s="136">
        <v>75.0</v>
      </c>
      <c r="FW4" s="136">
        <f t="shared" ref="FW4:FW59" si="41">FV4*15/100</f>
        <v>11.25</v>
      </c>
      <c r="FX4" s="155">
        <f t="shared" ref="FX4:FX60" si="42">FV4-FW4</f>
        <v>63.75</v>
      </c>
      <c r="FY4" s="146">
        <v>0.12</v>
      </c>
      <c r="FZ4" s="144" t="s">
        <v>248</v>
      </c>
      <c r="GA4" s="142"/>
      <c r="GB4" s="149" t="s">
        <v>292</v>
      </c>
      <c r="GC4" s="141" t="s">
        <v>293</v>
      </c>
      <c r="GD4" s="136">
        <v>219.0</v>
      </c>
      <c r="GE4" s="136">
        <f t="shared" ref="GE4:GE36" si="43">GD4*15/100</f>
        <v>32.85</v>
      </c>
      <c r="GF4" s="155">
        <f t="shared" ref="GF4:GF36" si="44">GD4-GE4</f>
        <v>186.15</v>
      </c>
      <c r="GG4" s="146">
        <v>0.05</v>
      </c>
      <c r="GH4" s="144" t="s">
        <v>248</v>
      </c>
      <c r="GI4" s="142"/>
      <c r="GJ4" s="140" t="s">
        <v>294</v>
      </c>
      <c r="GK4" s="141" t="s">
        <v>295</v>
      </c>
      <c r="GL4" s="136">
        <v>60.0</v>
      </c>
      <c r="GM4" s="136">
        <f t="shared" ref="GM4:GM7" si="45">GL4*15/100</f>
        <v>9</v>
      </c>
      <c r="GN4" s="144">
        <f t="shared" ref="GN4:GN7" si="46">GL4-GM4</f>
        <v>51</v>
      </c>
      <c r="GO4" s="142"/>
      <c r="GP4" s="156" t="s">
        <v>296</v>
      </c>
      <c r="GQ4" s="24">
        <v>140.0</v>
      </c>
      <c r="GR4" s="24">
        <f t="shared" ref="GR4:GR6" si="47">GQ4*15/100</f>
        <v>21</v>
      </c>
      <c r="GS4" s="147">
        <f t="shared" ref="GS4:GS6" si="48">GQ4-GR4</f>
        <v>119</v>
      </c>
      <c r="GT4" s="8"/>
      <c r="GU4" s="134" t="s">
        <v>297</v>
      </c>
      <c r="GV4" s="136"/>
      <c r="GW4" s="136">
        <v>525.0</v>
      </c>
      <c r="GX4" s="136">
        <f t="shared" ref="GX4:GX24" si="49">GW4*15/100</f>
        <v>78.75</v>
      </c>
      <c r="GY4" s="145">
        <f t="shared" ref="GY4:GY25" si="50">GW4-GX4</f>
        <v>446.25</v>
      </c>
      <c r="GZ4" s="145"/>
      <c r="HA4" s="144"/>
      <c r="HC4" s="134" t="s">
        <v>298</v>
      </c>
      <c r="HD4" s="136" t="s">
        <v>29</v>
      </c>
      <c r="HE4" s="136">
        <v>140.0</v>
      </c>
      <c r="HF4" s="136">
        <f t="shared" ref="HF4:HF25" si="51">HE4*15/100</f>
        <v>21</v>
      </c>
      <c r="HG4" s="155">
        <f t="shared" ref="HG4:HG25" si="52">HE4-HF4</f>
        <v>119</v>
      </c>
      <c r="HH4" s="146">
        <v>0.05</v>
      </c>
      <c r="HI4" s="144" t="s">
        <v>248</v>
      </c>
      <c r="HK4" s="134" t="s">
        <v>299</v>
      </c>
      <c r="HL4" s="157" t="s">
        <v>300</v>
      </c>
      <c r="HM4" s="136">
        <v>700.0</v>
      </c>
      <c r="HN4" s="136">
        <f t="shared" ref="HN4:HN48" si="53">HM4*15/100</f>
        <v>105</v>
      </c>
      <c r="HO4" s="145">
        <f t="shared" ref="HO4:HO48" si="54">HM4-HN4</f>
        <v>595</v>
      </c>
      <c r="HP4" s="146">
        <v>0.18</v>
      </c>
      <c r="HQ4" s="144" t="s">
        <v>248</v>
      </c>
      <c r="HR4" s="142"/>
      <c r="HS4" s="134" t="s">
        <v>301</v>
      </c>
      <c r="HT4" s="157" t="s">
        <v>302</v>
      </c>
      <c r="HU4" s="136">
        <v>299.0</v>
      </c>
      <c r="HV4" s="136">
        <f t="shared" ref="HV4:HV11" si="55">HU4*15/100</f>
        <v>44.85</v>
      </c>
      <c r="HW4" s="145">
        <f t="shared" ref="HW4:HW11" si="56">HU4-HV4</f>
        <v>254.15</v>
      </c>
      <c r="HX4" s="138">
        <v>0.18</v>
      </c>
      <c r="HY4" s="144" t="s">
        <v>248</v>
      </c>
      <c r="HZ4" s="142"/>
      <c r="IA4" s="140" t="s">
        <v>303</v>
      </c>
      <c r="IB4" s="141" t="s">
        <v>304</v>
      </c>
      <c r="IC4" s="137">
        <v>60.0</v>
      </c>
      <c r="ID4" s="136">
        <f t="shared" ref="ID4:ID6" si="57">IC4*15/100</f>
        <v>9</v>
      </c>
      <c r="IE4" s="155">
        <f t="shared" ref="IE4:IE6" si="58">IC4-ID4</f>
        <v>51</v>
      </c>
      <c r="IF4" s="146">
        <v>0.05</v>
      </c>
      <c r="IG4" s="144" t="s">
        <v>248</v>
      </c>
      <c r="IH4" s="142"/>
      <c r="II4" s="134" t="s">
        <v>305</v>
      </c>
      <c r="IJ4" s="158" t="s">
        <v>306</v>
      </c>
      <c r="IK4" s="136">
        <v>55.0</v>
      </c>
      <c r="IL4" s="136">
        <f t="shared" ref="IL4:IL17" si="59">IK4*15/100</f>
        <v>8.25</v>
      </c>
      <c r="IM4" s="145">
        <f t="shared" ref="IM4:IM17" si="60">IK4-IL4</f>
        <v>46.75</v>
      </c>
      <c r="IN4" s="146">
        <v>0.12</v>
      </c>
      <c r="IO4" s="145" t="s">
        <v>248</v>
      </c>
      <c r="IP4" s="133"/>
      <c r="IQ4" s="22" t="s">
        <v>307</v>
      </c>
      <c r="IR4" s="151" t="s">
        <v>308</v>
      </c>
      <c r="IS4" s="24">
        <v>145.0</v>
      </c>
      <c r="IT4" s="24">
        <f t="shared" ref="IT4:IT8" si="61">IS4*15/100</f>
        <v>21.75</v>
      </c>
      <c r="IU4" s="132">
        <f t="shared" ref="IU4:IU8" si="62">IS4-IT4</f>
        <v>123.25</v>
      </c>
      <c r="IV4" s="159">
        <v>0.12</v>
      </c>
      <c r="IW4" s="147" t="s">
        <v>248</v>
      </c>
      <c r="IY4" s="140" t="s">
        <v>309</v>
      </c>
      <c r="IZ4" s="148" t="s">
        <v>310</v>
      </c>
      <c r="JA4" s="136">
        <v>440.0</v>
      </c>
      <c r="JB4" s="136">
        <f t="shared" ref="JB4:JB29" si="63">JA4*30/100</f>
        <v>132</v>
      </c>
      <c r="JC4" s="145">
        <f t="shared" ref="JC4:JC29" si="64">JA4-JB4</f>
        <v>308</v>
      </c>
      <c r="JD4" s="146">
        <v>0.18</v>
      </c>
      <c r="JE4" s="144" t="s">
        <v>248</v>
      </c>
      <c r="JF4" s="142"/>
      <c r="JG4" s="140" t="s">
        <v>311</v>
      </c>
      <c r="JH4" s="148" t="s">
        <v>312</v>
      </c>
      <c r="JI4" s="136">
        <v>190.0</v>
      </c>
      <c r="JJ4" s="136">
        <f t="shared" ref="JJ4:JJ9" si="65">JI4*10/100</f>
        <v>19</v>
      </c>
      <c r="JK4" s="145">
        <f t="shared" ref="JK4:JK24" si="66">JI4-JJ4</f>
        <v>171</v>
      </c>
      <c r="JL4" s="138">
        <v>0.18</v>
      </c>
      <c r="JM4" s="144" t="s">
        <v>248</v>
      </c>
      <c r="JN4" s="142"/>
      <c r="JO4" s="160" t="s">
        <v>313</v>
      </c>
      <c r="JP4" s="136" t="s">
        <v>314</v>
      </c>
      <c r="JQ4" s="136">
        <v>120.0</v>
      </c>
      <c r="JR4" s="136">
        <f t="shared" ref="JR4:JR9" si="67">JQ4*10/100</f>
        <v>12</v>
      </c>
      <c r="JS4" s="145">
        <f t="shared" ref="JS4:JS9" si="68">JQ4-JR4</f>
        <v>108</v>
      </c>
      <c r="JT4" s="146">
        <v>0.05</v>
      </c>
      <c r="JU4" s="145"/>
      <c r="JV4" s="144" t="s">
        <v>248</v>
      </c>
      <c r="JX4" s="149" t="s">
        <v>315</v>
      </c>
      <c r="JY4" s="141" t="s">
        <v>250</v>
      </c>
      <c r="JZ4" s="136" t="s">
        <v>316</v>
      </c>
      <c r="KA4" s="136">
        <v>72.0</v>
      </c>
      <c r="KB4" s="136">
        <f t="shared" ref="KB4:KB10" si="69">KA4*4%</f>
        <v>2.88</v>
      </c>
      <c r="KC4" s="137">
        <f t="shared" ref="KC4:KC10" si="70">KA4-KB4</f>
        <v>69.12</v>
      </c>
      <c r="KD4" s="146">
        <v>0.05</v>
      </c>
      <c r="KE4" s="161" t="s">
        <v>248</v>
      </c>
      <c r="KG4" s="162" t="s">
        <v>317</v>
      </c>
      <c r="KH4" s="136" t="s">
        <v>318</v>
      </c>
      <c r="KI4" s="136" t="s">
        <v>319</v>
      </c>
      <c r="KJ4" s="136">
        <v>190.0</v>
      </c>
      <c r="KK4" s="136">
        <f t="shared" ref="KK4:KK11" si="71">KJ4*10%</f>
        <v>19</v>
      </c>
      <c r="KL4" s="137">
        <f t="shared" ref="KL4:KL11" si="72">KJ4-KK4</f>
        <v>171</v>
      </c>
      <c r="KM4" s="138">
        <v>0.12</v>
      </c>
      <c r="KN4" s="144" t="s">
        <v>255</v>
      </c>
      <c r="KP4" s="1"/>
    </row>
    <row r="5" ht="24.75" customHeight="1">
      <c r="A5" s="24" t="s">
        <v>320</v>
      </c>
      <c r="B5" s="79"/>
      <c r="C5" s="149" t="s">
        <v>321</v>
      </c>
      <c r="D5" s="141" t="s">
        <v>250</v>
      </c>
      <c r="E5" s="136">
        <f t="shared" si="1"/>
        <v>31.4</v>
      </c>
      <c r="F5" s="137">
        <f t="shared" si="2"/>
        <v>753.6</v>
      </c>
      <c r="G5" s="136">
        <v>785.0</v>
      </c>
      <c r="H5" s="138">
        <v>0.12</v>
      </c>
      <c r="I5" s="138" t="s">
        <v>322</v>
      </c>
      <c r="J5" s="139" t="s">
        <v>248</v>
      </c>
      <c r="K5" s="97"/>
      <c r="L5" s="140" t="s">
        <v>323</v>
      </c>
      <c r="M5" s="141" t="s">
        <v>250</v>
      </c>
      <c r="N5" s="136">
        <f t="shared" si="3"/>
        <v>18</v>
      </c>
      <c r="O5" s="137">
        <f t="shared" si="4"/>
        <v>162</v>
      </c>
      <c r="P5" s="136">
        <v>180.0</v>
      </c>
      <c r="Q5" s="138">
        <v>0.05</v>
      </c>
      <c r="R5" s="139" t="s">
        <v>248</v>
      </c>
      <c r="S5" s="142"/>
      <c r="T5" s="140" t="s">
        <v>324</v>
      </c>
      <c r="U5" s="141" t="s">
        <v>325</v>
      </c>
      <c r="V5" s="136">
        <f t="shared" si="5"/>
        <v>3</v>
      </c>
      <c r="W5" s="136">
        <f t="shared" si="6"/>
        <v>27</v>
      </c>
      <c r="X5" s="143">
        <v>30.0</v>
      </c>
      <c r="Y5" s="138">
        <v>0.05</v>
      </c>
      <c r="Z5" s="144" t="s">
        <v>248</v>
      </c>
      <c r="AA5" s="1"/>
      <c r="AB5" s="163" t="s">
        <v>326</v>
      </c>
      <c r="AC5" s="141" t="s">
        <v>327</v>
      </c>
      <c r="AD5" s="136">
        <f t="shared" si="7"/>
        <v>47.25</v>
      </c>
      <c r="AE5" s="136">
        <f t="shared" si="8"/>
        <v>267.75</v>
      </c>
      <c r="AF5" s="136">
        <v>315.0</v>
      </c>
      <c r="AG5" s="146">
        <v>0.05</v>
      </c>
      <c r="AH5" s="147" t="s">
        <v>255</v>
      </c>
      <c r="AI5" s="1"/>
      <c r="AJ5" s="140" t="s">
        <v>328</v>
      </c>
      <c r="AK5" s="164" t="s">
        <v>329</v>
      </c>
      <c r="AL5" s="136">
        <f t="shared" si="9"/>
        <v>32.5</v>
      </c>
      <c r="AM5" s="137">
        <f t="shared" si="10"/>
        <v>292.5</v>
      </c>
      <c r="AN5" s="136">
        <v>325.0</v>
      </c>
      <c r="AO5" s="138">
        <v>0.05</v>
      </c>
      <c r="AP5" s="139" t="s">
        <v>248</v>
      </c>
      <c r="AR5" s="140" t="s">
        <v>330</v>
      </c>
      <c r="AS5" s="148" t="s">
        <v>28</v>
      </c>
      <c r="AT5" s="136">
        <f t="shared" si="11"/>
        <v>3</v>
      </c>
      <c r="AU5" s="136">
        <f t="shared" si="12"/>
        <v>27</v>
      </c>
      <c r="AV5" s="136">
        <v>30.0</v>
      </c>
      <c r="AW5" s="138">
        <v>0.05</v>
      </c>
      <c r="AX5" s="139" t="s">
        <v>248</v>
      </c>
      <c r="AY5" s="142"/>
      <c r="AZ5" s="134" t="s">
        <v>331</v>
      </c>
      <c r="BA5" s="135" t="s">
        <v>332</v>
      </c>
      <c r="BB5" s="136">
        <f t="shared" si="13"/>
        <v>12</v>
      </c>
      <c r="BC5" s="136">
        <f t="shared" si="14"/>
        <v>108</v>
      </c>
      <c r="BD5" s="136">
        <v>120.0</v>
      </c>
      <c r="BE5" s="138">
        <v>0.18</v>
      </c>
      <c r="BF5" s="139" t="s">
        <v>263</v>
      </c>
      <c r="BI5" s="140" t="s">
        <v>333</v>
      </c>
      <c r="BJ5" s="141" t="s">
        <v>279</v>
      </c>
      <c r="BK5" s="136">
        <f t="shared" si="15"/>
        <v>14.9</v>
      </c>
      <c r="BL5" s="136">
        <f t="shared" si="16"/>
        <v>134.1</v>
      </c>
      <c r="BM5" s="136">
        <v>149.0</v>
      </c>
      <c r="BN5" s="138">
        <v>0.18</v>
      </c>
      <c r="BO5" s="139" t="s">
        <v>248</v>
      </c>
      <c r="BR5" s="134" t="s">
        <v>334</v>
      </c>
      <c r="BS5" s="135" t="s">
        <v>335</v>
      </c>
      <c r="BT5" s="136">
        <f t="shared" si="17"/>
        <v>84.9</v>
      </c>
      <c r="BU5" s="136">
        <f t="shared" si="18"/>
        <v>764.1</v>
      </c>
      <c r="BV5" s="136">
        <v>849.0</v>
      </c>
      <c r="BW5" s="138">
        <v>0.18</v>
      </c>
      <c r="BX5" s="139" t="s">
        <v>263</v>
      </c>
      <c r="BZ5" s="165"/>
      <c r="CA5" s="140" t="s">
        <v>336</v>
      </c>
      <c r="CB5" s="8" t="s">
        <v>337</v>
      </c>
      <c r="CC5" s="136">
        <f t="shared" si="19"/>
        <v>19.9</v>
      </c>
      <c r="CD5" s="136">
        <f t="shared" si="20"/>
        <v>179.1</v>
      </c>
      <c r="CE5" s="136">
        <v>199.0</v>
      </c>
      <c r="CF5" s="138">
        <v>0.18</v>
      </c>
      <c r="CG5" s="139" t="s">
        <v>248</v>
      </c>
      <c r="CI5" s="140" t="s">
        <v>338</v>
      </c>
      <c r="CJ5" s="141" t="s">
        <v>271</v>
      </c>
      <c r="CK5" s="136">
        <f t="shared" si="21"/>
        <v>21</v>
      </c>
      <c r="CL5" s="136">
        <f t="shared" si="22"/>
        <v>189</v>
      </c>
      <c r="CM5" s="145">
        <v>210.0</v>
      </c>
      <c r="CN5" s="146">
        <v>0.18</v>
      </c>
      <c r="CO5" s="144" t="s">
        <v>248</v>
      </c>
      <c r="CQ5" s="80" t="s">
        <v>339</v>
      </c>
      <c r="CR5" s="81" t="s">
        <v>340</v>
      </c>
      <c r="CS5" s="136">
        <f t="shared" si="23"/>
        <v>66</v>
      </c>
      <c r="CT5" s="136">
        <f t="shared" si="24"/>
        <v>594</v>
      </c>
      <c r="CU5" s="145">
        <v>660.0</v>
      </c>
      <c r="CV5" s="146">
        <v>0.18</v>
      </c>
      <c r="CW5" s="152" t="s">
        <v>248</v>
      </c>
      <c r="CY5" s="149" t="s">
        <v>341</v>
      </c>
      <c r="CZ5" s="136" t="s">
        <v>342</v>
      </c>
      <c r="DA5" s="136">
        <v>180.0</v>
      </c>
      <c r="DB5" s="136">
        <f t="shared" si="25"/>
        <v>18</v>
      </c>
      <c r="DC5" s="145">
        <f t="shared" si="26"/>
        <v>162</v>
      </c>
      <c r="DD5" s="146">
        <v>0.18</v>
      </c>
      <c r="DE5" s="144" t="s">
        <v>343</v>
      </c>
      <c r="DF5" s="97"/>
      <c r="DG5" s="134" t="s">
        <v>344</v>
      </c>
      <c r="DH5" s="166" t="s">
        <v>345</v>
      </c>
      <c r="DI5" s="136">
        <f t="shared" si="27"/>
        <v>18</v>
      </c>
      <c r="DJ5" s="136">
        <f t="shared" si="28"/>
        <v>162</v>
      </c>
      <c r="DK5" s="145">
        <v>180.0</v>
      </c>
      <c r="DL5" s="138">
        <v>0.18</v>
      </c>
      <c r="DM5" s="144" t="s">
        <v>248</v>
      </c>
      <c r="DO5" s="149" t="s">
        <v>346</v>
      </c>
      <c r="DP5" s="136" t="s">
        <v>347</v>
      </c>
      <c r="DQ5" s="136">
        <v>169.0</v>
      </c>
      <c r="DR5" s="136">
        <f t="shared" si="29"/>
        <v>25.35</v>
      </c>
      <c r="DS5" s="145">
        <f t="shared" si="30"/>
        <v>143.65</v>
      </c>
      <c r="DT5" s="138">
        <v>0.12</v>
      </c>
      <c r="DU5" s="143"/>
      <c r="DV5" s="144" t="s">
        <v>248</v>
      </c>
      <c r="DW5" s="1"/>
      <c r="DX5" s="149" t="s">
        <v>348</v>
      </c>
      <c r="DY5" s="136" t="s">
        <v>281</v>
      </c>
      <c r="DZ5" s="136">
        <v>380.0</v>
      </c>
      <c r="EA5" s="136">
        <f t="shared" si="31"/>
        <v>38</v>
      </c>
      <c r="EB5" s="145">
        <f t="shared" si="32"/>
        <v>342</v>
      </c>
      <c r="EC5" s="145"/>
      <c r="ED5" s="145"/>
      <c r="EE5" s="144"/>
      <c r="EG5" s="149" t="s">
        <v>349</v>
      </c>
      <c r="EH5" s="136" t="s">
        <v>314</v>
      </c>
      <c r="EI5" s="136">
        <v>79.0</v>
      </c>
      <c r="EJ5" s="136"/>
      <c r="EK5" s="136">
        <f t="shared" si="33"/>
        <v>11.85</v>
      </c>
      <c r="EL5" s="145">
        <f t="shared" si="34"/>
        <v>67.15</v>
      </c>
      <c r="EM5" s="146">
        <v>0.12</v>
      </c>
      <c r="EN5" s="145"/>
      <c r="EO5" s="144" t="s">
        <v>263</v>
      </c>
      <c r="EP5" s="104"/>
      <c r="EQ5" s="141" t="s">
        <v>350</v>
      </c>
      <c r="ER5" s="141" t="s">
        <v>293</v>
      </c>
      <c r="ES5" s="136">
        <v>425.0</v>
      </c>
      <c r="ET5" s="154"/>
      <c r="EU5" s="154"/>
      <c r="EV5" s="154"/>
      <c r="EW5" s="136">
        <f t="shared" si="35"/>
        <v>63.75</v>
      </c>
      <c r="EX5" s="145">
        <f t="shared" si="36"/>
        <v>361.25</v>
      </c>
      <c r="EY5" s="146">
        <v>0.12</v>
      </c>
      <c r="EZ5" s="144" t="s">
        <v>248</v>
      </c>
      <c r="FB5" s="149" t="s">
        <v>351</v>
      </c>
      <c r="FC5" s="136" t="s">
        <v>352</v>
      </c>
      <c r="FD5" s="136">
        <v>559.0</v>
      </c>
      <c r="FE5" s="136">
        <f t="shared" si="37"/>
        <v>83.85</v>
      </c>
      <c r="FF5" s="145">
        <f t="shared" si="38"/>
        <v>475.15</v>
      </c>
      <c r="FG5" s="146">
        <v>0.18</v>
      </c>
      <c r="FH5" s="145"/>
      <c r="FI5" s="144" t="s">
        <v>248</v>
      </c>
      <c r="FK5" s="149" t="s">
        <v>353</v>
      </c>
      <c r="FL5" s="136" t="s">
        <v>354</v>
      </c>
      <c r="FM5" s="136">
        <v>93.0</v>
      </c>
      <c r="FN5" s="136">
        <f t="shared" si="39"/>
        <v>13.95</v>
      </c>
      <c r="FO5" s="145">
        <f t="shared" si="40"/>
        <v>79.05</v>
      </c>
      <c r="FP5" s="145"/>
      <c r="FQ5" s="146">
        <v>0.18</v>
      </c>
      <c r="FR5" s="145" t="s">
        <v>248</v>
      </c>
      <c r="FS5" s="96"/>
      <c r="FT5" s="140" t="s">
        <v>355</v>
      </c>
      <c r="FU5" s="136" t="s">
        <v>356</v>
      </c>
      <c r="FV5" s="136">
        <v>38.0</v>
      </c>
      <c r="FW5" s="136">
        <f t="shared" si="41"/>
        <v>5.7</v>
      </c>
      <c r="FX5" s="155">
        <f t="shared" si="42"/>
        <v>32.3</v>
      </c>
      <c r="FY5" s="146">
        <v>0.12</v>
      </c>
      <c r="FZ5" s="144" t="s">
        <v>248</v>
      </c>
      <c r="GA5" s="142"/>
      <c r="GB5" s="140" t="s">
        <v>357</v>
      </c>
      <c r="GC5" s="141" t="s">
        <v>304</v>
      </c>
      <c r="GD5" s="136">
        <v>219.0</v>
      </c>
      <c r="GE5" s="136">
        <f t="shared" si="43"/>
        <v>32.85</v>
      </c>
      <c r="GF5" s="155">
        <f t="shared" si="44"/>
        <v>186.15</v>
      </c>
      <c r="GG5" s="146">
        <v>0.05</v>
      </c>
      <c r="GH5" s="144" t="s">
        <v>248</v>
      </c>
      <c r="GI5" s="142"/>
      <c r="GJ5" s="149" t="s">
        <v>358</v>
      </c>
      <c r="GK5" s="141" t="s">
        <v>359</v>
      </c>
      <c r="GL5" s="136">
        <v>60.0</v>
      </c>
      <c r="GM5" s="136">
        <f t="shared" si="45"/>
        <v>9</v>
      </c>
      <c r="GN5" s="144">
        <f t="shared" si="46"/>
        <v>51</v>
      </c>
      <c r="GO5" s="142"/>
      <c r="GP5" s="156" t="s">
        <v>360</v>
      </c>
      <c r="GQ5" s="24">
        <v>125.0</v>
      </c>
      <c r="GR5" s="24">
        <f t="shared" si="47"/>
        <v>18.75</v>
      </c>
      <c r="GS5" s="147">
        <f t="shared" si="48"/>
        <v>106.25</v>
      </c>
      <c r="GT5" s="8"/>
      <c r="GU5" s="134" t="s">
        <v>361</v>
      </c>
      <c r="GV5" s="136"/>
      <c r="GW5" s="136">
        <v>325.0</v>
      </c>
      <c r="GX5" s="136">
        <f t="shared" si="49"/>
        <v>48.75</v>
      </c>
      <c r="GY5" s="145">
        <f t="shared" si="50"/>
        <v>276.25</v>
      </c>
      <c r="GZ5" s="145"/>
      <c r="HA5" s="144"/>
      <c r="HC5" s="134" t="s">
        <v>362</v>
      </c>
      <c r="HD5" s="136" t="s">
        <v>27</v>
      </c>
      <c r="HE5" s="136">
        <v>295.0</v>
      </c>
      <c r="HF5" s="136">
        <f t="shared" si="51"/>
        <v>44.25</v>
      </c>
      <c r="HG5" s="155">
        <f t="shared" si="52"/>
        <v>250.75</v>
      </c>
      <c r="HH5" s="146">
        <v>0.05</v>
      </c>
      <c r="HI5" s="144" t="s">
        <v>248</v>
      </c>
      <c r="HK5" s="134" t="s">
        <v>363</v>
      </c>
      <c r="HL5" s="157" t="s">
        <v>364</v>
      </c>
      <c r="HM5" s="136">
        <v>425.0</v>
      </c>
      <c r="HN5" s="136">
        <f t="shared" si="53"/>
        <v>63.75</v>
      </c>
      <c r="HO5" s="145">
        <f t="shared" si="54"/>
        <v>361.25</v>
      </c>
      <c r="HP5" s="146">
        <v>0.18</v>
      </c>
      <c r="HQ5" s="144" t="s">
        <v>248</v>
      </c>
      <c r="HR5" s="142"/>
      <c r="HS5" s="134" t="s">
        <v>365</v>
      </c>
      <c r="HT5" s="157" t="s">
        <v>366</v>
      </c>
      <c r="HU5" s="136">
        <v>440.0</v>
      </c>
      <c r="HV5" s="136">
        <f t="shared" si="55"/>
        <v>66</v>
      </c>
      <c r="HW5" s="145">
        <f t="shared" si="56"/>
        <v>374</v>
      </c>
      <c r="HX5" s="138">
        <v>0.18</v>
      </c>
      <c r="HY5" s="144" t="s">
        <v>248</v>
      </c>
      <c r="HZ5" s="142"/>
      <c r="IA5" s="134" t="s">
        <v>367</v>
      </c>
      <c r="IB5" s="135" t="s">
        <v>368</v>
      </c>
      <c r="IC5" s="137">
        <v>315.0</v>
      </c>
      <c r="ID5" s="136">
        <f t="shared" si="57"/>
        <v>47.25</v>
      </c>
      <c r="IE5" s="155">
        <f t="shared" si="58"/>
        <v>267.75</v>
      </c>
      <c r="IF5" s="146">
        <v>0.05</v>
      </c>
      <c r="IG5" s="144" t="s">
        <v>248</v>
      </c>
      <c r="IH5" s="142"/>
      <c r="II5" s="167" t="s">
        <v>369</v>
      </c>
      <c r="IJ5" s="168" t="s">
        <v>306</v>
      </c>
      <c r="IK5" s="136">
        <v>55.0</v>
      </c>
      <c r="IL5" s="136">
        <f t="shared" si="59"/>
        <v>8.25</v>
      </c>
      <c r="IM5" s="145">
        <f t="shared" si="60"/>
        <v>46.75</v>
      </c>
      <c r="IN5" s="146">
        <v>0.12</v>
      </c>
      <c r="IO5" s="144" t="s">
        <v>248</v>
      </c>
      <c r="IP5" s="142"/>
      <c r="IQ5" s="22" t="s">
        <v>370</v>
      </c>
      <c r="IR5" s="151" t="s">
        <v>308</v>
      </c>
      <c r="IS5" s="24">
        <v>180.0</v>
      </c>
      <c r="IT5" s="24">
        <f t="shared" si="61"/>
        <v>27</v>
      </c>
      <c r="IU5" s="132">
        <f t="shared" si="62"/>
        <v>153</v>
      </c>
      <c r="IV5" s="159">
        <v>0.12</v>
      </c>
      <c r="IW5" s="132" t="s">
        <v>248</v>
      </c>
      <c r="IX5" s="104"/>
      <c r="IY5" s="140" t="s">
        <v>371</v>
      </c>
      <c r="IZ5" s="148" t="s">
        <v>372</v>
      </c>
      <c r="JA5" s="136">
        <v>735.0</v>
      </c>
      <c r="JB5" s="136">
        <f t="shared" si="63"/>
        <v>220.5</v>
      </c>
      <c r="JC5" s="145">
        <f t="shared" si="64"/>
        <v>514.5</v>
      </c>
      <c r="JD5" s="146">
        <v>0.18</v>
      </c>
      <c r="JE5" s="144" t="s">
        <v>248</v>
      </c>
      <c r="JF5" s="142"/>
      <c r="JG5" s="140" t="s">
        <v>373</v>
      </c>
      <c r="JH5" s="148" t="s">
        <v>374</v>
      </c>
      <c r="JI5" s="136">
        <v>290.0</v>
      </c>
      <c r="JJ5" s="136">
        <f t="shared" si="65"/>
        <v>29</v>
      </c>
      <c r="JK5" s="145">
        <f t="shared" si="66"/>
        <v>261</v>
      </c>
      <c r="JL5" s="138">
        <v>0.18</v>
      </c>
      <c r="JM5" s="144" t="s">
        <v>248</v>
      </c>
      <c r="JN5" s="142"/>
      <c r="JO5" s="160" t="s">
        <v>375</v>
      </c>
      <c r="JP5" s="136" t="s">
        <v>293</v>
      </c>
      <c r="JQ5" s="136">
        <v>350.0</v>
      </c>
      <c r="JR5" s="136">
        <f t="shared" si="67"/>
        <v>35</v>
      </c>
      <c r="JS5" s="145">
        <f t="shared" si="68"/>
        <v>315</v>
      </c>
      <c r="JT5" s="146">
        <v>0.05</v>
      </c>
      <c r="JU5" s="145"/>
      <c r="JV5" s="144" t="s">
        <v>248</v>
      </c>
      <c r="JX5" s="149" t="s">
        <v>376</v>
      </c>
      <c r="JY5" s="141" t="s">
        <v>354</v>
      </c>
      <c r="JZ5" s="136" t="s">
        <v>377</v>
      </c>
      <c r="KA5" s="136">
        <v>33.0</v>
      </c>
      <c r="KB5" s="136">
        <f t="shared" si="69"/>
        <v>1.32</v>
      </c>
      <c r="KC5" s="137">
        <f t="shared" si="70"/>
        <v>31.68</v>
      </c>
      <c r="KD5" s="138">
        <v>0.05</v>
      </c>
      <c r="KE5" s="169" t="s">
        <v>248</v>
      </c>
      <c r="KG5" s="162" t="s">
        <v>378</v>
      </c>
      <c r="KH5" s="136" t="s">
        <v>379</v>
      </c>
      <c r="KI5" s="136" t="s">
        <v>319</v>
      </c>
      <c r="KJ5" s="136">
        <v>190.0</v>
      </c>
      <c r="KK5" s="136">
        <f t="shared" si="71"/>
        <v>19</v>
      </c>
      <c r="KL5" s="137">
        <f t="shared" si="72"/>
        <v>171</v>
      </c>
      <c r="KM5" s="138">
        <v>0.12</v>
      </c>
      <c r="KN5" s="144" t="s">
        <v>255</v>
      </c>
    </row>
    <row r="6" ht="24.75" customHeight="1">
      <c r="A6" s="132" t="s">
        <v>380</v>
      </c>
      <c r="B6" s="133"/>
      <c r="C6" s="140" t="s">
        <v>381</v>
      </c>
      <c r="D6" s="141" t="s">
        <v>382</v>
      </c>
      <c r="E6" s="136">
        <f t="shared" si="1"/>
        <v>27.4</v>
      </c>
      <c r="F6" s="137">
        <f t="shared" si="2"/>
        <v>657.6</v>
      </c>
      <c r="G6" s="136">
        <v>685.0</v>
      </c>
      <c r="H6" s="138">
        <v>0.12</v>
      </c>
      <c r="I6" s="138"/>
      <c r="J6" s="139" t="s">
        <v>248</v>
      </c>
      <c r="K6" s="97"/>
      <c r="L6" s="140" t="s">
        <v>249</v>
      </c>
      <c r="M6" s="141" t="s">
        <v>383</v>
      </c>
      <c r="N6" s="136">
        <f t="shared" si="3"/>
        <v>97.5</v>
      </c>
      <c r="O6" s="137">
        <f t="shared" si="4"/>
        <v>877.5</v>
      </c>
      <c r="P6" s="136">
        <v>975.0</v>
      </c>
      <c r="Q6" s="138">
        <v>0.05</v>
      </c>
      <c r="R6" s="139" t="s">
        <v>248</v>
      </c>
      <c r="S6" s="142"/>
      <c r="T6" s="140" t="s">
        <v>384</v>
      </c>
      <c r="U6" s="141" t="s">
        <v>385</v>
      </c>
      <c r="V6" s="136">
        <f t="shared" si="5"/>
        <v>5</v>
      </c>
      <c r="W6" s="136">
        <f t="shared" si="6"/>
        <v>45</v>
      </c>
      <c r="X6" s="143">
        <v>50.0</v>
      </c>
      <c r="Y6" s="138">
        <v>0.05</v>
      </c>
      <c r="Z6" s="144" t="s">
        <v>248</v>
      </c>
      <c r="AA6" s="1"/>
      <c r="AB6" s="140" t="s">
        <v>386</v>
      </c>
      <c r="AC6" s="141" t="s">
        <v>254</v>
      </c>
      <c r="AD6" s="136">
        <f t="shared" si="7"/>
        <v>12.15</v>
      </c>
      <c r="AE6" s="136">
        <f t="shared" si="8"/>
        <v>68.85</v>
      </c>
      <c r="AF6" s="145">
        <v>81.0</v>
      </c>
      <c r="AG6" s="146">
        <v>0.05</v>
      </c>
      <c r="AH6" s="147" t="s">
        <v>255</v>
      </c>
      <c r="AI6" s="1"/>
      <c r="AJ6" s="140" t="s">
        <v>387</v>
      </c>
      <c r="AK6" s="136" t="s">
        <v>388</v>
      </c>
      <c r="AL6" s="136">
        <f t="shared" si="9"/>
        <v>8.2</v>
      </c>
      <c r="AM6" s="137">
        <f t="shared" si="10"/>
        <v>73.8</v>
      </c>
      <c r="AN6" s="136">
        <v>82.0</v>
      </c>
      <c r="AO6" s="138">
        <v>0.05</v>
      </c>
      <c r="AP6" s="139" t="s">
        <v>248</v>
      </c>
      <c r="AR6" s="149" t="s">
        <v>389</v>
      </c>
      <c r="AS6" s="141" t="s">
        <v>390</v>
      </c>
      <c r="AT6" s="136">
        <f t="shared" si="11"/>
        <v>5.6</v>
      </c>
      <c r="AU6" s="136">
        <f t="shared" si="12"/>
        <v>50.4</v>
      </c>
      <c r="AV6" s="136">
        <v>56.0</v>
      </c>
      <c r="AW6" s="138">
        <v>0.05</v>
      </c>
      <c r="AX6" s="139" t="s">
        <v>248</v>
      </c>
      <c r="AY6" s="142"/>
      <c r="AZ6" s="134" t="s">
        <v>391</v>
      </c>
      <c r="BA6" s="135" t="s">
        <v>392</v>
      </c>
      <c r="BB6" s="136">
        <f t="shared" si="13"/>
        <v>29.3</v>
      </c>
      <c r="BC6" s="136">
        <f t="shared" si="14"/>
        <v>263.7</v>
      </c>
      <c r="BD6" s="136">
        <v>293.0</v>
      </c>
      <c r="BE6" s="138">
        <v>0.18</v>
      </c>
      <c r="BF6" s="139" t="s">
        <v>263</v>
      </c>
      <c r="BI6" s="140" t="s">
        <v>393</v>
      </c>
      <c r="BJ6" s="141" t="s">
        <v>394</v>
      </c>
      <c r="BK6" s="136">
        <f t="shared" si="15"/>
        <v>14.9</v>
      </c>
      <c r="BL6" s="136">
        <f t="shared" si="16"/>
        <v>134.1</v>
      </c>
      <c r="BM6" s="136">
        <v>149.0</v>
      </c>
      <c r="BN6" s="138">
        <v>0.18</v>
      </c>
      <c r="BO6" s="139" t="s">
        <v>248</v>
      </c>
      <c r="BR6" s="134" t="s">
        <v>395</v>
      </c>
      <c r="BS6" s="135" t="s">
        <v>396</v>
      </c>
      <c r="BT6" s="136">
        <f t="shared" si="17"/>
        <v>22.5</v>
      </c>
      <c r="BU6" s="136">
        <f t="shared" si="18"/>
        <v>202.5</v>
      </c>
      <c r="BV6" s="136">
        <v>225.0</v>
      </c>
      <c r="BW6" s="138">
        <v>0.18</v>
      </c>
      <c r="BX6" s="139" t="s">
        <v>263</v>
      </c>
      <c r="CA6" s="140" t="s">
        <v>397</v>
      </c>
      <c r="CB6" s="151" t="s">
        <v>337</v>
      </c>
      <c r="CC6" s="136">
        <f t="shared" si="19"/>
        <v>19.9</v>
      </c>
      <c r="CD6" s="136">
        <f t="shared" si="20"/>
        <v>179.1</v>
      </c>
      <c r="CE6" s="136">
        <v>199.0</v>
      </c>
      <c r="CF6" s="138">
        <v>0.18</v>
      </c>
      <c r="CG6" s="139" t="s">
        <v>248</v>
      </c>
      <c r="CI6" s="170" t="s">
        <v>398</v>
      </c>
      <c r="CJ6" s="171" t="s">
        <v>399</v>
      </c>
      <c r="CK6" s="136">
        <f t="shared" si="21"/>
        <v>16.6</v>
      </c>
      <c r="CL6" s="136">
        <f t="shared" si="22"/>
        <v>149.4</v>
      </c>
      <c r="CM6" s="145">
        <v>166.0</v>
      </c>
      <c r="CN6" s="146">
        <v>0.18</v>
      </c>
      <c r="CO6" s="144" t="s">
        <v>248</v>
      </c>
      <c r="CQ6" s="140" t="s">
        <v>400</v>
      </c>
      <c r="CR6" s="148" t="s">
        <v>396</v>
      </c>
      <c r="CS6" s="136">
        <f t="shared" si="23"/>
        <v>51.8</v>
      </c>
      <c r="CT6" s="136">
        <f t="shared" si="24"/>
        <v>466.2</v>
      </c>
      <c r="CU6" s="145">
        <v>518.0</v>
      </c>
      <c r="CV6" s="146">
        <v>0.18</v>
      </c>
      <c r="CW6" s="152" t="s">
        <v>248</v>
      </c>
      <c r="CY6" s="149" t="s">
        <v>401</v>
      </c>
      <c r="CZ6" s="136" t="s">
        <v>260</v>
      </c>
      <c r="DA6" s="136">
        <v>360.0</v>
      </c>
      <c r="DB6" s="136">
        <f t="shared" si="25"/>
        <v>36</v>
      </c>
      <c r="DC6" s="145">
        <f t="shared" si="26"/>
        <v>324</v>
      </c>
      <c r="DD6" s="146">
        <v>0.18</v>
      </c>
      <c r="DE6" s="144" t="s">
        <v>343</v>
      </c>
      <c r="DF6" s="97"/>
      <c r="DG6" s="134" t="s">
        <v>402</v>
      </c>
      <c r="DH6" s="166" t="s">
        <v>403</v>
      </c>
      <c r="DI6" s="136">
        <f t="shared" si="27"/>
        <v>32.4</v>
      </c>
      <c r="DJ6" s="136">
        <f t="shared" si="28"/>
        <v>291.6</v>
      </c>
      <c r="DK6" s="145">
        <v>324.0</v>
      </c>
      <c r="DL6" s="138">
        <v>0.18</v>
      </c>
      <c r="DM6" s="144" t="s">
        <v>248</v>
      </c>
      <c r="DO6" s="149" t="s">
        <v>404</v>
      </c>
      <c r="DP6" s="136" t="s">
        <v>405</v>
      </c>
      <c r="DQ6" s="136">
        <v>55.0</v>
      </c>
      <c r="DR6" s="136">
        <f t="shared" si="29"/>
        <v>8.25</v>
      </c>
      <c r="DS6" s="145">
        <f t="shared" si="30"/>
        <v>46.75</v>
      </c>
      <c r="DT6" s="138">
        <v>0.12</v>
      </c>
      <c r="DU6" s="143"/>
      <c r="DV6" s="144" t="s">
        <v>248</v>
      </c>
      <c r="DW6" s="1"/>
      <c r="DX6" s="149" t="s">
        <v>406</v>
      </c>
      <c r="DY6" s="136" t="s">
        <v>407</v>
      </c>
      <c r="DZ6" s="136">
        <v>949.0</v>
      </c>
      <c r="EA6" s="136">
        <f t="shared" si="31"/>
        <v>94.9</v>
      </c>
      <c r="EB6" s="145">
        <f t="shared" si="32"/>
        <v>854.1</v>
      </c>
      <c r="EC6" s="145"/>
      <c r="ED6" s="145"/>
      <c r="EE6" s="144"/>
      <c r="EG6" s="149" t="s">
        <v>408</v>
      </c>
      <c r="EH6" s="136" t="s">
        <v>409</v>
      </c>
      <c r="EI6" s="136">
        <v>149.0</v>
      </c>
      <c r="EJ6" s="136"/>
      <c r="EK6" s="136">
        <f t="shared" si="33"/>
        <v>22.35</v>
      </c>
      <c r="EL6" s="145">
        <f t="shared" si="34"/>
        <v>126.65</v>
      </c>
      <c r="EM6" s="146">
        <v>0.12</v>
      </c>
      <c r="EN6" s="145"/>
      <c r="EO6" s="144" t="s">
        <v>263</v>
      </c>
      <c r="EQ6" s="172" t="s">
        <v>410</v>
      </c>
      <c r="ER6" s="136" t="s">
        <v>411</v>
      </c>
      <c r="ES6" s="136">
        <v>425.0</v>
      </c>
      <c r="ET6" s="154"/>
      <c r="EU6" s="154"/>
      <c r="EV6" s="154"/>
      <c r="EW6" s="136">
        <f t="shared" si="35"/>
        <v>63.75</v>
      </c>
      <c r="EX6" s="145">
        <f t="shared" si="36"/>
        <v>361.25</v>
      </c>
      <c r="EY6" s="146">
        <v>0.12</v>
      </c>
      <c r="EZ6" s="144" t="s">
        <v>248</v>
      </c>
      <c r="FB6" s="149" t="s">
        <v>412</v>
      </c>
      <c r="FC6" s="136" t="s">
        <v>413</v>
      </c>
      <c r="FD6" s="136">
        <v>1150.0</v>
      </c>
      <c r="FE6" s="136">
        <f t="shared" si="37"/>
        <v>172.5</v>
      </c>
      <c r="FF6" s="145">
        <f t="shared" si="38"/>
        <v>977.5</v>
      </c>
      <c r="FG6" s="146">
        <v>0.18</v>
      </c>
      <c r="FH6" s="145"/>
      <c r="FI6" s="144" t="s">
        <v>248</v>
      </c>
      <c r="FK6" s="149" t="s">
        <v>353</v>
      </c>
      <c r="FL6" s="136" t="s">
        <v>414</v>
      </c>
      <c r="FM6" s="136">
        <v>390.0</v>
      </c>
      <c r="FN6" s="136">
        <f t="shared" si="39"/>
        <v>58.5</v>
      </c>
      <c r="FO6" s="145">
        <f t="shared" si="40"/>
        <v>331.5</v>
      </c>
      <c r="FP6" s="136"/>
      <c r="FQ6" s="146">
        <v>0.18</v>
      </c>
      <c r="FR6" s="145" t="s">
        <v>248</v>
      </c>
      <c r="FS6" s="96"/>
      <c r="FT6" s="140" t="s">
        <v>415</v>
      </c>
      <c r="FU6" s="136" t="s">
        <v>416</v>
      </c>
      <c r="FV6" s="136">
        <v>99.0</v>
      </c>
      <c r="FW6" s="173">
        <f t="shared" si="41"/>
        <v>14.85</v>
      </c>
      <c r="FX6" s="155">
        <f t="shared" si="42"/>
        <v>84.15</v>
      </c>
      <c r="FY6" s="146">
        <v>0.12</v>
      </c>
      <c r="FZ6" s="144" t="s">
        <v>248</v>
      </c>
      <c r="GA6" s="142"/>
      <c r="GB6" s="140" t="s">
        <v>357</v>
      </c>
      <c r="GC6" s="141" t="s">
        <v>27</v>
      </c>
      <c r="GD6" s="136">
        <v>149.0</v>
      </c>
      <c r="GE6" s="136">
        <f t="shared" si="43"/>
        <v>22.35</v>
      </c>
      <c r="GF6" s="155">
        <f t="shared" si="44"/>
        <v>126.65</v>
      </c>
      <c r="GG6" s="146">
        <v>0.05</v>
      </c>
      <c r="GH6" s="144" t="s">
        <v>248</v>
      </c>
      <c r="GI6" s="142"/>
      <c r="GJ6" s="140" t="s">
        <v>417</v>
      </c>
      <c r="GK6" s="141" t="s">
        <v>418</v>
      </c>
      <c r="GL6" s="136">
        <v>30.0</v>
      </c>
      <c r="GM6" s="136">
        <f t="shared" si="45"/>
        <v>4.5</v>
      </c>
      <c r="GN6" s="144">
        <f t="shared" si="46"/>
        <v>25.5</v>
      </c>
      <c r="GO6" s="142"/>
      <c r="GP6" s="156" t="s">
        <v>419</v>
      </c>
      <c r="GQ6" s="24">
        <v>115.0</v>
      </c>
      <c r="GR6" s="24">
        <f t="shared" si="47"/>
        <v>17.25</v>
      </c>
      <c r="GS6" s="147">
        <f t="shared" si="48"/>
        <v>97.75</v>
      </c>
      <c r="GT6" s="8"/>
      <c r="GU6" s="134" t="s">
        <v>420</v>
      </c>
      <c r="GV6" s="136"/>
      <c r="GW6" s="136">
        <v>310.0</v>
      </c>
      <c r="GX6" s="136">
        <f t="shared" si="49"/>
        <v>46.5</v>
      </c>
      <c r="GY6" s="145">
        <f t="shared" si="50"/>
        <v>263.5</v>
      </c>
      <c r="GZ6" s="145"/>
      <c r="HA6" s="144"/>
      <c r="HC6" s="134" t="s">
        <v>421</v>
      </c>
      <c r="HD6" s="136" t="s">
        <v>27</v>
      </c>
      <c r="HE6" s="136">
        <v>110.0</v>
      </c>
      <c r="HF6" s="136">
        <f t="shared" si="51"/>
        <v>16.5</v>
      </c>
      <c r="HG6" s="155">
        <f t="shared" si="52"/>
        <v>93.5</v>
      </c>
      <c r="HH6" s="146">
        <v>0.05</v>
      </c>
      <c r="HI6" s="144" t="s">
        <v>248</v>
      </c>
      <c r="HK6" s="134" t="s">
        <v>422</v>
      </c>
      <c r="HL6" s="157" t="s">
        <v>423</v>
      </c>
      <c r="HM6" s="136">
        <v>300.0</v>
      </c>
      <c r="HN6" s="136">
        <f t="shared" si="53"/>
        <v>45</v>
      </c>
      <c r="HO6" s="145">
        <f t="shared" si="54"/>
        <v>255</v>
      </c>
      <c r="HP6" s="146">
        <v>0.18</v>
      </c>
      <c r="HQ6" s="144" t="s">
        <v>248</v>
      </c>
      <c r="HR6" s="142"/>
      <c r="HS6" s="134" t="s">
        <v>424</v>
      </c>
      <c r="HT6" s="157" t="s">
        <v>425</v>
      </c>
      <c r="HU6" s="136">
        <v>450.0</v>
      </c>
      <c r="HV6" s="136">
        <f t="shared" si="55"/>
        <v>67.5</v>
      </c>
      <c r="HW6" s="145">
        <f t="shared" si="56"/>
        <v>382.5</v>
      </c>
      <c r="HX6" s="138">
        <v>0.18</v>
      </c>
      <c r="HY6" s="144" t="s">
        <v>248</v>
      </c>
      <c r="HZ6" s="142"/>
      <c r="IA6" s="134" t="s">
        <v>426</v>
      </c>
      <c r="IB6" s="135" t="s">
        <v>427</v>
      </c>
      <c r="IC6" s="137">
        <v>90.0</v>
      </c>
      <c r="ID6" s="136">
        <f t="shared" si="57"/>
        <v>13.5</v>
      </c>
      <c r="IE6" s="155">
        <f t="shared" si="58"/>
        <v>76.5</v>
      </c>
      <c r="IF6" s="146">
        <v>0.05</v>
      </c>
      <c r="IG6" s="144" t="s">
        <v>248</v>
      </c>
      <c r="IH6" s="142"/>
      <c r="II6" s="167" t="s">
        <v>428</v>
      </c>
      <c r="IJ6" s="168" t="s">
        <v>306</v>
      </c>
      <c r="IK6" s="136">
        <v>45.0</v>
      </c>
      <c r="IL6" s="136">
        <f t="shared" si="59"/>
        <v>6.75</v>
      </c>
      <c r="IM6" s="145">
        <f t="shared" si="60"/>
        <v>38.25</v>
      </c>
      <c r="IN6" s="146">
        <v>0.12</v>
      </c>
      <c r="IO6" s="144" t="s">
        <v>248</v>
      </c>
      <c r="IP6" s="142"/>
      <c r="IQ6" s="22" t="s">
        <v>307</v>
      </c>
      <c r="IR6" s="151" t="s">
        <v>429</v>
      </c>
      <c r="IS6" s="24">
        <v>290.0</v>
      </c>
      <c r="IT6" s="24">
        <f t="shared" si="61"/>
        <v>43.5</v>
      </c>
      <c r="IU6" s="132">
        <f t="shared" si="62"/>
        <v>246.5</v>
      </c>
      <c r="IV6" s="159">
        <v>0.12</v>
      </c>
      <c r="IW6" s="132" t="s">
        <v>248</v>
      </c>
      <c r="IX6" s="104"/>
      <c r="IY6" s="140" t="s">
        <v>430</v>
      </c>
      <c r="IZ6" s="148" t="s">
        <v>431</v>
      </c>
      <c r="JA6" s="136">
        <v>77.0</v>
      </c>
      <c r="JB6" s="136">
        <f t="shared" si="63"/>
        <v>23.1</v>
      </c>
      <c r="JC6" s="145">
        <f t="shared" si="64"/>
        <v>53.9</v>
      </c>
      <c r="JD6" s="146">
        <v>0.18</v>
      </c>
      <c r="JE6" s="144" t="s">
        <v>248</v>
      </c>
      <c r="JF6" s="142"/>
      <c r="JG6" s="140" t="s">
        <v>432</v>
      </c>
      <c r="JH6" s="148" t="s">
        <v>433</v>
      </c>
      <c r="JI6" s="136">
        <v>329.0</v>
      </c>
      <c r="JJ6" s="136">
        <f t="shared" si="65"/>
        <v>32.9</v>
      </c>
      <c r="JK6" s="145">
        <f t="shared" si="66"/>
        <v>296.1</v>
      </c>
      <c r="JL6" s="138">
        <v>0.18</v>
      </c>
      <c r="JM6" s="144" t="s">
        <v>248</v>
      </c>
      <c r="JN6" s="142"/>
      <c r="JO6" s="160" t="s">
        <v>434</v>
      </c>
      <c r="JP6" s="136" t="s">
        <v>409</v>
      </c>
      <c r="JQ6" s="136">
        <v>240.0</v>
      </c>
      <c r="JR6" s="136">
        <f t="shared" si="67"/>
        <v>24</v>
      </c>
      <c r="JS6" s="145">
        <f t="shared" si="68"/>
        <v>216</v>
      </c>
      <c r="JT6" s="146">
        <v>0.05</v>
      </c>
      <c r="JU6" s="145"/>
      <c r="JV6" s="144" t="s">
        <v>248</v>
      </c>
      <c r="JX6" s="174" t="s">
        <v>435</v>
      </c>
      <c r="JY6" s="141" t="s">
        <v>436</v>
      </c>
      <c r="JZ6" s="136" t="s">
        <v>377</v>
      </c>
      <c r="KA6" s="136">
        <v>72.0</v>
      </c>
      <c r="KB6" s="136">
        <f t="shared" si="69"/>
        <v>2.88</v>
      </c>
      <c r="KC6" s="137">
        <f t="shared" si="70"/>
        <v>69.12</v>
      </c>
      <c r="KD6" s="146">
        <v>0.05</v>
      </c>
      <c r="KE6" s="161" t="s">
        <v>248</v>
      </c>
      <c r="KG6" s="162" t="s">
        <v>437</v>
      </c>
      <c r="KH6" s="136" t="s">
        <v>438</v>
      </c>
      <c r="KI6" s="136" t="s">
        <v>319</v>
      </c>
      <c r="KJ6" s="136">
        <v>190.0</v>
      </c>
      <c r="KK6" s="136">
        <f t="shared" si="71"/>
        <v>19</v>
      </c>
      <c r="KL6" s="137">
        <f t="shared" si="72"/>
        <v>171</v>
      </c>
      <c r="KM6" s="138">
        <v>0.12</v>
      </c>
      <c r="KN6" s="144" t="s">
        <v>255</v>
      </c>
    </row>
    <row r="7" ht="24.75" customHeight="1">
      <c r="A7" s="24" t="s">
        <v>439</v>
      </c>
      <c r="B7" s="79"/>
      <c r="C7" s="140" t="s">
        <v>440</v>
      </c>
      <c r="D7" s="141" t="s">
        <v>382</v>
      </c>
      <c r="E7" s="136">
        <f t="shared" si="1"/>
        <v>25.16</v>
      </c>
      <c r="F7" s="137">
        <f t="shared" si="2"/>
        <v>603.84</v>
      </c>
      <c r="G7" s="136">
        <v>629.0</v>
      </c>
      <c r="H7" s="138">
        <v>0.12</v>
      </c>
      <c r="I7" s="138"/>
      <c r="J7" s="139" t="s">
        <v>248</v>
      </c>
      <c r="K7" s="97"/>
      <c r="L7" s="140" t="s">
        <v>441</v>
      </c>
      <c r="M7" s="141" t="s">
        <v>250</v>
      </c>
      <c r="N7" s="136">
        <f t="shared" si="3"/>
        <v>19.9</v>
      </c>
      <c r="O7" s="137">
        <f t="shared" si="4"/>
        <v>179.1</v>
      </c>
      <c r="P7" s="136">
        <v>199.0</v>
      </c>
      <c r="Q7" s="138">
        <v>0.05</v>
      </c>
      <c r="R7" s="139" t="s">
        <v>248</v>
      </c>
      <c r="S7" s="142"/>
      <c r="T7" s="140" t="s">
        <v>442</v>
      </c>
      <c r="U7" s="141" t="s">
        <v>252</v>
      </c>
      <c r="V7" s="136">
        <f t="shared" si="5"/>
        <v>2</v>
      </c>
      <c r="W7" s="136">
        <f t="shared" si="6"/>
        <v>18</v>
      </c>
      <c r="X7" s="143">
        <v>20.0</v>
      </c>
      <c r="Y7" s="138">
        <v>0.05</v>
      </c>
      <c r="Z7" s="144" t="s">
        <v>248</v>
      </c>
      <c r="AA7" s="1"/>
      <c r="AB7" s="140" t="s">
        <v>443</v>
      </c>
      <c r="AC7" s="141" t="s">
        <v>254</v>
      </c>
      <c r="AD7" s="136">
        <f t="shared" si="7"/>
        <v>12</v>
      </c>
      <c r="AE7" s="136">
        <f t="shared" si="8"/>
        <v>68</v>
      </c>
      <c r="AF7" s="145">
        <v>80.0</v>
      </c>
      <c r="AG7" s="146">
        <v>0.05</v>
      </c>
      <c r="AH7" s="147" t="s">
        <v>255</v>
      </c>
      <c r="AI7" s="1"/>
      <c r="AJ7" s="140" t="s">
        <v>387</v>
      </c>
      <c r="AK7" s="141" t="s">
        <v>444</v>
      </c>
      <c r="AL7" s="136">
        <f t="shared" si="9"/>
        <v>11.2</v>
      </c>
      <c r="AM7" s="137">
        <f t="shared" si="10"/>
        <v>100.8</v>
      </c>
      <c r="AN7" s="136">
        <v>112.0</v>
      </c>
      <c r="AO7" s="138">
        <v>0.05</v>
      </c>
      <c r="AP7" s="139" t="s">
        <v>248</v>
      </c>
      <c r="AR7" s="140" t="s">
        <v>445</v>
      </c>
      <c r="AS7" s="148" t="s">
        <v>304</v>
      </c>
      <c r="AT7" s="136">
        <f t="shared" si="11"/>
        <v>27.5</v>
      </c>
      <c r="AU7" s="136">
        <f t="shared" si="12"/>
        <v>247.5</v>
      </c>
      <c r="AV7" s="136">
        <v>275.0</v>
      </c>
      <c r="AW7" s="138">
        <v>0.05</v>
      </c>
      <c r="AX7" s="139" t="s">
        <v>248</v>
      </c>
      <c r="AY7" s="142"/>
      <c r="AZ7" s="134" t="s">
        <v>446</v>
      </c>
      <c r="BA7" s="135" t="s">
        <v>262</v>
      </c>
      <c r="BB7" s="136">
        <f t="shared" si="13"/>
        <v>9.9</v>
      </c>
      <c r="BC7" s="136">
        <f t="shared" si="14"/>
        <v>89.1</v>
      </c>
      <c r="BD7" s="136">
        <v>99.0</v>
      </c>
      <c r="BE7" s="138">
        <v>0.18</v>
      </c>
      <c r="BF7" s="139" t="s">
        <v>263</v>
      </c>
      <c r="BI7" s="140" t="s">
        <v>447</v>
      </c>
      <c r="BJ7" s="141" t="s">
        <v>448</v>
      </c>
      <c r="BK7" s="136">
        <f t="shared" si="15"/>
        <v>17</v>
      </c>
      <c r="BL7" s="136">
        <f t="shared" si="16"/>
        <v>153</v>
      </c>
      <c r="BM7" s="136">
        <v>170.0</v>
      </c>
      <c r="BN7" s="138">
        <v>0.18</v>
      </c>
      <c r="BO7" s="139" t="s">
        <v>248</v>
      </c>
      <c r="BR7" s="134" t="s">
        <v>449</v>
      </c>
      <c r="BS7" s="135" t="s">
        <v>450</v>
      </c>
      <c r="BT7" s="136">
        <f t="shared" si="17"/>
        <v>7</v>
      </c>
      <c r="BU7" s="136">
        <f t="shared" si="18"/>
        <v>63</v>
      </c>
      <c r="BV7" s="136">
        <v>70.0</v>
      </c>
      <c r="BW7" s="138">
        <v>0.18</v>
      </c>
      <c r="BX7" s="139" t="s">
        <v>263</v>
      </c>
      <c r="CA7" s="140" t="s">
        <v>451</v>
      </c>
      <c r="CB7" s="24" t="s">
        <v>452</v>
      </c>
      <c r="CC7" s="136">
        <f t="shared" si="19"/>
        <v>67.5</v>
      </c>
      <c r="CD7" s="136">
        <f t="shared" si="20"/>
        <v>607.5</v>
      </c>
      <c r="CE7" s="136">
        <v>675.0</v>
      </c>
      <c r="CF7" s="138">
        <v>0.18</v>
      </c>
      <c r="CG7" s="139" t="s">
        <v>248</v>
      </c>
      <c r="CI7" s="140" t="s">
        <v>453</v>
      </c>
      <c r="CJ7" s="141" t="s">
        <v>454</v>
      </c>
      <c r="CK7" s="136">
        <f t="shared" si="21"/>
        <v>36.4</v>
      </c>
      <c r="CL7" s="136">
        <f t="shared" si="22"/>
        <v>327.6</v>
      </c>
      <c r="CM7" s="145">
        <v>364.0</v>
      </c>
      <c r="CN7" s="146">
        <v>0.18</v>
      </c>
      <c r="CO7" s="144" t="s">
        <v>248</v>
      </c>
      <c r="CQ7" s="175" t="s">
        <v>455</v>
      </c>
      <c r="CR7" s="176" t="s">
        <v>340</v>
      </c>
      <c r="CS7" s="136">
        <f t="shared" si="23"/>
        <v>63</v>
      </c>
      <c r="CT7" s="136">
        <f t="shared" si="24"/>
        <v>567</v>
      </c>
      <c r="CU7" s="145">
        <v>630.0</v>
      </c>
      <c r="CV7" s="146">
        <v>0.18</v>
      </c>
      <c r="CW7" s="152" t="s">
        <v>248</v>
      </c>
      <c r="CY7" s="134" t="s">
        <v>456</v>
      </c>
      <c r="CZ7" s="136" t="s">
        <v>347</v>
      </c>
      <c r="DA7" s="136">
        <v>303.0</v>
      </c>
      <c r="DB7" s="136">
        <f t="shared" si="25"/>
        <v>30.3</v>
      </c>
      <c r="DC7" s="145">
        <f t="shared" si="26"/>
        <v>272.7</v>
      </c>
      <c r="DD7" s="146">
        <v>0.18</v>
      </c>
      <c r="DE7" s="144" t="s">
        <v>248</v>
      </c>
      <c r="DF7" s="97"/>
      <c r="DG7" s="134" t="s">
        <v>457</v>
      </c>
      <c r="DH7" s="166" t="s">
        <v>458</v>
      </c>
      <c r="DI7" s="136">
        <f t="shared" si="27"/>
        <v>16.2</v>
      </c>
      <c r="DJ7" s="136">
        <f t="shared" si="28"/>
        <v>145.8</v>
      </c>
      <c r="DK7" s="145">
        <v>162.0</v>
      </c>
      <c r="DL7" s="138">
        <v>0.18</v>
      </c>
      <c r="DM7" s="144" t="s">
        <v>248</v>
      </c>
      <c r="DO7" s="149" t="s">
        <v>459</v>
      </c>
      <c r="DP7" s="136" t="s">
        <v>279</v>
      </c>
      <c r="DQ7" s="136">
        <v>55.0</v>
      </c>
      <c r="DR7" s="136">
        <f t="shared" si="29"/>
        <v>8.25</v>
      </c>
      <c r="DS7" s="145">
        <f t="shared" si="30"/>
        <v>46.75</v>
      </c>
      <c r="DT7" s="138">
        <v>0.12</v>
      </c>
      <c r="DU7" s="143"/>
      <c r="DV7" s="144" t="s">
        <v>248</v>
      </c>
      <c r="DW7" s="1"/>
      <c r="DX7" s="149" t="s">
        <v>460</v>
      </c>
      <c r="DY7" s="136" t="s">
        <v>281</v>
      </c>
      <c r="DZ7" s="136">
        <v>599.0</v>
      </c>
      <c r="EA7" s="136">
        <f t="shared" si="31"/>
        <v>59.9</v>
      </c>
      <c r="EB7" s="145">
        <f t="shared" si="32"/>
        <v>539.1</v>
      </c>
      <c r="EC7" s="145"/>
      <c r="ED7" s="145"/>
      <c r="EE7" s="144"/>
      <c r="EG7" s="149" t="s">
        <v>461</v>
      </c>
      <c r="EH7" s="136"/>
      <c r="EI7" s="136">
        <v>50.0</v>
      </c>
      <c r="EJ7" s="136"/>
      <c r="EK7" s="136">
        <f t="shared" si="33"/>
        <v>7.5</v>
      </c>
      <c r="EL7" s="145">
        <f t="shared" si="34"/>
        <v>42.5</v>
      </c>
      <c r="EM7" s="146">
        <v>0.12</v>
      </c>
      <c r="EN7" s="145"/>
      <c r="EO7" s="144" t="s">
        <v>462</v>
      </c>
      <c r="EQ7" s="149" t="s">
        <v>463</v>
      </c>
      <c r="ER7" s="136" t="s">
        <v>285</v>
      </c>
      <c r="ES7" s="136">
        <v>165.0</v>
      </c>
      <c r="ET7" s="154"/>
      <c r="EU7" s="154"/>
      <c r="EV7" s="154"/>
      <c r="EW7" s="136">
        <f t="shared" si="35"/>
        <v>24.75</v>
      </c>
      <c r="EX7" s="145">
        <f t="shared" si="36"/>
        <v>140.25</v>
      </c>
      <c r="EY7" s="146">
        <v>0.12</v>
      </c>
      <c r="EZ7" s="144" t="s">
        <v>248</v>
      </c>
      <c r="FB7" s="149" t="s">
        <v>464</v>
      </c>
      <c r="FC7" s="136" t="s">
        <v>304</v>
      </c>
      <c r="FD7" s="136">
        <v>60.0</v>
      </c>
      <c r="FE7" s="136">
        <f t="shared" si="37"/>
        <v>9</v>
      </c>
      <c r="FF7" s="145">
        <f t="shared" si="38"/>
        <v>51</v>
      </c>
      <c r="FG7" s="146">
        <v>0.18</v>
      </c>
      <c r="FH7" s="145"/>
      <c r="FI7" s="144" t="s">
        <v>248</v>
      </c>
      <c r="FK7" s="149" t="s">
        <v>465</v>
      </c>
      <c r="FL7" s="136" t="s">
        <v>289</v>
      </c>
      <c r="FM7" s="136">
        <v>195.0</v>
      </c>
      <c r="FN7" s="136">
        <f t="shared" si="39"/>
        <v>29.25</v>
      </c>
      <c r="FO7" s="145">
        <f t="shared" si="40"/>
        <v>165.75</v>
      </c>
      <c r="FP7" s="145"/>
      <c r="FQ7" s="146">
        <v>0.18</v>
      </c>
      <c r="FR7" s="145" t="s">
        <v>248</v>
      </c>
      <c r="FS7" s="96"/>
      <c r="FT7" s="140" t="s">
        <v>355</v>
      </c>
      <c r="FU7" s="136" t="s">
        <v>466</v>
      </c>
      <c r="FV7" s="145">
        <v>35.0</v>
      </c>
      <c r="FW7" s="136">
        <f t="shared" si="41"/>
        <v>5.25</v>
      </c>
      <c r="FX7" s="177">
        <f t="shared" si="42"/>
        <v>29.75</v>
      </c>
      <c r="FY7" s="146">
        <v>0.12</v>
      </c>
      <c r="FZ7" s="144" t="s">
        <v>248</v>
      </c>
      <c r="GA7" s="142"/>
      <c r="GB7" s="140" t="s">
        <v>467</v>
      </c>
      <c r="GC7" s="141" t="s">
        <v>27</v>
      </c>
      <c r="GD7" s="136">
        <v>149.0</v>
      </c>
      <c r="GE7" s="136">
        <f t="shared" si="43"/>
        <v>22.35</v>
      </c>
      <c r="GF7" s="155">
        <f t="shared" si="44"/>
        <v>126.65</v>
      </c>
      <c r="GG7" s="146">
        <v>0.05</v>
      </c>
      <c r="GH7" s="144" t="s">
        <v>248</v>
      </c>
      <c r="GI7" s="142"/>
      <c r="GJ7" s="140" t="s">
        <v>468</v>
      </c>
      <c r="GK7" s="141" t="s">
        <v>469</v>
      </c>
      <c r="GL7" s="136">
        <v>54.0</v>
      </c>
      <c r="GM7" s="136">
        <f t="shared" si="45"/>
        <v>8.1</v>
      </c>
      <c r="GN7" s="144">
        <f t="shared" si="46"/>
        <v>45.9</v>
      </c>
      <c r="GO7" s="142"/>
      <c r="GP7" s="22"/>
      <c r="GQ7" s="24"/>
      <c r="GR7" s="24"/>
      <c r="GS7" s="24"/>
      <c r="GT7" s="8"/>
      <c r="GU7" s="134" t="s">
        <v>470</v>
      </c>
      <c r="GV7" s="136"/>
      <c r="GW7" s="136">
        <v>574.0</v>
      </c>
      <c r="GX7" s="136">
        <f t="shared" si="49"/>
        <v>86.1</v>
      </c>
      <c r="GY7" s="145">
        <f t="shared" si="50"/>
        <v>487.9</v>
      </c>
      <c r="GZ7" s="145"/>
      <c r="HA7" s="144"/>
      <c r="HC7" s="134" t="s">
        <v>471</v>
      </c>
      <c r="HD7" s="136" t="s">
        <v>27</v>
      </c>
      <c r="HE7" s="136">
        <v>320.0</v>
      </c>
      <c r="HF7" s="136">
        <f t="shared" si="51"/>
        <v>48</v>
      </c>
      <c r="HG7" s="155">
        <f t="shared" si="52"/>
        <v>272</v>
      </c>
      <c r="HH7" s="146">
        <v>0.05</v>
      </c>
      <c r="HI7" s="144" t="s">
        <v>248</v>
      </c>
      <c r="HK7" s="134" t="s">
        <v>472</v>
      </c>
      <c r="HL7" s="157" t="s">
        <v>473</v>
      </c>
      <c r="HM7" s="136">
        <v>75.0</v>
      </c>
      <c r="HN7" s="136">
        <f t="shared" si="53"/>
        <v>11.25</v>
      </c>
      <c r="HO7" s="145">
        <f t="shared" si="54"/>
        <v>63.75</v>
      </c>
      <c r="HP7" s="146">
        <v>0.18</v>
      </c>
      <c r="HQ7" s="144" t="s">
        <v>248</v>
      </c>
      <c r="HR7" s="142"/>
      <c r="HS7" s="134" t="s">
        <v>474</v>
      </c>
      <c r="HT7" s="157" t="s">
        <v>475</v>
      </c>
      <c r="HU7" s="136">
        <v>70.0</v>
      </c>
      <c r="HV7" s="136">
        <f t="shared" si="55"/>
        <v>10.5</v>
      </c>
      <c r="HW7" s="145">
        <f t="shared" si="56"/>
        <v>59.5</v>
      </c>
      <c r="HX7" s="138">
        <v>0.18</v>
      </c>
      <c r="HY7" s="144" t="s">
        <v>248</v>
      </c>
      <c r="HZ7" s="142"/>
      <c r="IA7" s="134"/>
      <c r="IB7" s="135"/>
      <c r="IC7" s="136"/>
      <c r="ID7" s="136"/>
      <c r="IE7" s="145"/>
      <c r="IF7" s="145"/>
      <c r="IG7" s="144"/>
      <c r="IH7" s="142"/>
      <c r="II7" s="134" t="s">
        <v>476</v>
      </c>
      <c r="IJ7" s="158" t="s">
        <v>306</v>
      </c>
      <c r="IK7" s="136">
        <v>60.0</v>
      </c>
      <c r="IL7" s="136">
        <f t="shared" si="59"/>
        <v>9</v>
      </c>
      <c r="IM7" s="145">
        <f t="shared" si="60"/>
        <v>51</v>
      </c>
      <c r="IN7" s="146">
        <v>0.12</v>
      </c>
      <c r="IO7" s="144" t="s">
        <v>248</v>
      </c>
      <c r="IP7" s="142"/>
      <c r="IQ7" s="22" t="s">
        <v>370</v>
      </c>
      <c r="IR7" s="151" t="s">
        <v>429</v>
      </c>
      <c r="IS7" s="24">
        <v>360.0</v>
      </c>
      <c r="IT7" s="24">
        <f t="shared" si="61"/>
        <v>54</v>
      </c>
      <c r="IU7" s="132">
        <f t="shared" si="62"/>
        <v>306</v>
      </c>
      <c r="IV7" s="159">
        <v>0.12</v>
      </c>
      <c r="IW7" s="132" t="s">
        <v>248</v>
      </c>
      <c r="IX7" s="104"/>
      <c r="IY7" s="140" t="s">
        <v>477</v>
      </c>
      <c r="IZ7" s="148" t="s">
        <v>310</v>
      </c>
      <c r="JA7" s="136">
        <v>150.0</v>
      </c>
      <c r="JB7" s="136">
        <f t="shared" si="63"/>
        <v>45</v>
      </c>
      <c r="JC7" s="145">
        <f t="shared" si="64"/>
        <v>105</v>
      </c>
      <c r="JD7" s="146">
        <v>0.18</v>
      </c>
      <c r="JE7" s="144" t="s">
        <v>248</v>
      </c>
      <c r="JF7" s="142"/>
      <c r="JG7" s="140" t="s">
        <v>478</v>
      </c>
      <c r="JH7" s="148" t="s">
        <v>479</v>
      </c>
      <c r="JI7" s="136">
        <v>140.0</v>
      </c>
      <c r="JJ7" s="136">
        <f t="shared" si="65"/>
        <v>14</v>
      </c>
      <c r="JK7" s="145">
        <f t="shared" si="66"/>
        <v>126</v>
      </c>
      <c r="JL7" s="138">
        <v>0.18</v>
      </c>
      <c r="JM7" s="144" t="s">
        <v>248</v>
      </c>
      <c r="JN7" s="142"/>
      <c r="JO7" s="160" t="s">
        <v>480</v>
      </c>
      <c r="JP7" s="136" t="s">
        <v>481</v>
      </c>
      <c r="JQ7" s="136">
        <v>65.0</v>
      </c>
      <c r="JR7" s="136">
        <f t="shared" si="67"/>
        <v>6.5</v>
      </c>
      <c r="JS7" s="145">
        <f t="shared" si="68"/>
        <v>58.5</v>
      </c>
      <c r="JT7" s="146">
        <v>0.05</v>
      </c>
      <c r="JU7" s="145" t="s">
        <v>482</v>
      </c>
      <c r="JV7" s="144" t="s">
        <v>248</v>
      </c>
      <c r="JX7" s="149" t="s">
        <v>483</v>
      </c>
      <c r="JY7" s="141" t="s">
        <v>354</v>
      </c>
      <c r="JZ7" s="136" t="s">
        <v>377</v>
      </c>
      <c r="KA7" s="136">
        <v>33.0</v>
      </c>
      <c r="KB7" s="136">
        <f t="shared" si="69"/>
        <v>1.32</v>
      </c>
      <c r="KC7" s="137">
        <f t="shared" si="70"/>
        <v>31.68</v>
      </c>
      <c r="KD7" s="146">
        <v>0.05</v>
      </c>
      <c r="KE7" s="161" t="s">
        <v>248</v>
      </c>
      <c r="KG7" s="162" t="s">
        <v>484</v>
      </c>
      <c r="KH7" s="136" t="s">
        <v>485</v>
      </c>
      <c r="KI7" s="136" t="s">
        <v>319</v>
      </c>
      <c r="KJ7" s="136">
        <v>130.0</v>
      </c>
      <c r="KK7" s="136">
        <f t="shared" si="71"/>
        <v>13</v>
      </c>
      <c r="KL7" s="137">
        <f t="shared" si="72"/>
        <v>117</v>
      </c>
      <c r="KM7" s="138">
        <v>0.12</v>
      </c>
      <c r="KN7" s="144" t="s">
        <v>255</v>
      </c>
    </row>
    <row r="8" ht="24.75" customHeight="1">
      <c r="A8" s="132" t="s">
        <v>486</v>
      </c>
      <c r="B8" s="133"/>
      <c r="C8" s="140" t="s">
        <v>440</v>
      </c>
      <c r="D8" s="141" t="s">
        <v>487</v>
      </c>
      <c r="E8" s="136">
        <f t="shared" si="1"/>
        <v>13.68</v>
      </c>
      <c r="F8" s="137">
        <f t="shared" si="2"/>
        <v>328.32</v>
      </c>
      <c r="G8" s="136">
        <v>342.0</v>
      </c>
      <c r="H8" s="138">
        <v>0.12</v>
      </c>
      <c r="I8" s="138"/>
      <c r="J8" s="139" t="s">
        <v>248</v>
      </c>
      <c r="K8" s="97"/>
      <c r="L8" s="178" t="s">
        <v>488</v>
      </c>
      <c r="M8" s="141" t="s">
        <v>250</v>
      </c>
      <c r="N8" s="136">
        <f t="shared" si="3"/>
        <v>19.9</v>
      </c>
      <c r="O8" s="137">
        <f t="shared" si="4"/>
        <v>179.1</v>
      </c>
      <c r="P8" s="136">
        <v>199.0</v>
      </c>
      <c r="Q8" s="138">
        <v>0.05</v>
      </c>
      <c r="R8" s="139" t="s">
        <v>248</v>
      </c>
      <c r="S8" s="142"/>
      <c r="T8" s="140" t="s">
        <v>489</v>
      </c>
      <c r="U8" s="141" t="s">
        <v>385</v>
      </c>
      <c r="V8" s="136">
        <f t="shared" si="5"/>
        <v>5</v>
      </c>
      <c r="W8" s="136">
        <f t="shared" si="6"/>
        <v>45</v>
      </c>
      <c r="X8" s="143">
        <v>50.0</v>
      </c>
      <c r="Y8" s="138">
        <v>0.05</v>
      </c>
      <c r="Z8" s="144" t="s">
        <v>248</v>
      </c>
      <c r="AA8" s="1"/>
      <c r="AB8" s="140" t="s">
        <v>490</v>
      </c>
      <c r="AC8" s="141" t="s">
        <v>254</v>
      </c>
      <c r="AD8" s="136">
        <f t="shared" si="7"/>
        <v>14.25</v>
      </c>
      <c r="AE8" s="136">
        <f t="shared" si="8"/>
        <v>80.75</v>
      </c>
      <c r="AF8" s="145">
        <v>95.0</v>
      </c>
      <c r="AG8" s="146">
        <v>0.05</v>
      </c>
      <c r="AH8" s="147" t="s">
        <v>255</v>
      </c>
      <c r="AI8" s="1"/>
      <c r="AJ8" s="140" t="s">
        <v>491</v>
      </c>
      <c r="AK8" s="141" t="s">
        <v>492</v>
      </c>
      <c r="AL8" s="136">
        <f t="shared" si="9"/>
        <v>9.4</v>
      </c>
      <c r="AM8" s="137">
        <f t="shared" si="10"/>
        <v>84.6</v>
      </c>
      <c r="AN8" s="136">
        <v>94.0</v>
      </c>
      <c r="AO8" s="138">
        <v>0.05</v>
      </c>
      <c r="AP8" s="139" t="s">
        <v>248</v>
      </c>
      <c r="AR8" s="140" t="s">
        <v>493</v>
      </c>
      <c r="AS8" s="148" t="s">
        <v>279</v>
      </c>
      <c r="AT8" s="136">
        <f t="shared" si="11"/>
        <v>5</v>
      </c>
      <c r="AU8" s="136">
        <f t="shared" si="12"/>
        <v>45</v>
      </c>
      <c r="AV8" s="136">
        <v>50.0</v>
      </c>
      <c r="AW8" s="138">
        <v>0.05</v>
      </c>
      <c r="AX8" s="139" t="s">
        <v>248</v>
      </c>
      <c r="AY8" s="142"/>
      <c r="AZ8" s="134" t="s">
        <v>494</v>
      </c>
      <c r="BA8" s="135" t="s">
        <v>262</v>
      </c>
      <c r="BB8" s="136">
        <f t="shared" si="13"/>
        <v>15</v>
      </c>
      <c r="BC8" s="136">
        <f t="shared" si="14"/>
        <v>135</v>
      </c>
      <c r="BD8" s="136">
        <v>150.0</v>
      </c>
      <c r="BE8" s="138">
        <v>0.18</v>
      </c>
      <c r="BF8" s="139" t="s">
        <v>263</v>
      </c>
      <c r="BI8" s="140" t="s">
        <v>495</v>
      </c>
      <c r="BJ8" s="141" t="s">
        <v>496</v>
      </c>
      <c r="BK8" s="136">
        <f t="shared" si="15"/>
        <v>5</v>
      </c>
      <c r="BL8" s="136">
        <f t="shared" si="16"/>
        <v>45</v>
      </c>
      <c r="BM8" s="136">
        <v>50.0</v>
      </c>
      <c r="BN8" s="138">
        <v>0.18</v>
      </c>
      <c r="BO8" s="139" t="s">
        <v>248</v>
      </c>
      <c r="BR8" s="134" t="s">
        <v>497</v>
      </c>
      <c r="BS8" s="135" t="s">
        <v>267</v>
      </c>
      <c r="BT8" s="136">
        <f t="shared" si="17"/>
        <v>66.2</v>
      </c>
      <c r="BU8" s="136">
        <f t="shared" si="18"/>
        <v>595.8</v>
      </c>
      <c r="BV8" s="136">
        <v>662.0</v>
      </c>
      <c r="BW8" s="138">
        <v>0.18</v>
      </c>
      <c r="BX8" s="139" t="s">
        <v>263</v>
      </c>
      <c r="CA8" s="179" t="s">
        <v>498</v>
      </c>
      <c r="CB8" s="180" t="s">
        <v>499</v>
      </c>
      <c r="CC8" s="136">
        <f t="shared" si="19"/>
        <v>19.9</v>
      </c>
      <c r="CD8" s="136">
        <f t="shared" si="20"/>
        <v>179.1</v>
      </c>
      <c r="CE8" s="136">
        <v>199.0</v>
      </c>
      <c r="CF8" s="138">
        <v>0.18</v>
      </c>
      <c r="CG8" s="139" t="s">
        <v>248</v>
      </c>
      <c r="CI8" s="140" t="s">
        <v>500</v>
      </c>
      <c r="CJ8" s="141" t="s">
        <v>501</v>
      </c>
      <c r="CK8" s="136">
        <f t="shared" si="21"/>
        <v>50.4</v>
      </c>
      <c r="CL8" s="136">
        <f t="shared" si="22"/>
        <v>453.6</v>
      </c>
      <c r="CM8" s="145">
        <v>504.0</v>
      </c>
      <c r="CN8" s="146">
        <v>0.18</v>
      </c>
      <c r="CO8" s="144" t="s">
        <v>248</v>
      </c>
      <c r="CQ8" s="140"/>
      <c r="CR8" s="148"/>
      <c r="CS8" s="136"/>
      <c r="CT8" s="136"/>
      <c r="CU8" s="145"/>
      <c r="CV8" s="146"/>
      <c r="CW8" s="152"/>
      <c r="CY8" s="134" t="s">
        <v>502</v>
      </c>
      <c r="CZ8" s="136" t="s">
        <v>260</v>
      </c>
      <c r="DA8" s="136">
        <v>235.0</v>
      </c>
      <c r="DB8" s="136">
        <f t="shared" si="25"/>
        <v>23.5</v>
      </c>
      <c r="DC8" s="145">
        <f t="shared" si="26"/>
        <v>211.5</v>
      </c>
      <c r="DD8" s="146">
        <v>0.18</v>
      </c>
      <c r="DE8" s="144" t="s">
        <v>343</v>
      </c>
      <c r="DF8" s="97"/>
      <c r="DG8" s="149" t="s">
        <v>503</v>
      </c>
      <c r="DH8" s="141" t="s">
        <v>396</v>
      </c>
      <c r="DI8" s="136">
        <f t="shared" si="27"/>
        <v>19.1</v>
      </c>
      <c r="DJ8" s="136">
        <f t="shared" si="28"/>
        <v>171.9</v>
      </c>
      <c r="DK8" s="145">
        <v>191.0</v>
      </c>
      <c r="DL8" s="138">
        <v>0.18</v>
      </c>
      <c r="DM8" s="144" t="s">
        <v>248</v>
      </c>
      <c r="DO8" s="149" t="s">
        <v>504</v>
      </c>
      <c r="DP8" s="136" t="s">
        <v>505</v>
      </c>
      <c r="DQ8" s="136">
        <v>70.0</v>
      </c>
      <c r="DR8" s="136">
        <f t="shared" si="29"/>
        <v>10.5</v>
      </c>
      <c r="DS8" s="145">
        <f t="shared" si="30"/>
        <v>59.5</v>
      </c>
      <c r="DT8" s="138">
        <v>0.12</v>
      </c>
      <c r="DU8" s="143"/>
      <c r="DV8" s="144" t="s">
        <v>248</v>
      </c>
      <c r="DW8" s="1"/>
      <c r="DX8" s="149" t="s">
        <v>506</v>
      </c>
      <c r="DY8" s="136"/>
      <c r="DZ8" s="136">
        <v>350.0</v>
      </c>
      <c r="EA8" s="136">
        <f t="shared" si="31"/>
        <v>35</v>
      </c>
      <c r="EB8" s="145">
        <f t="shared" si="32"/>
        <v>315</v>
      </c>
      <c r="EC8" s="145"/>
      <c r="ED8" s="145"/>
      <c r="EE8" s="144"/>
      <c r="EG8" s="149" t="s">
        <v>507</v>
      </c>
      <c r="EH8" s="136" t="s">
        <v>314</v>
      </c>
      <c r="EI8" s="136">
        <v>79.0</v>
      </c>
      <c r="EJ8" s="136"/>
      <c r="EK8" s="136">
        <f t="shared" si="33"/>
        <v>11.85</v>
      </c>
      <c r="EL8" s="145">
        <f t="shared" si="34"/>
        <v>67.15</v>
      </c>
      <c r="EM8" s="146">
        <v>0.12</v>
      </c>
      <c r="EN8" s="145"/>
      <c r="EO8" s="144" t="s">
        <v>263</v>
      </c>
      <c r="EQ8" s="149" t="s">
        <v>508</v>
      </c>
      <c r="ER8" s="136" t="s">
        <v>509</v>
      </c>
      <c r="ES8" s="136">
        <v>349.0</v>
      </c>
      <c r="ET8" s="154"/>
      <c r="EU8" s="154"/>
      <c r="EV8" s="154"/>
      <c r="EW8" s="136">
        <f t="shared" si="35"/>
        <v>52.35</v>
      </c>
      <c r="EX8" s="145">
        <f t="shared" si="36"/>
        <v>296.65</v>
      </c>
      <c r="EY8" s="146">
        <v>0.12</v>
      </c>
      <c r="EZ8" s="144" t="s">
        <v>248</v>
      </c>
      <c r="FB8" s="149" t="s">
        <v>510</v>
      </c>
      <c r="FC8" s="136" t="s">
        <v>304</v>
      </c>
      <c r="FD8" s="136">
        <v>103.0</v>
      </c>
      <c r="FE8" s="136">
        <f t="shared" si="37"/>
        <v>15.45</v>
      </c>
      <c r="FF8" s="145">
        <f t="shared" si="38"/>
        <v>87.55</v>
      </c>
      <c r="FG8" s="146">
        <v>0.18</v>
      </c>
      <c r="FH8" s="145"/>
      <c r="FI8" s="144" t="s">
        <v>248</v>
      </c>
      <c r="FK8" s="149" t="s">
        <v>511</v>
      </c>
      <c r="FL8" s="136" t="s">
        <v>354</v>
      </c>
      <c r="FM8" s="136">
        <v>99.0</v>
      </c>
      <c r="FN8" s="136">
        <f t="shared" si="39"/>
        <v>14.85</v>
      </c>
      <c r="FO8" s="145">
        <f t="shared" si="40"/>
        <v>84.15</v>
      </c>
      <c r="FP8" s="145"/>
      <c r="FQ8" s="146">
        <v>0.18</v>
      </c>
      <c r="FR8" s="145" t="s">
        <v>248</v>
      </c>
      <c r="FS8" s="96"/>
      <c r="FT8" s="140" t="s">
        <v>512</v>
      </c>
      <c r="FU8" s="136" t="s">
        <v>416</v>
      </c>
      <c r="FV8" s="136">
        <v>99.0</v>
      </c>
      <c r="FW8" s="181">
        <f t="shared" si="41"/>
        <v>14.85</v>
      </c>
      <c r="FX8" s="155">
        <f t="shared" si="42"/>
        <v>84.15</v>
      </c>
      <c r="FY8" s="146">
        <v>0.12</v>
      </c>
      <c r="FZ8" s="144" t="s">
        <v>248</v>
      </c>
      <c r="GA8" s="133"/>
      <c r="GB8" s="148" t="s">
        <v>513</v>
      </c>
      <c r="GC8" s="182" t="s">
        <v>279</v>
      </c>
      <c r="GD8" s="136">
        <v>75.0</v>
      </c>
      <c r="GE8" s="136">
        <f t="shared" si="43"/>
        <v>11.25</v>
      </c>
      <c r="GF8" s="155">
        <f t="shared" si="44"/>
        <v>63.75</v>
      </c>
      <c r="GG8" s="146">
        <v>0.05</v>
      </c>
      <c r="GH8" s="144" t="s">
        <v>248</v>
      </c>
      <c r="GI8" s="142"/>
      <c r="GJ8" s="149"/>
      <c r="GK8" s="141"/>
      <c r="GL8" s="136"/>
      <c r="GM8" s="136"/>
      <c r="GN8" s="144"/>
      <c r="GO8" s="142"/>
      <c r="GP8" s="156"/>
      <c r="GQ8" s="24"/>
      <c r="GR8" s="24"/>
      <c r="GS8" s="147"/>
      <c r="GT8" s="8"/>
      <c r="GU8" s="134" t="s">
        <v>514</v>
      </c>
      <c r="GV8" s="136"/>
      <c r="GW8" s="136">
        <v>760.0</v>
      </c>
      <c r="GX8" s="136">
        <f t="shared" si="49"/>
        <v>114</v>
      </c>
      <c r="GY8" s="145">
        <f t="shared" si="50"/>
        <v>646</v>
      </c>
      <c r="GZ8" s="145"/>
      <c r="HA8" s="144"/>
      <c r="HC8" s="134" t="s">
        <v>515</v>
      </c>
      <c r="HD8" s="136" t="s">
        <v>516</v>
      </c>
      <c r="HE8" s="136">
        <v>705.0</v>
      </c>
      <c r="HF8" s="136">
        <f t="shared" si="51"/>
        <v>105.75</v>
      </c>
      <c r="HG8" s="155">
        <f t="shared" si="52"/>
        <v>599.25</v>
      </c>
      <c r="HH8" s="146">
        <v>0.05</v>
      </c>
      <c r="HI8" s="144" t="s">
        <v>248</v>
      </c>
      <c r="HK8" s="134" t="s">
        <v>517</v>
      </c>
      <c r="HL8" s="157" t="s">
        <v>518</v>
      </c>
      <c r="HM8" s="136">
        <v>40.0</v>
      </c>
      <c r="HN8" s="136">
        <f t="shared" si="53"/>
        <v>6</v>
      </c>
      <c r="HO8" s="145">
        <f t="shared" si="54"/>
        <v>34</v>
      </c>
      <c r="HP8" s="146">
        <v>0.18</v>
      </c>
      <c r="HQ8" s="144" t="s">
        <v>248</v>
      </c>
      <c r="HR8" s="142"/>
      <c r="HS8" s="134" t="s">
        <v>519</v>
      </c>
      <c r="HT8" s="157" t="s">
        <v>520</v>
      </c>
      <c r="HU8" s="136">
        <v>149.0</v>
      </c>
      <c r="HV8" s="136">
        <f t="shared" si="55"/>
        <v>22.35</v>
      </c>
      <c r="HW8" s="145">
        <f t="shared" si="56"/>
        <v>126.65</v>
      </c>
      <c r="HX8" s="138">
        <v>0.18</v>
      </c>
      <c r="HY8" s="144" t="s">
        <v>248</v>
      </c>
      <c r="HZ8" s="142"/>
      <c r="IA8" s="183"/>
      <c r="IB8" s="154"/>
      <c r="IC8" s="154"/>
      <c r="ID8" s="154"/>
      <c r="IE8" s="184"/>
      <c r="IF8" s="184"/>
      <c r="IG8" s="185"/>
      <c r="IH8" s="142"/>
      <c r="II8" s="167" t="s">
        <v>521</v>
      </c>
      <c r="IJ8" s="168" t="s">
        <v>522</v>
      </c>
      <c r="IK8" s="136">
        <v>38.0</v>
      </c>
      <c r="IL8" s="136">
        <f t="shared" si="59"/>
        <v>5.7</v>
      </c>
      <c r="IM8" s="145">
        <f t="shared" si="60"/>
        <v>32.3</v>
      </c>
      <c r="IN8" s="146">
        <v>0.12</v>
      </c>
      <c r="IO8" s="144" t="s">
        <v>248</v>
      </c>
      <c r="IP8" s="142"/>
      <c r="IQ8" s="22" t="s">
        <v>523</v>
      </c>
      <c r="IR8" s="151" t="s">
        <v>524</v>
      </c>
      <c r="IS8" s="24">
        <v>125.0</v>
      </c>
      <c r="IT8" s="24">
        <f t="shared" si="61"/>
        <v>18.75</v>
      </c>
      <c r="IU8" s="132">
        <f t="shared" si="62"/>
        <v>106.25</v>
      </c>
      <c r="IV8" s="159">
        <v>0.12</v>
      </c>
      <c r="IW8" s="147" t="s">
        <v>248</v>
      </c>
      <c r="IY8" s="140" t="s">
        <v>525</v>
      </c>
      <c r="IZ8" s="148" t="s">
        <v>310</v>
      </c>
      <c r="JA8" s="136">
        <v>360.0</v>
      </c>
      <c r="JB8" s="136">
        <f t="shared" si="63"/>
        <v>108</v>
      </c>
      <c r="JC8" s="145">
        <f t="shared" si="64"/>
        <v>252</v>
      </c>
      <c r="JD8" s="146">
        <v>0.18</v>
      </c>
      <c r="JE8" s="144" t="s">
        <v>248</v>
      </c>
      <c r="JF8" s="142"/>
      <c r="JG8" s="140" t="s">
        <v>526</v>
      </c>
      <c r="JH8" s="148" t="s">
        <v>527</v>
      </c>
      <c r="JI8" s="136">
        <v>112.0</v>
      </c>
      <c r="JJ8" s="136">
        <f t="shared" si="65"/>
        <v>11.2</v>
      </c>
      <c r="JK8" s="145">
        <f t="shared" si="66"/>
        <v>100.8</v>
      </c>
      <c r="JL8" s="138">
        <v>0.18</v>
      </c>
      <c r="JM8" s="144" t="s">
        <v>248</v>
      </c>
      <c r="JN8" s="142"/>
      <c r="JO8" s="160" t="s">
        <v>480</v>
      </c>
      <c r="JP8" s="136" t="s">
        <v>528</v>
      </c>
      <c r="JQ8" s="136">
        <v>40.0</v>
      </c>
      <c r="JR8" s="136">
        <f t="shared" si="67"/>
        <v>4</v>
      </c>
      <c r="JS8" s="145">
        <f t="shared" si="68"/>
        <v>36</v>
      </c>
      <c r="JT8" s="146">
        <v>0.05</v>
      </c>
      <c r="JU8" s="145"/>
      <c r="JV8" s="144" t="s">
        <v>248</v>
      </c>
      <c r="JX8" s="149" t="s">
        <v>529</v>
      </c>
      <c r="JY8" s="141" t="s">
        <v>499</v>
      </c>
      <c r="JZ8" s="136" t="s">
        <v>316</v>
      </c>
      <c r="KA8" s="136">
        <v>67.0</v>
      </c>
      <c r="KB8" s="136">
        <f t="shared" si="69"/>
        <v>2.68</v>
      </c>
      <c r="KC8" s="137">
        <f t="shared" si="70"/>
        <v>64.32</v>
      </c>
      <c r="KD8" s="138">
        <v>0.05</v>
      </c>
      <c r="KE8" s="169" t="s">
        <v>248</v>
      </c>
      <c r="KG8" s="162" t="s">
        <v>530</v>
      </c>
      <c r="KH8" s="136" t="s">
        <v>531</v>
      </c>
      <c r="KI8" s="136" t="s">
        <v>319</v>
      </c>
      <c r="KJ8" s="136">
        <v>190.0</v>
      </c>
      <c r="KK8" s="136">
        <f t="shared" si="71"/>
        <v>19</v>
      </c>
      <c r="KL8" s="137">
        <f t="shared" si="72"/>
        <v>171</v>
      </c>
      <c r="KM8" s="138">
        <v>0.12</v>
      </c>
      <c r="KN8" s="144" t="s">
        <v>255</v>
      </c>
      <c r="KP8" s="1"/>
    </row>
    <row r="9" ht="24.75" customHeight="1">
      <c r="A9" s="24" t="s">
        <v>532</v>
      </c>
      <c r="B9" s="79"/>
      <c r="C9" s="140" t="s">
        <v>440</v>
      </c>
      <c r="D9" s="141" t="s">
        <v>533</v>
      </c>
      <c r="E9" s="136">
        <f t="shared" si="1"/>
        <v>27</v>
      </c>
      <c r="F9" s="137">
        <f t="shared" si="2"/>
        <v>648</v>
      </c>
      <c r="G9" s="136">
        <v>675.0</v>
      </c>
      <c r="H9" s="138">
        <v>0.12</v>
      </c>
      <c r="I9" s="138"/>
      <c r="J9" s="139" t="s">
        <v>248</v>
      </c>
      <c r="K9" s="97"/>
      <c r="L9" s="140" t="s">
        <v>534</v>
      </c>
      <c r="M9" s="141" t="s">
        <v>354</v>
      </c>
      <c r="N9" s="136">
        <f t="shared" si="3"/>
        <v>59.9</v>
      </c>
      <c r="O9" s="137">
        <f t="shared" si="4"/>
        <v>539.1</v>
      </c>
      <c r="P9" s="136">
        <v>599.0</v>
      </c>
      <c r="Q9" s="138">
        <v>0.05</v>
      </c>
      <c r="R9" s="139" t="s">
        <v>248</v>
      </c>
      <c r="S9" s="142"/>
      <c r="T9" s="140" t="s">
        <v>535</v>
      </c>
      <c r="U9" s="141" t="s">
        <v>252</v>
      </c>
      <c r="V9" s="136">
        <f t="shared" si="5"/>
        <v>2</v>
      </c>
      <c r="W9" s="136">
        <f t="shared" si="6"/>
        <v>18</v>
      </c>
      <c r="X9" s="143">
        <v>20.0</v>
      </c>
      <c r="Y9" s="138">
        <v>0.05</v>
      </c>
      <c r="Z9" s="144" t="s">
        <v>248</v>
      </c>
      <c r="AA9" s="1"/>
      <c r="AB9" s="140" t="s">
        <v>536</v>
      </c>
      <c r="AC9" s="141" t="s">
        <v>537</v>
      </c>
      <c r="AD9" s="136">
        <f t="shared" si="7"/>
        <v>14.55</v>
      </c>
      <c r="AE9" s="136">
        <f t="shared" si="8"/>
        <v>82.45</v>
      </c>
      <c r="AF9" s="145">
        <v>97.0</v>
      </c>
      <c r="AG9" s="146">
        <v>0.05</v>
      </c>
      <c r="AH9" s="147" t="s">
        <v>255</v>
      </c>
      <c r="AI9" s="1"/>
      <c r="AJ9" s="140" t="s">
        <v>387</v>
      </c>
      <c r="AK9" s="141" t="s">
        <v>538</v>
      </c>
      <c r="AL9" s="136">
        <f t="shared" si="9"/>
        <v>5.3</v>
      </c>
      <c r="AM9" s="137">
        <f t="shared" si="10"/>
        <v>47.7</v>
      </c>
      <c r="AN9" s="136">
        <v>53.0</v>
      </c>
      <c r="AO9" s="138">
        <v>0.05</v>
      </c>
      <c r="AP9" s="139" t="s">
        <v>248</v>
      </c>
      <c r="AR9" s="140" t="s">
        <v>539</v>
      </c>
      <c r="AS9" s="148" t="s">
        <v>279</v>
      </c>
      <c r="AT9" s="136">
        <f t="shared" si="11"/>
        <v>5</v>
      </c>
      <c r="AU9" s="136">
        <f t="shared" si="12"/>
        <v>45</v>
      </c>
      <c r="AV9" s="136">
        <v>50.0</v>
      </c>
      <c r="AW9" s="138">
        <v>0.05</v>
      </c>
      <c r="AX9" s="139" t="s">
        <v>248</v>
      </c>
      <c r="AY9" s="142"/>
      <c r="AZ9" s="134" t="s">
        <v>540</v>
      </c>
      <c r="BA9" s="135" t="s">
        <v>541</v>
      </c>
      <c r="BB9" s="136">
        <f t="shared" si="13"/>
        <v>12</v>
      </c>
      <c r="BC9" s="136">
        <f t="shared" si="14"/>
        <v>108</v>
      </c>
      <c r="BD9" s="136">
        <v>120.0</v>
      </c>
      <c r="BE9" s="138">
        <v>0.18</v>
      </c>
      <c r="BF9" s="139" t="s">
        <v>263</v>
      </c>
      <c r="BI9" s="140" t="s">
        <v>542</v>
      </c>
      <c r="BJ9" s="141" t="s">
        <v>543</v>
      </c>
      <c r="BK9" s="136">
        <f t="shared" si="15"/>
        <v>5</v>
      </c>
      <c r="BL9" s="136">
        <f t="shared" si="16"/>
        <v>45</v>
      </c>
      <c r="BM9" s="136">
        <v>50.0</v>
      </c>
      <c r="BN9" s="138">
        <v>0.18</v>
      </c>
      <c r="BO9" s="139" t="s">
        <v>248</v>
      </c>
      <c r="BR9" s="134" t="s">
        <v>544</v>
      </c>
      <c r="BS9" s="135" t="s">
        <v>335</v>
      </c>
      <c r="BT9" s="136">
        <f t="shared" si="17"/>
        <v>99.9</v>
      </c>
      <c r="BU9" s="136">
        <f t="shared" si="18"/>
        <v>899.1</v>
      </c>
      <c r="BV9" s="136">
        <v>999.0</v>
      </c>
      <c r="BW9" s="138">
        <v>0.18</v>
      </c>
      <c r="BX9" s="139" t="s">
        <v>263</v>
      </c>
      <c r="CA9" s="140" t="s">
        <v>545</v>
      </c>
      <c r="CB9" s="151" t="s">
        <v>546</v>
      </c>
      <c r="CC9" s="136">
        <f t="shared" si="19"/>
        <v>29.9</v>
      </c>
      <c r="CD9" s="136">
        <f t="shared" si="20"/>
        <v>269.1</v>
      </c>
      <c r="CE9" s="136">
        <v>299.0</v>
      </c>
      <c r="CF9" s="138">
        <v>0.18</v>
      </c>
      <c r="CG9" s="144" t="s">
        <v>248</v>
      </c>
      <c r="CI9" s="22" t="s">
        <v>547</v>
      </c>
      <c r="CJ9" s="171" t="s">
        <v>501</v>
      </c>
      <c r="CK9" s="136">
        <f t="shared" si="21"/>
        <v>33</v>
      </c>
      <c r="CL9" s="136">
        <f t="shared" si="22"/>
        <v>297</v>
      </c>
      <c r="CM9" s="145">
        <v>330.0</v>
      </c>
      <c r="CN9" s="146">
        <v>0.18</v>
      </c>
      <c r="CO9" s="144" t="s">
        <v>248</v>
      </c>
      <c r="CQ9" s="140" t="s">
        <v>548</v>
      </c>
      <c r="CR9" s="148" t="s">
        <v>396</v>
      </c>
      <c r="CS9" s="136">
        <f t="shared" ref="CS9:CS11" si="73">CU9*10/100</f>
        <v>50</v>
      </c>
      <c r="CT9" s="136">
        <f t="shared" ref="CT9:CT11" si="74">CU9-CS9</f>
        <v>450</v>
      </c>
      <c r="CU9" s="145">
        <v>500.0</v>
      </c>
      <c r="CV9" s="146">
        <v>0.18</v>
      </c>
      <c r="CW9" s="152" t="s">
        <v>248</v>
      </c>
      <c r="CY9" s="149" t="s">
        <v>549</v>
      </c>
      <c r="CZ9" s="136" t="s">
        <v>30</v>
      </c>
      <c r="DA9" s="136">
        <v>160.0</v>
      </c>
      <c r="DB9" s="136">
        <f t="shared" si="25"/>
        <v>16</v>
      </c>
      <c r="DC9" s="145">
        <f t="shared" si="26"/>
        <v>144</v>
      </c>
      <c r="DD9" s="146">
        <v>0.18</v>
      </c>
      <c r="DE9" s="144" t="s">
        <v>248</v>
      </c>
      <c r="DF9" s="97"/>
      <c r="DG9" s="134" t="s">
        <v>550</v>
      </c>
      <c r="DH9" s="166"/>
      <c r="DI9" s="136">
        <f t="shared" si="27"/>
        <v>11.5</v>
      </c>
      <c r="DJ9" s="136">
        <f t="shared" si="28"/>
        <v>103.5</v>
      </c>
      <c r="DK9" s="145">
        <v>115.0</v>
      </c>
      <c r="DL9" s="138">
        <v>0.18</v>
      </c>
      <c r="DM9" s="144" t="s">
        <v>551</v>
      </c>
      <c r="DO9" s="149" t="s">
        <v>552</v>
      </c>
      <c r="DP9" s="136" t="s">
        <v>304</v>
      </c>
      <c r="DQ9" s="136"/>
      <c r="DR9" s="136">
        <f t="shared" si="29"/>
        <v>0</v>
      </c>
      <c r="DS9" s="145">
        <f t="shared" si="30"/>
        <v>0</v>
      </c>
      <c r="DT9" s="138">
        <v>0.12</v>
      </c>
      <c r="DU9" s="143"/>
      <c r="DV9" s="144"/>
      <c r="DW9" s="1"/>
      <c r="DX9" s="149" t="s">
        <v>553</v>
      </c>
      <c r="DY9" s="136" t="s">
        <v>281</v>
      </c>
      <c r="DZ9" s="136">
        <v>499.0</v>
      </c>
      <c r="EA9" s="136">
        <f t="shared" si="31"/>
        <v>49.9</v>
      </c>
      <c r="EB9" s="145">
        <f t="shared" si="32"/>
        <v>449.1</v>
      </c>
      <c r="EC9" s="145"/>
      <c r="ED9" s="145"/>
      <c r="EE9" s="144"/>
      <c r="EG9" s="149" t="s">
        <v>554</v>
      </c>
      <c r="EH9" s="136" t="s">
        <v>30</v>
      </c>
      <c r="EI9" s="136">
        <v>45.0</v>
      </c>
      <c r="EJ9" s="136"/>
      <c r="EK9" s="136">
        <f t="shared" si="33"/>
        <v>6.75</v>
      </c>
      <c r="EL9" s="145">
        <f t="shared" si="34"/>
        <v>38.25</v>
      </c>
      <c r="EM9" s="146">
        <v>0.12</v>
      </c>
      <c r="EN9" s="145"/>
      <c r="EO9" s="144" t="s">
        <v>263</v>
      </c>
      <c r="EQ9" s="149" t="s">
        <v>555</v>
      </c>
      <c r="ER9" s="136" t="s">
        <v>281</v>
      </c>
      <c r="ES9" s="136">
        <v>185.0</v>
      </c>
      <c r="ET9" s="154"/>
      <c r="EU9" s="154"/>
      <c r="EV9" s="154"/>
      <c r="EW9" s="136">
        <f t="shared" si="35"/>
        <v>27.75</v>
      </c>
      <c r="EX9" s="145">
        <f t="shared" si="36"/>
        <v>157.25</v>
      </c>
      <c r="EY9" s="146">
        <v>0.12</v>
      </c>
      <c r="EZ9" s="144" t="s">
        <v>248</v>
      </c>
      <c r="FB9" s="149" t="s">
        <v>556</v>
      </c>
      <c r="FC9" s="136" t="s">
        <v>557</v>
      </c>
      <c r="FD9" s="136">
        <v>585.0</v>
      </c>
      <c r="FE9" s="136">
        <f t="shared" si="37"/>
        <v>87.75</v>
      </c>
      <c r="FF9" s="145">
        <f t="shared" si="38"/>
        <v>497.25</v>
      </c>
      <c r="FG9" s="146">
        <v>0.18</v>
      </c>
      <c r="FH9" s="145"/>
      <c r="FI9" s="144" t="s">
        <v>248</v>
      </c>
      <c r="FK9" s="149" t="s">
        <v>465</v>
      </c>
      <c r="FL9" s="136" t="s">
        <v>558</v>
      </c>
      <c r="FM9" s="136">
        <v>40.0</v>
      </c>
      <c r="FN9" s="136">
        <f t="shared" si="39"/>
        <v>6</v>
      </c>
      <c r="FO9" s="145">
        <f t="shared" si="40"/>
        <v>34</v>
      </c>
      <c r="FP9" s="145"/>
      <c r="FQ9" s="146">
        <v>0.18</v>
      </c>
      <c r="FR9" s="144" t="s">
        <v>248</v>
      </c>
      <c r="FS9" s="1"/>
      <c r="FT9" s="140" t="s">
        <v>559</v>
      </c>
      <c r="FU9" s="136" t="s">
        <v>356</v>
      </c>
      <c r="FV9" s="136">
        <v>40.0</v>
      </c>
      <c r="FW9" s="136">
        <f t="shared" si="41"/>
        <v>6</v>
      </c>
      <c r="FX9" s="155">
        <f t="shared" si="42"/>
        <v>34</v>
      </c>
      <c r="FY9" s="146">
        <v>0.12</v>
      </c>
      <c r="FZ9" s="144" t="s">
        <v>248</v>
      </c>
      <c r="GA9" s="142"/>
      <c r="GB9" s="140" t="s">
        <v>513</v>
      </c>
      <c r="GC9" s="182" t="s">
        <v>260</v>
      </c>
      <c r="GD9" s="136">
        <v>150.0</v>
      </c>
      <c r="GE9" s="136">
        <f t="shared" si="43"/>
        <v>22.5</v>
      </c>
      <c r="GF9" s="155">
        <f t="shared" si="44"/>
        <v>127.5</v>
      </c>
      <c r="GG9" s="146">
        <v>0.05</v>
      </c>
      <c r="GH9" s="144" t="s">
        <v>248</v>
      </c>
      <c r="GI9" s="142"/>
      <c r="GJ9" s="149"/>
      <c r="GK9" s="141"/>
      <c r="GL9" s="136"/>
      <c r="GM9" s="136"/>
      <c r="GN9" s="144"/>
      <c r="GO9" s="142"/>
      <c r="GP9" s="156"/>
      <c r="GQ9" s="24"/>
      <c r="GR9" s="24"/>
      <c r="GS9" s="147"/>
      <c r="GT9" s="8"/>
      <c r="GU9" s="134" t="s">
        <v>560</v>
      </c>
      <c r="GV9" s="136"/>
      <c r="GW9" s="136">
        <v>600.0</v>
      </c>
      <c r="GX9" s="136">
        <f t="shared" si="49"/>
        <v>90</v>
      </c>
      <c r="GY9" s="145">
        <f t="shared" si="50"/>
        <v>510</v>
      </c>
      <c r="GZ9" s="145"/>
      <c r="HA9" s="144"/>
      <c r="HC9" s="134" t="s">
        <v>561</v>
      </c>
      <c r="HD9" s="136" t="s">
        <v>29</v>
      </c>
      <c r="HE9" s="136">
        <v>140.0</v>
      </c>
      <c r="HF9" s="136">
        <f t="shared" si="51"/>
        <v>21</v>
      </c>
      <c r="HG9" s="155">
        <f t="shared" si="52"/>
        <v>119</v>
      </c>
      <c r="HH9" s="146">
        <v>0.05</v>
      </c>
      <c r="HI9" s="144" t="s">
        <v>248</v>
      </c>
      <c r="HK9" s="134" t="s">
        <v>562</v>
      </c>
      <c r="HL9" s="157" t="s">
        <v>563</v>
      </c>
      <c r="HM9" s="136">
        <v>90.0</v>
      </c>
      <c r="HN9" s="136">
        <f t="shared" si="53"/>
        <v>13.5</v>
      </c>
      <c r="HO9" s="136">
        <f t="shared" si="54"/>
        <v>76.5</v>
      </c>
      <c r="HP9" s="146">
        <v>0.18</v>
      </c>
      <c r="HQ9" s="144" t="s">
        <v>248</v>
      </c>
      <c r="HR9" s="142"/>
      <c r="HS9" s="134" t="s">
        <v>564</v>
      </c>
      <c r="HT9" s="157" t="s">
        <v>332</v>
      </c>
      <c r="HU9" s="136">
        <v>510.0</v>
      </c>
      <c r="HV9" s="136">
        <f t="shared" si="55"/>
        <v>76.5</v>
      </c>
      <c r="HW9" s="145">
        <f t="shared" si="56"/>
        <v>433.5</v>
      </c>
      <c r="HX9" s="138">
        <v>0.18</v>
      </c>
      <c r="HY9" s="144" t="s">
        <v>248</v>
      </c>
      <c r="HZ9" s="142"/>
      <c r="IA9" s="183"/>
      <c r="IB9" s="186"/>
      <c r="IC9" s="154"/>
      <c r="ID9" s="154"/>
      <c r="IE9" s="184"/>
      <c r="IF9" s="184"/>
      <c r="IG9" s="185"/>
      <c r="IH9" s="142"/>
      <c r="II9" s="134" t="s">
        <v>565</v>
      </c>
      <c r="IJ9" s="158" t="s">
        <v>566</v>
      </c>
      <c r="IK9" s="136">
        <v>38.0</v>
      </c>
      <c r="IL9" s="136">
        <f t="shared" si="59"/>
        <v>5.7</v>
      </c>
      <c r="IM9" s="145">
        <f t="shared" si="60"/>
        <v>32.3</v>
      </c>
      <c r="IN9" s="146">
        <v>0.12</v>
      </c>
      <c r="IO9" s="144" t="s">
        <v>248</v>
      </c>
      <c r="IP9" s="142"/>
      <c r="IQ9" s="183"/>
      <c r="IR9" s="186"/>
      <c r="IS9" s="154"/>
      <c r="IT9" s="154"/>
      <c r="IU9" s="184"/>
      <c r="IV9" s="184"/>
      <c r="IW9" s="132"/>
      <c r="IX9" s="104"/>
      <c r="IY9" s="140" t="s">
        <v>567</v>
      </c>
      <c r="IZ9" s="148" t="s">
        <v>372</v>
      </c>
      <c r="JA9" s="136">
        <v>240.0</v>
      </c>
      <c r="JB9" s="136">
        <f t="shared" si="63"/>
        <v>72</v>
      </c>
      <c r="JC9" s="145">
        <f t="shared" si="64"/>
        <v>168</v>
      </c>
      <c r="JD9" s="146">
        <v>0.18</v>
      </c>
      <c r="JE9" s="144" t="s">
        <v>248</v>
      </c>
      <c r="JF9" s="142"/>
      <c r="JG9" s="140" t="s">
        <v>568</v>
      </c>
      <c r="JH9" s="148" t="s">
        <v>569</v>
      </c>
      <c r="JI9" s="136">
        <v>225.0</v>
      </c>
      <c r="JJ9" s="136">
        <f t="shared" si="65"/>
        <v>22.5</v>
      </c>
      <c r="JK9" s="145">
        <f t="shared" si="66"/>
        <v>202.5</v>
      </c>
      <c r="JL9" s="138">
        <v>0.18</v>
      </c>
      <c r="JM9" s="144" t="s">
        <v>248</v>
      </c>
      <c r="JN9" s="142"/>
      <c r="JO9" s="160" t="s">
        <v>480</v>
      </c>
      <c r="JP9" s="136" t="s">
        <v>409</v>
      </c>
      <c r="JQ9" s="136">
        <v>240.0</v>
      </c>
      <c r="JR9" s="136">
        <f t="shared" si="67"/>
        <v>24</v>
      </c>
      <c r="JS9" s="145">
        <f t="shared" si="68"/>
        <v>216</v>
      </c>
      <c r="JT9" s="146">
        <v>0.05</v>
      </c>
      <c r="JU9" s="145"/>
      <c r="JV9" s="144" t="s">
        <v>248</v>
      </c>
      <c r="JX9" s="149" t="s">
        <v>570</v>
      </c>
      <c r="JY9" s="141" t="s">
        <v>354</v>
      </c>
      <c r="JZ9" s="136" t="s">
        <v>571</v>
      </c>
      <c r="KA9" s="136">
        <v>28.0</v>
      </c>
      <c r="KB9" s="136">
        <f t="shared" si="69"/>
        <v>1.12</v>
      </c>
      <c r="KC9" s="137">
        <f t="shared" si="70"/>
        <v>26.88</v>
      </c>
      <c r="KD9" s="138">
        <v>0.05</v>
      </c>
      <c r="KE9" s="169" t="s">
        <v>248</v>
      </c>
      <c r="KG9" s="187" t="s">
        <v>572</v>
      </c>
      <c r="KH9" s="136" t="s">
        <v>573</v>
      </c>
      <c r="KI9" s="136" t="s">
        <v>319</v>
      </c>
      <c r="KJ9" s="136">
        <v>190.0</v>
      </c>
      <c r="KK9" s="136">
        <f t="shared" si="71"/>
        <v>19</v>
      </c>
      <c r="KL9" s="137">
        <f t="shared" si="72"/>
        <v>171</v>
      </c>
      <c r="KM9" s="138">
        <v>0.12</v>
      </c>
      <c r="KN9" s="144" t="s">
        <v>255</v>
      </c>
    </row>
    <row r="10" ht="24.75" customHeight="1">
      <c r="A10" s="132" t="s">
        <v>574</v>
      </c>
      <c r="B10" s="133"/>
      <c r="C10" s="149" t="s">
        <v>575</v>
      </c>
      <c r="D10" s="141" t="s">
        <v>340</v>
      </c>
      <c r="E10" s="136">
        <f t="shared" si="1"/>
        <v>11.8</v>
      </c>
      <c r="F10" s="137">
        <f t="shared" si="2"/>
        <v>283.2</v>
      </c>
      <c r="G10" s="136">
        <v>295.0</v>
      </c>
      <c r="H10" s="138">
        <v>0.12</v>
      </c>
      <c r="I10" s="138" t="s">
        <v>322</v>
      </c>
      <c r="J10" s="139" t="s">
        <v>248</v>
      </c>
      <c r="K10" s="97"/>
      <c r="L10" s="140" t="s">
        <v>534</v>
      </c>
      <c r="M10" s="141" t="s">
        <v>250</v>
      </c>
      <c r="N10" s="136">
        <f t="shared" si="3"/>
        <v>99.9</v>
      </c>
      <c r="O10" s="137">
        <f t="shared" si="4"/>
        <v>899.1</v>
      </c>
      <c r="P10" s="136">
        <v>999.0</v>
      </c>
      <c r="Q10" s="138">
        <v>0.05</v>
      </c>
      <c r="R10" s="139" t="s">
        <v>248</v>
      </c>
      <c r="S10" s="142"/>
      <c r="T10" s="140" t="s">
        <v>576</v>
      </c>
      <c r="U10" s="141" t="s">
        <v>325</v>
      </c>
      <c r="V10" s="136">
        <f t="shared" si="5"/>
        <v>3</v>
      </c>
      <c r="W10" s="136">
        <f t="shared" si="6"/>
        <v>27</v>
      </c>
      <c r="X10" s="143">
        <v>30.0</v>
      </c>
      <c r="Y10" s="138">
        <v>0.05</v>
      </c>
      <c r="Z10" s="144" t="s">
        <v>248</v>
      </c>
      <c r="AA10" s="1"/>
      <c r="AB10" s="140" t="s">
        <v>577</v>
      </c>
      <c r="AC10" s="141" t="s">
        <v>254</v>
      </c>
      <c r="AD10" s="136">
        <f t="shared" si="7"/>
        <v>12.15</v>
      </c>
      <c r="AE10" s="136">
        <f t="shared" si="8"/>
        <v>68.85</v>
      </c>
      <c r="AF10" s="145">
        <v>81.0</v>
      </c>
      <c r="AG10" s="146">
        <v>0.05</v>
      </c>
      <c r="AH10" s="147" t="s">
        <v>255</v>
      </c>
      <c r="AI10" s="1"/>
      <c r="AJ10" s="184"/>
      <c r="AK10" s="1"/>
      <c r="AQ10" s="188"/>
      <c r="AR10" s="140" t="s">
        <v>578</v>
      </c>
      <c r="AS10" s="148" t="s">
        <v>279</v>
      </c>
      <c r="AT10" s="136">
        <f t="shared" si="11"/>
        <v>5.6</v>
      </c>
      <c r="AU10" s="136">
        <f t="shared" si="12"/>
        <v>50.4</v>
      </c>
      <c r="AV10" s="136">
        <v>56.0</v>
      </c>
      <c r="AW10" s="138">
        <v>0.05</v>
      </c>
      <c r="AX10" s="139" t="s">
        <v>248</v>
      </c>
      <c r="AY10" s="142"/>
      <c r="AZ10" s="134" t="s">
        <v>579</v>
      </c>
      <c r="BA10" s="135" t="s">
        <v>262</v>
      </c>
      <c r="BB10" s="136">
        <f t="shared" si="13"/>
        <v>15</v>
      </c>
      <c r="BC10" s="136">
        <f t="shared" si="14"/>
        <v>135</v>
      </c>
      <c r="BD10" s="136">
        <v>150.0</v>
      </c>
      <c r="BE10" s="138">
        <v>0.18</v>
      </c>
      <c r="BF10" s="139" t="s">
        <v>263</v>
      </c>
      <c r="BI10" s="140" t="s">
        <v>580</v>
      </c>
      <c r="BJ10" s="141" t="s">
        <v>581</v>
      </c>
      <c r="BK10" s="136">
        <f t="shared" si="15"/>
        <v>9.9</v>
      </c>
      <c r="BL10" s="136">
        <f t="shared" si="16"/>
        <v>89.1</v>
      </c>
      <c r="BM10" s="136">
        <v>99.0</v>
      </c>
      <c r="BN10" s="138">
        <v>0.18</v>
      </c>
      <c r="BO10" s="139" t="s">
        <v>248</v>
      </c>
      <c r="BR10" s="134" t="s">
        <v>582</v>
      </c>
      <c r="BS10" s="135" t="s">
        <v>335</v>
      </c>
      <c r="BT10" s="136">
        <f t="shared" si="17"/>
        <v>89</v>
      </c>
      <c r="BU10" s="136">
        <f t="shared" si="18"/>
        <v>801</v>
      </c>
      <c r="BV10" s="136">
        <v>890.0</v>
      </c>
      <c r="BW10" s="138">
        <v>0.18</v>
      </c>
      <c r="BX10" s="139" t="s">
        <v>263</v>
      </c>
      <c r="CA10" s="189" t="s">
        <v>583</v>
      </c>
      <c r="CB10" s="171" t="s">
        <v>499</v>
      </c>
      <c r="CC10" s="136">
        <f t="shared" si="19"/>
        <v>19.9</v>
      </c>
      <c r="CD10" s="136">
        <f t="shared" si="20"/>
        <v>179.1</v>
      </c>
      <c r="CE10" s="136">
        <v>199.0</v>
      </c>
      <c r="CF10" s="138">
        <v>0.18</v>
      </c>
      <c r="CG10" s="145" t="s">
        <v>248</v>
      </c>
      <c r="CH10" s="104"/>
      <c r="CI10" s="140" t="s">
        <v>584</v>
      </c>
      <c r="CJ10" s="141" t="s">
        <v>585</v>
      </c>
      <c r="CK10" s="136">
        <f t="shared" si="21"/>
        <v>28</v>
      </c>
      <c r="CL10" s="136">
        <f t="shared" si="22"/>
        <v>252</v>
      </c>
      <c r="CM10" s="145">
        <v>280.0</v>
      </c>
      <c r="CN10" s="146">
        <v>0.18</v>
      </c>
      <c r="CO10" s="144" t="s">
        <v>248</v>
      </c>
      <c r="CQ10" s="140" t="s">
        <v>586</v>
      </c>
      <c r="CR10" s="148" t="s">
        <v>587</v>
      </c>
      <c r="CS10" s="136">
        <f t="shared" si="73"/>
        <v>22</v>
      </c>
      <c r="CT10" s="136">
        <f t="shared" si="74"/>
        <v>198</v>
      </c>
      <c r="CU10" s="145">
        <v>220.0</v>
      </c>
      <c r="CV10" s="146">
        <v>0.18</v>
      </c>
      <c r="CW10" s="152" t="s">
        <v>248</v>
      </c>
      <c r="CY10" s="134" t="s">
        <v>588</v>
      </c>
      <c r="CZ10" s="136" t="s">
        <v>589</v>
      </c>
      <c r="DA10" s="136">
        <v>120.0</v>
      </c>
      <c r="DB10" s="136">
        <f t="shared" si="25"/>
        <v>12</v>
      </c>
      <c r="DC10" s="145">
        <f t="shared" si="26"/>
        <v>108</v>
      </c>
      <c r="DD10" s="146">
        <v>0.18</v>
      </c>
      <c r="DE10" s="144" t="s">
        <v>248</v>
      </c>
      <c r="DF10" s="97"/>
      <c r="DG10" s="149" t="s">
        <v>590</v>
      </c>
      <c r="DH10" s="141" t="s">
        <v>591</v>
      </c>
      <c r="DI10" s="136">
        <f t="shared" si="27"/>
        <v>56.9</v>
      </c>
      <c r="DJ10" s="136">
        <f t="shared" si="28"/>
        <v>512.1</v>
      </c>
      <c r="DK10" s="145">
        <v>569.0</v>
      </c>
      <c r="DL10" s="138">
        <v>0.18</v>
      </c>
      <c r="DM10" s="144" t="s">
        <v>248</v>
      </c>
      <c r="DO10" s="149" t="s">
        <v>592</v>
      </c>
      <c r="DP10" s="136" t="s">
        <v>29</v>
      </c>
      <c r="DQ10" s="136">
        <v>85.0</v>
      </c>
      <c r="DR10" s="136">
        <f t="shared" si="29"/>
        <v>12.75</v>
      </c>
      <c r="DS10" s="145">
        <f t="shared" si="30"/>
        <v>72.25</v>
      </c>
      <c r="DT10" s="138">
        <v>0.12</v>
      </c>
      <c r="DU10" s="143"/>
      <c r="DV10" s="144" t="s">
        <v>248</v>
      </c>
      <c r="DW10" s="1"/>
      <c r="DX10" s="149" t="s">
        <v>593</v>
      </c>
      <c r="DY10" s="136" t="s">
        <v>407</v>
      </c>
      <c r="DZ10" s="136">
        <v>975.0</v>
      </c>
      <c r="EA10" s="136">
        <f t="shared" si="31"/>
        <v>97.5</v>
      </c>
      <c r="EB10" s="145">
        <f t="shared" si="32"/>
        <v>877.5</v>
      </c>
      <c r="EC10" s="145"/>
      <c r="ED10" s="145"/>
      <c r="EE10" s="144"/>
      <c r="EG10" s="149" t="s">
        <v>594</v>
      </c>
      <c r="EH10" s="136" t="s">
        <v>595</v>
      </c>
      <c r="EI10" s="136">
        <v>79.0</v>
      </c>
      <c r="EJ10" s="136"/>
      <c r="EK10" s="136">
        <f t="shared" si="33"/>
        <v>11.85</v>
      </c>
      <c r="EL10" s="145">
        <f t="shared" si="34"/>
        <v>67.15</v>
      </c>
      <c r="EM10" s="146">
        <v>0.12</v>
      </c>
      <c r="EN10" s="145"/>
      <c r="EO10" s="144" t="s">
        <v>263</v>
      </c>
      <c r="EQ10" s="149" t="s">
        <v>596</v>
      </c>
      <c r="ER10" s="136" t="s">
        <v>597</v>
      </c>
      <c r="ES10" s="136">
        <v>790.0</v>
      </c>
      <c r="ET10" s="154"/>
      <c r="EU10" s="154"/>
      <c r="EV10" s="154"/>
      <c r="EW10" s="136">
        <f t="shared" si="35"/>
        <v>118.5</v>
      </c>
      <c r="EX10" s="145">
        <f t="shared" si="36"/>
        <v>671.5</v>
      </c>
      <c r="EY10" s="146">
        <v>0.12</v>
      </c>
      <c r="EZ10" s="144" t="s">
        <v>248</v>
      </c>
      <c r="FB10" s="149" t="s">
        <v>598</v>
      </c>
      <c r="FC10" s="136" t="s">
        <v>557</v>
      </c>
      <c r="FD10" s="136">
        <v>480.0</v>
      </c>
      <c r="FE10" s="136">
        <f t="shared" si="37"/>
        <v>72</v>
      </c>
      <c r="FF10" s="145">
        <f t="shared" si="38"/>
        <v>408</v>
      </c>
      <c r="FG10" s="146">
        <v>0.18</v>
      </c>
      <c r="FH10" s="145"/>
      <c r="FI10" s="144" t="s">
        <v>248</v>
      </c>
      <c r="FK10" s="149" t="s">
        <v>599</v>
      </c>
      <c r="FL10" s="136" t="s">
        <v>600</v>
      </c>
      <c r="FM10" s="136">
        <v>293.0</v>
      </c>
      <c r="FN10" s="136">
        <f t="shared" si="39"/>
        <v>43.95</v>
      </c>
      <c r="FO10" s="145">
        <f t="shared" si="40"/>
        <v>249.05</v>
      </c>
      <c r="FP10" s="145"/>
      <c r="FQ10" s="146">
        <v>0.18</v>
      </c>
      <c r="FR10" s="144" t="s">
        <v>248</v>
      </c>
      <c r="FS10" s="1"/>
      <c r="FT10" s="140" t="s">
        <v>601</v>
      </c>
      <c r="FU10" s="136" t="s">
        <v>602</v>
      </c>
      <c r="FV10" s="136">
        <v>40.0</v>
      </c>
      <c r="FW10" s="136">
        <f t="shared" si="41"/>
        <v>6</v>
      </c>
      <c r="FX10" s="155">
        <f t="shared" si="42"/>
        <v>34</v>
      </c>
      <c r="FY10" s="146">
        <v>0.12</v>
      </c>
      <c r="FZ10" s="144" t="s">
        <v>248</v>
      </c>
      <c r="GA10" s="142"/>
      <c r="GB10" s="140" t="s">
        <v>603</v>
      </c>
      <c r="GC10" s="141" t="s">
        <v>31</v>
      </c>
      <c r="GD10" s="136">
        <v>220.0</v>
      </c>
      <c r="GE10" s="136">
        <f t="shared" si="43"/>
        <v>33</v>
      </c>
      <c r="GF10" s="155">
        <f t="shared" si="44"/>
        <v>187</v>
      </c>
      <c r="GG10" s="146">
        <v>0.05</v>
      </c>
      <c r="GH10" s="144" t="s">
        <v>248</v>
      </c>
      <c r="GI10" s="142"/>
      <c r="GJ10" s="149"/>
      <c r="GK10" s="141"/>
      <c r="GL10" s="136"/>
      <c r="GM10" s="136"/>
      <c r="GN10" s="144"/>
      <c r="GO10" s="142"/>
      <c r="GP10" s="156"/>
      <c r="GQ10" s="24"/>
      <c r="GR10" s="24"/>
      <c r="GS10" s="147"/>
      <c r="GT10" s="8"/>
      <c r="GU10" s="134" t="s">
        <v>604</v>
      </c>
      <c r="GV10" s="136"/>
      <c r="GW10" s="136">
        <v>330.0</v>
      </c>
      <c r="GX10" s="136">
        <f t="shared" si="49"/>
        <v>49.5</v>
      </c>
      <c r="GY10" s="145">
        <f t="shared" si="50"/>
        <v>280.5</v>
      </c>
      <c r="GZ10" s="145"/>
      <c r="HA10" s="144"/>
      <c r="HC10" s="134" t="s">
        <v>605</v>
      </c>
      <c r="HD10" s="136" t="s">
        <v>27</v>
      </c>
      <c r="HE10" s="136">
        <v>275.0</v>
      </c>
      <c r="HF10" s="136">
        <f t="shared" si="51"/>
        <v>41.25</v>
      </c>
      <c r="HG10" s="155">
        <f t="shared" si="52"/>
        <v>233.75</v>
      </c>
      <c r="HH10" s="146">
        <v>0.05</v>
      </c>
      <c r="HI10" s="144" t="s">
        <v>248</v>
      </c>
      <c r="HK10" s="134" t="s">
        <v>606</v>
      </c>
      <c r="HL10" s="157" t="s">
        <v>423</v>
      </c>
      <c r="HM10" s="136">
        <v>160.0</v>
      </c>
      <c r="HN10" s="136">
        <f t="shared" si="53"/>
        <v>24</v>
      </c>
      <c r="HO10" s="145">
        <f t="shared" si="54"/>
        <v>136</v>
      </c>
      <c r="HP10" s="146">
        <v>0.18</v>
      </c>
      <c r="HQ10" s="144" t="s">
        <v>248</v>
      </c>
      <c r="HR10" s="142"/>
      <c r="HS10" s="134" t="s">
        <v>607</v>
      </c>
      <c r="HT10" s="157" t="s">
        <v>608</v>
      </c>
      <c r="HU10" s="136">
        <v>508.0</v>
      </c>
      <c r="HV10" s="136">
        <f t="shared" si="55"/>
        <v>76.2</v>
      </c>
      <c r="HW10" s="145">
        <f t="shared" si="56"/>
        <v>431.8</v>
      </c>
      <c r="HX10" s="138">
        <v>0.18</v>
      </c>
      <c r="HY10" s="144" t="s">
        <v>248</v>
      </c>
      <c r="HZ10" s="142"/>
      <c r="IA10" s="183"/>
      <c r="IB10" s="186"/>
      <c r="IC10" s="154"/>
      <c r="ID10" s="154"/>
      <c r="IE10" s="184"/>
      <c r="IF10" s="184"/>
      <c r="IG10" s="185"/>
      <c r="IH10" s="1"/>
      <c r="II10" s="167" t="s">
        <v>609</v>
      </c>
      <c r="IJ10" s="168" t="s">
        <v>306</v>
      </c>
      <c r="IK10" s="136">
        <v>50.0</v>
      </c>
      <c r="IL10" s="136">
        <f t="shared" si="59"/>
        <v>7.5</v>
      </c>
      <c r="IM10" s="145">
        <f t="shared" si="60"/>
        <v>42.5</v>
      </c>
      <c r="IN10" s="146">
        <v>0.12</v>
      </c>
      <c r="IO10" s="144" t="s">
        <v>248</v>
      </c>
      <c r="IP10" s="142"/>
      <c r="IQ10" s="183"/>
      <c r="IR10" s="186"/>
      <c r="IS10" s="154"/>
      <c r="IT10" s="154"/>
      <c r="IU10" s="184"/>
      <c r="IV10" s="184"/>
      <c r="IW10" s="185"/>
      <c r="IY10" s="140" t="s">
        <v>610</v>
      </c>
      <c r="IZ10" s="190" t="s">
        <v>611</v>
      </c>
      <c r="JA10" s="136">
        <v>180.0</v>
      </c>
      <c r="JB10" s="136">
        <f t="shared" si="63"/>
        <v>54</v>
      </c>
      <c r="JC10" s="145">
        <f t="shared" si="64"/>
        <v>126</v>
      </c>
      <c r="JD10" s="146">
        <v>0.18</v>
      </c>
      <c r="JE10" s="144" t="s">
        <v>248</v>
      </c>
      <c r="JF10" s="142"/>
      <c r="JG10" s="140"/>
      <c r="JH10" s="148"/>
      <c r="JI10" s="136"/>
      <c r="JJ10" s="136"/>
      <c r="JK10" s="145">
        <f t="shared" si="66"/>
        <v>0</v>
      </c>
      <c r="JL10" s="138"/>
      <c r="JM10" s="144"/>
      <c r="JN10" s="142"/>
      <c r="JO10" s="160"/>
      <c r="JP10" s="136"/>
      <c r="JQ10" s="136"/>
      <c r="JR10" s="136"/>
      <c r="JS10" s="145"/>
      <c r="JT10" s="145"/>
      <c r="JU10" s="145"/>
      <c r="JV10" s="144"/>
      <c r="JX10" s="191" t="s">
        <v>612</v>
      </c>
      <c r="JY10" s="136" t="s">
        <v>499</v>
      </c>
      <c r="JZ10" s="136" t="s">
        <v>571</v>
      </c>
      <c r="KA10" s="136">
        <v>73.0</v>
      </c>
      <c r="KB10" s="136">
        <f t="shared" si="69"/>
        <v>2.92</v>
      </c>
      <c r="KC10" s="137">
        <f t="shared" si="70"/>
        <v>70.08</v>
      </c>
      <c r="KD10" s="146">
        <v>0.05</v>
      </c>
      <c r="KE10" s="161" t="s">
        <v>248</v>
      </c>
      <c r="KG10" s="187" t="s">
        <v>613</v>
      </c>
      <c r="KH10" s="136" t="s">
        <v>260</v>
      </c>
      <c r="KI10" s="136" t="s">
        <v>319</v>
      </c>
      <c r="KJ10" s="136">
        <v>190.0</v>
      </c>
      <c r="KK10" s="136">
        <f t="shared" si="71"/>
        <v>19</v>
      </c>
      <c r="KL10" s="137">
        <f t="shared" si="72"/>
        <v>171</v>
      </c>
      <c r="KM10" s="138">
        <v>0.12</v>
      </c>
      <c r="KN10" s="144" t="s">
        <v>255</v>
      </c>
    </row>
    <row r="11" ht="24.75" customHeight="1">
      <c r="A11" s="24" t="s">
        <v>614</v>
      </c>
      <c r="B11" s="79"/>
      <c r="C11" s="149" t="s">
        <v>615</v>
      </c>
      <c r="D11" s="136" t="s">
        <v>342</v>
      </c>
      <c r="E11" s="136">
        <f t="shared" si="1"/>
        <v>5.8</v>
      </c>
      <c r="F11" s="137">
        <f t="shared" si="2"/>
        <v>139.2</v>
      </c>
      <c r="G11" s="136">
        <v>145.0</v>
      </c>
      <c r="H11" s="138">
        <v>0.12</v>
      </c>
      <c r="I11" s="138" t="s">
        <v>322</v>
      </c>
      <c r="J11" s="139" t="s">
        <v>248</v>
      </c>
      <c r="K11" s="97"/>
      <c r="L11" s="140" t="s">
        <v>616</v>
      </c>
      <c r="M11" s="141" t="s">
        <v>250</v>
      </c>
      <c r="N11" s="136">
        <f t="shared" si="3"/>
        <v>40</v>
      </c>
      <c r="O11" s="137">
        <f t="shared" si="4"/>
        <v>360</v>
      </c>
      <c r="P11" s="136">
        <v>400.0</v>
      </c>
      <c r="Q11" s="138">
        <v>0.05</v>
      </c>
      <c r="R11" s="139" t="s">
        <v>248</v>
      </c>
      <c r="S11" s="142"/>
      <c r="T11" s="140" t="s">
        <v>617</v>
      </c>
      <c r="U11" s="141" t="s">
        <v>252</v>
      </c>
      <c r="V11" s="136">
        <f t="shared" si="5"/>
        <v>2</v>
      </c>
      <c r="W11" s="136">
        <f t="shared" si="6"/>
        <v>18</v>
      </c>
      <c r="X11" s="143">
        <v>20.0</v>
      </c>
      <c r="Y11" s="138">
        <v>0.05</v>
      </c>
      <c r="Z11" s="144" t="s">
        <v>248</v>
      </c>
      <c r="AA11" s="1"/>
      <c r="AB11" s="140" t="s">
        <v>618</v>
      </c>
      <c r="AC11" s="141" t="s">
        <v>327</v>
      </c>
      <c r="AD11" s="136">
        <f t="shared" si="7"/>
        <v>57.75</v>
      </c>
      <c r="AE11" s="136">
        <f t="shared" si="8"/>
        <v>327.25</v>
      </c>
      <c r="AF11" s="145">
        <v>385.0</v>
      </c>
      <c r="AG11" s="146">
        <v>0.05</v>
      </c>
      <c r="AH11" s="147" t="s">
        <v>255</v>
      </c>
      <c r="AI11" s="1"/>
      <c r="AJ11" s="154"/>
      <c r="AK11" s="154"/>
      <c r="AL11" s="154"/>
      <c r="AM11" s="154"/>
      <c r="AN11" s="154"/>
      <c r="AO11" s="154"/>
      <c r="AP11" s="154"/>
      <c r="AR11" s="140" t="s">
        <v>619</v>
      </c>
      <c r="AS11" s="148" t="s">
        <v>279</v>
      </c>
      <c r="AT11" s="136">
        <f t="shared" si="11"/>
        <v>5</v>
      </c>
      <c r="AU11" s="136">
        <f t="shared" si="12"/>
        <v>45</v>
      </c>
      <c r="AV11" s="136">
        <v>50.0</v>
      </c>
      <c r="AW11" s="138">
        <v>0.05</v>
      </c>
      <c r="AX11" s="139" t="s">
        <v>248</v>
      </c>
      <c r="AY11" s="142"/>
      <c r="AZ11" s="134"/>
      <c r="BA11" s="135"/>
      <c r="BB11" s="136"/>
      <c r="BC11" s="136"/>
      <c r="BD11" s="136"/>
      <c r="BE11" s="136"/>
      <c r="BF11" s="139"/>
      <c r="BI11" s="140" t="s">
        <v>620</v>
      </c>
      <c r="BJ11" s="141" t="s">
        <v>621</v>
      </c>
      <c r="BK11" s="136">
        <f t="shared" si="15"/>
        <v>1</v>
      </c>
      <c r="BL11" s="136">
        <f t="shared" si="16"/>
        <v>9</v>
      </c>
      <c r="BM11" s="136">
        <v>10.0</v>
      </c>
      <c r="BN11" s="138">
        <v>0.18</v>
      </c>
      <c r="BO11" s="139" t="s">
        <v>248</v>
      </c>
      <c r="BR11" s="134" t="s">
        <v>622</v>
      </c>
      <c r="BS11" s="135" t="s">
        <v>623</v>
      </c>
      <c r="BT11" s="136">
        <f t="shared" si="17"/>
        <v>27.5</v>
      </c>
      <c r="BU11" s="136">
        <f t="shared" si="18"/>
        <v>247.5</v>
      </c>
      <c r="BV11" s="136">
        <v>275.0</v>
      </c>
      <c r="BW11" s="138">
        <v>0.18</v>
      </c>
      <c r="BX11" s="139" t="s">
        <v>263</v>
      </c>
      <c r="CA11" s="179" t="s">
        <v>498</v>
      </c>
      <c r="CB11" s="180" t="s">
        <v>354</v>
      </c>
      <c r="CC11" s="136">
        <f t="shared" si="19"/>
        <v>44.9</v>
      </c>
      <c r="CD11" s="136">
        <f t="shared" si="20"/>
        <v>404.1</v>
      </c>
      <c r="CE11" s="136">
        <v>449.0</v>
      </c>
      <c r="CF11" s="138">
        <v>0.18</v>
      </c>
      <c r="CG11" s="145" t="s">
        <v>248</v>
      </c>
      <c r="CH11" s="104"/>
      <c r="CI11" s="192" t="s">
        <v>624</v>
      </c>
      <c r="CJ11" s="193" t="s">
        <v>271</v>
      </c>
      <c r="CK11" s="194">
        <f t="shared" si="21"/>
        <v>21</v>
      </c>
      <c r="CL11" s="194">
        <f t="shared" si="22"/>
        <v>189</v>
      </c>
      <c r="CM11" s="195">
        <v>210.0</v>
      </c>
      <c r="CN11" s="146">
        <v>0.18</v>
      </c>
      <c r="CO11" s="144" t="s">
        <v>248</v>
      </c>
      <c r="CQ11" s="175" t="s">
        <v>625</v>
      </c>
      <c r="CR11" s="148" t="s">
        <v>587</v>
      </c>
      <c r="CS11" s="136">
        <f t="shared" si="73"/>
        <v>22</v>
      </c>
      <c r="CT11" s="136">
        <f t="shared" si="74"/>
        <v>198</v>
      </c>
      <c r="CU11" s="145">
        <v>220.0</v>
      </c>
      <c r="CV11" s="146">
        <v>0.18</v>
      </c>
      <c r="CW11" s="152" t="s">
        <v>248</v>
      </c>
      <c r="CY11" s="134" t="s">
        <v>626</v>
      </c>
      <c r="CZ11" s="136" t="s">
        <v>627</v>
      </c>
      <c r="DA11" s="136">
        <v>375.0</v>
      </c>
      <c r="DB11" s="136">
        <f t="shared" si="25"/>
        <v>37.5</v>
      </c>
      <c r="DC11" s="145">
        <f t="shared" si="26"/>
        <v>337.5</v>
      </c>
      <c r="DD11" s="146">
        <v>0.18</v>
      </c>
      <c r="DE11" s="144" t="s">
        <v>248</v>
      </c>
      <c r="DF11" s="97"/>
      <c r="DG11" s="134" t="s">
        <v>628</v>
      </c>
      <c r="DH11" s="166" t="s">
        <v>629</v>
      </c>
      <c r="DI11" s="136">
        <f t="shared" si="27"/>
        <v>16.9</v>
      </c>
      <c r="DJ11" s="136">
        <f t="shared" si="28"/>
        <v>152.1</v>
      </c>
      <c r="DK11" s="145">
        <v>169.0</v>
      </c>
      <c r="DL11" s="138">
        <v>0.18</v>
      </c>
      <c r="DM11" s="144" t="s">
        <v>248</v>
      </c>
      <c r="DO11" s="149" t="s">
        <v>630</v>
      </c>
      <c r="DP11" s="136" t="s">
        <v>347</v>
      </c>
      <c r="DQ11" s="136">
        <v>149.0</v>
      </c>
      <c r="DR11" s="136">
        <f t="shared" si="29"/>
        <v>22.35</v>
      </c>
      <c r="DS11" s="145">
        <f t="shared" si="30"/>
        <v>126.65</v>
      </c>
      <c r="DT11" s="138">
        <v>0.12</v>
      </c>
      <c r="DU11" s="143"/>
      <c r="DV11" s="144" t="s">
        <v>248</v>
      </c>
      <c r="DW11" s="1"/>
      <c r="DX11" s="149" t="s">
        <v>348</v>
      </c>
      <c r="DY11" s="136" t="s">
        <v>407</v>
      </c>
      <c r="DZ11" s="136">
        <v>949.0</v>
      </c>
      <c r="EA11" s="136">
        <f t="shared" si="31"/>
        <v>94.9</v>
      </c>
      <c r="EB11" s="145">
        <f t="shared" si="32"/>
        <v>854.1</v>
      </c>
      <c r="EC11" s="145"/>
      <c r="ED11" s="145"/>
      <c r="EE11" s="144"/>
      <c r="EG11" s="149" t="s">
        <v>631</v>
      </c>
      <c r="EH11" s="136" t="s">
        <v>314</v>
      </c>
      <c r="EI11" s="136">
        <v>89.0</v>
      </c>
      <c r="EJ11" s="136"/>
      <c r="EK11" s="136">
        <f t="shared" si="33"/>
        <v>13.35</v>
      </c>
      <c r="EL11" s="145">
        <f t="shared" si="34"/>
        <v>75.65</v>
      </c>
      <c r="EM11" s="146">
        <v>0.12</v>
      </c>
      <c r="EN11" s="145"/>
      <c r="EO11" s="144" t="s">
        <v>263</v>
      </c>
      <c r="EQ11" s="149" t="s">
        <v>632</v>
      </c>
      <c r="ER11" s="136" t="s">
        <v>285</v>
      </c>
      <c r="ES11" s="136">
        <v>155.0</v>
      </c>
      <c r="ET11" s="154"/>
      <c r="EU11" s="154"/>
      <c r="EV11" s="154"/>
      <c r="EW11" s="136">
        <f t="shared" si="35"/>
        <v>23.25</v>
      </c>
      <c r="EX11" s="145">
        <f t="shared" si="36"/>
        <v>131.75</v>
      </c>
      <c r="EY11" s="146">
        <v>0.12</v>
      </c>
      <c r="EZ11" s="144" t="s">
        <v>248</v>
      </c>
      <c r="FB11" s="149" t="s">
        <v>633</v>
      </c>
      <c r="FC11" s="136" t="s">
        <v>27</v>
      </c>
      <c r="FD11" s="136">
        <v>105.0</v>
      </c>
      <c r="FE11" s="136">
        <f t="shared" si="37"/>
        <v>15.75</v>
      </c>
      <c r="FF11" s="145">
        <f t="shared" si="38"/>
        <v>89.25</v>
      </c>
      <c r="FG11" s="146">
        <v>0.18</v>
      </c>
      <c r="FH11" s="145"/>
      <c r="FI11" s="144" t="s">
        <v>248</v>
      </c>
      <c r="FK11" s="149" t="s">
        <v>634</v>
      </c>
      <c r="FL11" s="136" t="s">
        <v>289</v>
      </c>
      <c r="FM11" s="136">
        <v>192.0</v>
      </c>
      <c r="FN11" s="136">
        <f t="shared" si="39"/>
        <v>28.8</v>
      </c>
      <c r="FO11" s="145">
        <f t="shared" si="40"/>
        <v>163.2</v>
      </c>
      <c r="FP11" s="145"/>
      <c r="FQ11" s="146">
        <v>0.18</v>
      </c>
      <c r="FR11" s="144" t="s">
        <v>248</v>
      </c>
      <c r="FS11" s="1"/>
      <c r="FT11" s="140" t="s">
        <v>635</v>
      </c>
      <c r="FU11" s="136" t="s">
        <v>636</v>
      </c>
      <c r="FV11" s="136">
        <v>90.0</v>
      </c>
      <c r="FW11" s="136">
        <f t="shared" si="41"/>
        <v>13.5</v>
      </c>
      <c r="FX11" s="155">
        <f t="shared" si="42"/>
        <v>76.5</v>
      </c>
      <c r="FY11" s="146">
        <v>0.12</v>
      </c>
      <c r="FZ11" s="144" t="s">
        <v>248</v>
      </c>
      <c r="GA11" s="142"/>
      <c r="GB11" s="140" t="s">
        <v>637</v>
      </c>
      <c r="GC11" s="141" t="s">
        <v>260</v>
      </c>
      <c r="GD11" s="136">
        <v>133.0</v>
      </c>
      <c r="GE11" s="136">
        <f t="shared" si="43"/>
        <v>19.95</v>
      </c>
      <c r="GF11" s="155">
        <f t="shared" si="44"/>
        <v>113.05</v>
      </c>
      <c r="GG11" s="146">
        <v>0.05</v>
      </c>
      <c r="GH11" s="144" t="s">
        <v>248</v>
      </c>
      <c r="GI11" s="142"/>
      <c r="GJ11" s="149"/>
      <c r="GK11" s="141"/>
      <c r="GL11" s="136"/>
      <c r="GM11" s="136"/>
      <c r="GN11" s="144"/>
      <c r="GO11" s="142"/>
      <c r="GP11" s="156"/>
      <c r="GQ11" s="24"/>
      <c r="GR11" s="24"/>
      <c r="GS11" s="147"/>
      <c r="GT11" s="8"/>
      <c r="GU11" s="134" t="s">
        <v>638</v>
      </c>
      <c r="GV11" s="136"/>
      <c r="GW11" s="136">
        <v>285.0</v>
      </c>
      <c r="GX11" s="136">
        <f t="shared" si="49"/>
        <v>42.75</v>
      </c>
      <c r="GY11" s="145">
        <f t="shared" si="50"/>
        <v>242.25</v>
      </c>
      <c r="GZ11" s="145"/>
      <c r="HA11" s="144"/>
      <c r="HC11" s="134" t="s">
        <v>639</v>
      </c>
      <c r="HD11" s="136" t="s">
        <v>27</v>
      </c>
      <c r="HE11" s="136">
        <v>320.0</v>
      </c>
      <c r="HF11" s="136">
        <f t="shared" si="51"/>
        <v>48</v>
      </c>
      <c r="HG11" s="155">
        <f t="shared" si="52"/>
        <v>272</v>
      </c>
      <c r="HH11" s="146">
        <v>0.05</v>
      </c>
      <c r="HI11" s="144" t="s">
        <v>248</v>
      </c>
      <c r="HK11" s="134" t="s">
        <v>640</v>
      </c>
      <c r="HL11" s="157" t="s">
        <v>641</v>
      </c>
      <c r="HM11" s="136">
        <v>1500.0</v>
      </c>
      <c r="HN11" s="136">
        <f t="shared" si="53"/>
        <v>225</v>
      </c>
      <c r="HO11" s="145">
        <f t="shared" si="54"/>
        <v>1275</v>
      </c>
      <c r="HP11" s="146">
        <v>0.18</v>
      </c>
      <c r="HQ11" s="144" t="s">
        <v>248</v>
      </c>
      <c r="HR11" s="142"/>
      <c r="HS11" s="134" t="s">
        <v>642</v>
      </c>
      <c r="HT11" s="157" t="s">
        <v>643</v>
      </c>
      <c r="HU11" s="136">
        <v>639.0</v>
      </c>
      <c r="HV11" s="136">
        <f t="shared" si="55"/>
        <v>95.85</v>
      </c>
      <c r="HW11" s="145">
        <f t="shared" si="56"/>
        <v>543.15</v>
      </c>
      <c r="HX11" s="138">
        <v>0.18</v>
      </c>
      <c r="HY11" s="144" t="s">
        <v>248</v>
      </c>
      <c r="HZ11" s="142"/>
      <c r="IA11" s="183"/>
      <c r="IB11" s="186"/>
      <c r="IC11" s="154"/>
      <c r="ID11" s="154"/>
      <c r="IE11" s="184"/>
      <c r="IF11" s="184"/>
      <c r="IG11" s="185"/>
      <c r="IH11" s="1"/>
      <c r="II11" s="167" t="s">
        <v>644</v>
      </c>
      <c r="IJ11" s="168" t="s">
        <v>645</v>
      </c>
      <c r="IK11" s="136">
        <v>25.0</v>
      </c>
      <c r="IL11" s="136">
        <f t="shared" si="59"/>
        <v>3.75</v>
      </c>
      <c r="IM11" s="145">
        <f t="shared" si="60"/>
        <v>21.25</v>
      </c>
      <c r="IN11" s="146">
        <v>0.12</v>
      </c>
      <c r="IO11" s="144" t="s">
        <v>248</v>
      </c>
      <c r="IP11" s="142"/>
      <c r="IQ11" s="183"/>
      <c r="IR11" s="186"/>
      <c r="IS11" s="154"/>
      <c r="IT11" s="154"/>
      <c r="IU11" s="184"/>
      <c r="IV11" s="184"/>
      <c r="IW11" s="185"/>
      <c r="IY11" s="140" t="s">
        <v>646</v>
      </c>
      <c r="IZ11" s="148" t="s">
        <v>310</v>
      </c>
      <c r="JA11" s="136">
        <v>150.0</v>
      </c>
      <c r="JB11" s="136">
        <f t="shared" si="63"/>
        <v>45</v>
      </c>
      <c r="JC11" s="145">
        <f t="shared" si="64"/>
        <v>105</v>
      </c>
      <c r="JD11" s="146">
        <v>0.18</v>
      </c>
      <c r="JE11" s="144" t="s">
        <v>248</v>
      </c>
      <c r="JF11" s="142"/>
      <c r="JG11" s="134" t="s">
        <v>647</v>
      </c>
      <c r="JH11" s="157" t="s">
        <v>648</v>
      </c>
      <c r="JI11" s="136">
        <v>245.0</v>
      </c>
      <c r="JJ11" s="136">
        <f t="shared" ref="JJ11:JJ23" si="75">JI11*10/100</f>
        <v>24.5</v>
      </c>
      <c r="JK11" s="145">
        <f t="shared" si="66"/>
        <v>220.5</v>
      </c>
      <c r="JL11" s="138">
        <v>0.18</v>
      </c>
      <c r="JM11" s="144" t="s">
        <v>248</v>
      </c>
      <c r="JN11" s="142"/>
      <c r="JO11" s="160"/>
      <c r="JP11" s="136"/>
      <c r="JQ11" s="136"/>
      <c r="JR11" s="136"/>
      <c r="JS11" s="145"/>
      <c r="JT11" s="145"/>
      <c r="JU11" s="145"/>
      <c r="JV11" s="144"/>
      <c r="JX11" s="183"/>
      <c r="JY11" s="154"/>
      <c r="JZ11" s="154"/>
      <c r="KA11" s="154"/>
      <c r="KB11" s="154"/>
      <c r="KC11" s="154"/>
      <c r="KD11" s="184"/>
      <c r="KE11" s="185"/>
      <c r="KG11" s="187" t="s">
        <v>649</v>
      </c>
      <c r="KH11" s="136" t="s">
        <v>650</v>
      </c>
      <c r="KI11" s="136" t="s">
        <v>319</v>
      </c>
      <c r="KJ11" s="136">
        <v>190.0</v>
      </c>
      <c r="KK11" s="136">
        <f t="shared" si="71"/>
        <v>19</v>
      </c>
      <c r="KL11" s="137">
        <f t="shared" si="72"/>
        <v>171</v>
      </c>
      <c r="KM11" s="136"/>
      <c r="KN11" s="144"/>
    </row>
    <row r="12" ht="24.75" customHeight="1">
      <c r="A12" s="132" t="s">
        <v>651</v>
      </c>
      <c r="B12" s="133"/>
      <c r="C12" s="134" t="s">
        <v>652</v>
      </c>
      <c r="D12" s="135" t="s">
        <v>653</v>
      </c>
      <c r="E12" s="136">
        <f t="shared" si="1"/>
        <v>26.6</v>
      </c>
      <c r="F12" s="137">
        <f t="shared" si="2"/>
        <v>638.4</v>
      </c>
      <c r="G12" s="136">
        <v>665.0</v>
      </c>
      <c r="H12" s="138">
        <v>0.12</v>
      </c>
      <c r="I12" s="138"/>
      <c r="J12" s="139" t="s">
        <v>248</v>
      </c>
      <c r="K12" s="97"/>
      <c r="L12" s="134" t="s">
        <v>654</v>
      </c>
      <c r="M12" s="141" t="s">
        <v>354</v>
      </c>
      <c r="N12" s="136">
        <f t="shared" si="3"/>
        <v>84.9</v>
      </c>
      <c r="O12" s="137">
        <f t="shared" si="4"/>
        <v>764.1</v>
      </c>
      <c r="P12" s="136">
        <v>849.0</v>
      </c>
      <c r="Q12" s="138">
        <v>0.05</v>
      </c>
      <c r="R12" s="139" t="s">
        <v>248</v>
      </c>
      <c r="S12" s="142"/>
      <c r="T12" s="140" t="s">
        <v>655</v>
      </c>
      <c r="U12" s="141" t="s">
        <v>325</v>
      </c>
      <c r="V12" s="136">
        <f t="shared" si="5"/>
        <v>3</v>
      </c>
      <c r="W12" s="136">
        <f t="shared" si="6"/>
        <v>27</v>
      </c>
      <c r="X12" s="143">
        <v>30.0</v>
      </c>
      <c r="Y12" s="138">
        <v>0.05</v>
      </c>
      <c r="Z12" s="144" t="s">
        <v>248</v>
      </c>
      <c r="AA12" s="1"/>
      <c r="AB12" s="140" t="s">
        <v>656</v>
      </c>
      <c r="AC12" s="141" t="s">
        <v>657</v>
      </c>
      <c r="AD12" s="136">
        <f t="shared" si="7"/>
        <v>59.85</v>
      </c>
      <c r="AE12" s="136">
        <f t="shared" si="8"/>
        <v>339.15</v>
      </c>
      <c r="AF12" s="145">
        <v>399.0</v>
      </c>
      <c r="AG12" s="146">
        <v>0.05</v>
      </c>
      <c r="AH12" s="147" t="s">
        <v>255</v>
      </c>
      <c r="AI12" s="1"/>
      <c r="AJ12" s="140" t="s">
        <v>658</v>
      </c>
      <c r="AK12" s="141" t="s">
        <v>659</v>
      </c>
      <c r="AL12" s="136">
        <f t="shared" ref="AL12:AL16" si="76">AN12*10/100</f>
        <v>7.8</v>
      </c>
      <c r="AM12" s="137">
        <f t="shared" ref="AM12:AM16" si="77">AN12-AL12</f>
        <v>70.2</v>
      </c>
      <c r="AN12" s="136">
        <v>78.0</v>
      </c>
      <c r="AO12" s="136"/>
      <c r="AP12" s="139" t="s">
        <v>248</v>
      </c>
      <c r="AR12" s="140" t="s">
        <v>660</v>
      </c>
      <c r="AS12" s="148" t="s">
        <v>279</v>
      </c>
      <c r="AT12" s="136">
        <f t="shared" si="11"/>
        <v>8.1</v>
      </c>
      <c r="AU12" s="136">
        <f t="shared" si="12"/>
        <v>72.9</v>
      </c>
      <c r="AV12" s="136">
        <v>81.0</v>
      </c>
      <c r="AW12" s="138">
        <v>0.05</v>
      </c>
      <c r="AX12" s="139" t="s">
        <v>248</v>
      </c>
      <c r="AY12" s="142"/>
      <c r="AZ12" s="134" t="s">
        <v>661</v>
      </c>
      <c r="BA12" s="135" t="s">
        <v>262</v>
      </c>
      <c r="BB12" s="136">
        <f t="shared" ref="BB12:BB14" si="78">BD12*10/100</f>
        <v>9.9</v>
      </c>
      <c r="BC12" s="136">
        <f t="shared" ref="BC12:BC14" si="79">BD12-BB12</f>
        <v>89.1</v>
      </c>
      <c r="BD12" s="136">
        <v>99.0</v>
      </c>
      <c r="BE12" s="138">
        <v>0.18</v>
      </c>
      <c r="BF12" s="139" t="s">
        <v>263</v>
      </c>
      <c r="BI12" s="140" t="s">
        <v>662</v>
      </c>
      <c r="BJ12" s="141" t="s">
        <v>663</v>
      </c>
      <c r="BK12" s="136">
        <f t="shared" si="15"/>
        <v>4.5</v>
      </c>
      <c r="BL12" s="136">
        <f t="shared" si="16"/>
        <v>40.5</v>
      </c>
      <c r="BM12" s="136">
        <v>45.0</v>
      </c>
      <c r="BN12" s="138">
        <v>0.18</v>
      </c>
      <c r="BO12" s="139" t="s">
        <v>248</v>
      </c>
      <c r="BR12" s="134" t="s">
        <v>664</v>
      </c>
      <c r="BS12" s="135" t="s">
        <v>267</v>
      </c>
      <c r="BT12" s="136">
        <f t="shared" si="17"/>
        <v>65</v>
      </c>
      <c r="BU12" s="136">
        <f t="shared" si="18"/>
        <v>585</v>
      </c>
      <c r="BV12" s="136">
        <v>650.0</v>
      </c>
      <c r="BW12" s="138">
        <v>0.18</v>
      </c>
      <c r="BX12" s="139" t="s">
        <v>263</v>
      </c>
      <c r="CA12" s="179" t="s">
        <v>665</v>
      </c>
      <c r="CB12" s="180" t="s">
        <v>666</v>
      </c>
      <c r="CC12" s="136">
        <f t="shared" si="19"/>
        <v>12.5</v>
      </c>
      <c r="CD12" s="136">
        <f t="shared" si="20"/>
        <v>112.5</v>
      </c>
      <c r="CE12" s="136">
        <v>125.0</v>
      </c>
      <c r="CF12" s="138">
        <v>0.18</v>
      </c>
      <c r="CG12" s="139" t="s">
        <v>248</v>
      </c>
      <c r="CI12" s="140" t="s">
        <v>667</v>
      </c>
      <c r="CJ12" s="141" t="s">
        <v>668</v>
      </c>
      <c r="CK12" s="136">
        <f t="shared" si="21"/>
        <v>48</v>
      </c>
      <c r="CL12" s="136">
        <f t="shared" si="22"/>
        <v>432</v>
      </c>
      <c r="CM12" s="145">
        <v>480.0</v>
      </c>
      <c r="CN12" s="146">
        <v>0.18</v>
      </c>
      <c r="CO12" s="144" t="s">
        <v>248</v>
      </c>
      <c r="CQ12" s="196"/>
      <c r="CR12" s="135"/>
      <c r="CS12" s="136"/>
      <c r="CT12" s="136"/>
      <c r="CU12" s="145"/>
      <c r="CV12" s="146"/>
      <c r="CW12" s="152"/>
      <c r="CY12" s="149"/>
      <c r="CZ12" s="136"/>
      <c r="DA12" s="136"/>
      <c r="DB12" s="136"/>
      <c r="DC12" s="145"/>
      <c r="DD12" s="146"/>
      <c r="DE12" s="144"/>
      <c r="DF12" s="97"/>
      <c r="DG12" s="134" t="s">
        <v>669</v>
      </c>
      <c r="DH12" s="166" t="s">
        <v>396</v>
      </c>
      <c r="DI12" s="136">
        <f t="shared" si="27"/>
        <v>21.7</v>
      </c>
      <c r="DJ12" s="136">
        <f t="shared" si="28"/>
        <v>195.3</v>
      </c>
      <c r="DK12" s="145">
        <v>217.0</v>
      </c>
      <c r="DL12" s="138">
        <v>0.18</v>
      </c>
      <c r="DM12" s="144" t="s">
        <v>248</v>
      </c>
      <c r="DO12" s="149" t="s">
        <v>670</v>
      </c>
      <c r="DP12" s="136" t="s">
        <v>671</v>
      </c>
      <c r="DQ12" s="136">
        <v>89.0</v>
      </c>
      <c r="DR12" s="136">
        <f t="shared" si="29"/>
        <v>13.35</v>
      </c>
      <c r="DS12" s="145">
        <f t="shared" si="30"/>
        <v>75.65</v>
      </c>
      <c r="DT12" s="138">
        <v>0.12</v>
      </c>
      <c r="DU12" s="143"/>
      <c r="DV12" s="144" t="s">
        <v>551</v>
      </c>
      <c r="DW12" s="1"/>
      <c r="DX12" s="149" t="s">
        <v>672</v>
      </c>
      <c r="DY12" s="136" t="s">
        <v>281</v>
      </c>
      <c r="DZ12" s="136">
        <v>500.0</v>
      </c>
      <c r="EA12" s="136">
        <f t="shared" si="31"/>
        <v>50</v>
      </c>
      <c r="EB12" s="145">
        <f t="shared" si="32"/>
        <v>450</v>
      </c>
      <c r="EC12" s="145"/>
      <c r="ED12" s="145"/>
      <c r="EE12" s="144"/>
      <c r="EG12" s="153" t="s">
        <v>673</v>
      </c>
      <c r="EH12" s="173" t="s">
        <v>674</v>
      </c>
      <c r="EI12" s="173">
        <v>199.0</v>
      </c>
      <c r="EJ12" s="173"/>
      <c r="EK12" s="173">
        <f t="shared" si="33"/>
        <v>29.85</v>
      </c>
      <c r="EL12" s="145">
        <f t="shared" si="34"/>
        <v>169.15</v>
      </c>
      <c r="EM12" s="197">
        <v>0.12</v>
      </c>
      <c r="EN12" s="198"/>
      <c r="EO12" s="199" t="s">
        <v>263</v>
      </c>
      <c r="EQ12" s="149" t="s">
        <v>675</v>
      </c>
      <c r="ER12" s="136" t="s">
        <v>293</v>
      </c>
      <c r="ES12" s="136">
        <v>349.0</v>
      </c>
      <c r="ET12" s="154"/>
      <c r="EU12" s="154"/>
      <c r="EV12" s="154"/>
      <c r="EW12" s="136">
        <f t="shared" si="35"/>
        <v>52.35</v>
      </c>
      <c r="EX12" s="145">
        <f t="shared" si="36"/>
        <v>296.65</v>
      </c>
      <c r="EY12" s="146">
        <v>0.12</v>
      </c>
      <c r="EZ12" s="144" t="s">
        <v>343</v>
      </c>
      <c r="FB12" s="149" t="s">
        <v>676</v>
      </c>
      <c r="FC12" s="136" t="s">
        <v>677</v>
      </c>
      <c r="FD12" s="136">
        <v>360.0</v>
      </c>
      <c r="FE12" s="136">
        <f t="shared" si="37"/>
        <v>54</v>
      </c>
      <c r="FF12" s="145">
        <f t="shared" si="38"/>
        <v>306</v>
      </c>
      <c r="FG12" s="146">
        <v>0.18</v>
      </c>
      <c r="FH12" s="145"/>
      <c r="FI12" s="144" t="s">
        <v>248</v>
      </c>
      <c r="FK12" s="149" t="s">
        <v>634</v>
      </c>
      <c r="FL12" s="136" t="s">
        <v>354</v>
      </c>
      <c r="FM12" s="136">
        <v>97.0</v>
      </c>
      <c r="FN12" s="136">
        <f t="shared" si="39"/>
        <v>14.55</v>
      </c>
      <c r="FO12" s="145">
        <f t="shared" si="40"/>
        <v>82.45</v>
      </c>
      <c r="FP12" s="145"/>
      <c r="FQ12" s="146">
        <v>0.18</v>
      </c>
      <c r="FR12" s="144" t="s">
        <v>248</v>
      </c>
      <c r="FS12" s="1"/>
      <c r="FT12" s="140" t="s">
        <v>678</v>
      </c>
      <c r="FU12" s="136" t="s">
        <v>356</v>
      </c>
      <c r="FV12" s="136">
        <v>38.0</v>
      </c>
      <c r="FW12" s="136">
        <f t="shared" si="41"/>
        <v>5.7</v>
      </c>
      <c r="FX12" s="155">
        <f t="shared" si="42"/>
        <v>32.3</v>
      </c>
      <c r="FY12" s="146">
        <v>0.12</v>
      </c>
      <c r="FZ12" s="144" t="s">
        <v>248</v>
      </c>
      <c r="GA12" s="142"/>
      <c r="GB12" s="140" t="s">
        <v>679</v>
      </c>
      <c r="GC12" s="141" t="s">
        <v>260</v>
      </c>
      <c r="GD12" s="136">
        <v>130.0</v>
      </c>
      <c r="GE12" s="136">
        <f t="shared" si="43"/>
        <v>19.5</v>
      </c>
      <c r="GF12" s="155">
        <f t="shared" si="44"/>
        <v>110.5</v>
      </c>
      <c r="GG12" s="146">
        <v>0.05</v>
      </c>
      <c r="GH12" s="144" t="s">
        <v>248</v>
      </c>
      <c r="GI12" s="142"/>
      <c r="GJ12" s="149"/>
      <c r="GK12" s="141"/>
      <c r="GL12" s="136"/>
      <c r="GM12" s="136"/>
      <c r="GN12" s="144"/>
      <c r="GO12" s="142"/>
      <c r="GP12" s="156"/>
      <c r="GQ12" s="24"/>
      <c r="GR12" s="24"/>
      <c r="GS12" s="147"/>
      <c r="GT12" s="8"/>
      <c r="GU12" s="134" t="s">
        <v>680</v>
      </c>
      <c r="GV12" s="136"/>
      <c r="GW12" s="136">
        <v>310.0</v>
      </c>
      <c r="GX12" s="136">
        <f t="shared" si="49"/>
        <v>46.5</v>
      </c>
      <c r="GY12" s="145">
        <f t="shared" si="50"/>
        <v>263.5</v>
      </c>
      <c r="GZ12" s="145"/>
      <c r="HA12" s="144"/>
      <c r="HC12" s="134" t="s">
        <v>681</v>
      </c>
      <c r="HD12" s="136" t="s">
        <v>29</v>
      </c>
      <c r="HE12" s="136">
        <v>160.0</v>
      </c>
      <c r="HF12" s="136">
        <f t="shared" si="51"/>
        <v>24</v>
      </c>
      <c r="HG12" s="155">
        <f t="shared" si="52"/>
        <v>136</v>
      </c>
      <c r="HH12" s="146">
        <v>0.05</v>
      </c>
      <c r="HI12" s="144" t="s">
        <v>248</v>
      </c>
      <c r="HK12" s="134" t="s">
        <v>682</v>
      </c>
      <c r="HL12" s="157" t="s">
        <v>683</v>
      </c>
      <c r="HM12" s="136">
        <v>65.0</v>
      </c>
      <c r="HN12" s="136">
        <f t="shared" si="53"/>
        <v>9.75</v>
      </c>
      <c r="HO12" s="145">
        <f t="shared" si="54"/>
        <v>55.25</v>
      </c>
      <c r="HP12" s="146">
        <v>0.18</v>
      </c>
      <c r="HQ12" s="144" t="s">
        <v>248</v>
      </c>
      <c r="HR12" s="142"/>
      <c r="HS12" s="149"/>
      <c r="HT12" s="141"/>
      <c r="HU12" s="136"/>
      <c r="HV12" s="136"/>
      <c r="HW12" s="145"/>
      <c r="HX12" s="145"/>
      <c r="HY12" s="144"/>
      <c r="HZ12" s="142"/>
      <c r="IA12" s="183"/>
      <c r="IB12" s="186"/>
      <c r="IC12" s="154"/>
      <c r="ID12" s="154"/>
      <c r="IE12" s="184"/>
      <c r="IF12" s="184"/>
      <c r="IG12" s="185"/>
      <c r="IH12" s="1"/>
      <c r="II12" s="167" t="s">
        <v>684</v>
      </c>
      <c r="IJ12" s="168" t="s">
        <v>566</v>
      </c>
      <c r="IK12" s="136">
        <v>55.0</v>
      </c>
      <c r="IL12" s="136">
        <f t="shared" si="59"/>
        <v>8.25</v>
      </c>
      <c r="IM12" s="145">
        <f t="shared" si="60"/>
        <v>46.75</v>
      </c>
      <c r="IN12" s="146">
        <v>0.12</v>
      </c>
      <c r="IO12" s="144" t="s">
        <v>248</v>
      </c>
      <c r="IP12" s="142"/>
      <c r="IQ12" s="183"/>
      <c r="IR12" s="186"/>
      <c r="IS12" s="154"/>
      <c r="IT12" s="154"/>
      <c r="IU12" s="184"/>
      <c r="IV12" s="184"/>
      <c r="IW12" s="185"/>
      <c r="IY12" s="140" t="s">
        <v>685</v>
      </c>
      <c r="IZ12" s="148" t="s">
        <v>686</v>
      </c>
      <c r="JA12" s="136">
        <v>290.0</v>
      </c>
      <c r="JB12" s="136">
        <f t="shared" si="63"/>
        <v>87</v>
      </c>
      <c r="JC12" s="145">
        <f t="shared" si="64"/>
        <v>203</v>
      </c>
      <c r="JD12" s="146">
        <v>0.18</v>
      </c>
      <c r="JE12" s="144" t="s">
        <v>248</v>
      </c>
      <c r="JF12" s="142"/>
      <c r="JG12" s="134" t="s">
        <v>687</v>
      </c>
      <c r="JH12" s="157" t="s">
        <v>688</v>
      </c>
      <c r="JI12" s="136">
        <v>75.0</v>
      </c>
      <c r="JJ12" s="136">
        <f t="shared" si="75"/>
        <v>7.5</v>
      </c>
      <c r="JK12" s="145">
        <f t="shared" si="66"/>
        <v>67.5</v>
      </c>
      <c r="JL12" s="138">
        <v>0.18</v>
      </c>
      <c r="JM12" s="144" t="s">
        <v>248</v>
      </c>
      <c r="JN12" s="142"/>
      <c r="JO12" s="160"/>
      <c r="JP12" s="136"/>
      <c r="JQ12" s="136"/>
      <c r="JR12" s="136"/>
      <c r="JS12" s="145"/>
      <c r="JT12" s="145"/>
      <c r="JU12" s="145"/>
      <c r="JV12" s="144"/>
      <c r="JX12" s="183"/>
      <c r="JY12" s="154"/>
      <c r="JZ12" s="154"/>
      <c r="KA12" s="154"/>
      <c r="KB12" s="154"/>
      <c r="KC12" s="154"/>
      <c r="KD12" s="184"/>
      <c r="KE12" s="185"/>
      <c r="KG12" s="183"/>
      <c r="KH12" s="154"/>
      <c r="KI12" s="154"/>
      <c r="KJ12" s="154"/>
      <c r="KK12" s="154"/>
      <c r="KL12" s="154"/>
      <c r="KM12" s="154"/>
      <c r="KN12" s="185"/>
    </row>
    <row r="13" ht="24.75" customHeight="1">
      <c r="A13" s="24" t="s">
        <v>689</v>
      </c>
      <c r="B13" s="200"/>
      <c r="C13" s="141" t="s">
        <v>690</v>
      </c>
      <c r="D13" s="201" t="s">
        <v>335</v>
      </c>
      <c r="E13" s="136">
        <f t="shared" si="1"/>
        <v>26</v>
      </c>
      <c r="F13" s="137">
        <f t="shared" si="2"/>
        <v>624</v>
      </c>
      <c r="G13" s="136">
        <v>650.0</v>
      </c>
      <c r="H13" s="138">
        <v>0.12</v>
      </c>
      <c r="I13" s="136" t="s">
        <v>322</v>
      </c>
      <c r="J13" s="143" t="s">
        <v>248</v>
      </c>
      <c r="K13" s="202"/>
      <c r="L13" s="140" t="s">
        <v>534</v>
      </c>
      <c r="M13" s="141" t="s">
        <v>691</v>
      </c>
      <c r="N13" s="136">
        <f t="shared" si="3"/>
        <v>32.5</v>
      </c>
      <c r="O13" s="137">
        <f t="shared" si="4"/>
        <v>292.5</v>
      </c>
      <c r="P13" s="136">
        <v>325.0</v>
      </c>
      <c r="Q13" s="138">
        <v>0.05</v>
      </c>
      <c r="R13" s="139" t="s">
        <v>248</v>
      </c>
      <c r="S13" s="142"/>
      <c r="T13" s="140" t="s">
        <v>692</v>
      </c>
      <c r="U13" s="141" t="s">
        <v>693</v>
      </c>
      <c r="V13" s="136">
        <f t="shared" si="5"/>
        <v>49.9</v>
      </c>
      <c r="W13" s="136">
        <f t="shared" si="6"/>
        <v>449.1</v>
      </c>
      <c r="X13" s="143">
        <v>499.0</v>
      </c>
      <c r="Y13" s="138">
        <v>0.05</v>
      </c>
      <c r="Z13" s="144" t="s">
        <v>248</v>
      </c>
      <c r="AA13" s="1"/>
      <c r="AB13" s="140" t="s">
        <v>694</v>
      </c>
      <c r="AC13" s="141" t="s">
        <v>695</v>
      </c>
      <c r="AD13" s="136">
        <f t="shared" si="7"/>
        <v>88.5</v>
      </c>
      <c r="AE13" s="136">
        <f t="shared" si="8"/>
        <v>501.5</v>
      </c>
      <c r="AF13" s="145">
        <v>590.0</v>
      </c>
      <c r="AG13" s="146">
        <v>0.05</v>
      </c>
      <c r="AH13" s="147" t="s">
        <v>255</v>
      </c>
      <c r="AI13" s="1"/>
      <c r="AJ13" s="140" t="s">
        <v>696</v>
      </c>
      <c r="AK13" s="141" t="s">
        <v>697</v>
      </c>
      <c r="AL13" s="136">
        <f t="shared" si="76"/>
        <v>10.5</v>
      </c>
      <c r="AM13" s="137">
        <f t="shared" si="77"/>
        <v>94.5</v>
      </c>
      <c r="AN13" s="136">
        <v>105.0</v>
      </c>
      <c r="AO13" s="136"/>
      <c r="AP13" s="139" t="s">
        <v>248</v>
      </c>
      <c r="AR13" s="149" t="s">
        <v>698</v>
      </c>
      <c r="AS13" s="141" t="s">
        <v>279</v>
      </c>
      <c r="AT13" s="136">
        <f t="shared" si="11"/>
        <v>5.4</v>
      </c>
      <c r="AU13" s="136">
        <f t="shared" si="12"/>
        <v>48.6</v>
      </c>
      <c r="AV13" s="136">
        <v>54.0</v>
      </c>
      <c r="AW13" s="138">
        <v>0.05</v>
      </c>
      <c r="AX13" s="139" t="s">
        <v>248</v>
      </c>
      <c r="AY13" s="142"/>
      <c r="AZ13" s="134" t="s">
        <v>699</v>
      </c>
      <c r="BA13" s="135" t="s">
        <v>700</v>
      </c>
      <c r="BB13" s="136">
        <f t="shared" si="78"/>
        <v>5</v>
      </c>
      <c r="BC13" s="136">
        <f t="shared" si="79"/>
        <v>45</v>
      </c>
      <c r="BD13" s="136">
        <v>50.0</v>
      </c>
      <c r="BE13" s="138">
        <v>0.18</v>
      </c>
      <c r="BF13" s="139" t="s">
        <v>263</v>
      </c>
      <c r="BI13" s="140" t="s">
        <v>701</v>
      </c>
      <c r="BJ13" s="141" t="s">
        <v>702</v>
      </c>
      <c r="BK13" s="136">
        <f t="shared" si="15"/>
        <v>5</v>
      </c>
      <c r="BL13" s="136">
        <f t="shared" si="16"/>
        <v>45</v>
      </c>
      <c r="BM13" s="136">
        <v>50.0</v>
      </c>
      <c r="BN13" s="138">
        <v>0.18</v>
      </c>
      <c r="BO13" s="139" t="s">
        <v>248</v>
      </c>
      <c r="BR13" s="134" t="s">
        <v>703</v>
      </c>
      <c r="BS13" s="135" t="s">
        <v>267</v>
      </c>
      <c r="BT13" s="136">
        <f t="shared" si="17"/>
        <v>66.2</v>
      </c>
      <c r="BU13" s="136">
        <f t="shared" si="18"/>
        <v>595.8</v>
      </c>
      <c r="BV13" s="136">
        <v>662.0</v>
      </c>
      <c r="BW13" s="138">
        <v>0.18</v>
      </c>
      <c r="BX13" s="139" t="s">
        <v>263</v>
      </c>
      <c r="BY13" s="104"/>
      <c r="CB13" s="33"/>
      <c r="CG13" s="203"/>
      <c r="CI13" s="140" t="s">
        <v>704</v>
      </c>
      <c r="CJ13" s="141" t="s">
        <v>705</v>
      </c>
      <c r="CK13" s="136">
        <f t="shared" si="21"/>
        <v>22</v>
      </c>
      <c r="CL13" s="136">
        <f t="shared" si="22"/>
        <v>198</v>
      </c>
      <c r="CM13" s="145">
        <v>220.0</v>
      </c>
      <c r="CN13" s="146">
        <v>0.18</v>
      </c>
      <c r="CO13" s="144" t="s">
        <v>248</v>
      </c>
      <c r="CQ13" s="204" t="s">
        <v>706</v>
      </c>
      <c r="CR13" s="205" t="s">
        <v>546</v>
      </c>
      <c r="CS13" s="136">
        <f t="shared" ref="CS13:CS16" si="80">CU13*10/100</f>
        <v>46</v>
      </c>
      <c r="CT13" s="136">
        <f t="shared" ref="CT13:CT16" si="81">CU13-CS13</f>
        <v>414</v>
      </c>
      <c r="CU13" s="145">
        <v>460.0</v>
      </c>
      <c r="CV13" s="146">
        <v>0.18</v>
      </c>
      <c r="CW13" s="152" t="s">
        <v>248</v>
      </c>
      <c r="CY13" s="134" t="s">
        <v>707</v>
      </c>
      <c r="CZ13" s="136" t="s">
        <v>279</v>
      </c>
      <c r="DA13" s="136">
        <v>155.0</v>
      </c>
      <c r="DB13" s="136">
        <f t="shared" ref="DB13:DB21" si="82">DA13*10/100</f>
        <v>15.5</v>
      </c>
      <c r="DC13" s="145">
        <f t="shared" ref="DC13:DC21" si="83">DA13-DB13</f>
        <v>139.5</v>
      </c>
      <c r="DD13" s="146">
        <v>0.18</v>
      </c>
      <c r="DE13" s="144" t="s">
        <v>248</v>
      </c>
      <c r="DF13" s="97"/>
      <c r="DG13" s="149" t="s">
        <v>708</v>
      </c>
      <c r="DH13" s="141" t="s">
        <v>709</v>
      </c>
      <c r="DI13" s="136">
        <f t="shared" si="27"/>
        <v>16.9</v>
      </c>
      <c r="DJ13" s="136">
        <f t="shared" si="28"/>
        <v>152.1</v>
      </c>
      <c r="DK13" s="145">
        <v>169.0</v>
      </c>
      <c r="DL13" s="138">
        <v>0.18</v>
      </c>
      <c r="DM13" s="144" t="s">
        <v>248</v>
      </c>
      <c r="DO13" s="149" t="s">
        <v>710</v>
      </c>
      <c r="DP13" s="136" t="s">
        <v>711</v>
      </c>
      <c r="DQ13" s="136">
        <v>20.0</v>
      </c>
      <c r="DR13" s="136">
        <f t="shared" si="29"/>
        <v>3</v>
      </c>
      <c r="DS13" s="145">
        <f t="shared" si="30"/>
        <v>17</v>
      </c>
      <c r="DT13" s="138">
        <v>0.12</v>
      </c>
      <c r="DU13" s="143"/>
      <c r="DV13" s="144" t="s">
        <v>248</v>
      </c>
      <c r="DW13" s="1"/>
      <c r="DX13" s="149" t="s">
        <v>553</v>
      </c>
      <c r="DY13" s="136" t="s">
        <v>279</v>
      </c>
      <c r="DZ13" s="136">
        <v>599.0</v>
      </c>
      <c r="EA13" s="136">
        <f t="shared" si="31"/>
        <v>59.9</v>
      </c>
      <c r="EB13" s="145">
        <f t="shared" si="32"/>
        <v>539.1</v>
      </c>
      <c r="EC13" s="145"/>
      <c r="ED13" s="145"/>
      <c r="EE13" s="144"/>
      <c r="EG13" s="149" t="s">
        <v>712</v>
      </c>
      <c r="EH13" s="136" t="s">
        <v>713</v>
      </c>
      <c r="EI13" s="136">
        <v>249.0</v>
      </c>
      <c r="EJ13" s="136"/>
      <c r="EK13" s="136">
        <f t="shared" si="33"/>
        <v>37.35</v>
      </c>
      <c r="EL13" s="145">
        <f t="shared" si="34"/>
        <v>211.65</v>
      </c>
      <c r="EM13" s="197">
        <v>0.12</v>
      </c>
      <c r="EN13" s="145"/>
      <c r="EO13" s="144" t="s">
        <v>263</v>
      </c>
      <c r="EQ13" s="149" t="s">
        <v>410</v>
      </c>
      <c r="ER13" s="136" t="s">
        <v>597</v>
      </c>
      <c r="ES13" s="136">
        <v>980.0</v>
      </c>
      <c r="ET13" s="154"/>
      <c r="EU13" s="154"/>
      <c r="EV13" s="154"/>
      <c r="EW13" s="136">
        <f t="shared" si="35"/>
        <v>147</v>
      </c>
      <c r="EX13" s="145">
        <f t="shared" si="36"/>
        <v>833</v>
      </c>
      <c r="EY13" s="146">
        <v>0.12</v>
      </c>
      <c r="EZ13" s="144" t="s">
        <v>248</v>
      </c>
      <c r="FB13" s="149" t="s">
        <v>714</v>
      </c>
      <c r="FC13" s="136" t="s">
        <v>715</v>
      </c>
      <c r="FD13" s="136">
        <v>690.0</v>
      </c>
      <c r="FE13" s="136">
        <f t="shared" si="37"/>
        <v>103.5</v>
      </c>
      <c r="FF13" s="145">
        <f t="shared" si="38"/>
        <v>586.5</v>
      </c>
      <c r="FG13" s="146">
        <v>0.18</v>
      </c>
      <c r="FH13" s="145"/>
      <c r="FI13" s="144" t="s">
        <v>248</v>
      </c>
      <c r="FK13" s="149" t="s">
        <v>716</v>
      </c>
      <c r="FL13" s="136" t="s">
        <v>354</v>
      </c>
      <c r="FM13" s="136">
        <v>99.0</v>
      </c>
      <c r="FN13" s="136">
        <f t="shared" si="39"/>
        <v>14.85</v>
      </c>
      <c r="FO13" s="145">
        <f t="shared" si="40"/>
        <v>84.15</v>
      </c>
      <c r="FP13" s="145"/>
      <c r="FQ13" s="146">
        <v>0.18</v>
      </c>
      <c r="FR13" s="144" t="s">
        <v>248</v>
      </c>
      <c r="FS13" s="1"/>
      <c r="FT13" s="140" t="s">
        <v>678</v>
      </c>
      <c r="FU13" s="136" t="s">
        <v>636</v>
      </c>
      <c r="FV13" s="136">
        <v>90.0</v>
      </c>
      <c r="FW13" s="136">
        <f t="shared" si="41"/>
        <v>13.5</v>
      </c>
      <c r="FX13" s="155">
        <f t="shared" si="42"/>
        <v>76.5</v>
      </c>
      <c r="FY13" s="146">
        <v>0.12</v>
      </c>
      <c r="FZ13" s="144" t="s">
        <v>248</v>
      </c>
      <c r="GA13" s="142"/>
      <c r="GB13" s="140" t="s">
        <v>717</v>
      </c>
      <c r="GC13" s="182" t="s">
        <v>718</v>
      </c>
      <c r="GD13" s="136">
        <v>65.0</v>
      </c>
      <c r="GE13" s="136">
        <f t="shared" si="43"/>
        <v>9.75</v>
      </c>
      <c r="GF13" s="155">
        <f t="shared" si="44"/>
        <v>55.25</v>
      </c>
      <c r="GG13" s="146">
        <v>0.05</v>
      </c>
      <c r="GH13" s="144" t="s">
        <v>248</v>
      </c>
      <c r="GI13" s="142"/>
      <c r="GJ13" s="149"/>
      <c r="GK13" s="141"/>
      <c r="GL13" s="136"/>
      <c r="GM13" s="136"/>
      <c r="GN13" s="144"/>
      <c r="GO13" s="142"/>
      <c r="GP13" s="206"/>
      <c r="GQ13" s="24"/>
      <c r="GR13" s="24"/>
      <c r="GS13" s="147"/>
      <c r="GT13" s="8"/>
      <c r="GU13" s="134" t="s">
        <v>719</v>
      </c>
      <c r="GV13" s="136"/>
      <c r="GW13" s="136">
        <v>750.0</v>
      </c>
      <c r="GX13" s="136">
        <f t="shared" si="49"/>
        <v>112.5</v>
      </c>
      <c r="GY13" s="145">
        <f t="shared" si="50"/>
        <v>637.5</v>
      </c>
      <c r="GZ13" s="145"/>
      <c r="HA13" s="144"/>
      <c r="HC13" s="134" t="s">
        <v>720</v>
      </c>
      <c r="HD13" s="136" t="s">
        <v>721</v>
      </c>
      <c r="HE13" s="136">
        <v>140.0</v>
      </c>
      <c r="HF13" s="136">
        <f t="shared" si="51"/>
        <v>21</v>
      </c>
      <c r="HG13" s="155">
        <f t="shared" si="52"/>
        <v>119</v>
      </c>
      <c r="HH13" s="146">
        <v>0.05</v>
      </c>
      <c r="HI13" s="144" t="s">
        <v>248</v>
      </c>
      <c r="HK13" s="134" t="s">
        <v>722</v>
      </c>
      <c r="HL13" s="157"/>
      <c r="HM13" s="136">
        <v>50.0</v>
      </c>
      <c r="HN13" s="136">
        <f t="shared" si="53"/>
        <v>7.5</v>
      </c>
      <c r="HO13" s="145">
        <f t="shared" si="54"/>
        <v>42.5</v>
      </c>
      <c r="HP13" s="146">
        <v>0.18</v>
      </c>
      <c r="HQ13" s="144" t="s">
        <v>248</v>
      </c>
      <c r="HR13" s="142"/>
      <c r="HS13" s="149"/>
      <c r="HT13" s="141"/>
      <c r="HU13" s="136"/>
      <c r="HV13" s="136"/>
      <c r="HW13" s="145"/>
      <c r="HX13" s="145"/>
      <c r="HY13" s="144"/>
      <c r="HZ13" s="142"/>
      <c r="IA13" s="183"/>
      <c r="IB13" s="186"/>
      <c r="IC13" s="154"/>
      <c r="ID13" s="154"/>
      <c r="IE13" s="184"/>
      <c r="IF13" s="184"/>
      <c r="IG13" s="185"/>
      <c r="IH13" s="1"/>
      <c r="II13" s="167" t="s">
        <v>723</v>
      </c>
      <c r="IJ13" s="168" t="s">
        <v>566</v>
      </c>
      <c r="IK13" s="136">
        <v>55.0</v>
      </c>
      <c r="IL13" s="136">
        <f t="shared" si="59"/>
        <v>8.25</v>
      </c>
      <c r="IM13" s="145">
        <f t="shared" si="60"/>
        <v>46.75</v>
      </c>
      <c r="IN13" s="146">
        <v>0.12</v>
      </c>
      <c r="IO13" s="144" t="s">
        <v>248</v>
      </c>
      <c r="IP13" s="142"/>
      <c r="IQ13" s="183"/>
      <c r="IR13" s="186"/>
      <c r="IS13" s="154"/>
      <c r="IT13" s="154"/>
      <c r="IU13" s="184"/>
      <c r="IV13" s="184"/>
      <c r="IW13" s="185"/>
      <c r="IY13" s="140" t="s">
        <v>724</v>
      </c>
      <c r="IZ13" s="148"/>
      <c r="JA13" s="136">
        <v>80.0</v>
      </c>
      <c r="JB13" s="136">
        <f t="shared" si="63"/>
        <v>24</v>
      </c>
      <c r="JC13" s="145">
        <f t="shared" si="64"/>
        <v>56</v>
      </c>
      <c r="JD13" s="146">
        <v>0.18</v>
      </c>
      <c r="JE13" s="144"/>
      <c r="JF13" s="142"/>
      <c r="JG13" s="134" t="s">
        <v>647</v>
      </c>
      <c r="JH13" s="157" t="s">
        <v>312</v>
      </c>
      <c r="JI13" s="136">
        <v>190.0</v>
      </c>
      <c r="JJ13" s="136">
        <f t="shared" si="75"/>
        <v>19</v>
      </c>
      <c r="JK13" s="145">
        <f t="shared" si="66"/>
        <v>171</v>
      </c>
      <c r="JL13" s="138">
        <v>0.18</v>
      </c>
      <c r="JM13" s="144" t="s">
        <v>248</v>
      </c>
      <c r="JN13" s="142"/>
      <c r="JO13" s="160"/>
      <c r="JP13" s="136"/>
      <c r="JQ13" s="136"/>
      <c r="JR13" s="136"/>
      <c r="JS13" s="145"/>
      <c r="JT13" s="145"/>
      <c r="JU13" s="145"/>
      <c r="JV13" s="144"/>
      <c r="JX13" s="149" t="s">
        <v>725</v>
      </c>
      <c r="JY13" s="136" t="s">
        <v>279</v>
      </c>
      <c r="JZ13" s="136" t="s">
        <v>322</v>
      </c>
      <c r="KA13" s="136">
        <v>90.0</v>
      </c>
      <c r="KB13" s="136">
        <f t="shared" ref="KB13:KB16" si="84">KA13*4%</f>
        <v>3.6</v>
      </c>
      <c r="KC13" s="137">
        <f t="shared" ref="KC13:KC16" si="85">KA13-KB13</f>
        <v>86.4</v>
      </c>
      <c r="KD13" s="146">
        <v>0.05</v>
      </c>
      <c r="KE13" s="161" t="s">
        <v>248</v>
      </c>
      <c r="KG13" s="96"/>
      <c r="KH13" s="1"/>
      <c r="KI13" s="1"/>
      <c r="KJ13" s="1"/>
      <c r="KK13" s="1"/>
      <c r="KL13" s="1"/>
      <c r="KM13" s="1"/>
      <c r="KN13" s="103"/>
    </row>
    <row r="14" ht="24.75" customHeight="1">
      <c r="A14" s="132" t="s">
        <v>726</v>
      </c>
      <c r="B14" s="207"/>
      <c r="C14" s="149" t="s">
        <v>727</v>
      </c>
      <c r="D14" s="136" t="s">
        <v>728</v>
      </c>
      <c r="E14" s="136">
        <f t="shared" si="1"/>
        <v>5.76</v>
      </c>
      <c r="F14" s="137">
        <f t="shared" si="2"/>
        <v>138.24</v>
      </c>
      <c r="G14" s="136">
        <v>144.0</v>
      </c>
      <c r="H14" s="138">
        <v>0.12</v>
      </c>
      <c r="I14" s="136" t="s">
        <v>322</v>
      </c>
      <c r="J14" s="145" t="s">
        <v>248</v>
      </c>
      <c r="K14" s="202"/>
      <c r="L14" s="183"/>
      <c r="M14" s="186"/>
      <c r="N14" s="154"/>
      <c r="O14" s="154"/>
      <c r="P14" s="184"/>
      <c r="Q14" s="154"/>
      <c r="R14" s="203"/>
      <c r="S14" s="142"/>
      <c r="T14" s="140" t="s">
        <v>729</v>
      </c>
      <c r="U14" s="141" t="s">
        <v>730</v>
      </c>
      <c r="V14" s="136">
        <f t="shared" si="5"/>
        <v>2</v>
      </c>
      <c r="W14" s="136">
        <f t="shared" si="6"/>
        <v>18</v>
      </c>
      <c r="X14" s="143">
        <v>20.0</v>
      </c>
      <c r="Y14" s="138">
        <v>0.05</v>
      </c>
      <c r="Z14" s="144" t="s">
        <v>248</v>
      </c>
      <c r="AA14" s="1"/>
      <c r="AB14" s="140" t="s">
        <v>731</v>
      </c>
      <c r="AC14" s="141" t="s">
        <v>27</v>
      </c>
      <c r="AD14" s="136">
        <f t="shared" si="7"/>
        <v>68.25</v>
      </c>
      <c r="AE14" s="136">
        <f t="shared" si="8"/>
        <v>386.75</v>
      </c>
      <c r="AF14" s="145">
        <v>455.0</v>
      </c>
      <c r="AG14" s="146">
        <v>0.05</v>
      </c>
      <c r="AH14" s="147" t="s">
        <v>255</v>
      </c>
      <c r="AI14" s="1"/>
      <c r="AJ14" s="140" t="s">
        <v>732</v>
      </c>
      <c r="AK14" s="141" t="s">
        <v>733</v>
      </c>
      <c r="AL14" s="136">
        <f t="shared" si="76"/>
        <v>2.7</v>
      </c>
      <c r="AM14" s="137">
        <f t="shared" si="77"/>
        <v>24.3</v>
      </c>
      <c r="AN14" s="136">
        <v>27.0</v>
      </c>
      <c r="AO14" s="136"/>
      <c r="AP14" s="139" t="s">
        <v>258</v>
      </c>
      <c r="AR14" s="140" t="s">
        <v>734</v>
      </c>
      <c r="AS14" s="148" t="s">
        <v>279</v>
      </c>
      <c r="AT14" s="136">
        <f t="shared" si="11"/>
        <v>5</v>
      </c>
      <c r="AU14" s="136">
        <f t="shared" si="12"/>
        <v>45</v>
      </c>
      <c r="AV14" s="136">
        <v>50.0</v>
      </c>
      <c r="AW14" s="138">
        <v>0.05</v>
      </c>
      <c r="AX14" s="139" t="s">
        <v>248</v>
      </c>
      <c r="AY14" s="142"/>
      <c r="AZ14" s="134" t="s">
        <v>735</v>
      </c>
      <c r="BA14" s="135" t="s">
        <v>700</v>
      </c>
      <c r="BB14" s="136">
        <f t="shared" si="78"/>
        <v>11</v>
      </c>
      <c r="BC14" s="136">
        <f t="shared" si="79"/>
        <v>99</v>
      </c>
      <c r="BD14" s="136">
        <v>110.0</v>
      </c>
      <c r="BE14" s="138">
        <v>0.18</v>
      </c>
      <c r="BF14" s="139" t="s">
        <v>263</v>
      </c>
      <c r="BI14" s="140" t="s">
        <v>736</v>
      </c>
      <c r="BJ14" s="141" t="s">
        <v>663</v>
      </c>
      <c r="BK14" s="136">
        <f t="shared" si="15"/>
        <v>4.5</v>
      </c>
      <c r="BL14" s="136">
        <f t="shared" si="16"/>
        <v>40.5</v>
      </c>
      <c r="BM14" s="136">
        <v>45.0</v>
      </c>
      <c r="BN14" s="138">
        <v>0.18</v>
      </c>
      <c r="BO14" s="139" t="s">
        <v>248</v>
      </c>
      <c r="BR14" s="134" t="s">
        <v>737</v>
      </c>
      <c r="BS14" s="135" t="s">
        <v>738</v>
      </c>
      <c r="BT14" s="136">
        <f t="shared" si="17"/>
        <v>49.9</v>
      </c>
      <c r="BU14" s="136">
        <f t="shared" si="18"/>
        <v>449.1</v>
      </c>
      <c r="BV14" s="136">
        <v>499.0</v>
      </c>
      <c r="BW14" s="138">
        <v>0.18</v>
      </c>
      <c r="BX14" s="139" t="s">
        <v>263</v>
      </c>
      <c r="CA14" s="140" t="s">
        <v>739</v>
      </c>
      <c r="CB14" s="151" t="s">
        <v>337</v>
      </c>
      <c r="CC14" s="136">
        <f t="shared" ref="CC14:CC17" si="86">CE14*10/100</f>
        <v>22.9</v>
      </c>
      <c r="CD14" s="136">
        <f t="shared" ref="CD14:CD17" si="87">CE14-CC14</f>
        <v>206.1</v>
      </c>
      <c r="CE14" s="136">
        <v>229.0</v>
      </c>
      <c r="CF14" s="138">
        <v>0.18</v>
      </c>
      <c r="CG14" s="139" t="s">
        <v>248</v>
      </c>
      <c r="CI14" s="140" t="s">
        <v>740</v>
      </c>
      <c r="CJ14" s="141" t="s">
        <v>585</v>
      </c>
      <c r="CK14" s="136">
        <f t="shared" si="21"/>
        <v>26</v>
      </c>
      <c r="CL14" s="136">
        <f t="shared" si="22"/>
        <v>234</v>
      </c>
      <c r="CM14" s="145">
        <v>260.0</v>
      </c>
      <c r="CN14" s="146">
        <v>0.18</v>
      </c>
      <c r="CO14" s="144" t="s">
        <v>248</v>
      </c>
      <c r="CQ14" s="140" t="s">
        <v>741</v>
      </c>
      <c r="CR14" s="205" t="s">
        <v>546</v>
      </c>
      <c r="CS14" s="136">
        <f t="shared" si="80"/>
        <v>55</v>
      </c>
      <c r="CT14" s="136">
        <f t="shared" si="81"/>
        <v>495</v>
      </c>
      <c r="CU14" s="145">
        <v>550.0</v>
      </c>
      <c r="CV14" s="146">
        <v>0.18</v>
      </c>
      <c r="CW14" s="152" t="s">
        <v>248</v>
      </c>
      <c r="CY14" s="134" t="s">
        <v>742</v>
      </c>
      <c r="CZ14" s="136" t="s">
        <v>342</v>
      </c>
      <c r="DA14" s="136">
        <v>270.0</v>
      </c>
      <c r="DB14" s="136">
        <f t="shared" si="82"/>
        <v>27</v>
      </c>
      <c r="DC14" s="145">
        <f t="shared" si="83"/>
        <v>243</v>
      </c>
      <c r="DD14" s="146">
        <v>0.18</v>
      </c>
      <c r="DE14" s="144" t="s">
        <v>248</v>
      </c>
      <c r="DF14" s="97"/>
      <c r="DG14" s="134" t="s">
        <v>743</v>
      </c>
      <c r="DH14" s="166" t="s">
        <v>629</v>
      </c>
      <c r="DI14" s="136">
        <f t="shared" si="27"/>
        <v>16.9</v>
      </c>
      <c r="DJ14" s="136">
        <f t="shared" si="28"/>
        <v>152.1</v>
      </c>
      <c r="DK14" s="145">
        <v>169.0</v>
      </c>
      <c r="DL14" s="138">
        <v>0.18</v>
      </c>
      <c r="DM14" s="144" t="s">
        <v>248</v>
      </c>
      <c r="DO14" s="149" t="s">
        <v>744</v>
      </c>
      <c r="DP14" s="136" t="s">
        <v>27</v>
      </c>
      <c r="DQ14" s="136">
        <v>104.0</v>
      </c>
      <c r="DR14" s="136">
        <f t="shared" si="29"/>
        <v>15.6</v>
      </c>
      <c r="DS14" s="145">
        <f t="shared" si="30"/>
        <v>88.4</v>
      </c>
      <c r="DT14" s="138">
        <v>0.12</v>
      </c>
      <c r="DU14" s="143"/>
      <c r="DV14" s="144" t="s">
        <v>248</v>
      </c>
      <c r="DW14" s="1"/>
      <c r="DX14" s="149"/>
      <c r="DY14" s="136"/>
      <c r="DZ14" s="136"/>
      <c r="EA14" s="136"/>
      <c r="EB14" s="145"/>
      <c r="EC14" s="145"/>
      <c r="ED14" s="145"/>
      <c r="EE14" s="144"/>
      <c r="EG14" s="149" t="s">
        <v>745</v>
      </c>
      <c r="EH14" s="136" t="s">
        <v>746</v>
      </c>
      <c r="EI14" s="136">
        <v>160.0</v>
      </c>
      <c r="EJ14" s="136"/>
      <c r="EK14" s="136">
        <f t="shared" si="33"/>
        <v>24</v>
      </c>
      <c r="EL14" s="145">
        <f t="shared" si="34"/>
        <v>136</v>
      </c>
      <c r="EM14" s="197">
        <v>0.12</v>
      </c>
      <c r="EN14" s="145"/>
      <c r="EO14" s="144" t="s">
        <v>263</v>
      </c>
      <c r="EQ14" s="149"/>
      <c r="ER14" s="136"/>
      <c r="ES14" s="136"/>
      <c r="ET14" s="154"/>
      <c r="EU14" s="154"/>
      <c r="EV14" s="154"/>
      <c r="EW14" s="136"/>
      <c r="EX14" s="145"/>
      <c r="EY14" s="146"/>
      <c r="EZ14" s="144"/>
      <c r="FB14" s="149" t="s">
        <v>747</v>
      </c>
      <c r="FC14" s="136" t="s">
        <v>304</v>
      </c>
      <c r="FD14" s="136">
        <v>132.0</v>
      </c>
      <c r="FE14" s="136">
        <f t="shared" si="37"/>
        <v>19.8</v>
      </c>
      <c r="FF14" s="145">
        <f t="shared" si="38"/>
        <v>112.2</v>
      </c>
      <c r="FG14" s="146">
        <v>0.18</v>
      </c>
      <c r="FH14" s="145"/>
      <c r="FI14" s="144" t="s">
        <v>248</v>
      </c>
      <c r="FK14" s="149" t="s">
        <v>748</v>
      </c>
      <c r="FL14" s="136" t="s">
        <v>749</v>
      </c>
      <c r="FM14" s="136">
        <v>82.0</v>
      </c>
      <c r="FN14" s="136">
        <f t="shared" si="39"/>
        <v>12.3</v>
      </c>
      <c r="FO14" s="145">
        <f t="shared" si="40"/>
        <v>69.7</v>
      </c>
      <c r="FP14" s="145"/>
      <c r="FQ14" s="146">
        <v>0.18</v>
      </c>
      <c r="FR14" s="144" t="s">
        <v>248</v>
      </c>
      <c r="FS14" s="104"/>
      <c r="FT14" s="148" t="s">
        <v>750</v>
      </c>
      <c r="FU14" s="136" t="s">
        <v>751</v>
      </c>
      <c r="FV14" s="136">
        <v>20.0</v>
      </c>
      <c r="FW14" s="136">
        <f t="shared" si="41"/>
        <v>3</v>
      </c>
      <c r="FX14" s="155">
        <f t="shared" si="42"/>
        <v>17</v>
      </c>
      <c r="FY14" s="146">
        <v>0.12</v>
      </c>
      <c r="FZ14" s="144" t="s">
        <v>248</v>
      </c>
      <c r="GA14" s="142"/>
      <c r="GB14" s="140" t="s">
        <v>752</v>
      </c>
      <c r="GC14" s="182" t="s">
        <v>260</v>
      </c>
      <c r="GD14" s="136">
        <v>130.0</v>
      </c>
      <c r="GE14" s="136">
        <f t="shared" si="43"/>
        <v>19.5</v>
      </c>
      <c r="GF14" s="155">
        <f t="shared" si="44"/>
        <v>110.5</v>
      </c>
      <c r="GG14" s="146">
        <v>0.05</v>
      </c>
      <c r="GH14" s="144" t="s">
        <v>248</v>
      </c>
      <c r="GI14" s="142"/>
      <c r="GJ14" s="149"/>
      <c r="GK14" s="141"/>
      <c r="GL14" s="136"/>
      <c r="GM14" s="136"/>
      <c r="GN14" s="144"/>
      <c r="GO14" s="142"/>
      <c r="GP14" s="206"/>
      <c r="GQ14" s="24"/>
      <c r="GR14" s="24"/>
      <c r="GS14" s="147"/>
      <c r="GT14" s="8"/>
      <c r="GU14" s="134" t="s">
        <v>753</v>
      </c>
      <c r="GV14" s="136"/>
      <c r="GW14" s="136">
        <v>140.0</v>
      </c>
      <c r="GX14" s="136">
        <f t="shared" si="49"/>
        <v>21</v>
      </c>
      <c r="GY14" s="145">
        <f t="shared" si="50"/>
        <v>119</v>
      </c>
      <c r="GZ14" s="145"/>
      <c r="HA14" s="144"/>
      <c r="HC14" s="134" t="s">
        <v>754</v>
      </c>
      <c r="HD14" s="136" t="s">
        <v>29</v>
      </c>
      <c r="HE14" s="136">
        <v>495.0</v>
      </c>
      <c r="HF14" s="136">
        <f t="shared" si="51"/>
        <v>74.25</v>
      </c>
      <c r="HG14" s="155">
        <f t="shared" si="52"/>
        <v>420.75</v>
      </c>
      <c r="HH14" s="146">
        <v>0.05</v>
      </c>
      <c r="HI14" s="144" t="s">
        <v>248</v>
      </c>
      <c r="HK14" s="134" t="s">
        <v>755</v>
      </c>
      <c r="HL14" s="157" t="s">
        <v>756</v>
      </c>
      <c r="HM14" s="136">
        <v>119.0</v>
      </c>
      <c r="HN14" s="136">
        <f t="shared" si="53"/>
        <v>17.85</v>
      </c>
      <c r="HO14" s="145">
        <f t="shared" si="54"/>
        <v>101.15</v>
      </c>
      <c r="HP14" s="146">
        <v>0.18</v>
      </c>
      <c r="HQ14" s="144" t="s">
        <v>248</v>
      </c>
      <c r="HR14" s="142"/>
      <c r="HS14" s="149"/>
      <c r="HT14" s="141"/>
      <c r="HU14" s="136"/>
      <c r="HV14" s="136"/>
      <c r="HW14" s="145"/>
      <c r="HX14" s="145"/>
      <c r="HY14" s="144"/>
      <c r="HZ14" s="142"/>
      <c r="IA14" s="183"/>
      <c r="IB14" s="186"/>
      <c r="IC14" s="154"/>
      <c r="ID14" s="154"/>
      <c r="IE14" s="184"/>
      <c r="IF14" s="184"/>
      <c r="IG14" s="185"/>
      <c r="IH14" s="1"/>
      <c r="II14" s="134" t="s">
        <v>757</v>
      </c>
      <c r="IJ14" s="158" t="s">
        <v>481</v>
      </c>
      <c r="IK14" s="136">
        <v>20.0</v>
      </c>
      <c r="IL14" s="136">
        <f t="shared" si="59"/>
        <v>3</v>
      </c>
      <c r="IM14" s="145">
        <f t="shared" si="60"/>
        <v>17</v>
      </c>
      <c r="IN14" s="146">
        <v>0.12</v>
      </c>
      <c r="IO14" s="144" t="s">
        <v>248</v>
      </c>
      <c r="IP14" s="142"/>
      <c r="IQ14" s="183"/>
      <c r="IR14" s="186"/>
      <c r="IS14" s="154"/>
      <c r="IT14" s="154"/>
      <c r="IU14" s="184"/>
      <c r="IV14" s="184"/>
      <c r="IW14" s="185"/>
      <c r="IY14" s="140" t="s">
        <v>758</v>
      </c>
      <c r="IZ14" s="148" t="s">
        <v>310</v>
      </c>
      <c r="JA14" s="136">
        <v>95.0</v>
      </c>
      <c r="JB14" s="136">
        <f t="shared" si="63"/>
        <v>28.5</v>
      </c>
      <c r="JC14" s="145">
        <f t="shared" si="64"/>
        <v>66.5</v>
      </c>
      <c r="JD14" s="146">
        <v>0.18</v>
      </c>
      <c r="JE14" s="144" t="s">
        <v>248</v>
      </c>
      <c r="JF14" s="142"/>
      <c r="JG14" s="134" t="s">
        <v>647</v>
      </c>
      <c r="JH14" s="157" t="s">
        <v>688</v>
      </c>
      <c r="JI14" s="136">
        <v>65.0</v>
      </c>
      <c r="JJ14" s="136">
        <f t="shared" si="75"/>
        <v>6.5</v>
      </c>
      <c r="JK14" s="145">
        <f t="shared" si="66"/>
        <v>58.5</v>
      </c>
      <c r="JL14" s="138">
        <v>0.18</v>
      </c>
      <c r="JM14" s="144" t="s">
        <v>248</v>
      </c>
      <c r="JN14" s="142"/>
      <c r="JO14" s="160"/>
      <c r="JP14" s="136"/>
      <c r="JQ14" s="136"/>
      <c r="JR14" s="136"/>
      <c r="JS14" s="145"/>
      <c r="JT14" s="145"/>
      <c r="JU14" s="145"/>
      <c r="JV14" s="144"/>
      <c r="JX14" s="149" t="s">
        <v>759</v>
      </c>
      <c r="JY14" s="136" t="s">
        <v>279</v>
      </c>
      <c r="JZ14" s="136" t="s">
        <v>322</v>
      </c>
      <c r="KA14" s="136">
        <v>91.0</v>
      </c>
      <c r="KB14" s="136">
        <f t="shared" si="84"/>
        <v>3.64</v>
      </c>
      <c r="KC14" s="137">
        <f t="shared" si="85"/>
        <v>87.36</v>
      </c>
      <c r="KD14" s="146">
        <v>0.05</v>
      </c>
      <c r="KE14" s="161" t="s">
        <v>248</v>
      </c>
      <c r="KG14" s="96"/>
      <c r="KH14" s="1"/>
      <c r="KI14" s="1"/>
      <c r="KJ14" s="1"/>
      <c r="KK14" s="1"/>
      <c r="KL14" s="1"/>
      <c r="KM14" s="1"/>
      <c r="KN14" s="103"/>
    </row>
    <row r="15" ht="24.75" customHeight="1">
      <c r="A15" s="24" t="s">
        <v>760</v>
      </c>
      <c r="B15" s="142"/>
      <c r="C15" s="149" t="s">
        <v>761</v>
      </c>
      <c r="D15" s="136" t="s">
        <v>627</v>
      </c>
      <c r="E15" s="136">
        <f t="shared" si="1"/>
        <v>15.6</v>
      </c>
      <c r="F15" s="137">
        <f t="shared" si="2"/>
        <v>374.4</v>
      </c>
      <c r="G15" s="136">
        <v>390.0</v>
      </c>
      <c r="H15" s="138">
        <v>0.12</v>
      </c>
      <c r="I15" s="136" t="s">
        <v>322</v>
      </c>
      <c r="J15" s="145" t="s">
        <v>248</v>
      </c>
      <c r="K15" s="202"/>
      <c r="L15" s="140"/>
      <c r="M15" s="141"/>
      <c r="N15" s="136"/>
      <c r="O15" s="136"/>
      <c r="P15" s="145"/>
      <c r="Q15" s="145"/>
      <c r="R15" s="144"/>
      <c r="S15" s="142"/>
      <c r="T15" s="140" t="s">
        <v>762</v>
      </c>
      <c r="U15" s="141" t="s">
        <v>763</v>
      </c>
      <c r="V15" s="136">
        <f t="shared" si="5"/>
        <v>5</v>
      </c>
      <c r="W15" s="136">
        <f t="shared" si="6"/>
        <v>45</v>
      </c>
      <c r="X15" s="143">
        <v>50.0</v>
      </c>
      <c r="Y15" s="138">
        <v>0.05</v>
      </c>
      <c r="Z15" s="144" t="s">
        <v>248</v>
      </c>
      <c r="AA15" s="1"/>
      <c r="AB15" s="140" t="s">
        <v>764</v>
      </c>
      <c r="AC15" s="141" t="s">
        <v>27</v>
      </c>
      <c r="AD15" s="136">
        <f t="shared" si="7"/>
        <v>59.85</v>
      </c>
      <c r="AE15" s="136">
        <f t="shared" si="8"/>
        <v>339.15</v>
      </c>
      <c r="AF15" s="145">
        <v>399.0</v>
      </c>
      <c r="AG15" s="146">
        <v>0.05</v>
      </c>
      <c r="AH15" s="147" t="s">
        <v>255</v>
      </c>
      <c r="AI15" s="1"/>
      <c r="AJ15" s="140" t="s">
        <v>765</v>
      </c>
      <c r="AK15" s="151" t="s">
        <v>766</v>
      </c>
      <c r="AL15" s="136">
        <f t="shared" si="76"/>
        <v>24.9</v>
      </c>
      <c r="AM15" s="137">
        <f t="shared" si="77"/>
        <v>224.1</v>
      </c>
      <c r="AN15" s="136">
        <v>249.0</v>
      </c>
      <c r="AO15" s="136"/>
      <c r="AP15" s="139" t="s">
        <v>258</v>
      </c>
      <c r="AR15" s="140" t="s">
        <v>767</v>
      </c>
      <c r="AS15" s="148" t="s">
        <v>279</v>
      </c>
      <c r="AT15" s="136">
        <f t="shared" si="11"/>
        <v>5</v>
      </c>
      <c r="AU15" s="136">
        <f t="shared" si="12"/>
        <v>45</v>
      </c>
      <c r="AV15" s="136">
        <v>50.0</v>
      </c>
      <c r="AW15" s="138">
        <v>0.05</v>
      </c>
      <c r="AX15" s="139" t="s">
        <v>248</v>
      </c>
      <c r="AY15" s="142"/>
      <c r="AZ15" s="208"/>
      <c r="BA15" s="1"/>
      <c r="BG15" s="95"/>
      <c r="BI15" s="140" t="s">
        <v>768</v>
      </c>
      <c r="BJ15" s="141" t="s">
        <v>769</v>
      </c>
      <c r="BK15" s="136">
        <f t="shared" si="15"/>
        <v>1</v>
      </c>
      <c r="BL15" s="136">
        <f t="shared" si="16"/>
        <v>9</v>
      </c>
      <c r="BM15" s="136">
        <v>10.0</v>
      </c>
      <c r="BN15" s="138">
        <v>0.18</v>
      </c>
      <c r="BO15" s="139" t="s">
        <v>248</v>
      </c>
      <c r="BR15" s="134" t="s">
        <v>770</v>
      </c>
      <c r="BS15" s="135" t="s">
        <v>771</v>
      </c>
      <c r="BT15" s="136">
        <f t="shared" si="17"/>
        <v>74.9</v>
      </c>
      <c r="BU15" s="136">
        <f t="shared" si="18"/>
        <v>674.1</v>
      </c>
      <c r="BV15" s="136">
        <v>749.0</v>
      </c>
      <c r="BW15" s="138">
        <v>0.18</v>
      </c>
      <c r="BX15" s="139" t="s">
        <v>263</v>
      </c>
      <c r="CA15" s="179" t="s">
        <v>772</v>
      </c>
      <c r="CB15" s="180" t="s">
        <v>751</v>
      </c>
      <c r="CC15" s="136">
        <f t="shared" si="86"/>
        <v>53.9</v>
      </c>
      <c r="CD15" s="136">
        <f t="shared" si="87"/>
        <v>485.1</v>
      </c>
      <c r="CE15" s="136">
        <v>539.0</v>
      </c>
      <c r="CF15" s="138">
        <v>0.18</v>
      </c>
      <c r="CG15" s="139" t="s">
        <v>248</v>
      </c>
      <c r="CI15" s="170" t="s">
        <v>773</v>
      </c>
      <c r="CJ15" s="171" t="s">
        <v>774</v>
      </c>
      <c r="CK15" s="136">
        <f t="shared" si="21"/>
        <v>13</v>
      </c>
      <c r="CL15" s="136">
        <f t="shared" si="22"/>
        <v>117</v>
      </c>
      <c r="CM15" s="145">
        <v>130.0</v>
      </c>
      <c r="CN15" s="146">
        <v>0.18</v>
      </c>
      <c r="CO15" s="144" t="s">
        <v>248</v>
      </c>
      <c r="CQ15" s="140" t="s">
        <v>775</v>
      </c>
      <c r="CR15" s="148"/>
      <c r="CS15" s="136">
        <f t="shared" si="80"/>
        <v>50</v>
      </c>
      <c r="CT15" s="136">
        <f t="shared" si="81"/>
        <v>450</v>
      </c>
      <c r="CU15" s="145">
        <v>500.0</v>
      </c>
      <c r="CV15" s="146">
        <v>0.18</v>
      </c>
      <c r="CW15" s="152" t="s">
        <v>343</v>
      </c>
      <c r="CY15" s="149" t="s">
        <v>776</v>
      </c>
      <c r="CZ15" s="136" t="s">
        <v>347</v>
      </c>
      <c r="DA15" s="136">
        <v>213.0</v>
      </c>
      <c r="DB15" s="136">
        <f t="shared" si="82"/>
        <v>21.3</v>
      </c>
      <c r="DC15" s="145">
        <f t="shared" si="83"/>
        <v>191.7</v>
      </c>
      <c r="DD15" s="146">
        <v>0.18</v>
      </c>
      <c r="DE15" s="144" t="s">
        <v>248</v>
      </c>
      <c r="DF15" s="97"/>
      <c r="DG15" s="149" t="s">
        <v>777</v>
      </c>
      <c r="DH15" s="141" t="s">
        <v>778</v>
      </c>
      <c r="DI15" s="136">
        <f t="shared" si="27"/>
        <v>34</v>
      </c>
      <c r="DJ15" s="136">
        <f t="shared" si="28"/>
        <v>306</v>
      </c>
      <c r="DK15" s="145">
        <v>340.0</v>
      </c>
      <c r="DL15" s="138">
        <v>0.18</v>
      </c>
      <c r="DM15" s="144" t="s">
        <v>248</v>
      </c>
      <c r="DO15" s="149" t="s">
        <v>779</v>
      </c>
      <c r="DP15" s="136" t="s">
        <v>279</v>
      </c>
      <c r="DQ15" s="136">
        <v>55.0</v>
      </c>
      <c r="DR15" s="136">
        <f t="shared" si="29"/>
        <v>8.25</v>
      </c>
      <c r="DS15" s="145">
        <f t="shared" si="30"/>
        <v>46.75</v>
      </c>
      <c r="DT15" s="138">
        <v>0.12</v>
      </c>
      <c r="DU15" s="143"/>
      <c r="DV15" s="144" t="s">
        <v>248</v>
      </c>
      <c r="DW15" s="1"/>
      <c r="DX15" s="149"/>
      <c r="DY15" s="136"/>
      <c r="DZ15" s="136"/>
      <c r="EA15" s="136"/>
      <c r="EB15" s="145"/>
      <c r="EC15" s="145"/>
      <c r="ED15" s="145"/>
      <c r="EE15" s="144"/>
      <c r="EF15" s="1"/>
      <c r="EG15" s="149" t="s">
        <v>780</v>
      </c>
      <c r="EH15" s="136" t="s">
        <v>314</v>
      </c>
      <c r="EI15" s="136">
        <v>170.0</v>
      </c>
      <c r="EJ15" s="136"/>
      <c r="EK15" s="136">
        <f t="shared" si="33"/>
        <v>25.5</v>
      </c>
      <c r="EL15" s="145">
        <f t="shared" si="34"/>
        <v>144.5</v>
      </c>
      <c r="EM15" s="197">
        <v>0.12</v>
      </c>
      <c r="EN15" s="145"/>
      <c r="EO15" s="144" t="s">
        <v>263</v>
      </c>
      <c r="EQ15" s="149" t="s">
        <v>781</v>
      </c>
      <c r="ER15" s="136" t="s">
        <v>285</v>
      </c>
      <c r="ES15" s="136">
        <v>175.0</v>
      </c>
      <c r="ET15" s="154"/>
      <c r="EU15" s="154"/>
      <c r="EV15" s="154"/>
      <c r="EW15" s="136">
        <f t="shared" ref="EW15:EW23" si="88">ES15*15/100</f>
        <v>26.25</v>
      </c>
      <c r="EX15" s="145">
        <f t="shared" ref="EX15:EX23" si="89">ES15-EW15</f>
        <v>148.75</v>
      </c>
      <c r="EY15" s="146">
        <v>0.12</v>
      </c>
      <c r="EZ15" s="144" t="s">
        <v>248</v>
      </c>
      <c r="FB15" s="149" t="s">
        <v>782</v>
      </c>
      <c r="FC15" s="136" t="s">
        <v>304</v>
      </c>
      <c r="FD15" s="136">
        <v>160.0</v>
      </c>
      <c r="FE15" s="136">
        <f t="shared" si="37"/>
        <v>24</v>
      </c>
      <c r="FF15" s="145">
        <f t="shared" si="38"/>
        <v>136</v>
      </c>
      <c r="FG15" s="146">
        <v>0.18</v>
      </c>
      <c r="FH15" s="145"/>
      <c r="FI15" s="144" t="s">
        <v>248</v>
      </c>
      <c r="FK15" s="149" t="s">
        <v>783</v>
      </c>
      <c r="FL15" s="136" t="s">
        <v>784</v>
      </c>
      <c r="FM15" s="136">
        <v>154.0</v>
      </c>
      <c r="FN15" s="136">
        <f t="shared" si="39"/>
        <v>23.1</v>
      </c>
      <c r="FO15" s="145">
        <f t="shared" si="40"/>
        <v>130.9</v>
      </c>
      <c r="FP15" s="145"/>
      <c r="FQ15" s="146">
        <v>0.18</v>
      </c>
      <c r="FR15" s="144" t="s">
        <v>248</v>
      </c>
      <c r="FS15" s="1"/>
      <c r="FT15" s="140" t="s">
        <v>635</v>
      </c>
      <c r="FU15" s="136" t="s">
        <v>602</v>
      </c>
      <c r="FV15" s="136">
        <v>46.0</v>
      </c>
      <c r="FW15" s="136">
        <f t="shared" si="41"/>
        <v>6.9</v>
      </c>
      <c r="FX15" s="155">
        <f t="shared" si="42"/>
        <v>39.1</v>
      </c>
      <c r="FY15" s="146">
        <v>0.12</v>
      </c>
      <c r="FZ15" s="144" t="s">
        <v>248</v>
      </c>
      <c r="GA15" s="142"/>
      <c r="GB15" s="140" t="s">
        <v>785</v>
      </c>
      <c r="GC15" s="182" t="s">
        <v>260</v>
      </c>
      <c r="GD15" s="136">
        <v>130.0</v>
      </c>
      <c r="GE15" s="136">
        <f t="shared" si="43"/>
        <v>19.5</v>
      </c>
      <c r="GF15" s="155">
        <f t="shared" si="44"/>
        <v>110.5</v>
      </c>
      <c r="GG15" s="146">
        <v>0.05</v>
      </c>
      <c r="GH15" s="144" t="s">
        <v>248</v>
      </c>
      <c r="GI15" s="142"/>
      <c r="GJ15" s="149"/>
      <c r="GK15" s="141"/>
      <c r="GL15" s="136"/>
      <c r="GM15" s="136"/>
      <c r="GN15" s="144"/>
      <c r="GO15" s="142"/>
      <c r="GP15" s="156"/>
      <c r="GQ15" s="24"/>
      <c r="GR15" s="24"/>
      <c r="GS15" s="147"/>
      <c r="GT15" s="8"/>
      <c r="GU15" s="134" t="s">
        <v>786</v>
      </c>
      <c r="GV15" s="136"/>
      <c r="GW15" s="136">
        <v>140.0</v>
      </c>
      <c r="GX15" s="136">
        <f t="shared" si="49"/>
        <v>21</v>
      </c>
      <c r="GY15" s="145">
        <f t="shared" si="50"/>
        <v>119</v>
      </c>
      <c r="GZ15" s="145"/>
      <c r="HA15" s="144"/>
      <c r="HC15" s="134" t="s">
        <v>787</v>
      </c>
      <c r="HD15" s="136" t="s">
        <v>29</v>
      </c>
      <c r="HE15" s="136">
        <v>300.0</v>
      </c>
      <c r="HF15" s="136">
        <f t="shared" si="51"/>
        <v>45</v>
      </c>
      <c r="HG15" s="155">
        <f t="shared" si="52"/>
        <v>255</v>
      </c>
      <c r="HH15" s="146">
        <v>0.05</v>
      </c>
      <c r="HI15" s="144" t="s">
        <v>248</v>
      </c>
      <c r="HK15" s="134" t="s">
        <v>788</v>
      </c>
      <c r="HL15" s="157" t="s">
        <v>756</v>
      </c>
      <c r="HM15" s="136">
        <v>749.0</v>
      </c>
      <c r="HN15" s="136">
        <f t="shared" si="53"/>
        <v>112.35</v>
      </c>
      <c r="HO15" s="145">
        <f t="shared" si="54"/>
        <v>636.65</v>
      </c>
      <c r="HP15" s="146">
        <v>0.18</v>
      </c>
      <c r="HQ15" s="144" t="s">
        <v>248</v>
      </c>
      <c r="HR15" s="142"/>
      <c r="HS15" s="149"/>
      <c r="HT15" s="141"/>
      <c r="HU15" s="136"/>
      <c r="HV15" s="136"/>
      <c r="HW15" s="145"/>
      <c r="HX15" s="145"/>
      <c r="HY15" s="144"/>
      <c r="HZ15" s="142"/>
      <c r="IA15" s="209"/>
      <c r="IB15" s="210"/>
      <c r="IC15" s="154"/>
      <c r="ID15" s="154"/>
      <c r="IE15" s="184"/>
      <c r="IF15" s="184"/>
      <c r="IG15" s="185"/>
      <c r="IH15" s="1"/>
      <c r="II15" s="167" t="s">
        <v>789</v>
      </c>
      <c r="IJ15" s="168" t="s">
        <v>790</v>
      </c>
      <c r="IK15" s="136">
        <v>38.0</v>
      </c>
      <c r="IL15" s="136">
        <f t="shared" si="59"/>
        <v>5.7</v>
      </c>
      <c r="IM15" s="145">
        <f t="shared" si="60"/>
        <v>32.3</v>
      </c>
      <c r="IN15" s="146">
        <v>0.12</v>
      </c>
      <c r="IO15" s="144" t="s">
        <v>248</v>
      </c>
      <c r="IP15" s="142"/>
      <c r="IQ15" s="183"/>
      <c r="IR15" s="186"/>
      <c r="IS15" s="154"/>
      <c r="IT15" s="154"/>
      <c r="IU15" s="184"/>
      <c r="IV15" s="184"/>
      <c r="IW15" s="185"/>
      <c r="IY15" s="140" t="s">
        <v>791</v>
      </c>
      <c r="IZ15" s="148" t="s">
        <v>310</v>
      </c>
      <c r="JA15" s="136">
        <v>245.0</v>
      </c>
      <c r="JB15" s="136">
        <f t="shared" si="63"/>
        <v>73.5</v>
      </c>
      <c r="JC15" s="145">
        <f t="shared" si="64"/>
        <v>171.5</v>
      </c>
      <c r="JD15" s="146">
        <v>0.18</v>
      </c>
      <c r="JE15" s="144" t="s">
        <v>248</v>
      </c>
      <c r="JF15" s="142"/>
      <c r="JG15" s="134" t="s">
        <v>792</v>
      </c>
      <c r="JH15" s="157"/>
      <c r="JI15" s="136">
        <v>37.0</v>
      </c>
      <c r="JJ15" s="136">
        <f t="shared" si="75"/>
        <v>3.7</v>
      </c>
      <c r="JK15" s="145">
        <f t="shared" si="66"/>
        <v>33.3</v>
      </c>
      <c r="JL15" s="138">
        <v>0.18</v>
      </c>
      <c r="JM15" s="144" t="s">
        <v>551</v>
      </c>
      <c r="JN15" s="142"/>
      <c r="JO15" s="160"/>
      <c r="JP15" s="136"/>
      <c r="JQ15" s="136"/>
      <c r="JR15" s="136"/>
      <c r="JS15" s="145"/>
      <c r="JT15" s="145"/>
      <c r="JU15" s="145"/>
      <c r="JV15" s="144"/>
      <c r="JX15" s="149" t="s">
        <v>793</v>
      </c>
      <c r="JY15" s="136" t="s">
        <v>279</v>
      </c>
      <c r="JZ15" s="136" t="s">
        <v>319</v>
      </c>
      <c r="KA15" s="136">
        <v>95.0</v>
      </c>
      <c r="KB15" s="136">
        <f t="shared" si="84"/>
        <v>3.8</v>
      </c>
      <c r="KC15" s="137">
        <f t="shared" si="85"/>
        <v>91.2</v>
      </c>
      <c r="KD15" s="146">
        <v>0.05</v>
      </c>
      <c r="KE15" s="161" t="s">
        <v>248</v>
      </c>
    </row>
    <row r="16" ht="24.75" customHeight="1">
      <c r="A16" s="132" t="s">
        <v>794</v>
      </c>
      <c r="B16" s="207"/>
      <c r="C16" s="149" t="s">
        <v>795</v>
      </c>
      <c r="D16" s="136" t="s">
        <v>627</v>
      </c>
      <c r="E16" s="136">
        <f t="shared" si="1"/>
        <v>13.12</v>
      </c>
      <c r="F16" s="137">
        <f t="shared" si="2"/>
        <v>314.88</v>
      </c>
      <c r="G16" s="136">
        <v>328.0</v>
      </c>
      <c r="H16" s="138">
        <v>0.12</v>
      </c>
      <c r="I16" s="136" t="s">
        <v>322</v>
      </c>
      <c r="J16" s="145" t="s">
        <v>248</v>
      </c>
      <c r="K16" s="104"/>
      <c r="L16" s="140"/>
      <c r="M16" s="141"/>
      <c r="N16" s="136"/>
      <c r="O16" s="136"/>
      <c r="P16" s="145"/>
      <c r="Q16" s="145"/>
      <c r="R16" s="144"/>
      <c r="S16" s="142"/>
      <c r="T16" s="140" t="s">
        <v>796</v>
      </c>
      <c r="U16" s="141" t="s">
        <v>569</v>
      </c>
      <c r="V16" s="136">
        <f t="shared" si="5"/>
        <v>5</v>
      </c>
      <c r="W16" s="136">
        <f t="shared" si="6"/>
        <v>45</v>
      </c>
      <c r="X16" s="143">
        <v>50.0</v>
      </c>
      <c r="Y16" s="138">
        <v>0.05</v>
      </c>
      <c r="Z16" s="144" t="s">
        <v>248</v>
      </c>
      <c r="AA16" s="1"/>
      <c r="AB16" s="140" t="s">
        <v>694</v>
      </c>
      <c r="AC16" s="141" t="s">
        <v>797</v>
      </c>
      <c r="AD16" s="136">
        <f t="shared" si="7"/>
        <v>56.25</v>
      </c>
      <c r="AE16" s="136">
        <f t="shared" si="8"/>
        <v>318.75</v>
      </c>
      <c r="AF16" s="145">
        <v>375.0</v>
      </c>
      <c r="AG16" s="146">
        <v>0.05</v>
      </c>
      <c r="AH16" s="147" t="s">
        <v>255</v>
      </c>
      <c r="AI16" s="1"/>
      <c r="AJ16" s="140" t="s">
        <v>798</v>
      </c>
      <c r="AK16" s="151" t="s">
        <v>766</v>
      </c>
      <c r="AL16" s="136">
        <f t="shared" si="76"/>
        <v>24.9</v>
      </c>
      <c r="AM16" s="137">
        <f t="shared" si="77"/>
        <v>224.1</v>
      </c>
      <c r="AN16" s="136">
        <v>249.0</v>
      </c>
      <c r="AO16" s="136"/>
      <c r="AP16" s="139" t="s">
        <v>258</v>
      </c>
      <c r="AR16" s="140" t="s">
        <v>799</v>
      </c>
      <c r="AS16" s="148" t="s">
        <v>260</v>
      </c>
      <c r="AT16" s="136">
        <f t="shared" si="11"/>
        <v>10.3</v>
      </c>
      <c r="AU16" s="136">
        <f t="shared" si="12"/>
        <v>92.7</v>
      </c>
      <c r="AV16" s="136">
        <v>103.0</v>
      </c>
      <c r="AW16" s="138">
        <v>0.05</v>
      </c>
      <c r="AX16" s="139" t="s">
        <v>248</v>
      </c>
      <c r="AY16" s="142"/>
      <c r="AZ16" s="134" t="s">
        <v>800</v>
      </c>
      <c r="BA16" s="211" t="s">
        <v>801</v>
      </c>
      <c r="BB16" s="136">
        <f t="shared" ref="BB16:BB19" si="90">BD16*10/100</f>
        <v>18</v>
      </c>
      <c r="BC16" s="136">
        <f t="shared" ref="BC16:BC19" si="91">BD16-BB16</f>
        <v>162</v>
      </c>
      <c r="BD16" s="136">
        <v>180.0</v>
      </c>
      <c r="BE16" s="138">
        <v>0.18</v>
      </c>
      <c r="BF16" s="139" t="s">
        <v>263</v>
      </c>
      <c r="BI16" s="140" t="s">
        <v>620</v>
      </c>
      <c r="BJ16" s="141" t="s">
        <v>802</v>
      </c>
      <c r="BK16" s="136">
        <f t="shared" si="15"/>
        <v>2</v>
      </c>
      <c r="BL16" s="136">
        <f t="shared" si="16"/>
        <v>18</v>
      </c>
      <c r="BM16" s="136">
        <v>20.0</v>
      </c>
      <c r="BN16" s="138">
        <v>0.18</v>
      </c>
      <c r="BO16" s="139" t="s">
        <v>248</v>
      </c>
      <c r="BR16" s="134" t="s">
        <v>803</v>
      </c>
      <c r="BS16" s="135" t="s">
        <v>804</v>
      </c>
      <c r="BT16" s="136">
        <f t="shared" si="17"/>
        <v>62</v>
      </c>
      <c r="BU16" s="136">
        <f t="shared" si="18"/>
        <v>558</v>
      </c>
      <c r="BV16" s="136">
        <v>620.0</v>
      </c>
      <c r="BW16" s="138">
        <v>0.18</v>
      </c>
      <c r="BX16" s="139" t="s">
        <v>263</v>
      </c>
      <c r="CA16" s="179" t="s">
        <v>805</v>
      </c>
      <c r="CB16" s="212" t="s">
        <v>806</v>
      </c>
      <c r="CC16" s="136">
        <f t="shared" si="86"/>
        <v>39.8</v>
      </c>
      <c r="CD16" s="136">
        <f t="shared" si="87"/>
        <v>358.2</v>
      </c>
      <c r="CE16" s="136">
        <v>398.0</v>
      </c>
      <c r="CF16" s="138">
        <v>0.18</v>
      </c>
      <c r="CG16" s="139" t="s">
        <v>248</v>
      </c>
      <c r="CI16" s="140"/>
      <c r="CJ16" s="213"/>
      <c r="CK16" s="136"/>
      <c r="CL16" s="136"/>
      <c r="CM16" s="145"/>
      <c r="CN16" s="146"/>
      <c r="CO16" s="144"/>
      <c r="CQ16" s="175" t="s">
        <v>807</v>
      </c>
      <c r="CR16" s="205" t="s">
        <v>546</v>
      </c>
      <c r="CS16" s="136">
        <f t="shared" si="80"/>
        <v>53.8</v>
      </c>
      <c r="CT16" s="136">
        <f t="shared" si="81"/>
        <v>484.2</v>
      </c>
      <c r="CU16" s="145">
        <v>538.0</v>
      </c>
      <c r="CV16" s="146">
        <v>0.18</v>
      </c>
      <c r="CW16" s="152" t="s">
        <v>248</v>
      </c>
      <c r="CY16" s="134" t="s">
        <v>808</v>
      </c>
      <c r="CZ16" s="136" t="s">
        <v>589</v>
      </c>
      <c r="DA16" s="136">
        <v>115.0</v>
      </c>
      <c r="DB16" s="136">
        <f t="shared" si="82"/>
        <v>11.5</v>
      </c>
      <c r="DC16" s="145">
        <f t="shared" si="83"/>
        <v>103.5</v>
      </c>
      <c r="DD16" s="146">
        <v>0.18</v>
      </c>
      <c r="DE16" s="144" t="s">
        <v>248</v>
      </c>
      <c r="DF16" s="97"/>
      <c r="DG16" s="149" t="s">
        <v>809</v>
      </c>
      <c r="DH16" s="141" t="s">
        <v>810</v>
      </c>
      <c r="DI16" s="136">
        <f t="shared" si="27"/>
        <v>6</v>
      </c>
      <c r="DJ16" s="136">
        <f t="shared" si="28"/>
        <v>54</v>
      </c>
      <c r="DK16" s="145">
        <v>60.0</v>
      </c>
      <c r="DL16" s="138">
        <v>0.18</v>
      </c>
      <c r="DM16" s="144" t="s">
        <v>248</v>
      </c>
      <c r="DO16" s="149" t="s">
        <v>811</v>
      </c>
      <c r="DP16" s="136" t="s">
        <v>812</v>
      </c>
      <c r="DQ16" s="136">
        <v>159.0</v>
      </c>
      <c r="DR16" s="136">
        <f t="shared" si="29"/>
        <v>23.85</v>
      </c>
      <c r="DS16" s="145">
        <f t="shared" si="30"/>
        <v>135.15</v>
      </c>
      <c r="DT16" s="138">
        <v>0.12</v>
      </c>
      <c r="DU16" s="143"/>
      <c r="DV16" s="144" t="s">
        <v>248</v>
      </c>
      <c r="DW16" s="1"/>
      <c r="DX16" s="149"/>
      <c r="DY16" s="136"/>
      <c r="DZ16" s="136"/>
      <c r="EA16" s="136"/>
      <c r="EB16" s="145"/>
      <c r="EC16" s="145"/>
      <c r="ED16" s="145"/>
      <c r="EE16" s="144"/>
      <c r="EF16" s="1"/>
      <c r="EG16" s="149" t="s">
        <v>813</v>
      </c>
      <c r="EH16" s="136" t="s">
        <v>314</v>
      </c>
      <c r="EI16" s="136">
        <v>89.0</v>
      </c>
      <c r="EJ16" s="136"/>
      <c r="EK16" s="136">
        <f t="shared" si="33"/>
        <v>13.35</v>
      </c>
      <c r="EL16" s="145">
        <f t="shared" si="34"/>
        <v>75.65</v>
      </c>
      <c r="EM16" s="197">
        <v>0.12</v>
      </c>
      <c r="EN16" s="145"/>
      <c r="EO16" s="144" t="s">
        <v>263</v>
      </c>
      <c r="EQ16" s="149" t="s">
        <v>814</v>
      </c>
      <c r="ER16" s="136" t="s">
        <v>815</v>
      </c>
      <c r="ES16" s="136">
        <v>499.0</v>
      </c>
      <c r="ET16" s="154"/>
      <c r="EU16" s="154"/>
      <c r="EV16" s="154"/>
      <c r="EW16" s="136">
        <f t="shared" si="88"/>
        <v>74.85</v>
      </c>
      <c r="EX16" s="145">
        <f t="shared" si="89"/>
        <v>424.15</v>
      </c>
      <c r="EY16" s="146">
        <v>0.12</v>
      </c>
      <c r="EZ16" s="144" t="s">
        <v>248</v>
      </c>
      <c r="FB16" s="149" t="s">
        <v>816</v>
      </c>
      <c r="FC16" s="136" t="s">
        <v>304</v>
      </c>
      <c r="FD16" s="136">
        <v>94.0</v>
      </c>
      <c r="FE16" s="136">
        <f t="shared" si="37"/>
        <v>14.1</v>
      </c>
      <c r="FF16" s="145">
        <f t="shared" si="38"/>
        <v>79.9</v>
      </c>
      <c r="FG16" s="146">
        <v>0.18</v>
      </c>
      <c r="FH16" s="145"/>
      <c r="FI16" s="144" t="s">
        <v>248</v>
      </c>
      <c r="FK16" s="149" t="s">
        <v>817</v>
      </c>
      <c r="FL16" s="136" t="s">
        <v>289</v>
      </c>
      <c r="FM16" s="136">
        <v>205.0</v>
      </c>
      <c r="FN16" s="136">
        <f t="shared" si="39"/>
        <v>30.75</v>
      </c>
      <c r="FO16" s="145">
        <f t="shared" si="40"/>
        <v>174.25</v>
      </c>
      <c r="FP16" s="145"/>
      <c r="FQ16" s="146">
        <v>0.18</v>
      </c>
      <c r="FR16" s="144" t="s">
        <v>248</v>
      </c>
      <c r="FS16" s="1"/>
      <c r="FT16" s="140" t="s">
        <v>818</v>
      </c>
      <c r="FU16" s="136" t="s">
        <v>602</v>
      </c>
      <c r="FV16" s="136">
        <v>40.0</v>
      </c>
      <c r="FW16" s="136">
        <f t="shared" si="41"/>
        <v>6</v>
      </c>
      <c r="FX16" s="155">
        <f t="shared" si="42"/>
        <v>34</v>
      </c>
      <c r="FY16" s="146">
        <v>0.12</v>
      </c>
      <c r="FZ16" s="144" t="s">
        <v>248</v>
      </c>
      <c r="GA16" s="142"/>
      <c r="GB16" s="140" t="s">
        <v>819</v>
      </c>
      <c r="GC16" s="182" t="s">
        <v>27</v>
      </c>
      <c r="GD16" s="136">
        <v>145.0</v>
      </c>
      <c r="GE16" s="136">
        <f t="shared" si="43"/>
        <v>21.75</v>
      </c>
      <c r="GF16" s="155">
        <f t="shared" si="44"/>
        <v>123.25</v>
      </c>
      <c r="GG16" s="146">
        <v>0.05</v>
      </c>
      <c r="GH16" s="144" t="s">
        <v>248</v>
      </c>
      <c r="GI16" s="142"/>
      <c r="GJ16" s="149"/>
      <c r="GK16" s="141"/>
      <c r="GL16" s="136"/>
      <c r="GM16" s="136"/>
      <c r="GN16" s="144"/>
      <c r="GO16" s="142"/>
      <c r="GP16" s="156"/>
      <c r="GQ16" s="24"/>
      <c r="GR16" s="24"/>
      <c r="GS16" s="147"/>
      <c r="GT16" s="8"/>
      <c r="GU16" s="134" t="s">
        <v>820</v>
      </c>
      <c r="GV16" s="136"/>
      <c r="GW16" s="136">
        <v>240.0</v>
      </c>
      <c r="GX16" s="136">
        <f t="shared" si="49"/>
        <v>36</v>
      </c>
      <c r="GY16" s="145">
        <f t="shared" si="50"/>
        <v>204</v>
      </c>
      <c r="GZ16" s="145"/>
      <c r="HA16" s="144"/>
      <c r="HC16" s="134" t="s">
        <v>821</v>
      </c>
      <c r="HD16" s="136" t="s">
        <v>30</v>
      </c>
      <c r="HE16" s="136">
        <v>250.0</v>
      </c>
      <c r="HF16" s="136">
        <f t="shared" si="51"/>
        <v>37.5</v>
      </c>
      <c r="HG16" s="155">
        <f t="shared" si="52"/>
        <v>212.5</v>
      </c>
      <c r="HH16" s="146">
        <v>0.05</v>
      </c>
      <c r="HI16" s="144" t="s">
        <v>248</v>
      </c>
      <c r="HK16" s="134" t="s">
        <v>822</v>
      </c>
      <c r="HL16" s="157" t="s">
        <v>823</v>
      </c>
      <c r="HM16" s="136">
        <v>550.0</v>
      </c>
      <c r="HN16" s="136">
        <f t="shared" si="53"/>
        <v>82.5</v>
      </c>
      <c r="HO16" s="145">
        <f t="shared" si="54"/>
        <v>467.5</v>
      </c>
      <c r="HP16" s="146">
        <v>0.18</v>
      </c>
      <c r="HQ16" s="144" t="s">
        <v>551</v>
      </c>
      <c r="HR16" s="142"/>
      <c r="HS16" s="149"/>
      <c r="HT16" s="141"/>
      <c r="HU16" s="136"/>
      <c r="HV16" s="136"/>
      <c r="HW16" s="145"/>
      <c r="HX16" s="145"/>
      <c r="HY16" s="144"/>
      <c r="HZ16" s="142"/>
      <c r="IA16" s="214"/>
      <c r="IB16" s="215"/>
      <c r="IC16" s="154"/>
      <c r="ID16" s="154"/>
      <c r="IE16" s="184"/>
      <c r="IF16" s="184"/>
      <c r="IG16" s="185"/>
      <c r="IH16" s="1"/>
      <c r="II16" s="167" t="s">
        <v>824</v>
      </c>
      <c r="IJ16" s="168" t="s">
        <v>306</v>
      </c>
      <c r="IK16" s="136">
        <v>50.0</v>
      </c>
      <c r="IL16" s="136">
        <f t="shared" si="59"/>
        <v>7.5</v>
      </c>
      <c r="IM16" s="145">
        <f t="shared" si="60"/>
        <v>42.5</v>
      </c>
      <c r="IN16" s="146">
        <v>0.12</v>
      </c>
      <c r="IO16" s="136" t="s">
        <v>248</v>
      </c>
      <c r="IP16" s="142"/>
      <c r="IQ16" s="183"/>
      <c r="IR16" s="186"/>
      <c r="IS16" s="154"/>
      <c r="IT16" s="154"/>
      <c r="IU16" s="184"/>
      <c r="IV16" s="184"/>
      <c r="IW16" s="185"/>
      <c r="IY16" s="140" t="s">
        <v>825</v>
      </c>
      <c r="IZ16" s="148" t="s">
        <v>310</v>
      </c>
      <c r="JA16" s="136">
        <v>400.0</v>
      </c>
      <c r="JB16" s="136">
        <f t="shared" si="63"/>
        <v>120</v>
      </c>
      <c r="JC16" s="145">
        <f t="shared" si="64"/>
        <v>280</v>
      </c>
      <c r="JD16" s="146">
        <v>0.18</v>
      </c>
      <c r="JE16" s="144" t="s">
        <v>248</v>
      </c>
      <c r="JF16" s="142"/>
      <c r="JG16" s="134" t="s">
        <v>826</v>
      </c>
      <c r="JH16" s="157"/>
      <c r="JI16" s="136">
        <v>320.0</v>
      </c>
      <c r="JJ16" s="136">
        <f t="shared" si="75"/>
        <v>32</v>
      </c>
      <c r="JK16" s="145">
        <f t="shared" si="66"/>
        <v>288</v>
      </c>
      <c r="JL16" s="138">
        <v>0.18</v>
      </c>
      <c r="JM16" s="144" t="s">
        <v>551</v>
      </c>
      <c r="JN16" s="142"/>
      <c r="JO16" s="216"/>
      <c r="JP16" s="154"/>
      <c r="JQ16" s="154"/>
      <c r="JR16" s="154"/>
      <c r="JS16" s="184"/>
      <c r="JT16" s="184"/>
      <c r="JU16" s="184"/>
      <c r="JV16" s="185"/>
      <c r="JX16" s="149" t="s">
        <v>827</v>
      </c>
      <c r="JY16" s="136" t="s">
        <v>30</v>
      </c>
      <c r="JZ16" s="136" t="s">
        <v>322</v>
      </c>
      <c r="KA16" s="136">
        <v>41.0</v>
      </c>
      <c r="KB16" s="136">
        <f t="shared" si="84"/>
        <v>1.64</v>
      </c>
      <c r="KC16" s="137">
        <f t="shared" si="85"/>
        <v>39.36</v>
      </c>
      <c r="KD16" s="146">
        <v>0.05</v>
      </c>
      <c r="KE16" s="147" t="s">
        <v>248</v>
      </c>
    </row>
    <row r="17" ht="24.75" customHeight="1">
      <c r="A17" s="24" t="s">
        <v>828</v>
      </c>
      <c r="B17" s="142"/>
      <c r="C17" s="149" t="s">
        <v>829</v>
      </c>
      <c r="D17" s="136" t="s">
        <v>335</v>
      </c>
      <c r="E17" s="136">
        <f t="shared" si="1"/>
        <v>27</v>
      </c>
      <c r="F17" s="137">
        <f t="shared" si="2"/>
        <v>648</v>
      </c>
      <c r="G17" s="136">
        <v>675.0</v>
      </c>
      <c r="H17" s="138">
        <v>0.12</v>
      </c>
      <c r="I17" s="136" t="s">
        <v>322</v>
      </c>
      <c r="J17" s="145" t="s">
        <v>248</v>
      </c>
      <c r="K17" s="104"/>
      <c r="L17" s="140"/>
      <c r="M17" s="141"/>
      <c r="N17" s="136"/>
      <c r="O17" s="136"/>
      <c r="P17" s="145"/>
      <c r="Q17" s="145"/>
      <c r="R17" s="144"/>
      <c r="S17" s="142"/>
      <c r="T17" s="140" t="s">
        <v>762</v>
      </c>
      <c r="U17" s="141" t="s">
        <v>830</v>
      </c>
      <c r="V17" s="136">
        <f t="shared" si="5"/>
        <v>3</v>
      </c>
      <c r="W17" s="136">
        <f t="shared" si="6"/>
        <v>27</v>
      </c>
      <c r="X17" s="143">
        <v>30.0</v>
      </c>
      <c r="Y17" s="138">
        <v>0.05</v>
      </c>
      <c r="Z17" s="144" t="s">
        <v>248</v>
      </c>
      <c r="AA17" s="1"/>
      <c r="AB17" s="140" t="s">
        <v>831</v>
      </c>
      <c r="AC17" s="141" t="s">
        <v>30</v>
      </c>
      <c r="AD17" s="136">
        <f t="shared" si="7"/>
        <v>12.3</v>
      </c>
      <c r="AE17" s="136">
        <f t="shared" si="8"/>
        <v>69.7</v>
      </c>
      <c r="AF17" s="145">
        <v>82.0</v>
      </c>
      <c r="AG17" s="146">
        <v>0.05</v>
      </c>
      <c r="AH17" s="147" t="s">
        <v>255</v>
      </c>
      <c r="AI17" s="1"/>
      <c r="AJ17" s="217"/>
      <c r="AK17" s="154"/>
      <c r="AL17" s="154"/>
      <c r="AM17" s="154"/>
      <c r="AN17" s="154"/>
      <c r="AO17" s="154"/>
      <c r="AP17" s="154"/>
      <c r="AR17" s="140" t="s">
        <v>832</v>
      </c>
      <c r="AS17" s="148" t="s">
        <v>279</v>
      </c>
      <c r="AT17" s="136">
        <f t="shared" si="11"/>
        <v>9.6</v>
      </c>
      <c r="AU17" s="136">
        <f t="shared" si="12"/>
        <v>86.4</v>
      </c>
      <c r="AV17" s="136">
        <v>96.0</v>
      </c>
      <c r="AW17" s="138">
        <v>0.05</v>
      </c>
      <c r="AX17" s="139" t="s">
        <v>248</v>
      </c>
      <c r="AY17" s="142"/>
      <c r="AZ17" s="134" t="s">
        <v>833</v>
      </c>
      <c r="BA17" s="135" t="s">
        <v>834</v>
      </c>
      <c r="BB17" s="136">
        <f t="shared" si="90"/>
        <v>31.8</v>
      </c>
      <c r="BC17" s="136">
        <f t="shared" si="91"/>
        <v>286.2</v>
      </c>
      <c r="BD17" s="136">
        <v>318.0</v>
      </c>
      <c r="BE17" s="138">
        <v>0.18</v>
      </c>
      <c r="BF17" s="139" t="s">
        <v>263</v>
      </c>
      <c r="BI17" s="140" t="s">
        <v>835</v>
      </c>
      <c r="BJ17" s="141" t="s">
        <v>836</v>
      </c>
      <c r="BK17" s="136">
        <f t="shared" si="15"/>
        <v>4.5</v>
      </c>
      <c r="BL17" s="136">
        <f t="shared" si="16"/>
        <v>40.5</v>
      </c>
      <c r="BM17" s="136">
        <v>45.0</v>
      </c>
      <c r="BN17" s="138">
        <v>0.18</v>
      </c>
      <c r="BO17" s="139" t="s">
        <v>248</v>
      </c>
      <c r="BR17" s="218" t="s">
        <v>837</v>
      </c>
      <c r="BS17" s="219" t="s">
        <v>838</v>
      </c>
      <c r="BT17" s="194">
        <f t="shared" si="17"/>
        <v>44.5</v>
      </c>
      <c r="BU17" s="194">
        <f t="shared" si="18"/>
        <v>400.5</v>
      </c>
      <c r="BV17" s="194">
        <v>445.0</v>
      </c>
      <c r="BW17" s="138">
        <v>0.18</v>
      </c>
      <c r="BX17" s="220" t="s">
        <v>263</v>
      </c>
      <c r="CA17" s="140" t="s">
        <v>839</v>
      </c>
      <c r="CB17" s="151" t="s">
        <v>840</v>
      </c>
      <c r="CC17" s="136">
        <f t="shared" si="86"/>
        <v>53.9</v>
      </c>
      <c r="CD17" s="136">
        <f t="shared" si="87"/>
        <v>485.1</v>
      </c>
      <c r="CE17" s="136">
        <v>539.0</v>
      </c>
      <c r="CF17" s="138">
        <v>0.18</v>
      </c>
      <c r="CG17" s="139" t="s">
        <v>248</v>
      </c>
      <c r="CI17" s="140" t="s">
        <v>841</v>
      </c>
      <c r="CJ17" s="141" t="s">
        <v>842</v>
      </c>
      <c r="CK17" s="136">
        <f t="shared" ref="CK17:CK42" si="92">CM17*10/100</f>
        <v>62.3</v>
      </c>
      <c r="CL17" s="136">
        <f t="shared" ref="CL17:CL42" si="93">CM17-CK17</f>
        <v>560.7</v>
      </c>
      <c r="CM17" s="145">
        <v>623.0</v>
      </c>
      <c r="CN17" s="146">
        <v>0.18</v>
      </c>
      <c r="CO17" s="144" t="s">
        <v>248</v>
      </c>
      <c r="CQ17" s="140"/>
      <c r="CR17" s="148"/>
      <c r="CS17" s="136"/>
      <c r="CT17" s="136"/>
      <c r="CU17" s="145"/>
      <c r="CV17" s="146">
        <v>0.18</v>
      </c>
      <c r="CW17" s="152"/>
      <c r="CY17" s="134" t="s">
        <v>843</v>
      </c>
      <c r="CZ17" s="136" t="s">
        <v>844</v>
      </c>
      <c r="DA17" s="136">
        <v>195.0</v>
      </c>
      <c r="DB17" s="136">
        <f t="shared" si="82"/>
        <v>19.5</v>
      </c>
      <c r="DC17" s="145">
        <f t="shared" si="83"/>
        <v>175.5</v>
      </c>
      <c r="DD17" s="146">
        <v>0.18</v>
      </c>
      <c r="DE17" s="144" t="s">
        <v>248</v>
      </c>
      <c r="DF17" s="97"/>
      <c r="DG17" s="149" t="s">
        <v>845</v>
      </c>
      <c r="DH17" s="141" t="s">
        <v>629</v>
      </c>
      <c r="DI17" s="136">
        <f t="shared" si="27"/>
        <v>16.9</v>
      </c>
      <c r="DJ17" s="136">
        <f t="shared" si="28"/>
        <v>152.1</v>
      </c>
      <c r="DK17" s="145">
        <v>169.0</v>
      </c>
      <c r="DL17" s="138">
        <v>0.18</v>
      </c>
      <c r="DM17" s="144" t="s">
        <v>248</v>
      </c>
      <c r="DO17" s="149" t="s">
        <v>846</v>
      </c>
      <c r="DP17" s="136" t="s">
        <v>279</v>
      </c>
      <c r="DQ17" s="136">
        <v>75.0</v>
      </c>
      <c r="DR17" s="136">
        <f t="shared" si="29"/>
        <v>11.25</v>
      </c>
      <c r="DS17" s="145">
        <f t="shared" si="30"/>
        <v>63.75</v>
      </c>
      <c r="DT17" s="138">
        <v>0.12</v>
      </c>
      <c r="DU17" s="143"/>
      <c r="DV17" s="144" t="s">
        <v>248</v>
      </c>
      <c r="DW17" s="1"/>
      <c r="DX17" s="149"/>
      <c r="DY17" s="136"/>
      <c r="DZ17" s="136"/>
      <c r="EA17" s="136"/>
      <c r="EB17" s="145"/>
      <c r="EC17" s="145"/>
      <c r="ED17" s="145"/>
      <c r="EE17" s="144"/>
      <c r="EF17" s="1"/>
      <c r="EG17" s="149" t="s">
        <v>847</v>
      </c>
      <c r="EH17" s="136" t="s">
        <v>314</v>
      </c>
      <c r="EI17" s="136">
        <v>89.0</v>
      </c>
      <c r="EJ17" s="136"/>
      <c r="EK17" s="136">
        <f t="shared" si="33"/>
        <v>13.35</v>
      </c>
      <c r="EL17" s="145">
        <f t="shared" si="34"/>
        <v>75.65</v>
      </c>
      <c r="EM17" s="197">
        <v>0.12</v>
      </c>
      <c r="EN17" s="145"/>
      <c r="EO17" s="144" t="s">
        <v>263</v>
      </c>
      <c r="EQ17" s="149" t="s">
        <v>848</v>
      </c>
      <c r="ER17" s="136" t="s">
        <v>849</v>
      </c>
      <c r="ES17" s="136">
        <v>320.0</v>
      </c>
      <c r="ET17" s="154"/>
      <c r="EU17" s="154"/>
      <c r="EV17" s="154"/>
      <c r="EW17" s="136">
        <f t="shared" si="88"/>
        <v>48</v>
      </c>
      <c r="EX17" s="145">
        <f t="shared" si="89"/>
        <v>272</v>
      </c>
      <c r="EY17" s="146">
        <v>0.12</v>
      </c>
      <c r="EZ17" s="144" t="s">
        <v>850</v>
      </c>
      <c r="FB17" s="149" t="s">
        <v>851</v>
      </c>
      <c r="FC17" s="136" t="s">
        <v>304</v>
      </c>
      <c r="FD17" s="136">
        <v>260.0</v>
      </c>
      <c r="FE17" s="136">
        <f t="shared" si="37"/>
        <v>39</v>
      </c>
      <c r="FF17" s="145">
        <f t="shared" si="38"/>
        <v>221</v>
      </c>
      <c r="FG17" s="146">
        <v>0.18</v>
      </c>
      <c r="FH17" s="145"/>
      <c r="FI17" s="144" t="s">
        <v>248</v>
      </c>
      <c r="FK17" s="149" t="s">
        <v>852</v>
      </c>
      <c r="FL17" s="24" t="s">
        <v>853</v>
      </c>
      <c r="FM17" s="136">
        <v>214.0</v>
      </c>
      <c r="FN17" s="136">
        <f t="shared" si="39"/>
        <v>32.1</v>
      </c>
      <c r="FO17" s="145">
        <f t="shared" si="40"/>
        <v>181.9</v>
      </c>
      <c r="FP17" s="145"/>
      <c r="FQ17" s="146">
        <v>0.18</v>
      </c>
      <c r="FR17" s="144" t="s">
        <v>248</v>
      </c>
      <c r="FS17" s="1"/>
      <c r="FT17" s="140" t="s">
        <v>854</v>
      </c>
      <c r="FU17" s="136" t="s">
        <v>855</v>
      </c>
      <c r="FV17" s="136">
        <v>20.0</v>
      </c>
      <c r="FW17" s="136">
        <f t="shared" si="41"/>
        <v>3</v>
      </c>
      <c r="FX17" s="155">
        <f t="shared" si="42"/>
        <v>17</v>
      </c>
      <c r="FY17" s="146">
        <v>0.12</v>
      </c>
      <c r="FZ17" s="144" t="s">
        <v>248</v>
      </c>
      <c r="GA17" s="142"/>
      <c r="GB17" s="140" t="s">
        <v>856</v>
      </c>
      <c r="GC17" s="141" t="s">
        <v>260</v>
      </c>
      <c r="GD17" s="136">
        <v>130.0</v>
      </c>
      <c r="GE17" s="136">
        <f t="shared" si="43"/>
        <v>19.5</v>
      </c>
      <c r="GF17" s="155">
        <f t="shared" si="44"/>
        <v>110.5</v>
      </c>
      <c r="GG17" s="146">
        <v>0.05</v>
      </c>
      <c r="GH17" s="144" t="s">
        <v>248</v>
      </c>
      <c r="GI17" s="142"/>
      <c r="GJ17" s="149"/>
      <c r="GK17" s="141"/>
      <c r="GL17" s="136"/>
      <c r="GM17" s="136"/>
      <c r="GN17" s="144"/>
      <c r="GO17" s="142"/>
      <c r="GP17" s="156"/>
      <c r="GQ17" s="24"/>
      <c r="GR17" s="24"/>
      <c r="GS17" s="147"/>
      <c r="GT17" s="8"/>
      <c r="GU17" s="149" t="s">
        <v>857</v>
      </c>
      <c r="GV17" s="136"/>
      <c r="GW17" s="136">
        <v>400.0</v>
      </c>
      <c r="GX17" s="136">
        <f t="shared" si="49"/>
        <v>60</v>
      </c>
      <c r="GY17" s="145">
        <f t="shared" si="50"/>
        <v>340</v>
      </c>
      <c r="GZ17" s="145"/>
      <c r="HA17" s="144"/>
      <c r="HC17" s="134" t="s">
        <v>858</v>
      </c>
      <c r="HD17" s="136" t="s">
        <v>30</v>
      </c>
      <c r="HE17" s="136">
        <v>210.0</v>
      </c>
      <c r="HF17" s="136">
        <f t="shared" si="51"/>
        <v>31.5</v>
      </c>
      <c r="HG17" s="155">
        <f t="shared" si="52"/>
        <v>178.5</v>
      </c>
      <c r="HH17" s="146">
        <v>0.05</v>
      </c>
      <c r="HI17" s="144" t="s">
        <v>248</v>
      </c>
      <c r="HK17" s="149" t="s">
        <v>859</v>
      </c>
      <c r="HL17" s="141"/>
      <c r="HM17" s="136">
        <v>449.0</v>
      </c>
      <c r="HN17" s="136">
        <f t="shared" si="53"/>
        <v>67.35</v>
      </c>
      <c r="HO17" s="145">
        <f t="shared" si="54"/>
        <v>381.65</v>
      </c>
      <c r="HP17" s="146">
        <v>0.18</v>
      </c>
      <c r="HQ17" s="144" t="s">
        <v>551</v>
      </c>
      <c r="HR17" s="142"/>
      <c r="HS17" s="149"/>
      <c r="HT17" s="141"/>
      <c r="HU17" s="136"/>
      <c r="HV17" s="136"/>
      <c r="HW17" s="145"/>
      <c r="HX17" s="145"/>
      <c r="HY17" s="144"/>
      <c r="HZ17" s="142"/>
      <c r="IA17" s="183"/>
      <c r="IB17" s="186"/>
      <c r="IC17" s="154"/>
      <c r="ID17" s="154"/>
      <c r="IE17" s="184"/>
      <c r="IF17" s="184"/>
      <c r="IG17" s="185"/>
      <c r="IH17" s="1"/>
      <c r="II17" s="154" t="s">
        <v>565</v>
      </c>
      <c r="IJ17" s="168" t="s">
        <v>279</v>
      </c>
      <c r="IK17" s="136">
        <v>35.0</v>
      </c>
      <c r="IL17" s="136">
        <f t="shared" si="59"/>
        <v>5.25</v>
      </c>
      <c r="IM17" s="145">
        <f t="shared" si="60"/>
        <v>29.75</v>
      </c>
      <c r="IN17" s="146">
        <v>0.12</v>
      </c>
      <c r="IO17" s="136" t="s">
        <v>248</v>
      </c>
      <c r="IP17" s="142"/>
      <c r="IQ17" s="183"/>
      <c r="IR17" s="186"/>
      <c r="IS17" s="154"/>
      <c r="IT17" s="154"/>
      <c r="IU17" s="184"/>
      <c r="IV17" s="184"/>
      <c r="IW17" s="185"/>
      <c r="IY17" s="140" t="s">
        <v>860</v>
      </c>
      <c r="IZ17" s="148"/>
      <c r="JA17" s="136">
        <v>200.0</v>
      </c>
      <c r="JB17" s="136">
        <f t="shared" si="63"/>
        <v>60</v>
      </c>
      <c r="JC17" s="145">
        <f t="shared" si="64"/>
        <v>140</v>
      </c>
      <c r="JD17" s="146">
        <v>0.18</v>
      </c>
      <c r="JE17" s="144"/>
      <c r="JF17" s="142"/>
      <c r="JG17" s="134" t="s">
        <v>861</v>
      </c>
      <c r="JH17" s="157"/>
      <c r="JI17" s="136">
        <v>149.0</v>
      </c>
      <c r="JJ17" s="136">
        <f t="shared" si="75"/>
        <v>14.9</v>
      </c>
      <c r="JK17" s="145">
        <f t="shared" si="66"/>
        <v>134.1</v>
      </c>
      <c r="JL17" s="138">
        <v>0.18</v>
      </c>
      <c r="JM17" s="144" t="s">
        <v>551</v>
      </c>
      <c r="JN17" s="142"/>
      <c r="JO17" s="216"/>
      <c r="JP17" s="154"/>
      <c r="JQ17" s="154"/>
      <c r="JR17" s="154"/>
      <c r="JS17" s="184"/>
      <c r="JT17" s="184"/>
      <c r="JU17" s="184"/>
      <c r="JV17" s="185"/>
      <c r="JX17" s="149"/>
      <c r="JY17" s="136"/>
      <c r="JZ17" s="136"/>
      <c r="KA17" s="136"/>
      <c r="KB17" s="136"/>
      <c r="KC17" s="136"/>
      <c r="KD17" s="145"/>
      <c r="KE17" s="144"/>
    </row>
    <row r="18" ht="24.75" customHeight="1">
      <c r="A18" s="132" t="s">
        <v>862</v>
      </c>
      <c r="B18" s="207"/>
      <c r="C18" s="149" t="s">
        <v>727</v>
      </c>
      <c r="D18" s="136" t="s">
        <v>250</v>
      </c>
      <c r="E18" s="136">
        <f t="shared" si="1"/>
        <v>25</v>
      </c>
      <c r="F18" s="137">
        <f t="shared" si="2"/>
        <v>600</v>
      </c>
      <c r="G18" s="136">
        <v>625.0</v>
      </c>
      <c r="H18" s="138">
        <v>0.12</v>
      </c>
      <c r="I18" s="136" t="s">
        <v>322</v>
      </c>
      <c r="J18" s="145" t="s">
        <v>248</v>
      </c>
      <c r="K18" s="104"/>
      <c r="L18" s="140"/>
      <c r="M18" s="141"/>
      <c r="N18" s="136"/>
      <c r="O18" s="136"/>
      <c r="P18" s="145"/>
      <c r="Q18" s="145"/>
      <c r="R18" s="144"/>
      <c r="S18" s="142"/>
      <c r="T18" s="140" t="s">
        <v>863</v>
      </c>
      <c r="U18" s="141" t="s">
        <v>830</v>
      </c>
      <c r="V18" s="136">
        <f t="shared" si="5"/>
        <v>3</v>
      </c>
      <c r="W18" s="136">
        <f t="shared" si="6"/>
        <v>27</v>
      </c>
      <c r="X18" s="143">
        <v>30.0</v>
      </c>
      <c r="Y18" s="138">
        <v>0.05</v>
      </c>
      <c r="Z18" s="144" t="s">
        <v>248</v>
      </c>
      <c r="AA18" s="1"/>
      <c r="AB18" s="140" t="s">
        <v>536</v>
      </c>
      <c r="AC18" s="141" t="s">
        <v>312</v>
      </c>
      <c r="AD18" s="136">
        <f t="shared" si="7"/>
        <v>72.75</v>
      </c>
      <c r="AE18" s="136">
        <f t="shared" si="8"/>
        <v>412.25</v>
      </c>
      <c r="AF18" s="145">
        <v>485.0</v>
      </c>
      <c r="AG18" s="146">
        <v>0.05</v>
      </c>
      <c r="AH18" s="147" t="s">
        <v>255</v>
      </c>
      <c r="AI18" s="1"/>
      <c r="AJ18" s="140" t="s">
        <v>864</v>
      </c>
      <c r="AK18" s="141" t="s">
        <v>865</v>
      </c>
      <c r="AL18" s="136">
        <f t="shared" ref="AL18:AL22" si="94">AN18*10/100</f>
        <v>6.5</v>
      </c>
      <c r="AM18" s="137">
        <f t="shared" ref="AM18:AM22" si="95">AN18-AL18</f>
        <v>58.5</v>
      </c>
      <c r="AN18" s="136">
        <v>65.0</v>
      </c>
      <c r="AO18" s="136"/>
      <c r="AP18" s="139" t="s">
        <v>248</v>
      </c>
      <c r="AR18" s="221" t="s">
        <v>866</v>
      </c>
      <c r="AS18" s="148" t="s">
        <v>279</v>
      </c>
      <c r="AT18" s="136">
        <f t="shared" si="11"/>
        <v>5.6</v>
      </c>
      <c r="AU18" s="136">
        <f t="shared" si="12"/>
        <v>50.4</v>
      </c>
      <c r="AV18" s="136">
        <v>56.0</v>
      </c>
      <c r="AW18" s="138">
        <v>0.05</v>
      </c>
      <c r="AX18" s="139"/>
      <c r="AY18" s="142"/>
      <c r="AZ18" s="134" t="s">
        <v>867</v>
      </c>
      <c r="BA18" s="222" t="s">
        <v>254</v>
      </c>
      <c r="BB18" s="136">
        <f t="shared" si="90"/>
        <v>6</v>
      </c>
      <c r="BC18" s="136">
        <f t="shared" si="91"/>
        <v>54</v>
      </c>
      <c r="BD18" s="136">
        <v>60.0</v>
      </c>
      <c r="BE18" s="138">
        <v>0.18</v>
      </c>
      <c r="BF18" s="139" t="s">
        <v>263</v>
      </c>
      <c r="BI18" s="140" t="s">
        <v>868</v>
      </c>
      <c r="BJ18" s="141" t="s">
        <v>869</v>
      </c>
      <c r="BK18" s="136">
        <f t="shared" si="15"/>
        <v>14</v>
      </c>
      <c r="BL18" s="136">
        <f t="shared" si="16"/>
        <v>126</v>
      </c>
      <c r="BM18" s="136">
        <v>140.0</v>
      </c>
      <c r="BN18" s="138">
        <v>0.18</v>
      </c>
      <c r="BO18" s="139" t="s">
        <v>248</v>
      </c>
      <c r="BR18" s="134" t="s">
        <v>870</v>
      </c>
      <c r="BS18" s="135" t="s">
        <v>738</v>
      </c>
      <c r="BT18" s="136">
        <f t="shared" si="17"/>
        <v>73.5</v>
      </c>
      <c r="BU18" s="136">
        <f t="shared" si="18"/>
        <v>661.5</v>
      </c>
      <c r="BV18" s="136">
        <v>735.0</v>
      </c>
      <c r="BW18" s="138">
        <v>0.18</v>
      </c>
      <c r="BX18" s="139" t="s">
        <v>263</v>
      </c>
      <c r="CA18" s="223"/>
      <c r="CB18" s="33"/>
      <c r="CH18" s="104"/>
      <c r="CI18" s="140" t="s">
        <v>871</v>
      </c>
      <c r="CJ18" s="141" t="s">
        <v>872</v>
      </c>
      <c r="CK18" s="136">
        <f t="shared" si="92"/>
        <v>38</v>
      </c>
      <c r="CL18" s="136">
        <f t="shared" si="93"/>
        <v>342</v>
      </c>
      <c r="CM18" s="145">
        <v>380.0</v>
      </c>
      <c r="CN18" s="146">
        <v>0.18</v>
      </c>
      <c r="CO18" s="144" t="s">
        <v>248</v>
      </c>
      <c r="CQ18" s="140" t="s">
        <v>873</v>
      </c>
      <c r="CR18" s="148" t="s">
        <v>874</v>
      </c>
      <c r="CS18" s="136">
        <f t="shared" ref="CS18:CS26" si="96">CU18*10/100</f>
        <v>57.5</v>
      </c>
      <c r="CT18" s="136">
        <f t="shared" ref="CT18:CT26" si="97">CU18-CS18</f>
        <v>517.5</v>
      </c>
      <c r="CU18" s="145">
        <v>575.0</v>
      </c>
      <c r="CV18" s="146">
        <v>0.18</v>
      </c>
      <c r="CW18" s="152" t="s">
        <v>248</v>
      </c>
      <c r="CY18" s="149" t="s">
        <v>875</v>
      </c>
      <c r="CZ18" s="136" t="s">
        <v>342</v>
      </c>
      <c r="DA18" s="136">
        <v>200.0</v>
      </c>
      <c r="DB18" s="136">
        <f t="shared" si="82"/>
        <v>20</v>
      </c>
      <c r="DC18" s="145">
        <f t="shared" si="83"/>
        <v>180</v>
      </c>
      <c r="DD18" s="146">
        <v>0.18</v>
      </c>
      <c r="DE18" s="144" t="s">
        <v>248</v>
      </c>
      <c r="DF18" s="97"/>
      <c r="DG18" s="134" t="s">
        <v>876</v>
      </c>
      <c r="DH18" s="166" t="s">
        <v>629</v>
      </c>
      <c r="DI18" s="136">
        <f t="shared" si="27"/>
        <v>16.9</v>
      </c>
      <c r="DJ18" s="136">
        <f t="shared" si="28"/>
        <v>152.1</v>
      </c>
      <c r="DK18" s="145">
        <v>169.0</v>
      </c>
      <c r="DL18" s="138">
        <v>0.18</v>
      </c>
      <c r="DM18" s="144" t="s">
        <v>248</v>
      </c>
      <c r="DO18" s="149" t="s">
        <v>877</v>
      </c>
      <c r="DP18" s="136" t="s">
        <v>29</v>
      </c>
      <c r="DQ18" s="136">
        <v>89.0</v>
      </c>
      <c r="DR18" s="136">
        <f t="shared" si="29"/>
        <v>13.35</v>
      </c>
      <c r="DS18" s="145">
        <f t="shared" si="30"/>
        <v>75.65</v>
      </c>
      <c r="DT18" s="138">
        <v>0.12</v>
      </c>
      <c r="DU18" s="143"/>
      <c r="DV18" s="144" t="s">
        <v>248</v>
      </c>
      <c r="DW18" s="1"/>
      <c r="DX18" s="183"/>
      <c r="DY18" s="154"/>
      <c r="DZ18" s="154"/>
      <c r="EA18" s="154"/>
      <c r="EB18" s="184"/>
      <c r="EC18" s="184"/>
      <c r="ED18" s="184"/>
      <c r="EE18" s="185"/>
      <c r="EF18" s="1"/>
      <c r="EG18" s="149" t="s">
        <v>878</v>
      </c>
      <c r="EH18" s="136" t="s">
        <v>879</v>
      </c>
      <c r="EI18" s="136">
        <v>169.0</v>
      </c>
      <c r="EJ18" s="136"/>
      <c r="EK18" s="136">
        <f t="shared" si="33"/>
        <v>25.35</v>
      </c>
      <c r="EL18" s="145">
        <f t="shared" si="34"/>
        <v>143.65</v>
      </c>
      <c r="EM18" s="197">
        <v>0.12</v>
      </c>
      <c r="EN18" s="145"/>
      <c r="EO18" s="144" t="s">
        <v>263</v>
      </c>
      <c r="EQ18" s="149" t="s">
        <v>848</v>
      </c>
      <c r="ER18" s="136" t="s">
        <v>880</v>
      </c>
      <c r="ES18" s="136">
        <v>399.0</v>
      </c>
      <c r="ET18" s="154"/>
      <c r="EU18" s="154"/>
      <c r="EV18" s="154"/>
      <c r="EW18" s="136">
        <f t="shared" si="88"/>
        <v>59.85</v>
      </c>
      <c r="EX18" s="145">
        <f t="shared" si="89"/>
        <v>339.15</v>
      </c>
      <c r="EY18" s="146">
        <v>0.12</v>
      </c>
      <c r="EZ18" s="144" t="s">
        <v>850</v>
      </c>
      <c r="FB18" s="149" t="s">
        <v>881</v>
      </c>
      <c r="FC18" s="136" t="s">
        <v>882</v>
      </c>
      <c r="FD18" s="136">
        <v>1199.0</v>
      </c>
      <c r="FE18" s="136">
        <f t="shared" si="37"/>
        <v>179.85</v>
      </c>
      <c r="FF18" s="145">
        <f t="shared" si="38"/>
        <v>1019.15</v>
      </c>
      <c r="FG18" s="146">
        <v>0.18</v>
      </c>
      <c r="FH18" s="145"/>
      <c r="FI18" s="144" t="s">
        <v>248</v>
      </c>
      <c r="FK18" s="149" t="s">
        <v>288</v>
      </c>
      <c r="FL18" s="136" t="s">
        <v>354</v>
      </c>
      <c r="FM18" s="136">
        <v>102.0</v>
      </c>
      <c r="FN18" s="136">
        <f t="shared" si="39"/>
        <v>15.3</v>
      </c>
      <c r="FO18" s="145">
        <f t="shared" si="40"/>
        <v>86.7</v>
      </c>
      <c r="FP18" s="145"/>
      <c r="FQ18" s="146">
        <v>0.18</v>
      </c>
      <c r="FR18" s="144" t="s">
        <v>248</v>
      </c>
      <c r="FS18" s="1"/>
      <c r="FT18" s="140" t="s">
        <v>883</v>
      </c>
      <c r="FU18" s="136" t="s">
        <v>602</v>
      </c>
      <c r="FV18" s="136">
        <v>40.0</v>
      </c>
      <c r="FW18" s="136">
        <f t="shared" si="41"/>
        <v>6</v>
      </c>
      <c r="FX18" s="155">
        <f t="shared" si="42"/>
        <v>34</v>
      </c>
      <c r="FY18" s="146">
        <v>0.12</v>
      </c>
      <c r="FZ18" s="144" t="s">
        <v>248</v>
      </c>
      <c r="GA18" s="142"/>
      <c r="GB18" s="149" t="s">
        <v>884</v>
      </c>
      <c r="GC18" s="141" t="s">
        <v>260</v>
      </c>
      <c r="GD18" s="136">
        <v>117.0</v>
      </c>
      <c r="GE18" s="136">
        <f t="shared" si="43"/>
        <v>17.55</v>
      </c>
      <c r="GF18" s="155">
        <f t="shared" si="44"/>
        <v>99.45</v>
      </c>
      <c r="GG18" s="146">
        <v>0.05</v>
      </c>
      <c r="GH18" s="144" t="s">
        <v>248</v>
      </c>
      <c r="GI18" s="142"/>
      <c r="GJ18" s="149"/>
      <c r="GK18" s="141"/>
      <c r="GL18" s="136"/>
      <c r="GM18" s="136"/>
      <c r="GN18" s="144"/>
      <c r="GO18" s="142"/>
      <c r="GP18" s="156"/>
      <c r="GQ18" s="24"/>
      <c r="GR18" s="24"/>
      <c r="GS18" s="147"/>
      <c r="GT18" s="8"/>
      <c r="GU18" s="134" t="s">
        <v>885</v>
      </c>
      <c r="GV18" s="136"/>
      <c r="GW18" s="136">
        <v>40.0</v>
      </c>
      <c r="GX18" s="136">
        <f t="shared" si="49"/>
        <v>6</v>
      </c>
      <c r="GY18" s="145">
        <f t="shared" si="50"/>
        <v>34</v>
      </c>
      <c r="GZ18" s="145"/>
      <c r="HA18" s="144"/>
      <c r="HC18" s="134" t="s">
        <v>886</v>
      </c>
      <c r="HD18" s="136" t="s">
        <v>887</v>
      </c>
      <c r="HE18" s="136">
        <v>168.0</v>
      </c>
      <c r="HF18" s="136">
        <f t="shared" si="51"/>
        <v>25.2</v>
      </c>
      <c r="HG18" s="155">
        <f t="shared" si="52"/>
        <v>142.8</v>
      </c>
      <c r="HH18" s="146">
        <v>0.05</v>
      </c>
      <c r="HI18" s="144" t="s">
        <v>248</v>
      </c>
      <c r="HK18" s="134" t="s">
        <v>888</v>
      </c>
      <c r="HL18" s="157" t="s">
        <v>889</v>
      </c>
      <c r="HM18" s="136">
        <v>199.0</v>
      </c>
      <c r="HN18" s="136">
        <f t="shared" si="53"/>
        <v>29.85</v>
      </c>
      <c r="HO18" s="145">
        <f t="shared" si="54"/>
        <v>169.15</v>
      </c>
      <c r="HP18" s="146">
        <v>0.18</v>
      </c>
      <c r="HQ18" s="144" t="s">
        <v>248</v>
      </c>
      <c r="HR18" s="142"/>
      <c r="HS18" s="149"/>
      <c r="HT18" s="141"/>
      <c r="HU18" s="136"/>
      <c r="HV18" s="136"/>
      <c r="HW18" s="145"/>
      <c r="HX18" s="145"/>
      <c r="HY18" s="144"/>
      <c r="HZ18" s="142"/>
      <c r="IA18" s="183"/>
      <c r="IB18" s="186"/>
      <c r="IC18" s="154"/>
      <c r="ID18" s="154"/>
      <c r="IE18" s="184"/>
      <c r="IF18" s="184"/>
      <c r="IG18" s="185"/>
      <c r="IH18" s="1"/>
      <c r="II18" s="1"/>
      <c r="IJ18" s="1"/>
      <c r="IK18" s="1"/>
      <c r="IL18" s="1"/>
      <c r="IM18" s="1"/>
      <c r="IN18" s="1"/>
      <c r="IO18" s="1"/>
      <c r="IP18" s="142"/>
      <c r="IQ18" s="183"/>
      <c r="IR18" s="186"/>
      <c r="IS18" s="154"/>
      <c r="IT18" s="154"/>
      <c r="IU18" s="184"/>
      <c r="IV18" s="184"/>
      <c r="IW18" s="185"/>
      <c r="IY18" s="140" t="s">
        <v>890</v>
      </c>
      <c r="IZ18" s="148" t="s">
        <v>310</v>
      </c>
      <c r="JA18" s="136">
        <v>150.0</v>
      </c>
      <c r="JB18" s="136">
        <f t="shared" si="63"/>
        <v>45</v>
      </c>
      <c r="JC18" s="145">
        <f t="shared" si="64"/>
        <v>105</v>
      </c>
      <c r="JD18" s="146">
        <v>0.18</v>
      </c>
      <c r="JE18" s="144" t="s">
        <v>248</v>
      </c>
      <c r="JF18" s="142"/>
      <c r="JG18" s="134" t="s">
        <v>891</v>
      </c>
      <c r="JH18" s="157"/>
      <c r="JI18" s="136">
        <v>65.0</v>
      </c>
      <c r="JJ18" s="136">
        <f t="shared" si="75"/>
        <v>6.5</v>
      </c>
      <c r="JK18" s="145">
        <f t="shared" si="66"/>
        <v>58.5</v>
      </c>
      <c r="JL18" s="138">
        <v>0.18</v>
      </c>
      <c r="JM18" s="144" t="s">
        <v>551</v>
      </c>
      <c r="JN18" s="142"/>
      <c r="JO18" s="216"/>
      <c r="JP18" s="154"/>
      <c r="JQ18" s="154"/>
      <c r="JR18" s="154"/>
      <c r="JS18" s="184"/>
      <c r="JT18" s="184"/>
      <c r="JU18" s="184"/>
      <c r="JV18" s="185"/>
      <c r="JX18" s="183"/>
      <c r="JY18" s="154"/>
      <c r="JZ18" s="154"/>
      <c r="KA18" s="154"/>
      <c r="KB18" s="136"/>
      <c r="KC18" s="136"/>
      <c r="KD18" s="145"/>
      <c r="KE18" s="144"/>
    </row>
    <row r="19" ht="24.75" customHeight="1">
      <c r="A19" s="24" t="s">
        <v>892</v>
      </c>
      <c r="B19" s="142"/>
      <c r="C19" s="149" t="s">
        <v>727</v>
      </c>
      <c r="D19" s="136" t="s">
        <v>627</v>
      </c>
      <c r="E19" s="136">
        <f t="shared" si="1"/>
        <v>12.56</v>
      </c>
      <c r="F19" s="137">
        <f t="shared" si="2"/>
        <v>301.44</v>
      </c>
      <c r="G19" s="136">
        <v>314.0</v>
      </c>
      <c r="H19" s="138">
        <v>0.12</v>
      </c>
      <c r="I19" s="136" t="s">
        <v>322</v>
      </c>
      <c r="J19" s="145" t="s">
        <v>248</v>
      </c>
      <c r="K19" s="104"/>
      <c r="L19" s="140"/>
      <c r="M19" s="141"/>
      <c r="N19" s="136"/>
      <c r="O19" s="136"/>
      <c r="P19" s="145"/>
      <c r="Q19" s="145"/>
      <c r="R19" s="144"/>
      <c r="S19" s="142"/>
      <c r="T19" s="140" t="s">
        <v>893</v>
      </c>
      <c r="U19" s="141" t="s">
        <v>830</v>
      </c>
      <c r="V19" s="136">
        <f t="shared" si="5"/>
        <v>3</v>
      </c>
      <c r="W19" s="136">
        <f t="shared" si="6"/>
        <v>27</v>
      </c>
      <c r="X19" s="143">
        <v>30.0</v>
      </c>
      <c r="Y19" s="138">
        <v>0.05</v>
      </c>
      <c r="Z19" s="144" t="s">
        <v>248</v>
      </c>
      <c r="AA19" s="1"/>
      <c r="AB19" s="140" t="s">
        <v>894</v>
      </c>
      <c r="AC19" s="141" t="s">
        <v>895</v>
      </c>
      <c r="AD19" s="136">
        <f t="shared" si="7"/>
        <v>133.5</v>
      </c>
      <c r="AE19" s="136">
        <f t="shared" si="8"/>
        <v>756.5</v>
      </c>
      <c r="AF19" s="145">
        <v>890.0</v>
      </c>
      <c r="AG19" s="146">
        <v>0.05</v>
      </c>
      <c r="AH19" s="224" t="s">
        <v>255</v>
      </c>
      <c r="AI19" s="1"/>
      <c r="AJ19" s="140" t="s">
        <v>896</v>
      </c>
      <c r="AK19" s="141" t="s">
        <v>865</v>
      </c>
      <c r="AL19" s="136">
        <f t="shared" si="94"/>
        <v>6.5</v>
      </c>
      <c r="AM19" s="137">
        <f t="shared" si="95"/>
        <v>58.5</v>
      </c>
      <c r="AN19" s="136">
        <v>65.0</v>
      </c>
      <c r="AO19" s="136"/>
      <c r="AP19" s="139" t="s">
        <v>248</v>
      </c>
      <c r="AR19" s="140" t="s">
        <v>897</v>
      </c>
      <c r="AS19" s="148" t="s">
        <v>260</v>
      </c>
      <c r="AT19" s="136">
        <f t="shared" si="11"/>
        <v>15.1</v>
      </c>
      <c r="AU19" s="136">
        <f t="shared" si="12"/>
        <v>135.9</v>
      </c>
      <c r="AV19" s="136">
        <v>151.0</v>
      </c>
      <c r="AW19" s="138">
        <v>0.05</v>
      </c>
      <c r="AX19" s="139" t="s">
        <v>248</v>
      </c>
      <c r="AY19" s="142"/>
      <c r="AZ19" s="134" t="s">
        <v>898</v>
      </c>
      <c r="BA19" s="135" t="s">
        <v>899</v>
      </c>
      <c r="BB19" s="136">
        <f t="shared" si="90"/>
        <v>9.5</v>
      </c>
      <c r="BC19" s="136">
        <f t="shared" si="91"/>
        <v>85.5</v>
      </c>
      <c r="BD19" s="136">
        <v>95.0</v>
      </c>
      <c r="BE19" s="138">
        <v>0.18</v>
      </c>
      <c r="BF19" s="139" t="s">
        <v>263</v>
      </c>
      <c r="BI19" s="140" t="s">
        <v>900</v>
      </c>
      <c r="BJ19" s="141" t="s">
        <v>901</v>
      </c>
      <c r="BK19" s="136">
        <f t="shared" si="15"/>
        <v>8</v>
      </c>
      <c r="BL19" s="136">
        <f t="shared" si="16"/>
        <v>72</v>
      </c>
      <c r="BM19" s="136">
        <v>80.0</v>
      </c>
      <c r="BN19" s="138">
        <v>0.18</v>
      </c>
      <c r="BO19" s="139" t="s">
        <v>248</v>
      </c>
      <c r="BR19" s="134" t="s">
        <v>902</v>
      </c>
      <c r="BS19" s="135" t="s">
        <v>342</v>
      </c>
      <c r="BT19" s="136">
        <f t="shared" si="17"/>
        <v>24.9</v>
      </c>
      <c r="BU19" s="136">
        <f t="shared" si="18"/>
        <v>224.1</v>
      </c>
      <c r="BV19" s="136">
        <v>249.0</v>
      </c>
      <c r="BW19" s="138">
        <v>0.18</v>
      </c>
      <c r="BX19" s="139" t="s">
        <v>263</v>
      </c>
      <c r="CA19" s="140" t="s">
        <v>903</v>
      </c>
      <c r="CB19" s="151" t="s">
        <v>337</v>
      </c>
      <c r="CC19" s="136">
        <f t="shared" ref="CC19:CC23" si="98">CE19*10/100</f>
        <v>13.2</v>
      </c>
      <c r="CD19" s="136">
        <f t="shared" ref="CD19:CD23" si="99">CE19-CC19</f>
        <v>118.8</v>
      </c>
      <c r="CE19" s="136">
        <v>132.0</v>
      </c>
      <c r="CF19" s="138">
        <v>0.18</v>
      </c>
      <c r="CG19" s="139" t="s">
        <v>248</v>
      </c>
      <c r="CI19" s="134" t="s">
        <v>904</v>
      </c>
      <c r="CJ19" s="135" t="s">
        <v>872</v>
      </c>
      <c r="CK19" s="136">
        <f t="shared" si="92"/>
        <v>38</v>
      </c>
      <c r="CL19" s="136">
        <f t="shared" si="93"/>
        <v>342</v>
      </c>
      <c r="CM19" s="145">
        <v>380.0</v>
      </c>
      <c r="CN19" s="146">
        <v>0.18</v>
      </c>
      <c r="CO19" s="144" t="s">
        <v>248</v>
      </c>
      <c r="CQ19" s="140" t="s">
        <v>905</v>
      </c>
      <c r="CR19" s="148" t="s">
        <v>602</v>
      </c>
      <c r="CS19" s="136">
        <f t="shared" si="96"/>
        <v>50</v>
      </c>
      <c r="CT19" s="136">
        <f t="shared" si="97"/>
        <v>450</v>
      </c>
      <c r="CU19" s="145">
        <v>500.0</v>
      </c>
      <c r="CV19" s="146">
        <v>0.18</v>
      </c>
      <c r="CW19" s="152" t="s">
        <v>248</v>
      </c>
      <c r="CY19" s="149" t="s">
        <v>906</v>
      </c>
      <c r="CZ19" s="136" t="s">
        <v>907</v>
      </c>
      <c r="DA19" s="136">
        <v>195.0</v>
      </c>
      <c r="DB19" s="136">
        <f t="shared" si="82"/>
        <v>19.5</v>
      </c>
      <c r="DC19" s="145">
        <f t="shared" si="83"/>
        <v>175.5</v>
      </c>
      <c r="DD19" s="146">
        <v>0.18</v>
      </c>
      <c r="DE19" s="144" t="s">
        <v>248</v>
      </c>
      <c r="DF19" s="97"/>
      <c r="DG19" s="134" t="s">
        <v>908</v>
      </c>
      <c r="DH19" s="166" t="s">
        <v>909</v>
      </c>
      <c r="DI19" s="136">
        <f t="shared" si="27"/>
        <v>18.9</v>
      </c>
      <c r="DJ19" s="136">
        <f t="shared" si="28"/>
        <v>170.1</v>
      </c>
      <c r="DK19" s="145">
        <v>189.0</v>
      </c>
      <c r="DL19" s="138">
        <v>0.18</v>
      </c>
      <c r="DM19" s="144" t="s">
        <v>248</v>
      </c>
      <c r="DO19" s="149" t="s">
        <v>910</v>
      </c>
      <c r="DP19" s="136" t="s">
        <v>911</v>
      </c>
      <c r="DQ19" s="136">
        <v>79.0</v>
      </c>
      <c r="DR19" s="136">
        <f t="shared" si="29"/>
        <v>11.85</v>
      </c>
      <c r="DS19" s="145">
        <f t="shared" si="30"/>
        <v>67.15</v>
      </c>
      <c r="DT19" s="138">
        <v>0.12</v>
      </c>
      <c r="DU19" s="143"/>
      <c r="DV19" s="144" t="s">
        <v>248</v>
      </c>
      <c r="DW19" s="1"/>
      <c r="DX19" s="183"/>
      <c r="DY19" s="154"/>
      <c r="DZ19" s="154"/>
      <c r="EA19" s="154"/>
      <c r="EB19" s="184"/>
      <c r="EC19" s="184"/>
      <c r="ED19" s="184"/>
      <c r="EE19" s="185"/>
      <c r="EF19" s="1"/>
      <c r="EG19" s="149" t="s">
        <v>912</v>
      </c>
      <c r="EH19" s="136" t="s">
        <v>913</v>
      </c>
      <c r="EI19" s="136"/>
      <c r="EJ19" s="136"/>
      <c r="EK19" s="136">
        <f t="shared" si="33"/>
        <v>0</v>
      </c>
      <c r="EL19" s="145">
        <f t="shared" si="34"/>
        <v>0</v>
      </c>
      <c r="EM19" s="197">
        <v>0.12</v>
      </c>
      <c r="EN19" s="145"/>
      <c r="EO19" s="144" t="s">
        <v>462</v>
      </c>
      <c r="EQ19" s="149" t="s">
        <v>914</v>
      </c>
      <c r="ER19" s="136" t="s">
        <v>915</v>
      </c>
      <c r="ES19" s="136">
        <v>169.0</v>
      </c>
      <c r="ET19" s="154"/>
      <c r="EU19" s="154"/>
      <c r="EV19" s="154"/>
      <c r="EW19" s="136">
        <f t="shared" si="88"/>
        <v>25.35</v>
      </c>
      <c r="EX19" s="145">
        <f t="shared" si="89"/>
        <v>143.65</v>
      </c>
      <c r="EY19" s="146">
        <v>0.12</v>
      </c>
      <c r="EZ19" s="144" t="s">
        <v>248</v>
      </c>
      <c r="FB19" s="149" t="s">
        <v>916</v>
      </c>
      <c r="FC19" s="136" t="s">
        <v>557</v>
      </c>
      <c r="FD19" s="136">
        <v>515.0</v>
      </c>
      <c r="FE19" s="136">
        <f t="shared" si="37"/>
        <v>77.25</v>
      </c>
      <c r="FF19" s="145">
        <f t="shared" si="38"/>
        <v>437.75</v>
      </c>
      <c r="FG19" s="146">
        <v>0.18</v>
      </c>
      <c r="FH19" s="145"/>
      <c r="FI19" s="144" t="s">
        <v>248</v>
      </c>
      <c r="FK19" s="149" t="s">
        <v>917</v>
      </c>
      <c r="FL19" s="136" t="s">
        <v>855</v>
      </c>
      <c r="FM19" s="136">
        <v>60.0</v>
      </c>
      <c r="FN19" s="136">
        <f t="shared" si="39"/>
        <v>9</v>
      </c>
      <c r="FO19" s="145">
        <f t="shared" si="40"/>
        <v>51</v>
      </c>
      <c r="FP19" s="145"/>
      <c r="FQ19" s="146">
        <v>0.18</v>
      </c>
      <c r="FR19" s="144" t="s">
        <v>248</v>
      </c>
      <c r="FS19" s="1"/>
      <c r="FT19" s="140" t="s">
        <v>818</v>
      </c>
      <c r="FU19" s="136" t="s">
        <v>416</v>
      </c>
      <c r="FV19" s="136">
        <v>99.0</v>
      </c>
      <c r="FW19" s="136">
        <f t="shared" si="41"/>
        <v>14.85</v>
      </c>
      <c r="FX19" s="155">
        <f t="shared" si="42"/>
        <v>84.15</v>
      </c>
      <c r="FY19" s="146">
        <v>0.12</v>
      </c>
      <c r="FZ19" s="144" t="s">
        <v>248</v>
      </c>
      <c r="GA19" s="142"/>
      <c r="GB19" s="140" t="s">
        <v>467</v>
      </c>
      <c r="GC19" s="141" t="s">
        <v>260</v>
      </c>
      <c r="GD19" s="136">
        <v>130.0</v>
      </c>
      <c r="GE19" s="136">
        <f t="shared" si="43"/>
        <v>19.5</v>
      </c>
      <c r="GF19" s="155">
        <f t="shared" si="44"/>
        <v>110.5</v>
      </c>
      <c r="GG19" s="146">
        <v>0.05</v>
      </c>
      <c r="GH19" s="144" t="s">
        <v>248</v>
      </c>
      <c r="GI19" s="142"/>
      <c r="GJ19" s="149"/>
      <c r="GK19" s="141"/>
      <c r="GL19" s="136"/>
      <c r="GM19" s="136"/>
      <c r="GN19" s="144"/>
      <c r="GO19" s="142"/>
      <c r="GP19" s="156"/>
      <c r="GQ19" s="24"/>
      <c r="GR19" s="24"/>
      <c r="GS19" s="147"/>
      <c r="GT19" s="8"/>
      <c r="GU19" s="134" t="s">
        <v>918</v>
      </c>
      <c r="GV19" s="136"/>
      <c r="GW19" s="136">
        <v>420.0</v>
      </c>
      <c r="GX19" s="136">
        <f t="shared" si="49"/>
        <v>63</v>
      </c>
      <c r="GY19" s="145">
        <f t="shared" si="50"/>
        <v>357</v>
      </c>
      <c r="GZ19" s="145"/>
      <c r="HA19" s="144"/>
      <c r="HC19" s="134" t="s">
        <v>919</v>
      </c>
      <c r="HD19" s="136" t="s">
        <v>30</v>
      </c>
      <c r="HE19" s="136">
        <v>330.0</v>
      </c>
      <c r="HF19" s="136">
        <f t="shared" si="51"/>
        <v>49.5</v>
      </c>
      <c r="HG19" s="155">
        <f t="shared" si="52"/>
        <v>280.5</v>
      </c>
      <c r="HH19" s="146">
        <v>0.05</v>
      </c>
      <c r="HI19" s="144" t="s">
        <v>248</v>
      </c>
      <c r="HK19" s="134" t="s">
        <v>920</v>
      </c>
      <c r="HL19" s="157" t="s">
        <v>823</v>
      </c>
      <c r="HM19" s="136">
        <v>150.0</v>
      </c>
      <c r="HN19" s="136">
        <f t="shared" si="53"/>
        <v>22.5</v>
      </c>
      <c r="HO19" s="145">
        <f t="shared" si="54"/>
        <v>127.5</v>
      </c>
      <c r="HP19" s="146">
        <v>0.18</v>
      </c>
      <c r="HQ19" s="144" t="s">
        <v>248</v>
      </c>
      <c r="HR19" s="142"/>
      <c r="HS19" s="149"/>
      <c r="HT19" s="141"/>
      <c r="HU19" s="136"/>
      <c r="HV19" s="136"/>
      <c r="HW19" s="145"/>
      <c r="HX19" s="145"/>
      <c r="HY19" s="144"/>
      <c r="HZ19" s="142"/>
      <c r="IA19" s="183"/>
      <c r="IB19" s="186"/>
      <c r="IC19" s="154"/>
      <c r="ID19" s="154"/>
      <c r="IE19" s="184"/>
      <c r="IF19" s="184"/>
      <c r="IG19" s="185"/>
      <c r="IH19" s="1"/>
      <c r="II19" s="1"/>
      <c r="IJ19" s="225"/>
      <c r="IK19" s="142"/>
      <c r="IL19" s="142"/>
      <c r="IM19" s="142"/>
      <c r="IN19" s="142"/>
      <c r="IO19" s="142"/>
      <c r="IP19" s="142"/>
      <c r="IQ19" s="183"/>
      <c r="IR19" s="186"/>
      <c r="IS19" s="154"/>
      <c r="IT19" s="154"/>
      <c r="IU19" s="184"/>
      <c r="IV19" s="184"/>
      <c r="IW19" s="185"/>
      <c r="IY19" s="140" t="s">
        <v>791</v>
      </c>
      <c r="IZ19" s="148" t="s">
        <v>431</v>
      </c>
      <c r="JA19" s="136">
        <v>77.0</v>
      </c>
      <c r="JB19" s="136">
        <f t="shared" si="63"/>
        <v>23.1</v>
      </c>
      <c r="JC19" s="145">
        <f t="shared" si="64"/>
        <v>53.9</v>
      </c>
      <c r="JD19" s="146">
        <v>0.18</v>
      </c>
      <c r="JE19" s="144" t="s">
        <v>248</v>
      </c>
      <c r="JF19" s="142"/>
      <c r="JG19" s="134" t="s">
        <v>921</v>
      </c>
      <c r="JH19" s="157" t="s">
        <v>922</v>
      </c>
      <c r="JI19" s="136">
        <v>149.0</v>
      </c>
      <c r="JJ19" s="136">
        <f t="shared" si="75"/>
        <v>14.9</v>
      </c>
      <c r="JK19" s="145">
        <f t="shared" si="66"/>
        <v>134.1</v>
      </c>
      <c r="JL19" s="138">
        <v>0.18</v>
      </c>
      <c r="JM19" s="144" t="s">
        <v>248</v>
      </c>
      <c r="JN19" s="142"/>
      <c r="JO19" s="216"/>
      <c r="JP19" s="154"/>
      <c r="JQ19" s="154"/>
      <c r="JR19" s="154"/>
      <c r="JS19" s="184"/>
      <c r="JT19" s="184"/>
      <c r="JU19" s="184"/>
      <c r="JV19" s="185"/>
      <c r="JX19" s="162" t="s">
        <v>923</v>
      </c>
      <c r="JY19" s="136" t="s">
        <v>342</v>
      </c>
      <c r="JZ19" s="136" t="s">
        <v>322</v>
      </c>
      <c r="KA19" s="136">
        <v>14.0</v>
      </c>
      <c r="KB19" s="136">
        <f t="shared" ref="KB19:KB28" si="100">KA19*4%</f>
        <v>0.56</v>
      </c>
      <c r="KC19" s="137">
        <f t="shared" ref="KC19:KC28" si="101">KA19-KB19</f>
        <v>13.44</v>
      </c>
      <c r="KD19" s="146">
        <v>0.05</v>
      </c>
      <c r="KE19" s="147" t="s">
        <v>248</v>
      </c>
    </row>
    <row r="20" ht="24.75" customHeight="1">
      <c r="A20" s="132" t="s">
        <v>924</v>
      </c>
      <c r="B20" s="207"/>
      <c r="C20" s="149" t="s">
        <v>925</v>
      </c>
      <c r="D20" s="136" t="s">
        <v>250</v>
      </c>
      <c r="E20" s="136">
        <f t="shared" si="1"/>
        <v>27.16</v>
      </c>
      <c r="F20" s="137">
        <f t="shared" si="2"/>
        <v>651.84</v>
      </c>
      <c r="G20" s="136">
        <v>679.0</v>
      </c>
      <c r="H20" s="138">
        <v>0.12</v>
      </c>
      <c r="I20" s="136" t="s">
        <v>322</v>
      </c>
      <c r="J20" s="145" t="s">
        <v>248</v>
      </c>
      <c r="K20" s="104"/>
      <c r="L20" s="140"/>
      <c r="M20" s="141"/>
      <c r="N20" s="136"/>
      <c r="O20" s="136"/>
      <c r="P20" s="145"/>
      <c r="Q20" s="145"/>
      <c r="R20" s="144"/>
      <c r="S20" s="142"/>
      <c r="T20" s="140" t="s">
        <v>926</v>
      </c>
      <c r="U20" s="141" t="s">
        <v>927</v>
      </c>
      <c r="V20" s="136">
        <f t="shared" si="5"/>
        <v>3.5</v>
      </c>
      <c r="W20" s="136">
        <f t="shared" si="6"/>
        <v>31.5</v>
      </c>
      <c r="X20" s="143">
        <v>35.0</v>
      </c>
      <c r="Y20" s="138">
        <v>0.05</v>
      </c>
      <c r="Z20" s="144" t="s">
        <v>248</v>
      </c>
      <c r="AA20" s="1"/>
      <c r="AB20" s="140" t="s">
        <v>928</v>
      </c>
      <c r="AC20" s="141" t="s">
        <v>929</v>
      </c>
      <c r="AD20" s="136">
        <f t="shared" si="7"/>
        <v>136.5</v>
      </c>
      <c r="AE20" s="136">
        <f t="shared" si="8"/>
        <v>773.5</v>
      </c>
      <c r="AF20" s="145">
        <v>910.0</v>
      </c>
      <c r="AG20" s="146">
        <v>0.05</v>
      </c>
      <c r="AH20" s="147" t="s">
        <v>255</v>
      </c>
      <c r="AI20" s="1"/>
      <c r="AJ20" s="140" t="s">
        <v>930</v>
      </c>
      <c r="AK20" s="141" t="s">
        <v>931</v>
      </c>
      <c r="AL20" s="136">
        <f t="shared" si="94"/>
        <v>6.5</v>
      </c>
      <c r="AM20" s="137">
        <f t="shared" si="95"/>
        <v>58.5</v>
      </c>
      <c r="AN20" s="136">
        <v>65.0</v>
      </c>
      <c r="AO20" s="136"/>
      <c r="AP20" s="139" t="s">
        <v>248</v>
      </c>
      <c r="AR20" s="140" t="s">
        <v>932</v>
      </c>
      <c r="AS20" s="148" t="s">
        <v>279</v>
      </c>
      <c r="AT20" s="136">
        <f t="shared" si="11"/>
        <v>5.4</v>
      </c>
      <c r="AU20" s="136">
        <f t="shared" si="12"/>
        <v>48.6</v>
      </c>
      <c r="AV20" s="136">
        <v>54.0</v>
      </c>
      <c r="AW20" s="138">
        <v>0.05</v>
      </c>
      <c r="AX20" s="139" t="s">
        <v>248</v>
      </c>
      <c r="AY20" s="226"/>
      <c r="AZ20" s="1"/>
      <c r="BA20" s="1"/>
      <c r="BG20" s="95"/>
      <c r="BI20" s="140" t="s">
        <v>933</v>
      </c>
      <c r="BJ20" s="151" t="s">
        <v>934</v>
      </c>
      <c r="BK20" s="136">
        <f t="shared" si="15"/>
        <v>13.5</v>
      </c>
      <c r="BL20" s="136">
        <f t="shared" si="16"/>
        <v>121.5</v>
      </c>
      <c r="BM20" s="136">
        <v>135.0</v>
      </c>
      <c r="BN20" s="138">
        <v>0.18</v>
      </c>
      <c r="BO20" s="139" t="s">
        <v>248</v>
      </c>
      <c r="BR20" s="227" t="s">
        <v>935</v>
      </c>
      <c r="BS20" s="219" t="s">
        <v>936</v>
      </c>
      <c r="BT20" s="194">
        <f t="shared" si="17"/>
        <v>24.9</v>
      </c>
      <c r="BU20" s="194">
        <f t="shared" si="18"/>
        <v>224.1</v>
      </c>
      <c r="BV20" s="194">
        <v>249.0</v>
      </c>
      <c r="BW20" s="138">
        <v>0.18</v>
      </c>
      <c r="BX20" s="220" t="s">
        <v>263</v>
      </c>
      <c r="CA20" s="140" t="s">
        <v>937</v>
      </c>
      <c r="CB20" s="151" t="s">
        <v>337</v>
      </c>
      <c r="CC20" s="136">
        <f t="shared" si="98"/>
        <v>18</v>
      </c>
      <c r="CD20" s="136">
        <f t="shared" si="99"/>
        <v>162</v>
      </c>
      <c r="CE20" s="136">
        <v>180.0</v>
      </c>
      <c r="CF20" s="138">
        <v>0.18</v>
      </c>
      <c r="CG20" s="139" t="s">
        <v>248</v>
      </c>
      <c r="CI20" s="140" t="s">
        <v>938</v>
      </c>
      <c r="CJ20" s="141" t="s">
        <v>939</v>
      </c>
      <c r="CK20" s="136">
        <f t="shared" si="92"/>
        <v>13.5</v>
      </c>
      <c r="CL20" s="136">
        <f t="shared" si="93"/>
        <v>121.5</v>
      </c>
      <c r="CM20" s="145">
        <v>135.0</v>
      </c>
      <c r="CN20" s="146">
        <v>0.18</v>
      </c>
      <c r="CO20" s="144" t="s">
        <v>248</v>
      </c>
      <c r="CQ20" s="175" t="s">
        <v>940</v>
      </c>
      <c r="CR20" s="176" t="s">
        <v>941</v>
      </c>
      <c r="CS20" s="136">
        <f t="shared" si="96"/>
        <v>25</v>
      </c>
      <c r="CT20" s="136">
        <f t="shared" si="97"/>
        <v>225</v>
      </c>
      <c r="CU20" s="145">
        <v>250.0</v>
      </c>
      <c r="CV20" s="146">
        <v>0.18</v>
      </c>
      <c r="CW20" s="152" t="s">
        <v>248</v>
      </c>
      <c r="CY20" s="149" t="s">
        <v>942</v>
      </c>
      <c r="CZ20" s="136" t="s">
        <v>943</v>
      </c>
      <c r="DA20" s="136">
        <v>549.0</v>
      </c>
      <c r="DB20" s="136">
        <f t="shared" si="82"/>
        <v>54.9</v>
      </c>
      <c r="DC20" s="145">
        <f t="shared" si="83"/>
        <v>494.1</v>
      </c>
      <c r="DD20" s="146">
        <v>0.18</v>
      </c>
      <c r="DE20" s="144" t="s">
        <v>248</v>
      </c>
      <c r="DF20" s="97"/>
      <c r="DG20" s="134" t="s">
        <v>590</v>
      </c>
      <c r="DH20" s="166" t="s">
        <v>591</v>
      </c>
      <c r="DI20" s="136">
        <f t="shared" si="27"/>
        <v>56.9</v>
      </c>
      <c r="DJ20" s="136">
        <f t="shared" si="28"/>
        <v>512.1</v>
      </c>
      <c r="DK20" s="145">
        <v>569.0</v>
      </c>
      <c r="DL20" s="138">
        <v>0.18</v>
      </c>
      <c r="DM20" s="144" t="s">
        <v>248</v>
      </c>
      <c r="DO20" s="149" t="s">
        <v>944</v>
      </c>
      <c r="DP20" s="136" t="s">
        <v>279</v>
      </c>
      <c r="DQ20" s="136">
        <v>65.0</v>
      </c>
      <c r="DR20" s="136">
        <f t="shared" si="29"/>
        <v>9.75</v>
      </c>
      <c r="DS20" s="145">
        <f t="shared" si="30"/>
        <v>55.25</v>
      </c>
      <c r="DT20" s="138">
        <v>0.12</v>
      </c>
      <c r="DU20" s="143"/>
      <c r="DV20" s="144" t="s">
        <v>248</v>
      </c>
      <c r="DW20" s="1"/>
      <c r="DX20" s="183"/>
      <c r="DY20" s="154"/>
      <c r="DZ20" s="154"/>
      <c r="EA20" s="154"/>
      <c r="EB20" s="184"/>
      <c r="EC20" s="184"/>
      <c r="ED20" s="184"/>
      <c r="EE20" s="185"/>
      <c r="EF20" s="1"/>
      <c r="EG20" s="149" t="s">
        <v>945</v>
      </c>
      <c r="EH20" s="136" t="s">
        <v>314</v>
      </c>
      <c r="EI20" s="136">
        <v>89.0</v>
      </c>
      <c r="EJ20" s="136"/>
      <c r="EK20" s="136">
        <f t="shared" si="33"/>
        <v>13.35</v>
      </c>
      <c r="EL20" s="145">
        <f t="shared" si="34"/>
        <v>75.65</v>
      </c>
      <c r="EM20" s="197">
        <v>0.12</v>
      </c>
      <c r="EN20" s="145"/>
      <c r="EO20" s="144" t="s">
        <v>248</v>
      </c>
      <c r="EQ20" s="149" t="s">
        <v>946</v>
      </c>
      <c r="ER20" s="136" t="s">
        <v>947</v>
      </c>
      <c r="ES20" s="136">
        <v>269.0</v>
      </c>
      <c r="ET20" s="154"/>
      <c r="EU20" s="154"/>
      <c r="EV20" s="154"/>
      <c r="EW20" s="136">
        <f t="shared" si="88"/>
        <v>40.35</v>
      </c>
      <c r="EX20" s="145">
        <f t="shared" si="89"/>
        <v>228.65</v>
      </c>
      <c r="EY20" s="146">
        <v>0.12</v>
      </c>
      <c r="EZ20" s="144" t="s">
        <v>248</v>
      </c>
      <c r="FB20" s="149"/>
      <c r="FC20" s="136"/>
      <c r="FD20" s="136"/>
      <c r="FE20" s="136"/>
      <c r="FF20" s="145"/>
      <c r="FG20" s="146"/>
      <c r="FH20" s="145"/>
      <c r="FI20" s="144"/>
      <c r="FK20" s="149" t="s">
        <v>948</v>
      </c>
      <c r="FL20" s="136" t="s">
        <v>289</v>
      </c>
      <c r="FM20" s="136">
        <v>210.0</v>
      </c>
      <c r="FN20" s="136">
        <f t="shared" si="39"/>
        <v>31.5</v>
      </c>
      <c r="FO20" s="145">
        <f t="shared" si="40"/>
        <v>178.5</v>
      </c>
      <c r="FP20" s="145"/>
      <c r="FQ20" s="146">
        <v>0.18</v>
      </c>
      <c r="FR20" s="144" t="s">
        <v>248</v>
      </c>
      <c r="FS20" s="1"/>
      <c r="FT20" s="140" t="s">
        <v>949</v>
      </c>
      <c r="FU20" s="136" t="s">
        <v>416</v>
      </c>
      <c r="FV20" s="136">
        <v>99.0</v>
      </c>
      <c r="FW20" s="136">
        <f t="shared" si="41"/>
        <v>14.85</v>
      </c>
      <c r="FX20" s="155">
        <f t="shared" si="42"/>
        <v>84.15</v>
      </c>
      <c r="FY20" s="146">
        <v>0.12</v>
      </c>
      <c r="FZ20" s="144" t="s">
        <v>248</v>
      </c>
      <c r="GA20" s="142"/>
      <c r="GB20" s="140" t="s">
        <v>950</v>
      </c>
      <c r="GC20" s="182" t="s">
        <v>566</v>
      </c>
      <c r="GD20" s="136">
        <v>57.0</v>
      </c>
      <c r="GE20" s="136">
        <f t="shared" si="43"/>
        <v>8.55</v>
      </c>
      <c r="GF20" s="155">
        <f t="shared" si="44"/>
        <v>48.45</v>
      </c>
      <c r="GG20" s="146">
        <v>0.05</v>
      </c>
      <c r="GH20" s="144" t="s">
        <v>248</v>
      </c>
      <c r="GI20" s="142"/>
      <c r="GJ20" s="149"/>
      <c r="GK20" s="141"/>
      <c r="GL20" s="136"/>
      <c r="GM20" s="136"/>
      <c r="GN20" s="144"/>
      <c r="GO20" s="142"/>
      <c r="GP20" s="228"/>
      <c r="GQ20" s="24"/>
      <c r="GR20" s="24"/>
      <c r="GS20" s="147"/>
      <c r="GT20" s="8"/>
      <c r="GU20" s="134" t="s">
        <v>951</v>
      </c>
      <c r="GV20" s="136"/>
      <c r="GW20" s="136">
        <v>990.0</v>
      </c>
      <c r="GX20" s="136">
        <f t="shared" si="49"/>
        <v>148.5</v>
      </c>
      <c r="GY20" s="145">
        <f t="shared" si="50"/>
        <v>841.5</v>
      </c>
      <c r="GZ20" s="145"/>
      <c r="HA20" s="144"/>
      <c r="HC20" s="134" t="s">
        <v>952</v>
      </c>
      <c r="HD20" s="136" t="s">
        <v>30</v>
      </c>
      <c r="HE20" s="136">
        <v>330.0</v>
      </c>
      <c r="HF20" s="136">
        <f t="shared" si="51"/>
        <v>49.5</v>
      </c>
      <c r="HG20" s="155">
        <f t="shared" si="52"/>
        <v>280.5</v>
      </c>
      <c r="HH20" s="146">
        <v>0.05</v>
      </c>
      <c r="HI20" s="144" t="s">
        <v>248</v>
      </c>
      <c r="HK20" s="134" t="s">
        <v>953</v>
      </c>
      <c r="HL20" s="157" t="s">
        <v>954</v>
      </c>
      <c r="HM20" s="136">
        <v>170.0</v>
      </c>
      <c r="HN20" s="136">
        <f t="shared" si="53"/>
        <v>25.5</v>
      </c>
      <c r="HO20" s="145">
        <f t="shared" si="54"/>
        <v>144.5</v>
      </c>
      <c r="HP20" s="146">
        <v>0.18</v>
      </c>
      <c r="HQ20" s="144" t="s">
        <v>248</v>
      </c>
      <c r="HR20" s="142"/>
      <c r="HS20" s="149"/>
      <c r="HT20" s="141"/>
      <c r="HU20" s="136"/>
      <c r="HV20" s="136"/>
      <c r="HW20" s="145"/>
      <c r="HX20" s="145"/>
      <c r="HY20" s="144"/>
      <c r="HZ20" s="142"/>
      <c r="IA20" s="183"/>
      <c r="IB20" s="186"/>
      <c r="IC20" s="154"/>
      <c r="ID20" s="154"/>
      <c r="IE20" s="184"/>
      <c r="IF20" s="184"/>
      <c r="IG20" s="185"/>
      <c r="IH20" s="1"/>
      <c r="II20" s="1"/>
      <c r="IJ20" s="1"/>
      <c r="IK20" s="1"/>
      <c r="IL20" s="1"/>
      <c r="IM20" s="1"/>
      <c r="IN20" s="1"/>
      <c r="IO20" s="1"/>
      <c r="IP20" s="142"/>
      <c r="IQ20" s="183"/>
      <c r="IR20" s="186"/>
      <c r="IS20" s="154"/>
      <c r="IT20" s="154"/>
      <c r="IU20" s="184"/>
      <c r="IV20" s="184"/>
      <c r="IW20" s="185"/>
      <c r="IY20" s="140" t="s">
        <v>955</v>
      </c>
      <c r="IZ20" s="148" t="s">
        <v>431</v>
      </c>
      <c r="JA20" s="136">
        <v>77.0</v>
      </c>
      <c r="JB20" s="136">
        <f t="shared" si="63"/>
        <v>23.1</v>
      </c>
      <c r="JC20" s="145">
        <f t="shared" si="64"/>
        <v>53.9</v>
      </c>
      <c r="JD20" s="146">
        <v>0.18</v>
      </c>
      <c r="JE20" s="144" t="s">
        <v>248</v>
      </c>
      <c r="JF20" s="142"/>
      <c r="JG20" s="134" t="s">
        <v>956</v>
      </c>
      <c r="JH20" s="157"/>
      <c r="JI20" s="136">
        <v>99.0</v>
      </c>
      <c r="JJ20" s="136">
        <f t="shared" si="75"/>
        <v>9.9</v>
      </c>
      <c r="JK20" s="145">
        <f t="shared" si="66"/>
        <v>89.1</v>
      </c>
      <c r="JL20" s="138">
        <v>0.18</v>
      </c>
      <c r="JM20" s="144" t="s">
        <v>551</v>
      </c>
      <c r="JN20" s="142"/>
      <c r="JO20" s="216"/>
      <c r="JP20" s="154"/>
      <c r="JQ20" s="154"/>
      <c r="JR20" s="154"/>
      <c r="JS20" s="184"/>
      <c r="JT20" s="184"/>
      <c r="JU20" s="184"/>
      <c r="JV20" s="185"/>
      <c r="JX20" s="149" t="s">
        <v>957</v>
      </c>
      <c r="JY20" s="136" t="s">
        <v>958</v>
      </c>
      <c r="JZ20" s="136" t="s">
        <v>319</v>
      </c>
      <c r="KA20" s="136">
        <v>10.0</v>
      </c>
      <c r="KB20" s="136">
        <f t="shared" si="100"/>
        <v>0.4</v>
      </c>
      <c r="KC20" s="137">
        <f t="shared" si="101"/>
        <v>9.6</v>
      </c>
      <c r="KD20" s="146">
        <v>0.05</v>
      </c>
      <c r="KE20" s="147" t="s">
        <v>248</v>
      </c>
    </row>
    <row r="21" ht="24.75" customHeight="1">
      <c r="A21" s="24" t="s">
        <v>959</v>
      </c>
      <c r="B21" s="142"/>
      <c r="C21" s="149" t="s">
        <v>575</v>
      </c>
      <c r="D21" s="136" t="s">
        <v>960</v>
      </c>
      <c r="E21" s="136">
        <f t="shared" si="1"/>
        <v>23.2</v>
      </c>
      <c r="F21" s="137">
        <f t="shared" si="2"/>
        <v>556.8</v>
      </c>
      <c r="G21" s="136">
        <v>580.0</v>
      </c>
      <c r="H21" s="138">
        <v>0.12</v>
      </c>
      <c r="I21" s="136" t="s">
        <v>322</v>
      </c>
      <c r="J21" s="145" t="s">
        <v>248</v>
      </c>
      <c r="K21" s="104"/>
      <c r="L21" s="140"/>
      <c r="M21" s="141"/>
      <c r="N21" s="136"/>
      <c r="O21" s="136"/>
      <c r="P21" s="145"/>
      <c r="Q21" s="145"/>
      <c r="R21" s="144"/>
      <c r="S21" s="142"/>
      <c r="T21" s="140" t="s">
        <v>961</v>
      </c>
      <c r="U21" s="141" t="s">
        <v>962</v>
      </c>
      <c r="V21" s="136">
        <f t="shared" si="5"/>
        <v>2</v>
      </c>
      <c r="W21" s="136">
        <f t="shared" si="6"/>
        <v>18</v>
      </c>
      <c r="X21" s="143">
        <v>20.0</v>
      </c>
      <c r="Y21" s="138">
        <v>0.05</v>
      </c>
      <c r="Z21" s="144" t="s">
        <v>248</v>
      </c>
      <c r="AA21" s="1"/>
      <c r="AB21" s="140" t="s">
        <v>963</v>
      </c>
      <c r="AC21" s="141" t="s">
        <v>27</v>
      </c>
      <c r="AD21" s="136">
        <f t="shared" si="7"/>
        <v>59.85</v>
      </c>
      <c r="AE21" s="136">
        <f t="shared" si="8"/>
        <v>339.15</v>
      </c>
      <c r="AF21" s="145">
        <v>399.0</v>
      </c>
      <c r="AG21" s="146">
        <v>0.05</v>
      </c>
      <c r="AH21" s="147" t="s">
        <v>255</v>
      </c>
      <c r="AI21" s="1"/>
      <c r="AJ21" s="140" t="s">
        <v>964</v>
      </c>
      <c r="AK21" s="141" t="s">
        <v>965</v>
      </c>
      <c r="AL21" s="136">
        <f t="shared" si="94"/>
        <v>6.5</v>
      </c>
      <c r="AM21" s="137">
        <f t="shared" si="95"/>
        <v>58.5</v>
      </c>
      <c r="AN21" s="136">
        <v>65.0</v>
      </c>
      <c r="AO21" s="136"/>
      <c r="AP21" s="139" t="s">
        <v>248</v>
      </c>
      <c r="AR21" s="140" t="s">
        <v>966</v>
      </c>
      <c r="AS21" s="148" t="s">
        <v>279</v>
      </c>
      <c r="AT21" s="136">
        <f t="shared" si="11"/>
        <v>10.6</v>
      </c>
      <c r="AU21" s="136">
        <f t="shared" si="12"/>
        <v>95.4</v>
      </c>
      <c r="AV21" s="136">
        <v>106.0</v>
      </c>
      <c r="AW21" s="138">
        <v>0.05</v>
      </c>
      <c r="AX21" s="139" t="s">
        <v>248</v>
      </c>
      <c r="AY21" s="142"/>
      <c r="AZ21" s="134" t="s">
        <v>967</v>
      </c>
      <c r="BA21" s="135" t="s">
        <v>968</v>
      </c>
      <c r="BB21" s="136">
        <f t="shared" ref="BB21:BB29" si="102">BD21*10/100</f>
        <v>17.6</v>
      </c>
      <c r="BC21" s="136">
        <f t="shared" ref="BC21:BC29" si="103">BD21-BB21</f>
        <v>158.4</v>
      </c>
      <c r="BD21" s="136">
        <v>176.0</v>
      </c>
      <c r="BE21" s="138">
        <v>0.18</v>
      </c>
      <c r="BF21" s="139" t="s">
        <v>263</v>
      </c>
      <c r="BI21" s="140" t="s">
        <v>969</v>
      </c>
      <c r="BJ21" s="151" t="s">
        <v>448</v>
      </c>
      <c r="BK21" s="136">
        <f t="shared" si="15"/>
        <v>18</v>
      </c>
      <c r="BL21" s="136">
        <f t="shared" si="16"/>
        <v>162</v>
      </c>
      <c r="BM21" s="136">
        <v>180.0</v>
      </c>
      <c r="BN21" s="138">
        <v>0.18</v>
      </c>
      <c r="BO21" s="139" t="s">
        <v>248</v>
      </c>
      <c r="BR21" s="134" t="s">
        <v>970</v>
      </c>
      <c r="BS21" s="135" t="s">
        <v>267</v>
      </c>
      <c r="BT21" s="136">
        <f t="shared" si="17"/>
        <v>52.5</v>
      </c>
      <c r="BU21" s="136">
        <f t="shared" si="18"/>
        <v>472.5</v>
      </c>
      <c r="BV21" s="136">
        <v>525.0</v>
      </c>
      <c r="BW21" s="138">
        <v>0.18</v>
      </c>
      <c r="BX21" s="139" t="s">
        <v>263</v>
      </c>
      <c r="CA21" s="140" t="s">
        <v>971</v>
      </c>
      <c r="CB21" s="151" t="s">
        <v>840</v>
      </c>
      <c r="CC21" s="136">
        <f t="shared" si="98"/>
        <v>42.5</v>
      </c>
      <c r="CD21" s="136">
        <f t="shared" si="99"/>
        <v>382.5</v>
      </c>
      <c r="CE21" s="136">
        <v>425.0</v>
      </c>
      <c r="CF21" s="138">
        <v>0.18</v>
      </c>
      <c r="CG21" s="139" t="s">
        <v>248</v>
      </c>
      <c r="CI21" s="140" t="s">
        <v>972</v>
      </c>
      <c r="CJ21" s="141" t="s">
        <v>973</v>
      </c>
      <c r="CK21" s="136">
        <f t="shared" si="92"/>
        <v>32</v>
      </c>
      <c r="CL21" s="136">
        <f t="shared" si="93"/>
        <v>288</v>
      </c>
      <c r="CM21" s="145">
        <v>320.0</v>
      </c>
      <c r="CN21" s="146">
        <v>0.18</v>
      </c>
      <c r="CO21" s="144" t="s">
        <v>248</v>
      </c>
      <c r="CQ21" s="204" t="s">
        <v>974</v>
      </c>
      <c r="CR21" s="205" t="s">
        <v>975</v>
      </c>
      <c r="CS21" s="136">
        <f t="shared" si="96"/>
        <v>66</v>
      </c>
      <c r="CT21" s="136">
        <f t="shared" si="97"/>
        <v>594</v>
      </c>
      <c r="CU21" s="145">
        <v>660.0</v>
      </c>
      <c r="CV21" s="146">
        <v>0.18</v>
      </c>
      <c r="CW21" s="152" t="s">
        <v>248</v>
      </c>
      <c r="CY21" s="149" t="s">
        <v>976</v>
      </c>
      <c r="CZ21" s="136" t="s">
        <v>396</v>
      </c>
      <c r="DA21" s="136">
        <v>265.0</v>
      </c>
      <c r="DB21" s="136">
        <f t="shared" si="82"/>
        <v>26.5</v>
      </c>
      <c r="DC21" s="145">
        <f t="shared" si="83"/>
        <v>238.5</v>
      </c>
      <c r="DD21" s="146">
        <v>0.18</v>
      </c>
      <c r="DE21" s="144" t="s">
        <v>248</v>
      </c>
      <c r="DF21" s="97"/>
      <c r="DG21" s="134" t="s">
        <v>977</v>
      </c>
      <c r="DH21" s="166" t="s">
        <v>30</v>
      </c>
      <c r="DI21" s="136">
        <f t="shared" si="27"/>
        <v>9.9</v>
      </c>
      <c r="DJ21" s="136">
        <f t="shared" si="28"/>
        <v>89.1</v>
      </c>
      <c r="DK21" s="145">
        <v>99.0</v>
      </c>
      <c r="DL21" s="138">
        <v>0.18</v>
      </c>
      <c r="DM21" s="144" t="s">
        <v>248</v>
      </c>
      <c r="DO21" s="149" t="s">
        <v>978</v>
      </c>
      <c r="DP21" s="136" t="s">
        <v>27</v>
      </c>
      <c r="DQ21" s="136">
        <v>104.0</v>
      </c>
      <c r="DR21" s="136">
        <f t="shared" si="29"/>
        <v>15.6</v>
      </c>
      <c r="DS21" s="145">
        <f t="shared" si="30"/>
        <v>88.4</v>
      </c>
      <c r="DT21" s="138">
        <v>0.12</v>
      </c>
      <c r="DU21" s="143"/>
      <c r="DV21" s="144" t="s">
        <v>248</v>
      </c>
      <c r="DW21" s="1"/>
      <c r="DX21" s="183"/>
      <c r="DY21" s="154"/>
      <c r="DZ21" s="154"/>
      <c r="EA21" s="154"/>
      <c r="EB21" s="184"/>
      <c r="EC21" s="184"/>
      <c r="ED21" s="184"/>
      <c r="EE21" s="185"/>
      <c r="EF21" s="1"/>
      <c r="EG21" s="149" t="s">
        <v>979</v>
      </c>
      <c r="EH21" s="136" t="s">
        <v>283</v>
      </c>
      <c r="EI21" s="136">
        <v>320.0</v>
      </c>
      <c r="EJ21" s="136"/>
      <c r="EK21" s="136">
        <f t="shared" si="33"/>
        <v>48</v>
      </c>
      <c r="EL21" s="145">
        <f t="shared" si="34"/>
        <v>272</v>
      </c>
      <c r="EM21" s="197">
        <v>0.12</v>
      </c>
      <c r="EN21" s="145"/>
      <c r="EO21" s="144" t="s">
        <v>248</v>
      </c>
      <c r="EQ21" s="149" t="s">
        <v>848</v>
      </c>
      <c r="ER21" s="136" t="s">
        <v>980</v>
      </c>
      <c r="ES21" s="136">
        <v>299.0</v>
      </c>
      <c r="ET21" s="154"/>
      <c r="EU21" s="154"/>
      <c r="EV21" s="154"/>
      <c r="EW21" s="136">
        <f t="shared" si="88"/>
        <v>44.85</v>
      </c>
      <c r="EX21" s="145">
        <f t="shared" si="89"/>
        <v>254.15</v>
      </c>
      <c r="EY21" s="146">
        <v>0.12</v>
      </c>
      <c r="EZ21" s="144" t="s">
        <v>551</v>
      </c>
      <c r="FB21" s="149" t="s">
        <v>981</v>
      </c>
      <c r="FC21" s="136" t="s">
        <v>304</v>
      </c>
      <c r="FD21" s="136">
        <v>103.0</v>
      </c>
      <c r="FE21" s="136">
        <f t="shared" ref="FE21:FE22" si="104">FD21*15/100</f>
        <v>15.45</v>
      </c>
      <c r="FF21" s="145">
        <f t="shared" ref="FF21:FF22" si="105">FD21-FE21</f>
        <v>87.55</v>
      </c>
      <c r="FG21" s="146">
        <v>0.18</v>
      </c>
      <c r="FH21" s="145"/>
      <c r="FI21" s="144" t="s">
        <v>248</v>
      </c>
      <c r="FK21" s="149" t="s">
        <v>982</v>
      </c>
      <c r="FL21" s="136" t="s">
        <v>983</v>
      </c>
      <c r="FM21" s="136">
        <v>103.0</v>
      </c>
      <c r="FN21" s="136">
        <f t="shared" si="39"/>
        <v>15.45</v>
      </c>
      <c r="FO21" s="145">
        <f t="shared" si="40"/>
        <v>87.55</v>
      </c>
      <c r="FP21" s="145"/>
      <c r="FQ21" s="146">
        <v>0.18</v>
      </c>
      <c r="FR21" s="144" t="s">
        <v>248</v>
      </c>
      <c r="FS21" s="1"/>
      <c r="FT21" s="140" t="s">
        <v>512</v>
      </c>
      <c r="FU21" s="136" t="s">
        <v>751</v>
      </c>
      <c r="FV21" s="136">
        <v>38.0</v>
      </c>
      <c r="FW21" s="136">
        <f t="shared" si="41"/>
        <v>5.7</v>
      </c>
      <c r="FX21" s="155">
        <f t="shared" si="42"/>
        <v>32.3</v>
      </c>
      <c r="FY21" s="146">
        <v>0.12</v>
      </c>
      <c r="FZ21" s="144" t="s">
        <v>248</v>
      </c>
      <c r="GA21" s="142"/>
      <c r="GB21" s="140" t="s">
        <v>984</v>
      </c>
      <c r="GC21" s="182" t="s">
        <v>260</v>
      </c>
      <c r="GD21" s="136">
        <v>130.0</v>
      </c>
      <c r="GE21" s="136">
        <f t="shared" si="43"/>
        <v>19.5</v>
      </c>
      <c r="GF21" s="155">
        <f t="shared" si="44"/>
        <v>110.5</v>
      </c>
      <c r="GG21" s="146">
        <v>0.05</v>
      </c>
      <c r="GH21" s="144" t="s">
        <v>248</v>
      </c>
      <c r="GI21" s="142"/>
      <c r="GJ21" s="149"/>
      <c r="GK21" s="141"/>
      <c r="GL21" s="136"/>
      <c r="GM21" s="136"/>
      <c r="GN21" s="144"/>
      <c r="GO21" s="142"/>
      <c r="GP21" s="156"/>
      <c r="GQ21" s="24"/>
      <c r="GR21" s="24"/>
      <c r="GS21" s="147"/>
      <c r="GT21" s="8"/>
      <c r="GU21" s="134" t="s">
        <v>985</v>
      </c>
      <c r="GV21" s="136"/>
      <c r="GW21" s="136">
        <v>195.0</v>
      </c>
      <c r="GX21" s="136">
        <f t="shared" si="49"/>
        <v>29.25</v>
      </c>
      <c r="GY21" s="145">
        <f t="shared" si="50"/>
        <v>165.75</v>
      </c>
      <c r="GZ21" s="145"/>
      <c r="HA21" s="144"/>
      <c r="HC21" s="134" t="s">
        <v>986</v>
      </c>
      <c r="HD21" s="136" t="s">
        <v>279</v>
      </c>
      <c r="HE21" s="136">
        <v>380.0</v>
      </c>
      <c r="HF21" s="136">
        <f t="shared" si="51"/>
        <v>57</v>
      </c>
      <c r="HG21" s="155">
        <f t="shared" si="52"/>
        <v>323</v>
      </c>
      <c r="HH21" s="146">
        <v>0.05</v>
      </c>
      <c r="HI21" s="144" t="s">
        <v>248</v>
      </c>
      <c r="HK21" s="134" t="s">
        <v>987</v>
      </c>
      <c r="HL21" s="157" t="s">
        <v>954</v>
      </c>
      <c r="HM21" s="136">
        <v>179.0</v>
      </c>
      <c r="HN21" s="136">
        <f t="shared" si="53"/>
        <v>26.85</v>
      </c>
      <c r="HO21" s="145">
        <f t="shared" si="54"/>
        <v>152.15</v>
      </c>
      <c r="HP21" s="146">
        <v>0.18</v>
      </c>
      <c r="HQ21" s="144" t="s">
        <v>248</v>
      </c>
      <c r="HR21" s="142"/>
      <c r="HS21" s="149"/>
      <c r="HT21" s="141"/>
      <c r="HU21" s="136"/>
      <c r="HV21" s="136"/>
      <c r="HW21" s="145"/>
      <c r="HX21" s="145"/>
      <c r="HY21" s="144"/>
      <c r="HZ21" s="142"/>
      <c r="IA21" s="209"/>
      <c r="IB21" s="210"/>
      <c r="IC21" s="229"/>
      <c r="ID21" s="229"/>
      <c r="IE21" s="230"/>
      <c r="IF21" s="230"/>
      <c r="IG21" s="231"/>
      <c r="IH21" s="1"/>
      <c r="II21" s="1"/>
      <c r="IJ21" s="1"/>
      <c r="IK21" s="1"/>
      <c r="IL21" s="1"/>
      <c r="IM21" s="1"/>
      <c r="IN21" s="1"/>
      <c r="IO21" s="1"/>
      <c r="IP21" s="142"/>
      <c r="IQ21" s="183"/>
      <c r="IR21" s="186"/>
      <c r="IS21" s="154"/>
      <c r="IT21" s="154"/>
      <c r="IU21" s="184"/>
      <c r="IV21" s="184"/>
      <c r="IW21" s="185"/>
      <c r="IY21" s="140" t="s">
        <v>988</v>
      </c>
      <c r="IZ21" s="148" t="s">
        <v>989</v>
      </c>
      <c r="JA21" s="136">
        <v>150.0</v>
      </c>
      <c r="JB21" s="136">
        <f t="shared" si="63"/>
        <v>45</v>
      </c>
      <c r="JC21" s="145">
        <f t="shared" si="64"/>
        <v>105</v>
      </c>
      <c r="JD21" s="146">
        <v>0.18</v>
      </c>
      <c r="JE21" s="144" t="s">
        <v>248</v>
      </c>
      <c r="JF21" s="142"/>
      <c r="JG21" s="134" t="s">
        <v>990</v>
      </c>
      <c r="JH21" s="157"/>
      <c r="JI21" s="136">
        <v>89.0</v>
      </c>
      <c r="JJ21" s="136">
        <f t="shared" si="75"/>
        <v>8.9</v>
      </c>
      <c r="JK21" s="145">
        <f t="shared" si="66"/>
        <v>80.1</v>
      </c>
      <c r="JL21" s="138">
        <v>0.18</v>
      </c>
      <c r="JM21" s="144" t="s">
        <v>551</v>
      </c>
      <c r="JN21" s="142"/>
      <c r="JO21" s="216"/>
      <c r="JP21" s="154"/>
      <c r="JQ21" s="154"/>
      <c r="JR21" s="154"/>
      <c r="JS21" s="184"/>
      <c r="JT21" s="184"/>
      <c r="JU21" s="184"/>
      <c r="JV21" s="185"/>
      <c r="JX21" s="187" t="s">
        <v>991</v>
      </c>
      <c r="JY21" s="232" t="s">
        <v>992</v>
      </c>
      <c r="JZ21" s="136" t="s">
        <v>319</v>
      </c>
      <c r="KA21" s="136">
        <v>13.0</v>
      </c>
      <c r="KB21" s="136">
        <f t="shared" si="100"/>
        <v>0.52</v>
      </c>
      <c r="KC21" s="137">
        <f t="shared" si="101"/>
        <v>12.48</v>
      </c>
      <c r="KD21" s="146">
        <v>0.05</v>
      </c>
      <c r="KE21" s="147" t="s">
        <v>248</v>
      </c>
    </row>
    <row r="22" ht="24.75" customHeight="1">
      <c r="A22" s="24" t="s">
        <v>993</v>
      </c>
      <c r="B22" s="142"/>
      <c r="C22" s="149" t="s">
        <v>994</v>
      </c>
      <c r="D22" s="136" t="s">
        <v>960</v>
      </c>
      <c r="E22" s="136">
        <f t="shared" si="1"/>
        <v>23.2</v>
      </c>
      <c r="F22" s="137">
        <f t="shared" si="2"/>
        <v>556.8</v>
      </c>
      <c r="G22" s="136">
        <v>580.0</v>
      </c>
      <c r="H22" s="138">
        <v>0.12</v>
      </c>
      <c r="I22" s="136" t="s">
        <v>322</v>
      </c>
      <c r="J22" s="145" t="s">
        <v>248</v>
      </c>
      <c r="K22" s="104"/>
      <c r="L22" s="149"/>
      <c r="M22" s="141"/>
      <c r="N22" s="136"/>
      <c r="O22" s="136"/>
      <c r="P22" s="145"/>
      <c r="Q22" s="145"/>
      <c r="R22" s="144"/>
      <c r="S22" s="142"/>
      <c r="T22" s="140" t="s">
        <v>995</v>
      </c>
      <c r="U22" s="141" t="s">
        <v>830</v>
      </c>
      <c r="V22" s="136">
        <f t="shared" si="5"/>
        <v>2</v>
      </c>
      <c r="W22" s="136">
        <f t="shared" si="6"/>
        <v>18</v>
      </c>
      <c r="X22" s="143">
        <v>20.0</v>
      </c>
      <c r="Y22" s="138">
        <v>0.05</v>
      </c>
      <c r="Z22" s="144" t="s">
        <v>248</v>
      </c>
      <c r="AA22" s="1"/>
      <c r="AB22" s="140" t="s">
        <v>996</v>
      </c>
      <c r="AC22" s="141" t="s">
        <v>997</v>
      </c>
      <c r="AD22" s="136">
        <f t="shared" si="7"/>
        <v>29.85</v>
      </c>
      <c r="AE22" s="136">
        <f t="shared" si="8"/>
        <v>169.15</v>
      </c>
      <c r="AF22" s="145">
        <v>199.0</v>
      </c>
      <c r="AG22" s="146">
        <v>0.05</v>
      </c>
      <c r="AH22" s="147" t="s">
        <v>255</v>
      </c>
      <c r="AI22" s="1"/>
      <c r="AJ22" s="140" t="s">
        <v>998</v>
      </c>
      <c r="AK22" s="141" t="s">
        <v>28</v>
      </c>
      <c r="AL22" s="136">
        <f t="shared" si="94"/>
        <v>4</v>
      </c>
      <c r="AM22" s="137">
        <f t="shared" si="95"/>
        <v>36</v>
      </c>
      <c r="AN22" s="136">
        <v>40.0</v>
      </c>
      <c r="AO22" s="136"/>
      <c r="AP22" s="139" t="s">
        <v>248</v>
      </c>
      <c r="AR22" s="140" t="s">
        <v>999</v>
      </c>
      <c r="AS22" s="148" t="s">
        <v>279</v>
      </c>
      <c r="AT22" s="136">
        <f t="shared" si="11"/>
        <v>5.6</v>
      </c>
      <c r="AU22" s="136">
        <f t="shared" si="12"/>
        <v>50.4</v>
      </c>
      <c r="AV22" s="136">
        <v>56.0</v>
      </c>
      <c r="AW22" s="138">
        <v>0.05</v>
      </c>
      <c r="AX22" s="139" t="s">
        <v>248</v>
      </c>
      <c r="AY22" s="142"/>
      <c r="AZ22" s="134" t="s">
        <v>1000</v>
      </c>
      <c r="BA22" s="135" t="s">
        <v>1001</v>
      </c>
      <c r="BB22" s="136">
        <f t="shared" si="102"/>
        <v>11</v>
      </c>
      <c r="BC22" s="136">
        <f t="shared" si="103"/>
        <v>99</v>
      </c>
      <c r="BD22" s="136">
        <v>110.0</v>
      </c>
      <c r="BE22" s="138">
        <v>0.18</v>
      </c>
      <c r="BF22" s="139" t="s">
        <v>263</v>
      </c>
      <c r="BI22" s="140" t="s">
        <v>1002</v>
      </c>
      <c r="BJ22" s="141" t="s">
        <v>1003</v>
      </c>
      <c r="BK22" s="136">
        <f t="shared" si="15"/>
        <v>10</v>
      </c>
      <c r="BL22" s="136">
        <f t="shared" si="16"/>
        <v>90</v>
      </c>
      <c r="BM22" s="136">
        <v>100.0</v>
      </c>
      <c r="BN22" s="138">
        <v>0.18</v>
      </c>
      <c r="BO22" s="139" t="s">
        <v>248</v>
      </c>
      <c r="BR22" s="134" t="s">
        <v>1004</v>
      </c>
      <c r="BS22" s="135" t="s">
        <v>335</v>
      </c>
      <c r="BT22" s="136">
        <f t="shared" si="17"/>
        <v>95</v>
      </c>
      <c r="BU22" s="136">
        <f t="shared" si="18"/>
        <v>855</v>
      </c>
      <c r="BV22" s="136">
        <v>950.0</v>
      </c>
      <c r="BW22" s="138">
        <v>0.18</v>
      </c>
      <c r="BX22" s="139" t="s">
        <v>263</v>
      </c>
      <c r="CA22" s="140" t="s">
        <v>1005</v>
      </c>
      <c r="CB22" s="151" t="s">
        <v>337</v>
      </c>
      <c r="CC22" s="136">
        <f t="shared" si="98"/>
        <v>21</v>
      </c>
      <c r="CD22" s="136">
        <f t="shared" si="99"/>
        <v>189</v>
      </c>
      <c r="CE22" s="136">
        <v>210.0</v>
      </c>
      <c r="CF22" s="138">
        <v>0.18</v>
      </c>
      <c r="CG22" s="139" t="s">
        <v>248</v>
      </c>
      <c r="CI22" s="140" t="s">
        <v>1006</v>
      </c>
      <c r="CJ22" s="141" t="s">
        <v>271</v>
      </c>
      <c r="CK22" s="136">
        <f t="shared" si="92"/>
        <v>15.6</v>
      </c>
      <c r="CL22" s="136">
        <f t="shared" si="93"/>
        <v>140.4</v>
      </c>
      <c r="CM22" s="145">
        <v>156.0</v>
      </c>
      <c r="CN22" s="146">
        <v>0.18</v>
      </c>
      <c r="CO22" s="144" t="s">
        <v>248</v>
      </c>
      <c r="CQ22" s="140" t="s">
        <v>1007</v>
      </c>
      <c r="CR22" s="148" t="s">
        <v>356</v>
      </c>
      <c r="CS22" s="136">
        <f t="shared" si="96"/>
        <v>72.5</v>
      </c>
      <c r="CT22" s="136">
        <f t="shared" si="97"/>
        <v>652.5</v>
      </c>
      <c r="CU22" s="145">
        <v>725.0</v>
      </c>
      <c r="CV22" s="146">
        <v>0.18</v>
      </c>
      <c r="CW22" s="152" t="s">
        <v>248</v>
      </c>
      <c r="CZ22" s="97"/>
      <c r="DF22" s="97"/>
      <c r="DG22" s="149" t="s">
        <v>1008</v>
      </c>
      <c r="DH22" s="141" t="s">
        <v>569</v>
      </c>
      <c r="DI22" s="136">
        <f t="shared" si="27"/>
        <v>8</v>
      </c>
      <c r="DJ22" s="136">
        <f t="shared" si="28"/>
        <v>72</v>
      </c>
      <c r="DK22" s="145">
        <v>80.0</v>
      </c>
      <c r="DL22" s="138">
        <v>0.18</v>
      </c>
      <c r="DM22" s="144" t="s">
        <v>551</v>
      </c>
      <c r="DO22" s="149" t="s">
        <v>1009</v>
      </c>
      <c r="DP22" s="136" t="s">
        <v>279</v>
      </c>
      <c r="DQ22" s="136">
        <v>55.0</v>
      </c>
      <c r="DR22" s="136">
        <f t="shared" si="29"/>
        <v>8.25</v>
      </c>
      <c r="DS22" s="145">
        <f t="shared" si="30"/>
        <v>46.75</v>
      </c>
      <c r="DT22" s="138">
        <v>0.12</v>
      </c>
      <c r="DU22" s="143"/>
      <c r="DV22" s="144" t="s">
        <v>248</v>
      </c>
      <c r="DW22" s="1"/>
      <c r="DX22" s="183"/>
      <c r="DY22" s="154"/>
      <c r="DZ22" s="154"/>
      <c r="EA22" s="154"/>
      <c r="EB22" s="184"/>
      <c r="EC22" s="184"/>
      <c r="ED22" s="184"/>
      <c r="EE22" s="185"/>
      <c r="EF22" s="1"/>
      <c r="EG22" s="149" t="s">
        <v>1010</v>
      </c>
      <c r="EH22" s="136" t="s">
        <v>314</v>
      </c>
      <c r="EI22" s="136">
        <v>89.0</v>
      </c>
      <c r="EJ22" s="136"/>
      <c r="EK22" s="136">
        <f t="shared" si="33"/>
        <v>13.35</v>
      </c>
      <c r="EL22" s="145">
        <f t="shared" si="34"/>
        <v>75.65</v>
      </c>
      <c r="EM22" s="197">
        <v>0.12</v>
      </c>
      <c r="EN22" s="145"/>
      <c r="EO22" s="144" t="s">
        <v>263</v>
      </c>
      <c r="EQ22" s="149" t="s">
        <v>946</v>
      </c>
      <c r="ER22" s="136" t="s">
        <v>260</v>
      </c>
      <c r="ES22" s="136">
        <v>320.0</v>
      </c>
      <c r="ET22" s="154"/>
      <c r="EU22" s="154"/>
      <c r="EV22" s="154"/>
      <c r="EW22" s="136">
        <f t="shared" si="88"/>
        <v>48</v>
      </c>
      <c r="EX22" s="145">
        <f t="shared" si="89"/>
        <v>272</v>
      </c>
      <c r="EY22" s="146">
        <v>0.12</v>
      </c>
      <c r="EZ22" s="144" t="s">
        <v>248</v>
      </c>
      <c r="FB22" s="149" t="s">
        <v>1011</v>
      </c>
      <c r="FC22" s="136" t="s">
        <v>677</v>
      </c>
      <c r="FD22" s="136">
        <v>850.0</v>
      </c>
      <c r="FE22" s="136">
        <f t="shared" si="104"/>
        <v>127.5</v>
      </c>
      <c r="FF22" s="145">
        <f t="shared" si="105"/>
        <v>722.5</v>
      </c>
      <c r="FG22" s="146">
        <v>0.18</v>
      </c>
      <c r="FH22" s="145"/>
      <c r="FI22" s="144" t="s">
        <v>248</v>
      </c>
      <c r="FK22" s="149" t="s">
        <v>1012</v>
      </c>
      <c r="FL22" s="136" t="s">
        <v>1013</v>
      </c>
      <c r="FM22" s="136">
        <v>205.0</v>
      </c>
      <c r="FN22" s="136">
        <f t="shared" si="39"/>
        <v>30.75</v>
      </c>
      <c r="FO22" s="145">
        <f t="shared" si="40"/>
        <v>174.25</v>
      </c>
      <c r="FP22" s="145"/>
      <c r="FQ22" s="146">
        <v>0.18</v>
      </c>
      <c r="FR22" s="144" t="s">
        <v>551</v>
      </c>
      <c r="FS22" s="1"/>
      <c r="FT22" s="140" t="s">
        <v>1014</v>
      </c>
      <c r="FU22" s="136" t="s">
        <v>416</v>
      </c>
      <c r="FV22" s="136">
        <v>99.0</v>
      </c>
      <c r="FW22" s="136">
        <f t="shared" si="41"/>
        <v>14.85</v>
      </c>
      <c r="FX22" s="155">
        <f t="shared" si="42"/>
        <v>84.15</v>
      </c>
      <c r="FY22" s="146">
        <v>0.12</v>
      </c>
      <c r="FZ22" s="144" t="s">
        <v>248</v>
      </c>
      <c r="GA22" s="142"/>
      <c r="GB22" s="140" t="s">
        <v>1015</v>
      </c>
      <c r="GC22" s="182" t="s">
        <v>260</v>
      </c>
      <c r="GD22" s="136">
        <v>130.0</v>
      </c>
      <c r="GE22" s="136">
        <f t="shared" si="43"/>
        <v>19.5</v>
      </c>
      <c r="GF22" s="155">
        <f t="shared" si="44"/>
        <v>110.5</v>
      </c>
      <c r="GG22" s="146">
        <v>0.05</v>
      </c>
      <c r="GH22" s="144" t="s">
        <v>248</v>
      </c>
      <c r="GI22" s="142"/>
      <c r="GJ22" s="149"/>
      <c r="GK22" s="141"/>
      <c r="GL22" s="136"/>
      <c r="GM22" s="136"/>
      <c r="GN22" s="144"/>
      <c r="GO22" s="142"/>
      <c r="GP22" s="156"/>
      <c r="GQ22" s="24"/>
      <c r="GR22" s="24"/>
      <c r="GS22" s="147"/>
      <c r="GT22" s="8"/>
      <c r="GU22" s="134" t="s">
        <v>1016</v>
      </c>
      <c r="GV22" s="136"/>
      <c r="GW22" s="136">
        <v>374.0</v>
      </c>
      <c r="GX22" s="136">
        <f t="shared" si="49"/>
        <v>56.1</v>
      </c>
      <c r="GY22" s="145">
        <f t="shared" si="50"/>
        <v>317.9</v>
      </c>
      <c r="GZ22" s="145"/>
      <c r="HA22" s="144"/>
      <c r="HC22" s="134" t="s">
        <v>1017</v>
      </c>
      <c r="HD22" s="136" t="s">
        <v>30</v>
      </c>
      <c r="HE22" s="136">
        <v>635.0</v>
      </c>
      <c r="HF22" s="136">
        <f t="shared" si="51"/>
        <v>95.25</v>
      </c>
      <c r="HG22" s="155">
        <f t="shared" si="52"/>
        <v>539.75</v>
      </c>
      <c r="HH22" s="146">
        <v>0.05</v>
      </c>
      <c r="HI22" s="144" t="s">
        <v>248</v>
      </c>
      <c r="HK22" s="134" t="s">
        <v>1018</v>
      </c>
      <c r="HL22" s="157" t="s">
        <v>683</v>
      </c>
      <c r="HM22" s="136">
        <v>300.0</v>
      </c>
      <c r="HN22" s="136">
        <f t="shared" si="53"/>
        <v>45</v>
      </c>
      <c r="HO22" s="145">
        <f t="shared" si="54"/>
        <v>255</v>
      </c>
      <c r="HP22" s="146">
        <v>0.18</v>
      </c>
      <c r="HQ22" s="144" t="s">
        <v>248</v>
      </c>
      <c r="HR22" s="142"/>
      <c r="HS22" s="149"/>
      <c r="HT22" s="141"/>
      <c r="HU22" s="136"/>
      <c r="HV22" s="136"/>
      <c r="HW22" s="145"/>
      <c r="HX22" s="145"/>
      <c r="HY22" s="144"/>
      <c r="HZ22" s="142"/>
      <c r="IA22" s="1"/>
      <c r="IB22" s="1"/>
      <c r="IG22" s="1"/>
      <c r="IH22" s="1"/>
      <c r="II22" s="1"/>
      <c r="IJ22" s="1"/>
      <c r="IK22" s="1"/>
      <c r="IL22" s="1"/>
      <c r="IM22" s="1"/>
      <c r="IN22" s="1"/>
      <c r="IO22" s="1"/>
      <c r="IP22" s="142"/>
      <c r="IQ22" s="183"/>
      <c r="IR22" s="186"/>
      <c r="IS22" s="154"/>
      <c r="IT22" s="154"/>
      <c r="IU22" s="184"/>
      <c r="IV22" s="184"/>
      <c r="IW22" s="185"/>
      <c r="IY22" s="140" t="s">
        <v>1019</v>
      </c>
      <c r="IZ22" s="148" t="s">
        <v>1020</v>
      </c>
      <c r="JA22" s="136">
        <v>144.0</v>
      </c>
      <c r="JB22" s="136">
        <f t="shared" si="63"/>
        <v>43.2</v>
      </c>
      <c r="JC22" s="145">
        <f t="shared" si="64"/>
        <v>100.8</v>
      </c>
      <c r="JD22" s="146">
        <v>0.18</v>
      </c>
      <c r="JE22" s="144" t="s">
        <v>248</v>
      </c>
      <c r="JF22" s="142"/>
      <c r="JG22" s="134" t="s">
        <v>687</v>
      </c>
      <c r="JH22" s="157" t="s">
        <v>518</v>
      </c>
      <c r="JI22" s="136">
        <v>75.0</v>
      </c>
      <c r="JJ22" s="136">
        <f t="shared" si="75"/>
        <v>7.5</v>
      </c>
      <c r="JK22" s="145">
        <f t="shared" si="66"/>
        <v>67.5</v>
      </c>
      <c r="JL22" s="138">
        <v>0.18</v>
      </c>
      <c r="JM22" s="144" t="s">
        <v>248</v>
      </c>
      <c r="JN22" s="142"/>
      <c r="JO22" s="183"/>
      <c r="JP22" s="154"/>
      <c r="JQ22" s="154"/>
      <c r="JR22" s="154"/>
      <c r="JS22" s="184"/>
      <c r="JT22" s="184"/>
      <c r="JU22" s="184"/>
      <c r="JV22" s="185"/>
      <c r="JX22" s="233" t="s">
        <v>1021</v>
      </c>
      <c r="JY22" s="136" t="s">
        <v>340</v>
      </c>
      <c r="JZ22" s="136" t="s">
        <v>1022</v>
      </c>
      <c r="KA22" s="136">
        <v>10.0</v>
      </c>
      <c r="KB22" s="136">
        <f t="shared" si="100"/>
        <v>0.4</v>
      </c>
      <c r="KC22" s="137">
        <f t="shared" si="101"/>
        <v>9.6</v>
      </c>
      <c r="KD22" s="146">
        <v>0.05</v>
      </c>
      <c r="KE22" s="147" t="s">
        <v>65</v>
      </c>
    </row>
    <row r="23" ht="24.75" customHeight="1">
      <c r="A23" s="24" t="s">
        <v>1023</v>
      </c>
      <c r="B23" s="142"/>
      <c r="C23" s="136" t="s">
        <v>1024</v>
      </c>
      <c r="D23" s="136" t="s">
        <v>627</v>
      </c>
      <c r="E23" s="136">
        <f t="shared" si="1"/>
        <v>13.6</v>
      </c>
      <c r="F23" s="137">
        <f t="shared" si="2"/>
        <v>326.4</v>
      </c>
      <c r="G23" s="136">
        <v>340.0</v>
      </c>
      <c r="H23" s="138">
        <v>0.12</v>
      </c>
      <c r="I23" s="136" t="s">
        <v>322</v>
      </c>
      <c r="J23" s="136" t="s">
        <v>248</v>
      </c>
      <c r="K23" s="1"/>
      <c r="L23" s="140"/>
      <c r="M23" s="141"/>
      <c r="N23" s="136"/>
      <c r="O23" s="136"/>
      <c r="P23" s="145"/>
      <c r="Q23" s="145"/>
      <c r="R23" s="144"/>
      <c r="S23" s="142"/>
      <c r="T23" s="140" t="s">
        <v>1025</v>
      </c>
      <c r="U23" s="141" t="s">
        <v>1026</v>
      </c>
      <c r="V23" s="136">
        <f t="shared" si="5"/>
        <v>2</v>
      </c>
      <c r="W23" s="136">
        <f t="shared" si="6"/>
        <v>18</v>
      </c>
      <c r="X23" s="143">
        <v>20.0</v>
      </c>
      <c r="Y23" s="138">
        <v>0.05</v>
      </c>
      <c r="Z23" s="144" t="s">
        <v>248</v>
      </c>
      <c r="AA23" s="1"/>
      <c r="AB23" s="140"/>
      <c r="AC23" s="141"/>
      <c r="AD23" s="136"/>
      <c r="AE23" s="136"/>
      <c r="AF23" s="145"/>
      <c r="AG23" s="234"/>
      <c r="AH23" s="235"/>
      <c r="AI23" s="1"/>
      <c r="AJ23" s="140"/>
      <c r="AK23" s="141"/>
      <c r="AL23" s="178"/>
      <c r="AM23" s="136"/>
      <c r="AN23" s="136"/>
      <c r="AO23" s="136"/>
      <c r="AP23" s="139"/>
      <c r="AR23" s="140" t="s">
        <v>1027</v>
      </c>
      <c r="AS23" s="148" t="s">
        <v>1028</v>
      </c>
      <c r="AT23" s="136">
        <f t="shared" si="11"/>
        <v>3</v>
      </c>
      <c r="AU23" s="136">
        <f t="shared" si="12"/>
        <v>27</v>
      </c>
      <c r="AV23" s="136">
        <v>30.0</v>
      </c>
      <c r="AW23" s="138">
        <v>0.05</v>
      </c>
      <c r="AX23" s="139" t="s">
        <v>248</v>
      </c>
      <c r="AY23" s="142"/>
      <c r="AZ23" s="134" t="s">
        <v>1029</v>
      </c>
      <c r="BA23" s="135" t="s">
        <v>1030</v>
      </c>
      <c r="BB23" s="136">
        <f t="shared" si="102"/>
        <v>8.5</v>
      </c>
      <c r="BC23" s="136">
        <f t="shared" si="103"/>
        <v>76.5</v>
      </c>
      <c r="BD23" s="136">
        <v>85.0</v>
      </c>
      <c r="BE23" s="138">
        <v>0.18</v>
      </c>
      <c r="BF23" s="139" t="s">
        <v>263</v>
      </c>
      <c r="BI23" s="140" t="s">
        <v>1031</v>
      </c>
      <c r="BJ23" s="141" t="s">
        <v>663</v>
      </c>
      <c r="BK23" s="136">
        <f t="shared" si="15"/>
        <v>4.5</v>
      </c>
      <c r="BL23" s="136">
        <f t="shared" si="16"/>
        <v>40.5</v>
      </c>
      <c r="BM23" s="136">
        <v>45.0</v>
      </c>
      <c r="BN23" s="138">
        <v>0.18</v>
      </c>
      <c r="BO23" s="139" t="s">
        <v>248</v>
      </c>
      <c r="BR23" s="134" t="s">
        <v>1032</v>
      </c>
      <c r="BS23" s="135" t="s">
        <v>936</v>
      </c>
      <c r="BT23" s="136">
        <f t="shared" si="17"/>
        <v>17</v>
      </c>
      <c r="BU23" s="136">
        <f t="shared" si="18"/>
        <v>153</v>
      </c>
      <c r="BV23" s="136">
        <v>170.0</v>
      </c>
      <c r="BW23" s="138">
        <v>0.18</v>
      </c>
      <c r="BX23" s="139" t="s">
        <v>263</v>
      </c>
      <c r="CA23" s="179" t="s">
        <v>1033</v>
      </c>
      <c r="CB23" s="180" t="s">
        <v>499</v>
      </c>
      <c r="CC23" s="136">
        <f t="shared" si="98"/>
        <v>19.7</v>
      </c>
      <c r="CD23" s="136">
        <f t="shared" si="99"/>
        <v>177.3</v>
      </c>
      <c r="CE23" s="136">
        <v>197.0</v>
      </c>
      <c r="CF23" s="138">
        <v>0.18</v>
      </c>
      <c r="CG23" s="139" t="s">
        <v>248</v>
      </c>
      <c r="CI23" s="140" t="s">
        <v>1034</v>
      </c>
      <c r="CJ23" s="141" t="s">
        <v>501</v>
      </c>
      <c r="CK23" s="136">
        <f t="shared" si="92"/>
        <v>30</v>
      </c>
      <c r="CL23" s="136">
        <f t="shared" si="93"/>
        <v>270</v>
      </c>
      <c r="CM23" s="145">
        <v>300.0</v>
      </c>
      <c r="CN23" s="146">
        <v>0.18</v>
      </c>
      <c r="CO23" s="144" t="s">
        <v>248</v>
      </c>
      <c r="CQ23" s="236" t="s">
        <v>1035</v>
      </c>
      <c r="CR23" s="237" t="s">
        <v>1036</v>
      </c>
      <c r="CS23" s="136">
        <f t="shared" si="96"/>
        <v>94.5</v>
      </c>
      <c r="CT23" s="136">
        <f t="shared" si="97"/>
        <v>850.5</v>
      </c>
      <c r="CU23" s="145">
        <v>945.0</v>
      </c>
      <c r="CV23" s="146">
        <v>0.18</v>
      </c>
      <c r="CW23" s="152" t="s">
        <v>248</v>
      </c>
      <c r="CY23" s="134" t="s">
        <v>1037</v>
      </c>
      <c r="CZ23" s="136" t="s">
        <v>342</v>
      </c>
      <c r="DA23" s="136">
        <v>180.0</v>
      </c>
      <c r="DB23" s="136">
        <f t="shared" ref="DB23:DB26" si="106">DA23*10/100</f>
        <v>18</v>
      </c>
      <c r="DC23" s="145">
        <f t="shared" ref="DC23:DC26" si="107">DA23-DB23</f>
        <v>162</v>
      </c>
      <c r="DD23" s="146">
        <v>0.18</v>
      </c>
      <c r="DE23" s="144" t="s">
        <v>248</v>
      </c>
      <c r="DF23" s="97"/>
      <c r="DG23" s="149" t="s">
        <v>1038</v>
      </c>
      <c r="DH23" s="141" t="s">
        <v>771</v>
      </c>
      <c r="DI23" s="136">
        <f t="shared" si="27"/>
        <v>44</v>
      </c>
      <c r="DJ23" s="136">
        <f t="shared" si="28"/>
        <v>396</v>
      </c>
      <c r="DK23" s="145">
        <v>440.0</v>
      </c>
      <c r="DL23" s="138">
        <v>0.18</v>
      </c>
      <c r="DM23" s="144" t="s">
        <v>248</v>
      </c>
      <c r="DO23" s="149" t="s">
        <v>1039</v>
      </c>
      <c r="DP23" s="136" t="s">
        <v>29</v>
      </c>
      <c r="DQ23" s="136">
        <v>99.0</v>
      </c>
      <c r="DR23" s="136">
        <f t="shared" si="29"/>
        <v>14.85</v>
      </c>
      <c r="DS23" s="145">
        <f t="shared" si="30"/>
        <v>84.15</v>
      </c>
      <c r="DT23" s="138">
        <v>0.12</v>
      </c>
      <c r="DU23" s="143"/>
      <c r="DV23" s="144" t="s">
        <v>248</v>
      </c>
      <c r="DW23" s="1"/>
      <c r="DX23" s="183"/>
      <c r="DY23" s="154"/>
      <c r="DZ23" s="154"/>
      <c r="EA23" s="154"/>
      <c r="EB23" s="184"/>
      <c r="EC23" s="184"/>
      <c r="ED23" s="184"/>
      <c r="EE23" s="185"/>
      <c r="EF23" s="1"/>
      <c r="EG23" s="149" t="s">
        <v>1040</v>
      </c>
      <c r="EH23" s="136" t="s">
        <v>260</v>
      </c>
      <c r="EI23" s="136">
        <v>230.0</v>
      </c>
      <c r="EJ23" s="136"/>
      <c r="EK23" s="136">
        <f t="shared" si="33"/>
        <v>34.5</v>
      </c>
      <c r="EL23" s="145">
        <f t="shared" si="34"/>
        <v>195.5</v>
      </c>
      <c r="EM23" s="197">
        <v>0.12</v>
      </c>
      <c r="EN23" s="145"/>
      <c r="EO23" s="144" t="s">
        <v>263</v>
      </c>
      <c r="EQ23" s="149" t="s">
        <v>1041</v>
      </c>
      <c r="ER23" s="136" t="s">
        <v>980</v>
      </c>
      <c r="ES23" s="136">
        <v>399.0</v>
      </c>
      <c r="ET23" s="154"/>
      <c r="EU23" s="154"/>
      <c r="EV23" s="154"/>
      <c r="EW23" s="136">
        <f t="shared" si="88"/>
        <v>59.85</v>
      </c>
      <c r="EX23" s="145">
        <f t="shared" si="89"/>
        <v>339.15</v>
      </c>
      <c r="EY23" s="146">
        <v>0.12</v>
      </c>
      <c r="EZ23" s="144" t="s">
        <v>248</v>
      </c>
      <c r="FB23" s="149"/>
      <c r="FC23" s="136"/>
      <c r="FD23" s="136"/>
      <c r="FE23" s="136"/>
      <c r="FF23" s="145"/>
      <c r="FG23" s="146"/>
      <c r="FH23" s="145"/>
      <c r="FI23" s="144"/>
      <c r="FK23" s="149" t="s">
        <v>1012</v>
      </c>
      <c r="FL23" s="136" t="s">
        <v>1042</v>
      </c>
      <c r="FM23" s="136">
        <v>399.0</v>
      </c>
      <c r="FN23" s="136">
        <f t="shared" si="39"/>
        <v>59.85</v>
      </c>
      <c r="FO23" s="145">
        <f t="shared" si="40"/>
        <v>339.15</v>
      </c>
      <c r="FP23" s="145"/>
      <c r="FQ23" s="146">
        <v>0.18</v>
      </c>
      <c r="FR23" s="144" t="s">
        <v>551</v>
      </c>
      <c r="FS23" s="1"/>
      <c r="FT23" s="140" t="s">
        <v>1014</v>
      </c>
      <c r="FU23" s="136" t="s">
        <v>499</v>
      </c>
      <c r="FV23" s="136">
        <v>35.0</v>
      </c>
      <c r="FW23" s="136">
        <f t="shared" si="41"/>
        <v>5.25</v>
      </c>
      <c r="FX23" s="155">
        <f t="shared" si="42"/>
        <v>29.75</v>
      </c>
      <c r="FY23" s="146">
        <v>0.12</v>
      </c>
      <c r="FZ23" s="144" t="s">
        <v>248</v>
      </c>
      <c r="GA23" s="142"/>
      <c r="GB23" s="140" t="s">
        <v>1043</v>
      </c>
      <c r="GC23" s="182" t="s">
        <v>1044</v>
      </c>
      <c r="GD23" s="136">
        <v>103.0</v>
      </c>
      <c r="GE23" s="136">
        <f t="shared" si="43"/>
        <v>15.45</v>
      </c>
      <c r="GF23" s="155">
        <f t="shared" si="44"/>
        <v>87.55</v>
      </c>
      <c r="GG23" s="146">
        <v>0.05</v>
      </c>
      <c r="GH23" s="144" t="s">
        <v>248</v>
      </c>
      <c r="GI23" s="142"/>
      <c r="GJ23" s="149"/>
      <c r="GK23" s="141"/>
      <c r="GL23" s="136"/>
      <c r="GM23" s="136"/>
      <c r="GN23" s="144"/>
      <c r="GO23" s="142"/>
      <c r="GP23" s="156"/>
      <c r="GQ23" s="24"/>
      <c r="GR23" s="24"/>
      <c r="GS23" s="147"/>
      <c r="GT23" s="8"/>
      <c r="GU23" s="134" t="s">
        <v>1045</v>
      </c>
      <c r="GV23" s="136"/>
      <c r="GW23" s="136">
        <v>195.0</v>
      </c>
      <c r="GX23" s="136">
        <f t="shared" si="49"/>
        <v>29.25</v>
      </c>
      <c r="GY23" s="145">
        <f t="shared" si="50"/>
        <v>165.75</v>
      </c>
      <c r="GZ23" s="145"/>
      <c r="HA23" s="144"/>
      <c r="HC23" s="140" t="s">
        <v>1046</v>
      </c>
      <c r="HD23" s="136" t="s">
        <v>802</v>
      </c>
      <c r="HE23" s="136">
        <v>85.0</v>
      </c>
      <c r="HF23" s="136">
        <f t="shared" si="51"/>
        <v>12.75</v>
      </c>
      <c r="HG23" s="155">
        <f t="shared" si="52"/>
        <v>72.25</v>
      </c>
      <c r="HH23" s="146">
        <v>0.05</v>
      </c>
      <c r="HI23" s="144" t="s">
        <v>248</v>
      </c>
      <c r="HK23" s="134" t="s">
        <v>1047</v>
      </c>
      <c r="HL23" s="157" t="s">
        <v>641</v>
      </c>
      <c r="HM23" s="136">
        <v>2500.0</v>
      </c>
      <c r="HN23" s="136">
        <f t="shared" si="53"/>
        <v>375</v>
      </c>
      <c r="HO23" s="145">
        <f t="shared" si="54"/>
        <v>2125</v>
      </c>
      <c r="HP23" s="146">
        <v>0.18</v>
      </c>
      <c r="HQ23" s="144" t="s">
        <v>248</v>
      </c>
      <c r="HR23" s="142"/>
      <c r="HS23" s="153"/>
      <c r="HT23" s="238"/>
      <c r="HU23" s="173"/>
      <c r="HV23" s="173"/>
      <c r="HW23" s="198"/>
      <c r="HX23" s="198"/>
      <c r="HY23" s="199"/>
      <c r="HZ23" s="142"/>
      <c r="IA23" s="1"/>
      <c r="IB23" s="1"/>
      <c r="IG23" s="1"/>
      <c r="IH23" s="1"/>
      <c r="II23" s="1"/>
      <c r="IJ23" s="1"/>
      <c r="IK23" s="1"/>
      <c r="IL23" s="1"/>
      <c r="IM23" s="1"/>
      <c r="IN23" s="1"/>
      <c r="IO23" s="1"/>
      <c r="IP23" s="142"/>
      <c r="IQ23" s="209"/>
      <c r="IR23" s="210"/>
      <c r="IS23" s="229"/>
      <c r="IT23" s="229"/>
      <c r="IU23" s="230"/>
      <c r="IV23" s="230"/>
      <c r="IW23" s="231"/>
      <c r="IY23" s="140" t="s">
        <v>1048</v>
      </c>
      <c r="IZ23" s="148"/>
      <c r="JA23" s="136">
        <v>120.0</v>
      </c>
      <c r="JB23" s="136">
        <f t="shared" si="63"/>
        <v>36</v>
      </c>
      <c r="JC23" s="145">
        <f t="shared" si="64"/>
        <v>84</v>
      </c>
      <c r="JD23" s="146">
        <v>0.18</v>
      </c>
      <c r="JE23" s="144"/>
      <c r="JF23" s="142"/>
      <c r="JG23" s="134" t="s">
        <v>1049</v>
      </c>
      <c r="JH23" s="157" t="s">
        <v>1050</v>
      </c>
      <c r="JI23" s="136">
        <v>149.0</v>
      </c>
      <c r="JJ23" s="136">
        <f t="shared" si="75"/>
        <v>14.9</v>
      </c>
      <c r="JK23" s="145">
        <f t="shared" si="66"/>
        <v>134.1</v>
      </c>
      <c r="JL23" s="138">
        <v>0.18</v>
      </c>
      <c r="JM23" s="144" t="s">
        <v>248</v>
      </c>
      <c r="JN23" s="142"/>
      <c r="JO23" s="183"/>
      <c r="JP23" s="154"/>
      <c r="JQ23" s="154"/>
      <c r="JR23" s="154"/>
      <c r="JS23" s="184"/>
      <c r="JT23" s="184"/>
      <c r="JU23" s="184"/>
      <c r="JV23" s="185"/>
      <c r="JX23" s="162" t="s">
        <v>1051</v>
      </c>
      <c r="JY23" s="136" t="s">
        <v>354</v>
      </c>
      <c r="JZ23" s="136" t="s">
        <v>319</v>
      </c>
      <c r="KA23" s="136">
        <v>16.0</v>
      </c>
      <c r="KB23" s="136">
        <f t="shared" si="100"/>
        <v>0.64</v>
      </c>
      <c r="KC23" s="137">
        <f t="shared" si="101"/>
        <v>15.36</v>
      </c>
      <c r="KD23" s="146">
        <v>0.05</v>
      </c>
      <c r="KE23" s="147" t="s">
        <v>248</v>
      </c>
    </row>
    <row r="24" ht="24.75" customHeight="1">
      <c r="A24" s="24" t="s">
        <v>1052</v>
      </c>
      <c r="B24" s="142"/>
      <c r="C24" s="239"/>
      <c r="D24" s="150"/>
      <c r="E24" s="150"/>
      <c r="F24" s="1"/>
      <c r="G24" s="1"/>
      <c r="H24" s="1"/>
      <c r="I24" s="1"/>
      <c r="J24" s="103"/>
      <c r="K24" s="1"/>
      <c r="L24" s="140"/>
      <c r="M24" s="141"/>
      <c r="N24" s="136"/>
      <c r="O24" s="136"/>
      <c r="P24" s="145"/>
      <c r="Q24" s="145"/>
      <c r="R24" s="144"/>
      <c r="S24" s="142"/>
      <c r="T24" s="140" t="s">
        <v>1053</v>
      </c>
      <c r="U24" s="141" t="s">
        <v>1054</v>
      </c>
      <c r="V24" s="136">
        <f t="shared" si="5"/>
        <v>1</v>
      </c>
      <c r="W24" s="136">
        <f t="shared" si="6"/>
        <v>9</v>
      </c>
      <c r="X24" s="143">
        <v>10.0</v>
      </c>
      <c r="Y24" s="138">
        <v>0.05</v>
      </c>
      <c r="Z24" s="144" t="s">
        <v>248</v>
      </c>
      <c r="AA24" s="1"/>
      <c r="AB24" s="140"/>
      <c r="AC24" s="141"/>
      <c r="AD24" s="136"/>
      <c r="AE24" s="136"/>
      <c r="AF24" s="145"/>
      <c r="AG24" s="145"/>
      <c r="AH24" s="147"/>
      <c r="AI24" s="1"/>
      <c r="AJ24" s="96"/>
      <c r="AK24" s="1"/>
      <c r="AL24" s="1"/>
      <c r="AM24" s="1"/>
      <c r="AN24" s="1"/>
      <c r="AO24" s="1"/>
      <c r="AP24" s="103"/>
      <c r="AR24" s="140" t="s">
        <v>1055</v>
      </c>
      <c r="AS24" s="148" t="s">
        <v>279</v>
      </c>
      <c r="AT24" s="136">
        <f t="shared" si="11"/>
        <v>5.2</v>
      </c>
      <c r="AU24" s="136">
        <f t="shared" si="12"/>
        <v>46.8</v>
      </c>
      <c r="AV24" s="136">
        <v>52.0</v>
      </c>
      <c r="AW24" s="138">
        <v>0.05</v>
      </c>
      <c r="AX24" s="139" t="s">
        <v>248</v>
      </c>
      <c r="AY24" s="142"/>
      <c r="AZ24" s="149" t="s">
        <v>1056</v>
      </c>
      <c r="BA24" s="141" t="s">
        <v>28</v>
      </c>
      <c r="BB24" s="136">
        <f t="shared" si="102"/>
        <v>21</v>
      </c>
      <c r="BC24" s="136">
        <f t="shared" si="103"/>
        <v>189</v>
      </c>
      <c r="BD24" s="136">
        <v>210.0</v>
      </c>
      <c r="BE24" s="138">
        <v>0.18</v>
      </c>
      <c r="BF24" s="139" t="s">
        <v>263</v>
      </c>
      <c r="BI24" s="140" t="s">
        <v>1057</v>
      </c>
      <c r="BJ24" s="141" t="s">
        <v>1058</v>
      </c>
      <c r="BK24" s="136">
        <f t="shared" si="15"/>
        <v>2</v>
      </c>
      <c r="BL24" s="136">
        <f t="shared" si="16"/>
        <v>18</v>
      </c>
      <c r="BM24" s="136">
        <v>20.0</v>
      </c>
      <c r="BN24" s="138">
        <v>0.18</v>
      </c>
      <c r="BO24" s="139" t="s">
        <v>248</v>
      </c>
      <c r="BR24" s="134" t="s">
        <v>1059</v>
      </c>
      <c r="BS24" s="135" t="s">
        <v>838</v>
      </c>
      <c r="BT24" s="136">
        <f t="shared" si="17"/>
        <v>52.5</v>
      </c>
      <c r="BU24" s="136">
        <f t="shared" si="18"/>
        <v>472.5</v>
      </c>
      <c r="BV24" s="136">
        <v>525.0</v>
      </c>
      <c r="BW24" s="138">
        <v>0.18</v>
      </c>
      <c r="BX24" s="139" t="s">
        <v>263</v>
      </c>
      <c r="BY24" s="104"/>
      <c r="CB24" s="33"/>
      <c r="CH24" s="104"/>
      <c r="CI24" s="170" t="s">
        <v>1060</v>
      </c>
      <c r="CJ24" s="171" t="s">
        <v>569</v>
      </c>
      <c r="CK24" s="136">
        <f t="shared" si="92"/>
        <v>3.2</v>
      </c>
      <c r="CL24" s="136">
        <f t="shared" si="93"/>
        <v>28.8</v>
      </c>
      <c r="CM24" s="145">
        <v>32.0</v>
      </c>
      <c r="CN24" s="146">
        <v>0.18</v>
      </c>
      <c r="CO24" s="144" t="s">
        <v>248</v>
      </c>
      <c r="CQ24" s="140" t="s">
        <v>1061</v>
      </c>
      <c r="CR24" s="148" t="s">
        <v>602</v>
      </c>
      <c r="CS24" s="136">
        <f t="shared" si="96"/>
        <v>50</v>
      </c>
      <c r="CT24" s="136">
        <f t="shared" si="97"/>
        <v>450</v>
      </c>
      <c r="CU24" s="145">
        <v>500.0</v>
      </c>
      <c r="CV24" s="146">
        <v>0.18</v>
      </c>
      <c r="CW24" s="152" t="s">
        <v>248</v>
      </c>
      <c r="CY24" s="149" t="s">
        <v>1062</v>
      </c>
      <c r="CZ24" s="136" t="s">
        <v>627</v>
      </c>
      <c r="DA24" s="136">
        <v>375.0</v>
      </c>
      <c r="DB24" s="136">
        <f t="shared" si="106"/>
        <v>37.5</v>
      </c>
      <c r="DC24" s="145">
        <f t="shared" si="107"/>
        <v>337.5</v>
      </c>
      <c r="DD24" s="146">
        <v>0.18</v>
      </c>
      <c r="DE24" s="144" t="s">
        <v>248</v>
      </c>
      <c r="DF24" s="97"/>
      <c r="DG24" s="134" t="s">
        <v>1063</v>
      </c>
      <c r="DH24" s="166" t="s">
        <v>1064</v>
      </c>
      <c r="DI24" s="136">
        <f t="shared" si="27"/>
        <v>34</v>
      </c>
      <c r="DJ24" s="136">
        <f t="shared" si="28"/>
        <v>306</v>
      </c>
      <c r="DK24" s="145">
        <v>340.0</v>
      </c>
      <c r="DL24" s="138">
        <v>0.18</v>
      </c>
      <c r="DM24" s="144" t="s">
        <v>248</v>
      </c>
      <c r="DO24" s="149" t="s">
        <v>1065</v>
      </c>
      <c r="DP24" s="136" t="s">
        <v>1066</v>
      </c>
      <c r="DQ24" s="136">
        <v>90.0</v>
      </c>
      <c r="DR24" s="136">
        <f t="shared" si="29"/>
        <v>13.5</v>
      </c>
      <c r="DS24" s="145">
        <f t="shared" si="30"/>
        <v>76.5</v>
      </c>
      <c r="DT24" s="138">
        <v>0.12</v>
      </c>
      <c r="DU24" s="143"/>
      <c r="DV24" s="144" t="s">
        <v>248</v>
      </c>
      <c r="DW24" s="1"/>
      <c r="DX24" s="183"/>
      <c r="DY24" s="154"/>
      <c r="DZ24" s="154"/>
      <c r="EA24" s="154"/>
      <c r="EB24" s="184"/>
      <c r="EC24" s="184"/>
      <c r="ED24" s="184"/>
      <c r="EE24" s="185"/>
      <c r="EF24" s="1"/>
      <c r="EG24" s="149" t="s">
        <v>1067</v>
      </c>
      <c r="EH24" s="136" t="s">
        <v>293</v>
      </c>
      <c r="EI24" s="136">
        <v>280.0</v>
      </c>
      <c r="EJ24" s="136"/>
      <c r="EK24" s="136">
        <f t="shared" si="33"/>
        <v>42</v>
      </c>
      <c r="EL24" s="145">
        <f t="shared" si="34"/>
        <v>238</v>
      </c>
      <c r="EM24" s="197">
        <v>0.12</v>
      </c>
      <c r="EN24" s="145"/>
      <c r="EO24" s="144" t="s">
        <v>263</v>
      </c>
      <c r="EQ24" s="134"/>
      <c r="ER24" s="142"/>
      <c r="ES24" s="142"/>
      <c r="ET24" s="1"/>
      <c r="EU24" s="1"/>
      <c r="EV24" s="1"/>
      <c r="EW24" s="142"/>
      <c r="EX24" s="142"/>
      <c r="EY24" s="142"/>
      <c r="EZ24" s="79"/>
      <c r="FB24" s="149" t="s">
        <v>1068</v>
      </c>
      <c r="FC24" s="136" t="s">
        <v>677</v>
      </c>
      <c r="FD24" s="136">
        <v>675.0</v>
      </c>
      <c r="FE24" s="136">
        <f t="shared" ref="FE24:FE28" si="108">FD24*15/100</f>
        <v>101.25</v>
      </c>
      <c r="FF24" s="145">
        <f t="shared" ref="FF24:FF28" si="109">FD24-FE24</f>
        <v>573.75</v>
      </c>
      <c r="FG24" s="146">
        <v>0.18</v>
      </c>
      <c r="FH24" s="145"/>
      <c r="FI24" s="144" t="s">
        <v>248</v>
      </c>
      <c r="FK24" s="149" t="s">
        <v>1069</v>
      </c>
      <c r="FL24" s="136" t="s">
        <v>983</v>
      </c>
      <c r="FM24" s="136">
        <v>103.0</v>
      </c>
      <c r="FN24" s="136">
        <f t="shared" si="39"/>
        <v>15.45</v>
      </c>
      <c r="FO24" s="145">
        <f t="shared" si="40"/>
        <v>87.55</v>
      </c>
      <c r="FP24" s="145"/>
      <c r="FQ24" s="146">
        <v>0.18</v>
      </c>
      <c r="FR24" s="144" t="s">
        <v>551</v>
      </c>
      <c r="FS24" s="1"/>
      <c r="FT24" s="140" t="s">
        <v>1070</v>
      </c>
      <c r="FU24" s="136" t="s">
        <v>771</v>
      </c>
      <c r="FV24" s="136">
        <v>40.0</v>
      </c>
      <c r="FW24" s="136">
        <f t="shared" si="41"/>
        <v>6</v>
      </c>
      <c r="FX24" s="155">
        <f t="shared" si="42"/>
        <v>34</v>
      </c>
      <c r="FY24" s="146">
        <v>0.12</v>
      </c>
      <c r="FZ24" s="144" t="s">
        <v>248</v>
      </c>
      <c r="GA24" s="142"/>
      <c r="GB24" s="140" t="s">
        <v>1071</v>
      </c>
      <c r="GC24" s="182" t="s">
        <v>1072</v>
      </c>
      <c r="GD24" s="136">
        <v>67.0</v>
      </c>
      <c r="GE24" s="136">
        <f t="shared" si="43"/>
        <v>10.05</v>
      </c>
      <c r="GF24" s="155">
        <f t="shared" si="44"/>
        <v>56.95</v>
      </c>
      <c r="GG24" s="146">
        <v>0.05</v>
      </c>
      <c r="GH24" s="144" t="s">
        <v>248</v>
      </c>
      <c r="GI24" s="142"/>
      <c r="GJ24" s="149"/>
      <c r="GK24" s="141"/>
      <c r="GL24" s="136"/>
      <c r="GM24" s="136"/>
      <c r="GN24" s="144"/>
      <c r="GO24" s="142"/>
      <c r="GP24" s="156"/>
      <c r="GQ24" s="24"/>
      <c r="GR24" s="24"/>
      <c r="GS24" s="147"/>
      <c r="GT24" s="8"/>
      <c r="GU24" s="134" t="s">
        <v>1073</v>
      </c>
      <c r="GV24" s="136"/>
      <c r="GW24" s="136">
        <v>430.0</v>
      </c>
      <c r="GX24" s="136">
        <f t="shared" si="49"/>
        <v>64.5</v>
      </c>
      <c r="GY24" s="145">
        <f t="shared" si="50"/>
        <v>365.5</v>
      </c>
      <c r="GZ24" s="145"/>
      <c r="HA24" s="144"/>
      <c r="HC24" s="140" t="s">
        <v>952</v>
      </c>
      <c r="HD24" s="136" t="s">
        <v>1074</v>
      </c>
      <c r="HE24" s="136">
        <v>330.0</v>
      </c>
      <c r="HF24" s="136">
        <f t="shared" si="51"/>
        <v>49.5</v>
      </c>
      <c r="HG24" s="155">
        <f t="shared" si="52"/>
        <v>280.5</v>
      </c>
      <c r="HH24" s="146">
        <v>0.05</v>
      </c>
      <c r="HI24" s="144" t="s">
        <v>248</v>
      </c>
      <c r="HK24" s="134" t="s">
        <v>1075</v>
      </c>
      <c r="HL24" s="157" t="s">
        <v>1076</v>
      </c>
      <c r="HM24" s="136">
        <v>3499.0</v>
      </c>
      <c r="HN24" s="136">
        <f t="shared" si="53"/>
        <v>524.85</v>
      </c>
      <c r="HO24" s="145">
        <f t="shared" si="54"/>
        <v>2974.15</v>
      </c>
      <c r="HP24" s="146">
        <v>0.18</v>
      </c>
      <c r="HQ24" s="144" t="s">
        <v>248</v>
      </c>
      <c r="HR24" s="142"/>
      <c r="HS24" s="142"/>
      <c r="HT24" s="142"/>
      <c r="HU24" s="142"/>
      <c r="HV24" s="142"/>
      <c r="HW24" s="142"/>
      <c r="HX24" s="142"/>
      <c r="HY24" s="142"/>
      <c r="HZ24" s="142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42"/>
      <c r="IQ24" s="1"/>
      <c r="IR24" s="1"/>
      <c r="IS24" s="1"/>
      <c r="IT24" s="1"/>
      <c r="IU24" s="1"/>
      <c r="IV24" s="1"/>
      <c r="IW24" s="1"/>
      <c r="IY24" s="140" t="s">
        <v>1077</v>
      </c>
      <c r="IZ24" s="148" t="s">
        <v>989</v>
      </c>
      <c r="JA24" s="136">
        <v>190.0</v>
      </c>
      <c r="JB24" s="136">
        <f t="shared" si="63"/>
        <v>57</v>
      </c>
      <c r="JC24" s="145">
        <f t="shared" si="64"/>
        <v>133</v>
      </c>
      <c r="JD24" s="146">
        <v>0.18</v>
      </c>
      <c r="JE24" s="144" t="s">
        <v>248</v>
      </c>
      <c r="JF24" s="142"/>
      <c r="JG24" s="149"/>
      <c r="JH24" s="141"/>
      <c r="JI24" s="136"/>
      <c r="JJ24" s="136"/>
      <c r="JK24" s="145">
        <f t="shared" si="66"/>
        <v>0</v>
      </c>
      <c r="JL24" s="145"/>
      <c r="JM24" s="144"/>
      <c r="JN24" s="142"/>
      <c r="JO24" s="96"/>
      <c r="JP24" s="1"/>
      <c r="JQ24" s="1"/>
      <c r="JR24" s="1"/>
      <c r="JS24" s="1"/>
      <c r="JT24" s="1"/>
      <c r="JU24" s="1"/>
      <c r="JV24" s="103"/>
      <c r="JX24" s="240" t="s">
        <v>1078</v>
      </c>
      <c r="JY24" s="136" t="s">
        <v>1079</v>
      </c>
      <c r="JZ24" s="136" t="s">
        <v>319</v>
      </c>
      <c r="KA24" s="136">
        <v>60.0</v>
      </c>
      <c r="KB24" s="136">
        <f t="shared" si="100"/>
        <v>2.4</v>
      </c>
      <c r="KC24" s="137">
        <f t="shared" si="101"/>
        <v>57.6</v>
      </c>
      <c r="KD24" s="146">
        <v>0.05</v>
      </c>
      <c r="KE24" s="144" t="s">
        <v>248</v>
      </c>
    </row>
    <row r="25" ht="24.75" customHeight="1">
      <c r="A25" s="24" t="s">
        <v>1080</v>
      </c>
      <c r="B25" s="79"/>
      <c r="C25" s="239"/>
      <c r="D25" s="150"/>
      <c r="E25" s="150"/>
      <c r="F25" s="1"/>
      <c r="G25" s="1"/>
      <c r="H25" s="1"/>
      <c r="I25" s="1"/>
      <c r="J25" s="103"/>
      <c r="K25" s="1"/>
      <c r="L25" s="140"/>
      <c r="M25" s="141"/>
      <c r="N25" s="136"/>
      <c r="O25" s="136"/>
      <c r="P25" s="145"/>
      <c r="Q25" s="145"/>
      <c r="R25" s="144"/>
      <c r="S25" s="142"/>
      <c r="T25" s="140" t="s">
        <v>1081</v>
      </c>
      <c r="U25" s="141" t="s">
        <v>385</v>
      </c>
      <c r="V25" s="136">
        <f t="shared" si="5"/>
        <v>5</v>
      </c>
      <c r="W25" s="136">
        <f t="shared" si="6"/>
        <v>45</v>
      </c>
      <c r="X25" s="143">
        <v>50.0</v>
      </c>
      <c r="Y25" s="138">
        <v>0.05</v>
      </c>
      <c r="Z25" s="144" t="s">
        <v>248</v>
      </c>
      <c r="AA25" s="1"/>
      <c r="AB25" s="140" t="s">
        <v>1082</v>
      </c>
      <c r="AC25" s="141" t="s">
        <v>30</v>
      </c>
      <c r="AD25" s="136">
        <f t="shared" ref="AD25:AD66" si="110">AF25*15/100</f>
        <v>37.5</v>
      </c>
      <c r="AE25" s="136">
        <f t="shared" ref="AE25:AE66" si="111">AF25-AD25</f>
        <v>212.5</v>
      </c>
      <c r="AF25" s="145">
        <v>250.0</v>
      </c>
      <c r="AG25" s="146">
        <v>0.05</v>
      </c>
      <c r="AH25" s="147" t="s">
        <v>248</v>
      </c>
      <c r="AI25" s="1"/>
      <c r="AJ25" s="96"/>
      <c r="AK25" s="1"/>
      <c r="AL25" s="1"/>
      <c r="AM25" s="1"/>
      <c r="AN25" s="1"/>
      <c r="AO25" s="1"/>
      <c r="AP25" s="103"/>
      <c r="AR25" s="140" t="s">
        <v>1083</v>
      </c>
      <c r="AS25" s="148" t="s">
        <v>279</v>
      </c>
      <c r="AT25" s="136">
        <f t="shared" si="11"/>
        <v>5.4</v>
      </c>
      <c r="AU25" s="136">
        <f t="shared" si="12"/>
        <v>48.6</v>
      </c>
      <c r="AV25" s="136">
        <v>54.0</v>
      </c>
      <c r="AW25" s="138">
        <v>0.05</v>
      </c>
      <c r="AX25" s="139" t="s">
        <v>248</v>
      </c>
      <c r="AY25" s="142"/>
      <c r="AZ25" s="134" t="s">
        <v>1084</v>
      </c>
      <c r="BA25" s="135" t="s">
        <v>1030</v>
      </c>
      <c r="BB25" s="136">
        <f t="shared" si="102"/>
        <v>9.8</v>
      </c>
      <c r="BC25" s="136">
        <f t="shared" si="103"/>
        <v>88.2</v>
      </c>
      <c r="BD25" s="136">
        <v>98.0</v>
      </c>
      <c r="BE25" s="138">
        <v>0.18</v>
      </c>
      <c r="BF25" s="139" t="s">
        <v>263</v>
      </c>
      <c r="BI25" s="140" t="s">
        <v>1085</v>
      </c>
      <c r="BJ25" s="141" t="s">
        <v>1086</v>
      </c>
      <c r="BK25" s="136">
        <f t="shared" si="15"/>
        <v>3</v>
      </c>
      <c r="BL25" s="136">
        <f t="shared" si="16"/>
        <v>27</v>
      </c>
      <c r="BM25" s="136">
        <v>30.0</v>
      </c>
      <c r="BN25" s="138">
        <v>0.18</v>
      </c>
      <c r="BO25" s="139" t="s">
        <v>248</v>
      </c>
      <c r="BR25" s="134" t="s">
        <v>1087</v>
      </c>
      <c r="BS25" s="135" t="s">
        <v>1088</v>
      </c>
      <c r="BT25" s="136">
        <f t="shared" si="17"/>
        <v>18</v>
      </c>
      <c r="BU25" s="136">
        <f t="shared" si="18"/>
        <v>162</v>
      </c>
      <c r="BV25" s="136">
        <v>180.0</v>
      </c>
      <c r="BW25" s="138">
        <v>0.18</v>
      </c>
      <c r="BX25" s="139" t="s">
        <v>263</v>
      </c>
      <c r="CA25" s="140" t="s">
        <v>1089</v>
      </c>
      <c r="CB25" s="151" t="s">
        <v>337</v>
      </c>
      <c r="CC25" s="136">
        <f t="shared" ref="CC25:CC28" si="112">CE25*10/100</f>
        <v>22.5</v>
      </c>
      <c r="CD25" s="136">
        <f t="shared" ref="CD25:CD28" si="113">CE25-CC25</f>
        <v>202.5</v>
      </c>
      <c r="CE25" s="136">
        <v>225.0</v>
      </c>
      <c r="CF25" s="138">
        <v>0.18</v>
      </c>
      <c r="CG25" s="139" t="s">
        <v>248</v>
      </c>
      <c r="CI25" s="140" t="s">
        <v>1090</v>
      </c>
      <c r="CJ25" s="141" t="s">
        <v>1091</v>
      </c>
      <c r="CK25" s="136">
        <f t="shared" si="92"/>
        <v>19.6</v>
      </c>
      <c r="CL25" s="136">
        <f t="shared" si="93"/>
        <v>176.4</v>
      </c>
      <c r="CM25" s="145">
        <v>196.0</v>
      </c>
      <c r="CN25" s="146">
        <v>0.18</v>
      </c>
      <c r="CO25" s="144" t="s">
        <v>248</v>
      </c>
      <c r="CQ25" s="236" t="s">
        <v>1092</v>
      </c>
      <c r="CR25" s="241" t="s">
        <v>1093</v>
      </c>
      <c r="CS25" s="136">
        <f t="shared" si="96"/>
        <v>22.5</v>
      </c>
      <c r="CT25" s="136">
        <f t="shared" si="97"/>
        <v>202.5</v>
      </c>
      <c r="CU25" s="145">
        <v>225.0</v>
      </c>
      <c r="CV25" s="146">
        <v>0.18</v>
      </c>
      <c r="CW25" s="152" t="s">
        <v>248</v>
      </c>
      <c r="CY25" s="134" t="s">
        <v>1094</v>
      </c>
      <c r="CZ25" s="136" t="s">
        <v>1095</v>
      </c>
      <c r="DA25" s="136">
        <v>399.0</v>
      </c>
      <c r="DB25" s="136">
        <f t="shared" si="106"/>
        <v>39.9</v>
      </c>
      <c r="DC25" s="145">
        <f t="shared" si="107"/>
        <v>359.1</v>
      </c>
      <c r="DD25" s="146">
        <v>0.18</v>
      </c>
      <c r="DE25" s="144" t="s">
        <v>248</v>
      </c>
      <c r="DF25" s="97"/>
      <c r="DG25" s="134" t="s">
        <v>1096</v>
      </c>
      <c r="DH25" s="166" t="s">
        <v>629</v>
      </c>
      <c r="DI25" s="136">
        <f t="shared" si="27"/>
        <v>16</v>
      </c>
      <c r="DJ25" s="136">
        <f t="shared" si="28"/>
        <v>144</v>
      </c>
      <c r="DK25" s="145">
        <v>160.0</v>
      </c>
      <c r="DL25" s="138">
        <v>0.18</v>
      </c>
      <c r="DM25" s="144" t="s">
        <v>248</v>
      </c>
      <c r="DO25" s="149" t="s">
        <v>1097</v>
      </c>
      <c r="DP25" s="136" t="s">
        <v>347</v>
      </c>
      <c r="DQ25" s="136">
        <v>169.0</v>
      </c>
      <c r="DR25" s="136">
        <f t="shared" si="29"/>
        <v>25.35</v>
      </c>
      <c r="DS25" s="145">
        <f t="shared" si="30"/>
        <v>143.65</v>
      </c>
      <c r="DT25" s="138">
        <v>0.12</v>
      </c>
      <c r="DU25" s="143"/>
      <c r="DV25" s="144" t="s">
        <v>248</v>
      </c>
      <c r="DW25" s="1"/>
      <c r="DX25" s="96"/>
      <c r="DY25" s="1"/>
      <c r="DZ25" s="1"/>
      <c r="EA25" s="1"/>
      <c r="EB25" s="1"/>
      <c r="EC25" s="1"/>
      <c r="ED25" s="1"/>
      <c r="EE25" s="103"/>
      <c r="EF25" s="1"/>
      <c r="EG25" s="149" t="s">
        <v>1098</v>
      </c>
      <c r="EH25" s="136" t="s">
        <v>1099</v>
      </c>
      <c r="EI25" s="136">
        <v>249.0</v>
      </c>
      <c r="EJ25" s="136"/>
      <c r="EK25" s="136">
        <f t="shared" si="33"/>
        <v>37.35</v>
      </c>
      <c r="EL25" s="145">
        <f t="shared" si="34"/>
        <v>211.65</v>
      </c>
      <c r="EM25" s="197">
        <v>0.12</v>
      </c>
      <c r="EN25" s="145"/>
      <c r="EO25" s="144" t="s">
        <v>263</v>
      </c>
      <c r="EQ25" s="207"/>
      <c r="ER25" s="142"/>
      <c r="ES25" s="142"/>
      <c r="ET25" s="1"/>
      <c r="EU25" s="1"/>
      <c r="EV25" s="1"/>
      <c r="EW25" s="142"/>
      <c r="EX25" s="142"/>
      <c r="EY25" s="142"/>
      <c r="EZ25" s="79"/>
      <c r="FB25" s="149" t="s">
        <v>1100</v>
      </c>
      <c r="FC25" s="136" t="s">
        <v>557</v>
      </c>
      <c r="FD25" s="136">
        <v>490.0</v>
      </c>
      <c r="FE25" s="136">
        <f t="shared" si="108"/>
        <v>73.5</v>
      </c>
      <c r="FF25" s="145">
        <f t="shared" si="109"/>
        <v>416.5</v>
      </c>
      <c r="FG25" s="146">
        <v>0.18</v>
      </c>
      <c r="FH25" s="145"/>
      <c r="FI25" s="144" t="s">
        <v>248</v>
      </c>
      <c r="FK25" s="149" t="s">
        <v>1101</v>
      </c>
      <c r="FL25" s="136" t="s">
        <v>1042</v>
      </c>
      <c r="FM25" s="136">
        <v>399.0</v>
      </c>
      <c r="FN25" s="136">
        <f t="shared" si="39"/>
        <v>59.85</v>
      </c>
      <c r="FO25" s="145">
        <f t="shared" si="40"/>
        <v>339.15</v>
      </c>
      <c r="FP25" s="145"/>
      <c r="FQ25" s="146">
        <v>0.18</v>
      </c>
      <c r="FR25" s="144" t="s">
        <v>248</v>
      </c>
      <c r="FS25" s="1"/>
      <c r="FT25" s="140" t="s">
        <v>1014</v>
      </c>
      <c r="FU25" s="136" t="s">
        <v>751</v>
      </c>
      <c r="FV25" s="136">
        <v>38.0</v>
      </c>
      <c r="FW25" s="136">
        <f t="shared" si="41"/>
        <v>5.7</v>
      </c>
      <c r="FX25" s="155">
        <f t="shared" si="42"/>
        <v>32.3</v>
      </c>
      <c r="FY25" s="146">
        <v>0.12</v>
      </c>
      <c r="FZ25" s="144" t="s">
        <v>248</v>
      </c>
      <c r="GA25" s="142"/>
      <c r="GB25" s="140" t="s">
        <v>1102</v>
      </c>
      <c r="GC25" s="182" t="s">
        <v>1072</v>
      </c>
      <c r="GD25" s="136">
        <v>67.0</v>
      </c>
      <c r="GE25" s="136">
        <f t="shared" si="43"/>
        <v>10.05</v>
      </c>
      <c r="GF25" s="155">
        <f t="shared" si="44"/>
        <v>56.95</v>
      </c>
      <c r="GG25" s="146">
        <v>0.05</v>
      </c>
      <c r="GH25" s="144" t="s">
        <v>248</v>
      </c>
      <c r="GI25" s="142"/>
      <c r="GJ25" s="149"/>
      <c r="GK25" s="141"/>
      <c r="GL25" s="136"/>
      <c r="GM25" s="136"/>
      <c r="GN25" s="144"/>
      <c r="GO25" s="142"/>
      <c r="GP25" s="156"/>
      <c r="GQ25" s="24"/>
      <c r="GR25" s="24"/>
      <c r="GS25" s="147"/>
      <c r="GT25" s="8"/>
      <c r="GU25" s="149"/>
      <c r="GV25" s="136"/>
      <c r="GW25" s="136"/>
      <c r="GX25" s="145"/>
      <c r="GY25" s="136">
        <f t="shared" si="50"/>
        <v>0</v>
      </c>
      <c r="GZ25" s="143"/>
      <c r="HA25" s="139"/>
      <c r="HC25" s="140" t="s">
        <v>1103</v>
      </c>
      <c r="HD25" s="136" t="s">
        <v>30</v>
      </c>
      <c r="HE25" s="136">
        <v>370.0</v>
      </c>
      <c r="HF25" s="136">
        <f t="shared" si="51"/>
        <v>55.5</v>
      </c>
      <c r="HG25" s="155">
        <f t="shared" si="52"/>
        <v>314.5</v>
      </c>
      <c r="HH25" s="146">
        <v>0.05</v>
      </c>
      <c r="HI25" s="144" t="s">
        <v>248</v>
      </c>
      <c r="HK25" s="134" t="s">
        <v>1104</v>
      </c>
      <c r="HL25" s="157" t="s">
        <v>756</v>
      </c>
      <c r="HM25" s="136">
        <v>750.0</v>
      </c>
      <c r="HN25" s="136">
        <f t="shared" si="53"/>
        <v>112.5</v>
      </c>
      <c r="HO25" s="145">
        <f t="shared" si="54"/>
        <v>637.5</v>
      </c>
      <c r="HP25" s="146">
        <v>0.18</v>
      </c>
      <c r="HQ25" s="144" t="s">
        <v>248</v>
      </c>
      <c r="HR25" s="142"/>
      <c r="HS25" s="142"/>
      <c r="HT25" s="142"/>
      <c r="HU25" s="142"/>
      <c r="HV25" s="142"/>
      <c r="HW25" s="142"/>
      <c r="HX25" s="142"/>
      <c r="HY25" s="142"/>
      <c r="HZ25" s="142"/>
      <c r="IA25" s="1"/>
      <c r="IB25" s="1"/>
      <c r="IC25" s="1"/>
      <c r="ID25" s="1"/>
      <c r="IE25" s="1"/>
      <c r="IF25" s="1"/>
      <c r="IG25" s="1"/>
      <c r="IH25" s="1"/>
      <c r="II25" s="1"/>
      <c r="IJ25" s="225"/>
      <c r="IK25" s="142"/>
      <c r="IL25" s="142"/>
      <c r="IM25" s="142"/>
      <c r="IN25" s="142"/>
      <c r="IO25" s="142"/>
      <c r="IP25" s="142"/>
      <c r="IQ25" s="1"/>
      <c r="IR25" s="1"/>
      <c r="IS25" s="1"/>
      <c r="IT25" s="1"/>
      <c r="IU25" s="1"/>
      <c r="IV25" s="1"/>
      <c r="IW25" s="1"/>
      <c r="IY25" s="140" t="s">
        <v>1105</v>
      </c>
      <c r="IZ25" s="148" t="s">
        <v>310</v>
      </c>
      <c r="JA25" s="136">
        <v>150.0</v>
      </c>
      <c r="JB25" s="136">
        <f t="shared" si="63"/>
        <v>45</v>
      </c>
      <c r="JC25" s="145">
        <f t="shared" si="64"/>
        <v>105</v>
      </c>
      <c r="JD25" s="146">
        <v>0.18</v>
      </c>
      <c r="JE25" s="144" t="s">
        <v>248</v>
      </c>
      <c r="JF25" s="142"/>
      <c r="JG25" s="96"/>
      <c r="JH25" s="1"/>
      <c r="JI25" s="1"/>
      <c r="JJ25" s="1"/>
      <c r="JK25" s="1"/>
      <c r="JL25" s="1"/>
      <c r="JM25" s="103"/>
      <c r="JN25" s="1"/>
      <c r="JO25" s="96"/>
      <c r="JP25" s="1"/>
      <c r="JQ25" s="1"/>
      <c r="JR25" s="1"/>
      <c r="JS25" s="1"/>
      <c r="JT25" s="1"/>
      <c r="JU25" s="1"/>
      <c r="JV25" s="103"/>
      <c r="JX25" s="136" t="s">
        <v>1106</v>
      </c>
      <c r="JY25" s="136" t="s">
        <v>390</v>
      </c>
      <c r="JZ25" s="136" t="s">
        <v>322</v>
      </c>
      <c r="KA25" s="136">
        <v>285.0</v>
      </c>
      <c r="KB25" s="136">
        <f t="shared" si="100"/>
        <v>11.4</v>
      </c>
      <c r="KC25" s="137">
        <f t="shared" si="101"/>
        <v>273.6</v>
      </c>
      <c r="KD25" s="138">
        <v>0.05</v>
      </c>
      <c r="KE25" s="136" t="s">
        <v>248</v>
      </c>
    </row>
    <row r="26" ht="24.75" customHeight="1">
      <c r="A26" s="24" t="s">
        <v>1107</v>
      </c>
      <c r="B26" s="142"/>
      <c r="C26" s="239"/>
      <c r="D26" s="150"/>
      <c r="E26" s="150"/>
      <c r="F26" s="1"/>
      <c r="G26" s="1"/>
      <c r="H26" s="1"/>
      <c r="I26" s="1"/>
      <c r="J26" s="103"/>
      <c r="K26" s="1"/>
      <c r="L26" s="1"/>
      <c r="M26" s="1"/>
      <c r="R26" s="1"/>
      <c r="S26" s="142"/>
      <c r="T26" s="140" t="s">
        <v>1108</v>
      </c>
      <c r="U26" s="141" t="s">
        <v>1109</v>
      </c>
      <c r="V26" s="136">
        <f t="shared" si="5"/>
        <v>5</v>
      </c>
      <c r="W26" s="136">
        <f t="shared" si="6"/>
        <v>45</v>
      </c>
      <c r="X26" s="143">
        <v>50.0</v>
      </c>
      <c r="Y26" s="138">
        <v>0.05</v>
      </c>
      <c r="Z26" s="144" t="s">
        <v>248</v>
      </c>
      <c r="AA26" s="1"/>
      <c r="AB26" s="140" t="s">
        <v>1110</v>
      </c>
      <c r="AC26" s="141" t="s">
        <v>30</v>
      </c>
      <c r="AD26" s="136">
        <f t="shared" si="110"/>
        <v>9</v>
      </c>
      <c r="AE26" s="136">
        <f t="shared" si="111"/>
        <v>51</v>
      </c>
      <c r="AF26" s="145">
        <v>60.0</v>
      </c>
      <c r="AG26" s="146">
        <v>0.05</v>
      </c>
      <c r="AH26" s="147" t="s">
        <v>248</v>
      </c>
      <c r="AI26" s="1"/>
      <c r="AJ26" s="96"/>
      <c r="AK26" s="1"/>
      <c r="AL26" s="1"/>
      <c r="AM26" s="1"/>
      <c r="AN26" s="1"/>
      <c r="AO26" s="1"/>
      <c r="AP26" s="103"/>
      <c r="AR26" s="140" t="s">
        <v>1111</v>
      </c>
      <c r="AS26" s="148" t="s">
        <v>279</v>
      </c>
      <c r="AT26" s="136">
        <f t="shared" si="11"/>
        <v>5</v>
      </c>
      <c r="AU26" s="136">
        <f t="shared" si="12"/>
        <v>45</v>
      </c>
      <c r="AV26" s="136">
        <v>50.0</v>
      </c>
      <c r="AW26" s="138">
        <v>0.05</v>
      </c>
      <c r="AX26" s="139" t="s">
        <v>248</v>
      </c>
      <c r="AY26" s="142"/>
      <c r="AZ26" s="134" t="s">
        <v>1112</v>
      </c>
      <c r="BA26" s="135" t="s">
        <v>254</v>
      </c>
      <c r="BB26" s="136">
        <f t="shared" si="102"/>
        <v>8</v>
      </c>
      <c r="BC26" s="136">
        <f t="shared" si="103"/>
        <v>72</v>
      </c>
      <c r="BD26" s="136">
        <v>80.0</v>
      </c>
      <c r="BE26" s="138">
        <v>0.18</v>
      </c>
      <c r="BF26" s="139" t="s">
        <v>263</v>
      </c>
      <c r="BI26" s="140" t="s">
        <v>1113</v>
      </c>
      <c r="BJ26" s="141" t="s">
        <v>907</v>
      </c>
      <c r="BK26" s="136">
        <f t="shared" si="15"/>
        <v>9</v>
      </c>
      <c r="BL26" s="136">
        <f t="shared" si="16"/>
        <v>81</v>
      </c>
      <c r="BM26" s="136">
        <v>90.0</v>
      </c>
      <c r="BN26" s="138">
        <v>0.18</v>
      </c>
      <c r="BO26" s="139" t="s">
        <v>248</v>
      </c>
      <c r="BR26" s="134" t="s">
        <v>1114</v>
      </c>
      <c r="BS26" s="135" t="s">
        <v>267</v>
      </c>
      <c r="BT26" s="136">
        <f t="shared" si="17"/>
        <v>65</v>
      </c>
      <c r="BU26" s="136">
        <f t="shared" si="18"/>
        <v>585</v>
      </c>
      <c r="BV26" s="136">
        <v>650.0</v>
      </c>
      <c r="BW26" s="138">
        <v>0.18</v>
      </c>
      <c r="BX26" s="139" t="s">
        <v>263</v>
      </c>
      <c r="CA26" s="242" t="s">
        <v>1115</v>
      </c>
      <c r="CB26" s="180" t="s">
        <v>354</v>
      </c>
      <c r="CC26" s="136">
        <f t="shared" si="112"/>
        <v>39.9</v>
      </c>
      <c r="CD26" s="136">
        <f t="shared" si="113"/>
        <v>359.1</v>
      </c>
      <c r="CE26" s="136">
        <v>399.0</v>
      </c>
      <c r="CF26" s="138">
        <v>0.18</v>
      </c>
      <c r="CG26" s="139" t="s">
        <v>248</v>
      </c>
      <c r="CI26" s="140" t="s">
        <v>1116</v>
      </c>
      <c r="CJ26" s="141" t="s">
        <v>30</v>
      </c>
      <c r="CK26" s="136">
        <f t="shared" si="92"/>
        <v>3.7</v>
      </c>
      <c r="CL26" s="136">
        <f t="shared" si="93"/>
        <v>33.3</v>
      </c>
      <c r="CM26" s="145">
        <v>37.0</v>
      </c>
      <c r="CN26" s="146">
        <v>0.18</v>
      </c>
      <c r="CO26" s="144" t="s">
        <v>248</v>
      </c>
      <c r="CQ26" s="196" t="s">
        <v>1117</v>
      </c>
      <c r="CR26" s="205" t="s">
        <v>1118</v>
      </c>
      <c r="CS26" s="136">
        <f t="shared" si="96"/>
        <v>50</v>
      </c>
      <c r="CT26" s="136">
        <f t="shared" si="97"/>
        <v>450</v>
      </c>
      <c r="CU26" s="145">
        <v>500.0</v>
      </c>
      <c r="CV26" s="146">
        <v>0.18</v>
      </c>
      <c r="CW26" s="152" t="s">
        <v>551</v>
      </c>
      <c r="CY26" s="149" t="s">
        <v>1119</v>
      </c>
      <c r="CZ26" s="136" t="s">
        <v>907</v>
      </c>
      <c r="DA26" s="136">
        <v>125.0</v>
      </c>
      <c r="DB26" s="136">
        <f t="shared" si="106"/>
        <v>12.5</v>
      </c>
      <c r="DC26" s="145">
        <f t="shared" si="107"/>
        <v>112.5</v>
      </c>
      <c r="DD26" s="146">
        <v>0.18</v>
      </c>
      <c r="DE26" s="144" t="s">
        <v>248</v>
      </c>
      <c r="DF26" s="97"/>
      <c r="DG26" s="149" t="s">
        <v>1120</v>
      </c>
      <c r="DH26" s="141" t="s">
        <v>312</v>
      </c>
      <c r="DI26" s="136">
        <f t="shared" si="27"/>
        <v>5.8</v>
      </c>
      <c r="DJ26" s="136">
        <f t="shared" si="28"/>
        <v>52.2</v>
      </c>
      <c r="DK26" s="145">
        <v>58.0</v>
      </c>
      <c r="DL26" s="138">
        <v>0.18</v>
      </c>
      <c r="DM26" s="144" t="s">
        <v>248</v>
      </c>
      <c r="DO26" s="149" t="s">
        <v>1121</v>
      </c>
      <c r="DP26" s="136" t="s">
        <v>347</v>
      </c>
      <c r="DQ26" s="136">
        <v>169.0</v>
      </c>
      <c r="DR26" s="136">
        <f t="shared" si="29"/>
        <v>25.35</v>
      </c>
      <c r="DS26" s="145">
        <f t="shared" si="30"/>
        <v>143.65</v>
      </c>
      <c r="DT26" s="138">
        <v>0.12</v>
      </c>
      <c r="DU26" s="143"/>
      <c r="DV26" s="144" t="s">
        <v>248</v>
      </c>
      <c r="DW26" s="1"/>
      <c r="DX26" s="96"/>
      <c r="DY26" s="1"/>
      <c r="DZ26" s="1"/>
      <c r="EA26" s="1"/>
      <c r="EB26" s="1"/>
      <c r="EC26" s="1"/>
      <c r="ED26" s="1"/>
      <c r="EE26" s="103"/>
      <c r="EF26" s="1"/>
      <c r="EG26" s="149" t="s">
        <v>1122</v>
      </c>
      <c r="EH26" s="136" t="s">
        <v>481</v>
      </c>
      <c r="EI26" s="136">
        <v>39.0</v>
      </c>
      <c r="EJ26" s="136"/>
      <c r="EK26" s="136">
        <f t="shared" si="33"/>
        <v>5.85</v>
      </c>
      <c r="EL26" s="145">
        <f t="shared" si="34"/>
        <v>33.15</v>
      </c>
      <c r="EM26" s="197">
        <v>0.12</v>
      </c>
      <c r="EN26" s="145"/>
      <c r="EO26" s="144" t="s">
        <v>263</v>
      </c>
      <c r="EQ26" s="207"/>
      <c r="ER26" s="142"/>
      <c r="ES26" s="142"/>
      <c r="ET26" s="1"/>
      <c r="EU26" s="1"/>
      <c r="EV26" s="1"/>
      <c r="EW26" s="142"/>
      <c r="EX26" s="142"/>
      <c r="EY26" s="142"/>
      <c r="EZ26" s="79"/>
      <c r="FB26" s="149" t="s">
        <v>1123</v>
      </c>
      <c r="FC26" s="136" t="s">
        <v>1124</v>
      </c>
      <c r="FD26" s="136">
        <v>415.0</v>
      </c>
      <c r="FE26" s="136">
        <f t="shared" si="108"/>
        <v>62.25</v>
      </c>
      <c r="FF26" s="145">
        <f t="shared" si="109"/>
        <v>352.75</v>
      </c>
      <c r="FG26" s="146">
        <v>0.18</v>
      </c>
      <c r="FH26" s="145"/>
      <c r="FI26" s="144" t="s">
        <v>248</v>
      </c>
      <c r="FK26" s="149" t="s">
        <v>1125</v>
      </c>
      <c r="FL26" s="136" t="s">
        <v>1013</v>
      </c>
      <c r="FM26" s="136">
        <v>205.0</v>
      </c>
      <c r="FN26" s="136">
        <f t="shared" si="39"/>
        <v>30.75</v>
      </c>
      <c r="FO26" s="145">
        <f t="shared" si="40"/>
        <v>174.25</v>
      </c>
      <c r="FP26" s="145"/>
      <c r="FQ26" s="146">
        <v>0.18</v>
      </c>
      <c r="FR26" s="144"/>
      <c r="FS26" s="1"/>
      <c r="FT26" s="140" t="s">
        <v>1126</v>
      </c>
      <c r="FU26" s="136">
        <v>200.0</v>
      </c>
      <c r="FV26" s="136">
        <v>60.0</v>
      </c>
      <c r="FW26" s="136">
        <f t="shared" si="41"/>
        <v>9</v>
      </c>
      <c r="FX26" s="155">
        <f t="shared" si="42"/>
        <v>51</v>
      </c>
      <c r="FY26" s="146">
        <v>0.12</v>
      </c>
      <c r="FZ26" s="144" t="s">
        <v>248</v>
      </c>
      <c r="GA26" s="142"/>
      <c r="GB26" s="140" t="s">
        <v>1127</v>
      </c>
      <c r="GC26" s="182" t="s">
        <v>281</v>
      </c>
      <c r="GD26" s="136">
        <v>110.0</v>
      </c>
      <c r="GE26" s="136">
        <f t="shared" si="43"/>
        <v>16.5</v>
      </c>
      <c r="GF26" s="155">
        <f t="shared" si="44"/>
        <v>93.5</v>
      </c>
      <c r="GG26" s="146">
        <v>0.05</v>
      </c>
      <c r="GH26" s="144" t="s">
        <v>248</v>
      </c>
      <c r="GI26" s="142"/>
      <c r="GJ26" s="149"/>
      <c r="GK26" s="141"/>
      <c r="GL26" s="136"/>
      <c r="GM26" s="136"/>
      <c r="GN26" s="144"/>
      <c r="GO26" s="142"/>
      <c r="GP26" s="156"/>
      <c r="GQ26" s="24"/>
      <c r="GR26" s="24"/>
      <c r="GS26" s="147"/>
      <c r="GT26" s="8"/>
      <c r="GU26" s="149"/>
      <c r="GV26" s="136"/>
      <c r="GW26" s="136"/>
      <c r="GX26" s="145"/>
      <c r="GY26" s="136"/>
      <c r="GZ26" s="143"/>
      <c r="HA26" s="139"/>
      <c r="HC26" s="183"/>
      <c r="HD26" s="136"/>
      <c r="HE26" s="154"/>
      <c r="HF26" s="154"/>
      <c r="HG26" s="243"/>
      <c r="HH26" s="184"/>
      <c r="HI26" s="185"/>
      <c r="HK26" s="134" t="s">
        <v>1128</v>
      </c>
      <c r="HL26" s="157" t="s">
        <v>1129</v>
      </c>
      <c r="HM26" s="136">
        <v>2199.0</v>
      </c>
      <c r="HN26" s="136">
        <f t="shared" si="53"/>
        <v>329.85</v>
      </c>
      <c r="HO26" s="145">
        <f t="shared" si="54"/>
        <v>1869.15</v>
      </c>
      <c r="HP26" s="146">
        <v>0.18</v>
      </c>
      <c r="HQ26" s="144" t="s">
        <v>248</v>
      </c>
      <c r="HR26" s="142"/>
      <c r="HS26" s="142"/>
      <c r="HT26" s="142"/>
      <c r="HU26" s="142"/>
      <c r="HV26" s="142"/>
      <c r="HW26" s="142"/>
      <c r="HX26" s="142"/>
      <c r="HY26" s="142"/>
      <c r="HZ26" s="142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42"/>
      <c r="IQ26" s="1"/>
      <c r="IR26" s="1"/>
      <c r="IS26" s="1"/>
      <c r="IT26" s="1"/>
      <c r="IU26" s="1"/>
      <c r="IV26" s="1"/>
      <c r="IW26" s="1"/>
      <c r="IY26" s="140" t="s">
        <v>1130</v>
      </c>
      <c r="IZ26" s="148"/>
      <c r="JA26" s="136">
        <v>140.0</v>
      </c>
      <c r="JB26" s="136">
        <f t="shared" si="63"/>
        <v>42</v>
      </c>
      <c r="JC26" s="145">
        <f t="shared" si="64"/>
        <v>98</v>
      </c>
      <c r="JD26" s="146">
        <v>0.18</v>
      </c>
      <c r="JE26" s="144"/>
      <c r="JF26" s="142"/>
      <c r="JG26" s="96"/>
      <c r="JH26" s="1"/>
      <c r="JI26" s="1"/>
      <c r="JJ26" s="1"/>
      <c r="JK26" s="1"/>
      <c r="JL26" s="1"/>
      <c r="JM26" s="103"/>
      <c r="JN26" s="1"/>
      <c r="JO26" s="96"/>
      <c r="JP26" s="1"/>
      <c r="JQ26" s="1"/>
      <c r="JR26" s="1"/>
      <c r="JS26" s="1"/>
      <c r="JT26" s="1"/>
      <c r="JU26" s="1"/>
      <c r="JV26" s="103"/>
      <c r="JX26" s="136" t="s">
        <v>1131</v>
      </c>
      <c r="JY26" s="136" t="s">
        <v>390</v>
      </c>
      <c r="JZ26" s="136" t="s">
        <v>322</v>
      </c>
      <c r="KA26" s="136">
        <v>215.0</v>
      </c>
      <c r="KB26" s="136">
        <f t="shared" si="100"/>
        <v>8.6</v>
      </c>
      <c r="KC26" s="137">
        <f t="shared" si="101"/>
        <v>206.4</v>
      </c>
      <c r="KD26" s="138">
        <v>0.05</v>
      </c>
      <c r="KE26" s="136" t="s">
        <v>248</v>
      </c>
    </row>
    <row r="27" ht="24.75" customHeight="1">
      <c r="A27" s="24" t="s">
        <v>1132</v>
      </c>
      <c r="B27" s="79"/>
      <c r="C27" s="239"/>
      <c r="D27" s="150"/>
      <c r="E27" s="150"/>
      <c r="F27" s="1"/>
      <c r="G27" s="1"/>
      <c r="H27" s="1"/>
      <c r="I27" s="1"/>
      <c r="J27" s="103"/>
      <c r="K27" s="1"/>
      <c r="L27" s="1"/>
      <c r="M27" s="1"/>
      <c r="R27" s="1"/>
      <c r="S27" s="142"/>
      <c r="T27" s="140" t="s">
        <v>1133</v>
      </c>
      <c r="U27" s="141" t="s">
        <v>1134</v>
      </c>
      <c r="V27" s="136">
        <f t="shared" si="5"/>
        <v>2</v>
      </c>
      <c r="W27" s="136">
        <f t="shared" si="6"/>
        <v>18</v>
      </c>
      <c r="X27" s="143">
        <v>20.0</v>
      </c>
      <c r="Y27" s="138">
        <v>0.05</v>
      </c>
      <c r="Z27" s="144" t="s">
        <v>248</v>
      </c>
      <c r="AA27" s="1"/>
      <c r="AB27" s="140" t="s">
        <v>1135</v>
      </c>
      <c r="AC27" s="141" t="s">
        <v>1136</v>
      </c>
      <c r="AD27" s="136">
        <f t="shared" si="110"/>
        <v>3.75</v>
      </c>
      <c r="AE27" s="136">
        <f t="shared" si="111"/>
        <v>21.25</v>
      </c>
      <c r="AF27" s="145">
        <v>25.0</v>
      </c>
      <c r="AG27" s="146">
        <v>0.05</v>
      </c>
      <c r="AH27" s="147" t="s">
        <v>248</v>
      </c>
      <c r="AI27" s="1"/>
      <c r="AJ27" s="96"/>
      <c r="AK27" s="1"/>
      <c r="AL27" s="1"/>
      <c r="AM27" s="1"/>
      <c r="AN27" s="1"/>
      <c r="AO27" s="1"/>
      <c r="AP27" s="103"/>
      <c r="AR27" s="140" t="s">
        <v>1137</v>
      </c>
      <c r="AS27" s="148" t="s">
        <v>279</v>
      </c>
      <c r="AT27" s="136">
        <f t="shared" si="11"/>
        <v>5.2</v>
      </c>
      <c r="AU27" s="136">
        <f t="shared" si="12"/>
        <v>46.8</v>
      </c>
      <c r="AV27" s="136">
        <v>52.0</v>
      </c>
      <c r="AW27" s="138">
        <v>0.05</v>
      </c>
      <c r="AX27" s="139" t="s">
        <v>248</v>
      </c>
      <c r="AY27" s="142"/>
      <c r="AZ27" s="134" t="s">
        <v>1138</v>
      </c>
      <c r="BA27" s="135" t="s">
        <v>254</v>
      </c>
      <c r="BB27" s="136">
        <f t="shared" si="102"/>
        <v>22</v>
      </c>
      <c r="BC27" s="136">
        <f t="shared" si="103"/>
        <v>198</v>
      </c>
      <c r="BD27" s="136">
        <v>220.0</v>
      </c>
      <c r="BE27" s="138">
        <v>0.18</v>
      </c>
      <c r="BF27" s="139" t="s">
        <v>263</v>
      </c>
      <c r="BI27" s="140" t="s">
        <v>1139</v>
      </c>
      <c r="BJ27" s="141" t="s">
        <v>1140</v>
      </c>
      <c r="BK27" s="136">
        <f t="shared" si="15"/>
        <v>2.5</v>
      </c>
      <c r="BL27" s="136">
        <f t="shared" si="16"/>
        <v>22.5</v>
      </c>
      <c r="BM27" s="136">
        <v>25.0</v>
      </c>
      <c r="BN27" s="138">
        <v>0.18</v>
      </c>
      <c r="BO27" s="139" t="s">
        <v>248</v>
      </c>
      <c r="BR27" s="134" t="s">
        <v>1141</v>
      </c>
      <c r="BS27" s="135" t="s">
        <v>936</v>
      </c>
      <c r="BT27" s="136">
        <f t="shared" si="17"/>
        <v>27.5</v>
      </c>
      <c r="BU27" s="136">
        <f t="shared" si="18"/>
        <v>247.5</v>
      </c>
      <c r="BV27" s="136">
        <v>275.0</v>
      </c>
      <c r="BW27" s="138">
        <v>0.18</v>
      </c>
      <c r="BX27" s="139" t="s">
        <v>263</v>
      </c>
      <c r="CA27" s="179" t="s">
        <v>1142</v>
      </c>
      <c r="CB27" s="180" t="s">
        <v>1143</v>
      </c>
      <c r="CC27" s="136">
        <f t="shared" si="112"/>
        <v>74.9</v>
      </c>
      <c r="CD27" s="136">
        <f t="shared" si="113"/>
        <v>674.1</v>
      </c>
      <c r="CE27" s="136">
        <v>749.0</v>
      </c>
      <c r="CF27" s="138">
        <v>0.18</v>
      </c>
      <c r="CG27" s="139" t="s">
        <v>248</v>
      </c>
      <c r="CI27" s="140" t="s">
        <v>1144</v>
      </c>
      <c r="CJ27" s="141" t="s">
        <v>1145</v>
      </c>
      <c r="CK27" s="136">
        <f t="shared" si="92"/>
        <v>18</v>
      </c>
      <c r="CL27" s="136">
        <f t="shared" si="93"/>
        <v>162</v>
      </c>
      <c r="CM27" s="145">
        <v>180.0</v>
      </c>
      <c r="CN27" s="146">
        <v>0.18</v>
      </c>
      <c r="CO27" s="144" t="s">
        <v>248</v>
      </c>
      <c r="CQ27" s="140"/>
      <c r="CR27" s="148"/>
      <c r="CS27" s="136"/>
      <c r="CT27" s="136"/>
      <c r="CU27" s="145"/>
      <c r="CV27" s="146"/>
      <c r="CW27" s="152"/>
      <c r="CY27" s="134"/>
      <c r="CZ27" s="136"/>
      <c r="DA27" s="136"/>
      <c r="DB27" s="136"/>
      <c r="DC27" s="145"/>
      <c r="DD27" s="146"/>
      <c r="DE27" s="144"/>
      <c r="DF27" s="97"/>
      <c r="DG27" s="134" t="s">
        <v>1146</v>
      </c>
      <c r="DH27" s="166" t="s">
        <v>1147</v>
      </c>
      <c r="DI27" s="136">
        <f t="shared" si="27"/>
        <v>7.5</v>
      </c>
      <c r="DJ27" s="136">
        <f t="shared" si="28"/>
        <v>67.5</v>
      </c>
      <c r="DK27" s="145">
        <v>75.0</v>
      </c>
      <c r="DL27" s="138">
        <v>0.18</v>
      </c>
      <c r="DM27" s="144" t="s">
        <v>248</v>
      </c>
      <c r="DO27" s="149" t="s">
        <v>1148</v>
      </c>
      <c r="DP27" s="136" t="s">
        <v>281</v>
      </c>
      <c r="DQ27" s="136">
        <v>149.0</v>
      </c>
      <c r="DR27" s="136">
        <f t="shared" si="29"/>
        <v>22.35</v>
      </c>
      <c r="DS27" s="145">
        <f t="shared" si="30"/>
        <v>126.65</v>
      </c>
      <c r="DT27" s="138">
        <v>0.12</v>
      </c>
      <c r="DU27" s="143"/>
      <c r="DV27" s="144" t="s">
        <v>248</v>
      </c>
      <c r="DW27" s="1"/>
      <c r="DX27" s="96"/>
      <c r="DY27" s="1"/>
      <c r="DZ27" s="1"/>
      <c r="EA27" s="1"/>
      <c r="EB27" s="1"/>
      <c r="EC27" s="1"/>
      <c r="ED27" s="1"/>
      <c r="EE27" s="103"/>
      <c r="EF27" s="1"/>
      <c r="EG27" s="149" t="s">
        <v>1149</v>
      </c>
      <c r="EH27" s="136" t="s">
        <v>260</v>
      </c>
      <c r="EI27" s="136">
        <v>220.0</v>
      </c>
      <c r="EJ27" s="136"/>
      <c r="EK27" s="136">
        <f t="shared" si="33"/>
        <v>33</v>
      </c>
      <c r="EL27" s="145">
        <f t="shared" si="34"/>
        <v>187</v>
      </c>
      <c r="EM27" s="197">
        <v>0.12</v>
      </c>
      <c r="EN27" s="145"/>
      <c r="EO27" s="144" t="s">
        <v>551</v>
      </c>
      <c r="EQ27" s="207"/>
      <c r="ER27" s="142"/>
      <c r="ES27" s="142"/>
      <c r="ET27" s="1"/>
      <c r="EU27" s="1"/>
      <c r="EV27" s="1"/>
      <c r="EW27" s="142"/>
      <c r="EX27" s="142"/>
      <c r="EY27" s="142"/>
      <c r="EZ27" s="79"/>
      <c r="FB27" s="149" t="s">
        <v>1150</v>
      </c>
      <c r="FC27" s="136" t="s">
        <v>1151</v>
      </c>
      <c r="FD27" s="136">
        <v>399.0</v>
      </c>
      <c r="FE27" s="136">
        <f t="shared" si="108"/>
        <v>59.85</v>
      </c>
      <c r="FF27" s="145">
        <f t="shared" si="109"/>
        <v>339.15</v>
      </c>
      <c r="FG27" s="146">
        <v>0.18</v>
      </c>
      <c r="FH27" s="145"/>
      <c r="FI27" s="144" t="s">
        <v>248</v>
      </c>
      <c r="FK27" s="149" t="s">
        <v>1152</v>
      </c>
      <c r="FL27" s="136" t="s">
        <v>1013</v>
      </c>
      <c r="FM27" s="136">
        <v>205.0</v>
      </c>
      <c r="FN27" s="136">
        <f t="shared" si="39"/>
        <v>30.75</v>
      </c>
      <c r="FO27" s="145">
        <f t="shared" si="40"/>
        <v>174.25</v>
      </c>
      <c r="FP27" s="145"/>
      <c r="FQ27" s="146">
        <v>0.18</v>
      </c>
      <c r="FR27" s="144" t="s">
        <v>248</v>
      </c>
      <c r="FS27" s="1"/>
      <c r="FT27" s="140" t="s">
        <v>1153</v>
      </c>
      <c r="FU27" s="136" t="s">
        <v>941</v>
      </c>
      <c r="FV27" s="136">
        <v>10.0</v>
      </c>
      <c r="FW27" s="136">
        <f t="shared" si="41"/>
        <v>1.5</v>
      </c>
      <c r="FX27" s="155">
        <f t="shared" si="42"/>
        <v>8.5</v>
      </c>
      <c r="FY27" s="146">
        <v>0.12</v>
      </c>
      <c r="FZ27" s="144" t="s">
        <v>248</v>
      </c>
      <c r="GA27" s="142"/>
      <c r="GB27" s="149" t="s">
        <v>1154</v>
      </c>
      <c r="GC27" s="141"/>
      <c r="GD27" s="136">
        <v>94.0</v>
      </c>
      <c r="GE27" s="136">
        <f t="shared" si="43"/>
        <v>14.1</v>
      </c>
      <c r="GF27" s="155">
        <f t="shared" si="44"/>
        <v>79.9</v>
      </c>
      <c r="GG27" s="146">
        <v>0.05</v>
      </c>
      <c r="GH27" s="144"/>
      <c r="GI27" s="142"/>
      <c r="GJ27" s="149"/>
      <c r="GK27" s="141"/>
      <c r="GL27" s="136"/>
      <c r="GM27" s="136"/>
      <c r="GN27" s="144"/>
      <c r="GO27" s="142"/>
      <c r="GP27" s="156"/>
      <c r="GQ27" s="24"/>
      <c r="GR27" s="24"/>
      <c r="GS27" s="147"/>
      <c r="GT27" s="8"/>
      <c r="GU27" s="244"/>
      <c r="GV27" s="1"/>
      <c r="GW27" s="1"/>
      <c r="GX27" s="1"/>
      <c r="GY27" s="142"/>
      <c r="GZ27" s="142"/>
      <c r="HA27" s="103"/>
      <c r="HC27" s="96"/>
      <c r="HD27" s="142"/>
      <c r="HE27" s="1"/>
      <c r="HF27" s="1"/>
      <c r="HG27" s="1"/>
      <c r="HH27" s="1"/>
      <c r="HI27" s="103"/>
      <c r="HK27" s="134" t="s">
        <v>1155</v>
      </c>
      <c r="HL27" s="157" t="s">
        <v>1156</v>
      </c>
      <c r="HM27" s="136">
        <v>215.0</v>
      </c>
      <c r="HN27" s="136">
        <f t="shared" si="53"/>
        <v>32.25</v>
      </c>
      <c r="HO27" s="145">
        <f t="shared" si="54"/>
        <v>182.75</v>
      </c>
      <c r="HP27" s="146">
        <v>0.18</v>
      </c>
      <c r="HQ27" s="144" t="s">
        <v>248</v>
      </c>
      <c r="HR27" s="142"/>
      <c r="HS27" s="142"/>
      <c r="HT27" s="142"/>
      <c r="HU27" s="142"/>
      <c r="HV27" s="142"/>
      <c r="HW27" s="142"/>
      <c r="HX27" s="142"/>
      <c r="HY27" s="142"/>
      <c r="HZ27" s="142"/>
      <c r="IA27" s="1"/>
      <c r="IB27" s="1"/>
      <c r="IC27" s="1"/>
      <c r="ID27" s="1"/>
      <c r="IE27" s="1"/>
      <c r="IF27" s="1"/>
      <c r="IG27" s="1"/>
      <c r="IH27" s="1"/>
      <c r="II27" s="1"/>
      <c r="IJ27" s="225"/>
      <c r="IK27" s="142"/>
      <c r="IL27" s="142"/>
      <c r="IM27" s="142"/>
      <c r="IN27" s="142"/>
      <c r="IO27" s="142"/>
      <c r="IP27" s="142"/>
      <c r="IQ27" s="1"/>
      <c r="IR27" s="1"/>
      <c r="IS27" s="1"/>
      <c r="IT27" s="1"/>
      <c r="IU27" s="1"/>
      <c r="IV27" s="1"/>
      <c r="IW27" s="1"/>
      <c r="IY27" s="140" t="s">
        <v>1157</v>
      </c>
      <c r="IZ27" s="148"/>
      <c r="JA27" s="136">
        <v>160.0</v>
      </c>
      <c r="JB27" s="136">
        <f t="shared" si="63"/>
        <v>48</v>
      </c>
      <c r="JC27" s="145">
        <f t="shared" si="64"/>
        <v>112</v>
      </c>
      <c r="JD27" s="146">
        <v>0.18</v>
      </c>
      <c r="JE27" s="144"/>
      <c r="JF27" s="142"/>
      <c r="JG27" s="96"/>
      <c r="JH27" s="1"/>
      <c r="JI27" s="1"/>
      <c r="JJ27" s="1"/>
      <c r="JK27" s="1"/>
      <c r="JL27" s="1"/>
      <c r="JM27" s="103"/>
      <c r="JN27" s="1"/>
      <c r="JO27" s="96"/>
      <c r="JP27" s="1"/>
      <c r="JQ27" s="1"/>
      <c r="JR27" s="1"/>
      <c r="JS27" s="1"/>
      <c r="JT27" s="1"/>
      <c r="JU27" s="1"/>
      <c r="JV27" s="103"/>
      <c r="JX27" s="136" t="s">
        <v>1158</v>
      </c>
      <c r="JY27" s="136" t="s">
        <v>260</v>
      </c>
      <c r="JZ27" s="136" t="s">
        <v>322</v>
      </c>
      <c r="KA27" s="136">
        <v>34.0</v>
      </c>
      <c r="KB27" s="136">
        <f t="shared" si="100"/>
        <v>1.36</v>
      </c>
      <c r="KC27" s="137">
        <f t="shared" si="101"/>
        <v>32.64</v>
      </c>
      <c r="KD27" s="138">
        <v>0.05</v>
      </c>
      <c r="KE27" s="136"/>
    </row>
    <row r="28" ht="24.75" customHeight="1">
      <c r="A28" s="24" t="s">
        <v>1159</v>
      </c>
      <c r="B28" s="142"/>
      <c r="C28" s="239"/>
      <c r="D28" s="150"/>
      <c r="E28" s="150"/>
      <c r="F28" s="1"/>
      <c r="G28" s="1"/>
      <c r="H28" s="1"/>
      <c r="I28" s="1"/>
      <c r="J28" s="103"/>
      <c r="K28" s="1"/>
      <c r="L28" s="1"/>
      <c r="M28" s="1"/>
      <c r="R28" s="1"/>
      <c r="S28" s="142"/>
      <c r="T28" s="140" t="s">
        <v>1160</v>
      </c>
      <c r="U28" s="141" t="s">
        <v>927</v>
      </c>
      <c r="V28" s="136">
        <f t="shared" si="5"/>
        <v>2</v>
      </c>
      <c r="W28" s="136">
        <f t="shared" si="6"/>
        <v>18</v>
      </c>
      <c r="X28" s="143">
        <v>20.0</v>
      </c>
      <c r="Y28" s="138">
        <v>0.05</v>
      </c>
      <c r="Z28" s="144" t="s">
        <v>248</v>
      </c>
      <c r="AA28" s="1"/>
      <c r="AB28" s="140" t="s">
        <v>1161</v>
      </c>
      <c r="AC28" s="141" t="s">
        <v>30</v>
      </c>
      <c r="AD28" s="136">
        <f t="shared" si="110"/>
        <v>11.25</v>
      </c>
      <c r="AE28" s="136">
        <f t="shared" si="111"/>
        <v>63.75</v>
      </c>
      <c r="AF28" s="145">
        <v>75.0</v>
      </c>
      <c r="AG28" s="146">
        <v>0.05</v>
      </c>
      <c r="AH28" s="147" t="s">
        <v>248</v>
      </c>
      <c r="AI28" s="1"/>
      <c r="AJ28" s="96"/>
      <c r="AK28" s="1"/>
      <c r="AL28" s="1"/>
      <c r="AM28" s="1"/>
      <c r="AN28" s="1"/>
      <c r="AO28" s="1"/>
      <c r="AP28" s="103"/>
      <c r="AR28" s="140" t="s">
        <v>1162</v>
      </c>
      <c r="AS28" s="148" t="s">
        <v>279</v>
      </c>
      <c r="AT28" s="136">
        <f t="shared" si="11"/>
        <v>5.6</v>
      </c>
      <c r="AU28" s="136">
        <f t="shared" si="12"/>
        <v>50.4</v>
      </c>
      <c r="AV28" s="136">
        <v>56.0</v>
      </c>
      <c r="AW28" s="138">
        <v>0.05</v>
      </c>
      <c r="AX28" s="139" t="s">
        <v>248</v>
      </c>
      <c r="AY28" s="142"/>
      <c r="AZ28" s="134" t="s">
        <v>1163</v>
      </c>
      <c r="BA28" s="135" t="s">
        <v>899</v>
      </c>
      <c r="BB28" s="136">
        <f t="shared" si="102"/>
        <v>10.5</v>
      </c>
      <c r="BC28" s="136">
        <f t="shared" si="103"/>
        <v>94.5</v>
      </c>
      <c r="BD28" s="136">
        <v>105.0</v>
      </c>
      <c r="BE28" s="138">
        <v>0.18</v>
      </c>
      <c r="BF28" s="139" t="s">
        <v>263</v>
      </c>
      <c r="BI28" s="140" t="s">
        <v>1164</v>
      </c>
      <c r="BJ28" s="141" t="s">
        <v>1165</v>
      </c>
      <c r="BK28" s="136">
        <f t="shared" si="15"/>
        <v>1</v>
      </c>
      <c r="BL28" s="136">
        <f t="shared" si="16"/>
        <v>9</v>
      </c>
      <c r="BM28" s="136">
        <v>10.0</v>
      </c>
      <c r="BN28" s="138">
        <v>0.18</v>
      </c>
      <c r="BO28" s="139" t="s">
        <v>248</v>
      </c>
      <c r="BR28" s="218" t="s">
        <v>1166</v>
      </c>
      <c r="BS28" s="219" t="s">
        <v>936</v>
      </c>
      <c r="BT28" s="194">
        <f t="shared" si="17"/>
        <v>29.9</v>
      </c>
      <c r="BU28" s="194">
        <f t="shared" si="18"/>
        <v>269.1</v>
      </c>
      <c r="BV28" s="194">
        <v>299.0</v>
      </c>
      <c r="BW28" s="138">
        <v>0.18</v>
      </c>
      <c r="BX28" s="220" t="s">
        <v>263</v>
      </c>
      <c r="CA28" s="242" t="s">
        <v>1167</v>
      </c>
      <c r="CB28" s="180" t="s">
        <v>452</v>
      </c>
      <c r="CC28" s="136">
        <f t="shared" si="112"/>
        <v>67.5</v>
      </c>
      <c r="CD28" s="136">
        <f t="shared" si="113"/>
        <v>607.5</v>
      </c>
      <c r="CE28" s="136">
        <v>675.0</v>
      </c>
      <c r="CF28" s="138">
        <v>0.18</v>
      </c>
      <c r="CG28" s="139" t="s">
        <v>248</v>
      </c>
      <c r="CI28" s="140" t="s">
        <v>1168</v>
      </c>
      <c r="CJ28" s="141" t="s">
        <v>501</v>
      </c>
      <c r="CK28" s="136">
        <f t="shared" si="92"/>
        <v>36</v>
      </c>
      <c r="CL28" s="136">
        <f t="shared" si="93"/>
        <v>324</v>
      </c>
      <c r="CM28" s="145">
        <v>360.0</v>
      </c>
      <c r="CN28" s="146">
        <v>0.18</v>
      </c>
      <c r="CO28" s="144" t="s">
        <v>248</v>
      </c>
      <c r="CQ28" s="140" t="s">
        <v>1169</v>
      </c>
      <c r="CR28" s="148" t="s">
        <v>1118</v>
      </c>
      <c r="CS28" s="136">
        <f t="shared" ref="CS28:CS34" si="114">CU28*10/100</f>
        <v>55</v>
      </c>
      <c r="CT28" s="136">
        <f t="shared" ref="CT28:CT34" si="115">CU28-CS28</f>
        <v>495</v>
      </c>
      <c r="CU28" s="145">
        <v>550.0</v>
      </c>
      <c r="CV28" s="146">
        <v>0.18</v>
      </c>
      <c r="CW28" s="152" t="s">
        <v>248</v>
      </c>
      <c r="CY28" s="134" t="s">
        <v>1170</v>
      </c>
      <c r="CZ28" s="136" t="s">
        <v>1171</v>
      </c>
      <c r="DA28" s="136">
        <v>315.0</v>
      </c>
      <c r="DB28" s="136">
        <f t="shared" ref="DB28:DB38" si="116">DA28*10/100</f>
        <v>31.5</v>
      </c>
      <c r="DC28" s="145">
        <f t="shared" ref="DC28:DC38" si="117">DA28-DB28</f>
        <v>283.5</v>
      </c>
      <c r="DD28" s="146">
        <v>0.18</v>
      </c>
      <c r="DE28" s="144" t="s">
        <v>248</v>
      </c>
      <c r="DF28" s="97"/>
      <c r="DG28" s="149" t="s">
        <v>1172</v>
      </c>
      <c r="DH28" s="141" t="s">
        <v>629</v>
      </c>
      <c r="DI28" s="136">
        <f t="shared" si="27"/>
        <v>16.9</v>
      </c>
      <c r="DJ28" s="136">
        <f t="shared" si="28"/>
        <v>152.1</v>
      </c>
      <c r="DK28" s="145">
        <v>169.0</v>
      </c>
      <c r="DL28" s="138">
        <v>0.18</v>
      </c>
      <c r="DM28" s="144" t="s">
        <v>248</v>
      </c>
      <c r="DO28" s="149" t="s">
        <v>1173</v>
      </c>
      <c r="DP28" s="136" t="s">
        <v>260</v>
      </c>
      <c r="DQ28" s="136">
        <v>99.0</v>
      </c>
      <c r="DR28" s="136">
        <f t="shared" si="29"/>
        <v>14.85</v>
      </c>
      <c r="DS28" s="145">
        <f t="shared" si="30"/>
        <v>84.15</v>
      </c>
      <c r="DT28" s="138">
        <v>0.12</v>
      </c>
      <c r="DU28" s="143"/>
      <c r="DV28" s="144" t="s">
        <v>248</v>
      </c>
      <c r="DW28" s="1"/>
      <c r="DX28" s="96"/>
      <c r="DY28" s="1"/>
      <c r="DZ28" s="1"/>
      <c r="EA28" s="1"/>
      <c r="EB28" s="1"/>
      <c r="EC28" s="1"/>
      <c r="ED28" s="1"/>
      <c r="EE28" s="103"/>
      <c r="EF28" s="1"/>
      <c r="EG28" s="149" t="s">
        <v>1174</v>
      </c>
      <c r="EH28" s="136" t="s">
        <v>283</v>
      </c>
      <c r="EI28" s="136">
        <v>273.0</v>
      </c>
      <c r="EJ28" s="136"/>
      <c r="EK28" s="136">
        <f t="shared" si="33"/>
        <v>40.95</v>
      </c>
      <c r="EL28" s="145">
        <f t="shared" si="34"/>
        <v>232.05</v>
      </c>
      <c r="EM28" s="197">
        <v>0.12</v>
      </c>
      <c r="EN28" s="145"/>
      <c r="EO28" s="144" t="s">
        <v>263</v>
      </c>
      <c r="EQ28" s="207"/>
      <c r="ER28" s="142"/>
      <c r="ES28" s="142"/>
      <c r="ET28" s="1"/>
      <c r="EU28" s="1"/>
      <c r="EV28" s="1"/>
      <c r="EW28" s="142"/>
      <c r="EX28" s="142"/>
      <c r="EY28" s="142"/>
      <c r="EZ28" s="79"/>
      <c r="FB28" s="149" t="s">
        <v>1175</v>
      </c>
      <c r="FC28" s="136" t="s">
        <v>1176</v>
      </c>
      <c r="FD28" s="136">
        <v>440.0</v>
      </c>
      <c r="FE28" s="136">
        <f t="shared" si="108"/>
        <v>66</v>
      </c>
      <c r="FF28" s="145">
        <f t="shared" si="109"/>
        <v>374</v>
      </c>
      <c r="FG28" s="146">
        <v>0.18</v>
      </c>
      <c r="FH28" s="145"/>
      <c r="FI28" s="144" t="s">
        <v>248</v>
      </c>
      <c r="FK28" s="149" t="s">
        <v>1177</v>
      </c>
      <c r="FL28" s="136" t="s">
        <v>1042</v>
      </c>
      <c r="FM28" s="136">
        <v>399.0</v>
      </c>
      <c r="FN28" s="136">
        <f t="shared" si="39"/>
        <v>59.85</v>
      </c>
      <c r="FO28" s="145">
        <f t="shared" si="40"/>
        <v>339.15</v>
      </c>
      <c r="FP28" s="145"/>
      <c r="FQ28" s="146">
        <v>0.18</v>
      </c>
      <c r="FR28" s="144" t="s">
        <v>248</v>
      </c>
      <c r="FS28" s="1"/>
      <c r="FT28" s="140" t="s">
        <v>1178</v>
      </c>
      <c r="FU28" s="136" t="s">
        <v>356</v>
      </c>
      <c r="FV28" s="136">
        <v>40.0</v>
      </c>
      <c r="FW28" s="136">
        <f t="shared" si="41"/>
        <v>6</v>
      </c>
      <c r="FX28" s="155">
        <f t="shared" si="42"/>
        <v>34</v>
      </c>
      <c r="FY28" s="146">
        <v>0.12</v>
      </c>
      <c r="FZ28" s="144" t="s">
        <v>248</v>
      </c>
      <c r="GA28" s="142"/>
      <c r="GB28" s="140" t="s">
        <v>1179</v>
      </c>
      <c r="GC28" s="182" t="s">
        <v>31</v>
      </c>
      <c r="GD28" s="136">
        <v>220.0</v>
      </c>
      <c r="GE28" s="136">
        <f t="shared" si="43"/>
        <v>33</v>
      </c>
      <c r="GF28" s="155">
        <f t="shared" si="44"/>
        <v>187</v>
      </c>
      <c r="GG28" s="146">
        <v>0.05</v>
      </c>
      <c r="GH28" s="144" t="s">
        <v>248</v>
      </c>
      <c r="GI28" s="142"/>
      <c r="GJ28" s="149"/>
      <c r="GK28" s="141"/>
      <c r="GL28" s="136"/>
      <c r="GM28" s="136"/>
      <c r="GN28" s="144"/>
      <c r="GO28" s="142"/>
      <c r="GP28" s="156"/>
      <c r="GQ28" s="24"/>
      <c r="GR28" s="24"/>
      <c r="GS28" s="147"/>
      <c r="GT28" s="8"/>
      <c r="GU28" s="96"/>
      <c r="GV28" s="1"/>
      <c r="GW28" s="1"/>
      <c r="GX28" s="1"/>
      <c r="GY28" s="142"/>
      <c r="GZ28" s="142"/>
      <c r="HA28" s="103"/>
      <c r="HC28" s="96"/>
      <c r="HD28" s="142"/>
      <c r="HE28" s="1"/>
      <c r="HF28" s="1"/>
      <c r="HG28" s="1"/>
      <c r="HH28" s="1"/>
      <c r="HI28" s="103"/>
      <c r="HK28" s="134" t="s">
        <v>1180</v>
      </c>
      <c r="HL28" s="157" t="s">
        <v>1156</v>
      </c>
      <c r="HM28" s="136">
        <v>165.0</v>
      </c>
      <c r="HN28" s="136">
        <f t="shared" si="53"/>
        <v>24.75</v>
      </c>
      <c r="HO28" s="145">
        <f t="shared" si="54"/>
        <v>140.25</v>
      </c>
      <c r="HP28" s="146">
        <v>0.18</v>
      </c>
      <c r="HQ28" s="144" t="s">
        <v>248</v>
      </c>
      <c r="HR28" s="142"/>
      <c r="HS28" s="142"/>
      <c r="HT28" s="142"/>
      <c r="HU28" s="142"/>
      <c r="HV28" s="142"/>
      <c r="HW28" s="142"/>
      <c r="HX28" s="142"/>
      <c r="HY28" s="142"/>
      <c r="HZ28" s="142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42"/>
      <c r="IQ28" s="1"/>
      <c r="IR28" s="1"/>
      <c r="IS28" s="1"/>
      <c r="IT28" s="1"/>
      <c r="IU28" s="1"/>
      <c r="IV28" s="1"/>
      <c r="IW28" s="1"/>
      <c r="IY28" s="140" t="s">
        <v>371</v>
      </c>
      <c r="IZ28" s="148" t="s">
        <v>431</v>
      </c>
      <c r="JA28" s="136">
        <v>77.0</v>
      </c>
      <c r="JB28" s="136">
        <f t="shared" si="63"/>
        <v>23.1</v>
      </c>
      <c r="JC28" s="145">
        <f t="shared" si="64"/>
        <v>53.9</v>
      </c>
      <c r="JD28" s="146">
        <v>0.18</v>
      </c>
      <c r="JE28" s="144" t="s">
        <v>248</v>
      </c>
      <c r="JF28" s="142"/>
      <c r="JG28" s="96"/>
      <c r="JH28" s="1"/>
      <c r="JI28" s="1"/>
      <c r="JJ28" s="1"/>
      <c r="JK28" s="1"/>
      <c r="JL28" s="1"/>
      <c r="JM28" s="103"/>
      <c r="JN28" s="1"/>
      <c r="JO28" s="96"/>
      <c r="JP28" s="1"/>
      <c r="JQ28" s="1"/>
      <c r="JR28" s="1"/>
      <c r="JS28" s="1"/>
      <c r="JT28" s="1"/>
      <c r="JU28" s="1"/>
      <c r="JV28" s="103"/>
      <c r="JX28" s="136"/>
      <c r="JY28" s="136"/>
      <c r="JZ28" s="136"/>
      <c r="KA28" s="136"/>
      <c r="KB28" s="136">
        <f t="shared" si="100"/>
        <v>0</v>
      </c>
      <c r="KC28" s="137">
        <f t="shared" si="101"/>
        <v>0</v>
      </c>
      <c r="KD28" s="138">
        <v>0.05</v>
      </c>
      <c r="KE28" s="136"/>
    </row>
    <row r="29" ht="24.75" customHeight="1">
      <c r="A29" s="24" t="s">
        <v>1181</v>
      </c>
      <c r="B29" s="79"/>
      <c r="C29" s="239"/>
      <c r="D29" s="150"/>
      <c r="E29" s="150"/>
      <c r="F29" s="1"/>
      <c r="G29" s="1"/>
      <c r="H29" s="1"/>
      <c r="I29" s="1"/>
      <c r="J29" s="103"/>
      <c r="K29" s="1"/>
      <c r="L29" s="245"/>
      <c r="M29" s="142"/>
      <c r="N29" s="142"/>
      <c r="O29" s="142"/>
      <c r="P29" s="142"/>
      <c r="Q29" s="142"/>
      <c r="R29" s="142"/>
      <c r="S29" s="142"/>
      <c r="T29" s="207"/>
      <c r="U29" s="142"/>
      <c r="V29" s="142"/>
      <c r="W29" s="142"/>
      <c r="X29" s="142"/>
      <c r="Y29" s="142"/>
      <c r="Z29" s="79"/>
      <c r="AA29" s="1"/>
      <c r="AB29" s="140" t="s">
        <v>1182</v>
      </c>
      <c r="AC29" s="141" t="s">
        <v>30</v>
      </c>
      <c r="AD29" s="136">
        <f t="shared" si="110"/>
        <v>12</v>
      </c>
      <c r="AE29" s="136">
        <f t="shared" si="111"/>
        <v>68</v>
      </c>
      <c r="AF29" s="145">
        <v>80.0</v>
      </c>
      <c r="AG29" s="146">
        <v>0.05</v>
      </c>
      <c r="AH29" s="147" t="s">
        <v>248</v>
      </c>
      <c r="AI29" s="1"/>
      <c r="AJ29" s="96"/>
      <c r="AK29" s="1"/>
      <c r="AL29" s="1"/>
      <c r="AM29" s="1"/>
      <c r="AN29" s="1"/>
      <c r="AO29" s="1"/>
      <c r="AP29" s="103"/>
      <c r="AR29" s="140" t="s">
        <v>1183</v>
      </c>
      <c r="AS29" s="148" t="s">
        <v>304</v>
      </c>
      <c r="AT29" s="136">
        <f t="shared" si="11"/>
        <v>26</v>
      </c>
      <c r="AU29" s="136">
        <f t="shared" si="12"/>
        <v>234</v>
      </c>
      <c r="AV29" s="136">
        <v>260.0</v>
      </c>
      <c r="AW29" s="138">
        <v>0.05</v>
      </c>
      <c r="AX29" s="139" t="s">
        <v>248</v>
      </c>
      <c r="AY29" s="142"/>
      <c r="AZ29" s="134" t="s">
        <v>1184</v>
      </c>
      <c r="BA29" s="135" t="s">
        <v>899</v>
      </c>
      <c r="BB29" s="136">
        <f t="shared" si="102"/>
        <v>14</v>
      </c>
      <c r="BC29" s="136">
        <f t="shared" si="103"/>
        <v>126</v>
      </c>
      <c r="BD29" s="136">
        <v>140.0</v>
      </c>
      <c r="BE29" s="138">
        <v>0.18</v>
      </c>
      <c r="BF29" s="139" t="s">
        <v>263</v>
      </c>
      <c r="BI29" s="140" t="s">
        <v>1185</v>
      </c>
      <c r="BJ29" s="141" t="s">
        <v>1186</v>
      </c>
      <c r="BK29" s="136">
        <f t="shared" si="15"/>
        <v>4.5</v>
      </c>
      <c r="BL29" s="136">
        <f t="shared" si="16"/>
        <v>40.5</v>
      </c>
      <c r="BM29" s="136">
        <v>45.0</v>
      </c>
      <c r="BN29" s="138">
        <v>0.18</v>
      </c>
      <c r="BO29" s="139" t="s">
        <v>248</v>
      </c>
      <c r="BR29" s="134" t="s">
        <v>1187</v>
      </c>
      <c r="BS29" s="135" t="s">
        <v>335</v>
      </c>
      <c r="BT29" s="136">
        <f t="shared" si="17"/>
        <v>82</v>
      </c>
      <c r="BU29" s="136">
        <f t="shared" si="18"/>
        <v>738</v>
      </c>
      <c r="BV29" s="136">
        <v>820.0</v>
      </c>
      <c r="BW29" s="138">
        <v>0.18</v>
      </c>
      <c r="BX29" s="139" t="s">
        <v>263</v>
      </c>
      <c r="CA29" s="223"/>
      <c r="CB29" s="33"/>
      <c r="CH29" s="104"/>
      <c r="CI29" s="140" t="s">
        <v>1188</v>
      </c>
      <c r="CJ29" s="141" t="s">
        <v>30</v>
      </c>
      <c r="CK29" s="136">
        <f t="shared" si="92"/>
        <v>3.5</v>
      </c>
      <c r="CL29" s="136">
        <f t="shared" si="93"/>
        <v>31.5</v>
      </c>
      <c r="CM29" s="145">
        <v>35.0</v>
      </c>
      <c r="CN29" s="146">
        <v>0.18</v>
      </c>
      <c r="CO29" s="144" t="s">
        <v>248</v>
      </c>
      <c r="CQ29" s="140" t="s">
        <v>1189</v>
      </c>
      <c r="CR29" s="148" t="s">
        <v>1190</v>
      </c>
      <c r="CS29" s="136">
        <f t="shared" si="114"/>
        <v>53</v>
      </c>
      <c r="CT29" s="136">
        <f t="shared" si="115"/>
        <v>477</v>
      </c>
      <c r="CU29" s="145">
        <v>530.0</v>
      </c>
      <c r="CV29" s="146">
        <v>0.18</v>
      </c>
      <c r="CW29" s="152" t="s">
        <v>248</v>
      </c>
      <c r="CY29" s="149" t="s">
        <v>1191</v>
      </c>
      <c r="CZ29" s="136" t="s">
        <v>1192</v>
      </c>
      <c r="DA29" s="136">
        <v>210.0</v>
      </c>
      <c r="DB29" s="136">
        <f t="shared" si="116"/>
        <v>21</v>
      </c>
      <c r="DC29" s="145">
        <f t="shared" si="117"/>
        <v>189</v>
      </c>
      <c r="DD29" s="146">
        <v>0.18</v>
      </c>
      <c r="DE29" s="144" t="s">
        <v>248</v>
      </c>
      <c r="DF29" s="97"/>
      <c r="DG29" s="134" t="s">
        <v>1193</v>
      </c>
      <c r="DH29" s="166" t="s">
        <v>1194</v>
      </c>
      <c r="DI29" s="136">
        <f t="shared" si="27"/>
        <v>7.5</v>
      </c>
      <c r="DJ29" s="136">
        <f t="shared" si="28"/>
        <v>67.5</v>
      </c>
      <c r="DK29" s="145">
        <v>75.0</v>
      </c>
      <c r="DL29" s="138">
        <v>0.18</v>
      </c>
      <c r="DM29" s="144" t="s">
        <v>248</v>
      </c>
      <c r="DO29" s="149" t="s">
        <v>1195</v>
      </c>
      <c r="DP29" s="136" t="s">
        <v>27</v>
      </c>
      <c r="DQ29" s="136">
        <v>130.0</v>
      </c>
      <c r="DR29" s="136">
        <f t="shared" si="29"/>
        <v>19.5</v>
      </c>
      <c r="DS29" s="145">
        <f t="shared" si="30"/>
        <v>110.5</v>
      </c>
      <c r="DT29" s="138">
        <v>0.12</v>
      </c>
      <c r="DU29" s="143"/>
      <c r="DV29" s="144" t="s">
        <v>248</v>
      </c>
      <c r="DW29" s="1"/>
      <c r="DX29" s="96"/>
      <c r="DY29" s="1"/>
      <c r="DZ29" s="1"/>
      <c r="EA29" s="1"/>
      <c r="EB29" s="1"/>
      <c r="EC29" s="1"/>
      <c r="ED29" s="1"/>
      <c r="EE29" s="103"/>
      <c r="EF29" s="1"/>
      <c r="EG29" s="149" t="s">
        <v>1196</v>
      </c>
      <c r="EH29" s="136" t="s">
        <v>314</v>
      </c>
      <c r="EI29" s="136">
        <v>180.0</v>
      </c>
      <c r="EJ29" s="136"/>
      <c r="EK29" s="136">
        <f t="shared" si="33"/>
        <v>27</v>
      </c>
      <c r="EL29" s="145">
        <f t="shared" si="34"/>
        <v>153</v>
      </c>
      <c r="EM29" s="197">
        <v>0.12</v>
      </c>
      <c r="EN29" s="145"/>
      <c r="EO29" s="144" t="s">
        <v>551</v>
      </c>
      <c r="EQ29" s="207"/>
      <c r="ER29" s="142"/>
      <c r="ES29" s="142"/>
      <c r="ET29" s="1"/>
      <c r="EU29" s="1"/>
      <c r="EV29" s="1"/>
      <c r="EW29" s="142"/>
      <c r="EX29" s="142"/>
      <c r="EY29" s="142"/>
      <c r="EZ29" s="79"/>
      <c r="FB29" s="149"/>
      <c r="FC29" s="136"/>
      <c r="FD29" s="136"/>
      <c r="FE29" s="136"/>
      <c r="FF29" s="145"/>
      <c r="FG29" s="146"/>
      <c r="FH29" s="145"/>
      <c r="FI29" s="144"/>
      <c r="FK29" s="149" t="s">
        <v>1177</v>
      </c>
      <c r="FL29" s="136" t="s">
        <v>354</v>
      </c>
      <c r="FM29" s="136">
        <v>103.0</v>
      </c>
      <c r="FN29" s="136">
        <f t="shared" si="39"/>
        <v>15.45</v>
      </c>
      <c r="FO29" s="145">
        <f t="shared" si="40"/>
        <v>87.55</v>
      </c>
      <c r="FP29" s="145"/>
      <c r="FQ29" s="146">
        <v>0.18</v>
      </c>
      <c r="FR29" s="144" t="s">
        <v>248</v>
      </c>
      <c r="FS29" s="1"/>
      <c r="FT29" s="140" t="s">
        <v>1197</v>
      </c>
      <c r="FU29" s="136" t="s">
        <v>356</v>
      </c>
      <c r="FV29" s="136">
        <v>40.0</v>
      </c>
      <c r="FW29" s="136">
        <f t="shared" si="41"/>
        <v>6</v>
      </c>
      <c r="FX29" s="155">
        <f t="shared" si="42"/>
        <v>34</v>
      </c>
      <c r="FY29" s="146">
        <v>0.12</v>
      </c>
      <c r="FZ29" s="144" t="s">
        <v>248</v>
      </c>
      <c r="GA29" s="142"/>
      <c r="GB29" s="140" t="s">
        <v>1198</v>
      </c>
      <c r="GC29" s="182" t="s">
        <v>566</v>
      </c>
      <c r="GD29" s="136">
        <v>88.0</v>
      </c>
      <c r="GE29" s="136">
        <f t="shared" si="43"/>
        <v>13.2</v>
      </c>
      <c r="GF29" s="155">
        <f t="shared" si="44"/>
        <v>74.8</v>
      </c>
      <c r="GG29" s="146">
        <v>0.05</v>
      </c>
      <c r="GH29" s="144" t="s">
        <v>248</v>
      </c>
      <c r="GI29" s="142"/>
      <c r="GJ29" s="149"/>
      <c r="GK29" s="141"/>
      <c r="GL29" s="136"/>
      <c r="GM29" s="136"/>
      <c r="GN29" s="144"/>
      <c r="GO29" s="142"/>
      <c r="GP29" s="156"/>
      <c r="GQ29" s="24"/>
      <c r="GR29" s="24"/>
      <c r="GS29" s="147"/>
      <c r="GT29" s="8"/>
      <c r="GU29" s="96"/>
      <c r="GV29" s="1"/>
      <c r="GW29" s="1"/>
      <c r="GX29" s="1"/>
      <c r="GY29" s="142"/>
      <c r="GZ29" s="142"/>
      <c r="HA29" s="103"/>
      <c r="HC29" s="96"/>
      <c r="HD29" s="142"/>
      <c r="HE29" s="1"/>
      <c r="HF29" s="1"/>
      <c r="HG29" s="1"/>
      <c r="HH29" s="1"/>
      <c r="HI29" s="103"/>
      <c r="HK29" s="134" t="s">
        <v>1199</v>
      </c>
      <c r="HL29" s="157" t="s">
        <v>423</v>
      </c>
      <c r="HM29" s="136">
        <v>299.0</v>
      </c>
      <c r="HN29" s="136">
        <f t="shared" si="53"/>
        <v>44.85</v>
      </c>
      <c r="HO29" s="145">
        <f t="shared" si="54"/>
        <v>254.15</v>
      </c>
      <c r="HP29" s="146">
        <v>0.18</v>
      </c>
      <c r="HQ29" s="144" t="s">
        <v>248</v>
      </c>
      <c r="HR29" s="142"/>
      <c r="HS29" s="142"/>
      <c r="HT29" s="142"/>
      <c r="HU29" s="142"/>
      <c r="HV29" s="142"/>
      <c r="HW29" s="142"/>
      <c r="HX29" s="142"/>
      <c r="HY29" s="142"/>
      <c r="HZ29" s="142"/>
      <c r="IA29" s="1"/>
      <c r="IB29" s="1"/>
      <c r="IC29" s="1"/>
      <c r="ID29" s="1"/>
      <c r="IE29" s="1"/>
      <c r="IF29" s="1"/>
      <c r="IG29" s="1"/>
      <c r="IH29" s="1"/>
      <c r="II29" s="1"/>
      <c r="IJ29" s="225"/>
      <c r="IK29" s="142"/>
      <c r="IL29" s="142"/>
      <c r="IM29" s="142"/>
      <c r="IN29" s="142"/>
      <c r="IO29" s="142"/>
      <c r="IP29" s="142"/>
      <c r="IQ29" s="1"/>
      <c r="IR29" s="1"/>
      <c r="IS29" s="1"/>
      <c r="IT29" s="1"/>
      <c r="IU29" s="1"/>
      <c r="IV29" s="1"/>
      <c r="IW29" s="1"/>
      <c r="IY29" s="140" t="s">
        <v>1200</v>
      </c>
      <c r="IZ29" s="148"/>
      <c r="JA29" s="136">
        <v>220.0</v>
      </c>
      <c r="JB29" s="136">
        <f t="shared" si="63"/>
        <v>66</v>
      </c>
      <c r="JC29" s="145">
        <f t="shared" si="64"/>
        <v>154</v>
      </c>
      <c r="JD29" s="146">
        <v>0.18</v>
      </c>
      <c r="JE29" s="144"/>
      <c r="JF29" s="142"/>
      <c r="JG29" s="96"/>
      <c r="JH29" s="1"/>
      <c r="JI29" s="1"/>
      <c r="JJ29" s="1"/>
      <c r="JK29" s="1"/>
      <c r="JL29" s="1"/>
      <c r="JM29" s="103"/>
      <c r="JN29" s="1"/>
      <c r="JO29" s="96"/>
      <c r="JP29" s="1"/>
      <c r="JQ29" s="1"/>
      <c r="JR29" s="1"/>
      <c r="JS29" s="1"/>
      <c r="JT29" s="1"/>
      <c r="JU29" s="1"/>
      <c r="JV29" s="103"/>
      <c r="JX29" s="136"/>
      <c r="JY29" s="136"/>
      <c r="JZ29" s="136"/>
      <c r="KA29" s="136"/>
      <c r="KB29" s="136"/>
      <c r="KC29" s="136"/>
      <c r="KD29" s="136"/>
      <c r="KE29" s="136"/>
    </row>
    <row r="30" ht="24.75" customHeight="1">
      <c r="A30" s="24" t="s">
        <v>1201</v>
      </c>
      <c r="B30" s="142"/>
      <c r="D30" s="246"/>
      <c r="J30" s="1"/>
      <c r="K30" s="1"/>
      <c r="L30" s="1"/>
      <c r="M30" s="1"/>
      <c r="R30" s="1"/>
      <c r="S30" s="142"/>
      <c r="T30" s="1"/>
      <c r="U30" s="1"/>
      <c r="Z30" s="142"/>
      <c r="AB30" s="140" t="s">
        <v>1202</v>
      </c>
      <c r="AC30" s="141" t="s">
        <v>27</v>
      </c>
      <c r="AD30" s="136">
        <f t="shared" si="110"/>
        <v>37.5</v>
      </c>
      <c r="AE30" s="136">
        <f t="shared" si="111"/>
        <v>212.5</v>
      </c>
      <c r="AF30" s="145">
        <v>250.0</v>
      </c>
      <c r="AG30" s="146">
        <v>0.05</v>
      </c>
      <c r="AH30" s="147" t="s">
        <v>248</v>
      </c>
      <c r="AI30" s="1"/>
      <c r="AJ30" s="96"/>
      <c r="AK30" s="1"/>
      <c r="AL30" s="1"/>
      <c r="AM30" s="1"/>
      <c r="AN30" s="1"/>
      <c r="AO30" s="1"/>
      <c r="AP30" s="103"/>
      <c r="AR30" s="221" t="s">
        <v>1183</v>
      </c>
      <c r="AS30" s="148"/>
      <c r="AT30" s="136">
        <f t="shared" si="11"/>
        <v>22</v>
      </c>
      <c r="AU30" s="136">
        <f t="shared" si="12"/>
        <v>198</v>
      </c>
      <c r="AV30" s="136">
        <v>220.0</v>
      </c>
      <c r="AW30" s="138">
        <v>0.05</v>
      </c>
      <c r="AX30" s="139"/>
      <c r="AY30" s="142"/>
      <c r="AZ30" s="134" t="s">
        <v>1203</v>
      </c>
      <c r="BA30" s="136" t="s">
        <v>954</v>
      </c>
      <c r="BB30" s="136">
        <v>50.0</v>
      </c>
      <c r="BC30" s="136">
        <f>BB30*10/100</f>
        <v>5</v>
      </c>
      <c r="BD30" s="145">
        <f>BB30-BC30</f>
        <v>45</v>
      </c>
      <c r="BE30" s="146">
        <v>0.18</v>
      </c>
      <c r="BF30" s="144" t="s">
        <v>263</v>
      </c>
      <c r="BI30" s="140" t="s">
        <v>1204</v>
      </c>
      <c r="BJ30" s="141" t="s">
        <v>1205</v>
      </c>
      <c r="BK30" s="136">
        <f t="shared" si="15"/>
        <v>7.5</v>
      </c>
      <c r="BL30" s="136">
        <f t="shared" si="16"/>
        <v>67.5</v>
      </c>
      <c r="BM30" s="136">
        <v>75.0</v>
      </c>
      <c r="BN30" s="138">
        <v>0.18</v>
      </c>
      <c r="BO30" s="139" t="s">
        <v>248</v>
      </c>
      <c r="BR30" s="218" t="s">
        <v>1206</v>
      </c>
      <c r="BS30" s="219" t="s">
        <v>267</v>
      </c>
      <c r="BT30" s="194">
        <f t="shared" si="17"/>
        <v>55.5</v>
      </c>
      <c r="BU30" s="194">
        <f t="shared" si="18"/>
        <v>499.5</v>
      </c>
      <c r="BV30" s="194">
        <v>555.0</v>
      </c>
      <c r="BW30" s="138">
        <v>0.18</v>
      </c>
      <c r="BX30" s="220" t="s">
        <v>263</v>
      </c>
      <c r="CA30" s="179" t="s">
        <v>1207</v>
      </c>
      <c r="CB30" s="180" t="s">
        <v>1208</v>
      </c>
      <c r="CC30" s="136">
        <f t="shared" ref="CC30:CC31" si="118">CE30*10/100</f>
        <v>23</v>
      </c>
      <c r="CD30" s="136">
        <f t="shared" ref="CD30:CD31" si="119">CE30-CC30</f>
        <v>207</v>
      </c>
      <c r="CE30" s="136">
        <v>230.0</v>
      </c>
      <c r="CF30" s="138">
        <v>0.18</v>
      </c>
      <c r="CG30" s="139" t="s">
        <v>248</v>
      </c>
      <c r="CI30" s="140" t="s">
        <v>1209</v>
      </c>
      <c r="CJ30" s="141" t="s">
        <v>28</v>
      </c>
      <c r="CK30" s="136">
        <f t="shared" si="92"/>
        <v>9</v>
      </c>
      <c r="CL30" s="136">
        <f t="shared" si="93"/>
        <v>81</v>
      </c>
      <c r="CM30" s="145">
        <v>90.0</v>
      </c>
      <c r="CN30" s="146">
        <v>0.18</v>
      </c>
      <c r="CO30" s="144" t="s">
        <v>248</v>
      </c>
      <c r="CQ30" s="175" t="s">
        <v>1210</v>
      </c>
      <c r="CR30" s="237" t="s">
        <v>1211</v>
      </c>
      <c r="CS30" s="136">
        <f t="shared" si="114"/>
        <v>25</v>
      </c>
      <c r="CT30" s="136">
        <f t="shared" si="115"/>
        <v>225</v>
      </c>
      <c r="CU30" s="145">
        <v>250.0</v>
      </c>
      <c r="CV30" s="146">
        <v>0.18</v>
      </c>
      <c r="CW30" s="152" t="s">
        <v>551</v>
      </c>
      <c r="CY30" s="149" t="s">
        <v>1212</v>
      </c>
      <c r="CZ30" s="136" t="s">
        <v>312</v>
      </c>
      <c r="DA30" s="136">
        <v>130.0</v>
      </c>
      <c r="DB30" s="136">
        <f t="shared" si="116"/>
        <v>13</v>
      </c>
      <c r="DC30" s="145">
        <f t="shared" si="117"/>
        <v>117</v>
      </c>
      <c r="DD30" s="146">
        <v>0.18</v>
      </c>
      <c r="DE30" s="144" t="s">
        <v>248</v>
      </c>
      <c r="DF30" s="97"/>
      <c r="DG30" s="134" t="s">
        <v>1213</v>
      </c>
      <c r="DH30" s="166" t="s">
        <v>1214</v>
      </c>
      <c r="DI30" s="136">
        <f t="shared" si="27"/>
        <v>30</v>
      </c>
      <c r="DJ30" s="136">
        <f t="shared" si="28"/>
        <v>270</v>
      </c>
      <c r="DK30" s="145">
        <v>300.0</v>
      </c>
      <c r="DL30" s="138">
        <v>0.18</v>
      </c>
      <c r="DM30" s="144" t="s">
        <v>248</v>
      </c>
      <c r="DO30" s="149" t="s">
        <v>1215</v>
      </c>
      <c r="DP30" s="136" t="s">
        <v>711</v>
      </c>
      <c r="DQ30" s="136">
        <v>20.0</v>
      </c>
      <c r="DR30" s="136">
        <f t="shared" si="29"/>
        <v>3</v>
      </c>
      <c r="DS30" s="145">
        <f t="shared" si="30"/>
        <v>17</v>
      </c>
      <c r="DT30" s="138">
        <v>0.12</v>
      </c>
      <c r="DU30" s="143"/>
      <c r="DV30" s="144" t="s">
        <v>551</v>
      </c>
      <c r="DW30" s="1"/>
      <c r="DX30" s="96"/>
      <c r="DY30" s="1"/>
      <c r="DZ30" s="1"/>
      <c r="EA30" s="1"/>
      <c r="EB30" s="1"/>
      <c r="EC30" s="1"/>
      <c r="ED30" s="1"/>
      <c r="EE30" s="103"/>
      <c r="EF30" s="1"/>
      <c r="EG30" s="149"/>
      <c r="EH30" s="136"/>
      <c r="EI30" s="136"/>
      <c r="EJ30" s="136"/>
      <c r="EK30" s="136"/>
      <c r="EL30" s="145"/>
      <c r="EM30" s="197"/>
      <c r="EN30" s="145"/>
      <c r="EO30" s="144"/>
      <c r="EQ30" s="207"/>
      <c r="ER30" s="142"/>
      <c r="ES30" s="142"/>
      <c r="ET30" s="1"/>
      <c r="EU30" s="1"/>
      <c r="EV30" s="1"/>
      <c r="EW30" s="142"/>
      <c r="EX30" s="142"/>
      <c r="EY30" s="142"/>
      <c r="EZ30" s="79"/>
      <c r="FB30" s="149"/>
      <c r="FC30" s="136"/>
      <c r="FD30" s="136"/>
      <c r="FE30" s="136"/>
      <c r="FF30" s="145"/>
      <c r="FG30" s="146"/>
      <c r="FH30" s="145"/>
      <c r="FI30" s="144"/>
      <c r="FK30" s="149" t="s">
        <v>1216</v>
      </c>
      <c r="FL30" s="136" t="s">
        <v>1042</v>
      </c>
      <c r="FM30" s="136">
        <v>399.0</v>
      </c>
      <c r="FN30" s="136">
        <f t="shared" si="39"/>
        <v>59.85</v>
      </c>
      <c r="FO30" s="145">
        <f t="shared" si="40"/>
        <v>339.15</v>
      </c>
      <c r="FP30" s="145"/>
      <c r="FQ30" s="146">
        <v>0.18</v>
      </c>
      <c r="FR30" s="144" t="s">
        <v>248</v>
      </c>
      <c r="FS30" s="1"/>
      <c r="FT30" s="140" t="s">
        <v>1217</v>
      </c>
      <c r="FU30" s="136" t="s">
        <v>691</v>
      </c>
      <c r="FV30" s="136">
        <v>35.0</v>
      </c>
      <c r="FW30" s="136">
        <f t="shared" si="41"/>
        <v>5.25</v>
      </c>
      <c r="FX30" s="155">
        <f t="shared" si="42"/>
        <v>29.75</v>
      </c>
      <c r="FY30" s="146">
        <v>0.12</v>
      </c>
      <c r="FZ30" s="144" t="s">
        <v>248</v>
      </c>
      <c r="GA30" s="142"/>
      <c r="GB30" s="140" t="s">
        <v>1218</v>
      </c>
      <c r="GC30" s="182" t="s">
        <v>1219</v>
      </c>
      <c r="GD30" s="136">
        <v>78.0</v>
      </c>
      <c r="GE30" s="136">
        <f t="shared" si="43"/>
        <v>11.7</v>
      </c>
      <c r="GF30" s="155">
        <f t="shared" si="44"/>
        <v>66.3</v>
      </c>
      <c r="GG30" s="146">
        <v>0.05</v>
      </c>
      <c r="GH30" s="144" t="s">
        <v>248</v>
      </c>
      <c r="GI30" s="142"/>
      <c r="GJ30" s="149"/>
      <c r="GK30" s="141"/>
      <c r="GL30" s="136"/>
      <c r="GM30" s="136"/>
      <c r="GN30" s="144"/>
      <c r="GO30" s="142"/>
      <c r="GP30" s="156"/>
      <c r="GQ30" s="24"/>
      <c r="GR30" s="24"/>
      <c r="GS30" s="147"/>
      <c r="GT30" s="8"/>
      <c r="GU30" s="96"/>
      <c r="GV30" s="1"/>
      <c r="GW30" s="1"/>
      <c r="GX30" s="1"/>
      <c r="GY30" s="142"/>
      <c r="GZ30" s="142"/>
      <c r="HA30" s="103"/>
      <c r="HC30" s="96"/>
      <c r="HD30" s="142"/>
      <c r="HE30" s="1"/>
      <c r="HF30" s="1"/>
      <c r="HG30" s="1"/>
      <c r="HH30" s="1"/>
      <c r="HI30" s="103"/>
      <c r="HK30" s="134" t="s">
        <v>1220</v>
      </c>
      <c r="HL30" s="157"/>
      <c r="HM30" s="136">
        <v>195.0</v>
      </c>
      <c r="HN30" s="136">
        <f t="shared" si="53"/>
        <v>29.25</v>
      </c>
      <c r="HO30" s="145">
        <f t="shared" si="54"/>
        <v>165.75</v>
      </c>
      <c r="HP30" s="146">
        <v>0.18</v>
      </c>
      <c r="HQ30" s="144" t="s">
        <v>248</v>
      </c>
      <c r="HR30" s="142"/>
      <c r="HS30" s="142"/>
      <c r="HT30" s="142"/>
      <c r="HU30" s="142"/>
      <c r="HV30" s="142"/>
      <c r="HW30" s="142"/>
      <c r="HX30" s="142"/>
      <c r="HY30" s="142"/>
      <c r="HZ30" s="142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Y30" s="149"/>
      <c r="IZ30" s="141"/>
      <c r="JA30" s="136"/>
      <c r="JB30" s="136"/>
      <c r="JC30" s="145"/>
      <c r="JD30" s="145"/>
      <c r="JE30" s="144"/>
      <c r="JF30" s="142"/>
      <c r="JG30" s="96"/>
      <c r="JH30" s="1"/>
      <c r="JI30" s="1"/>
      <c r="JJ30" s="1"/>
      <c r="JK30" s="1"/>
      <c r="JL30" s="1"/>
      <c r="JM30" s="103"/>
      <c r="JN30" s="1"/>
      <c r="JO30" s="96"/>
      <c r="JP30" s="1"/>
      <c r="JQ30" s="1"/>
      <c r="JR30" s="1"/>
      <c r="JS30" s="1"/>
      <c r="JT30" s="1"/>
      <c r="JU30" s="1"/>
      <c r="JV30" s="103"/>
    </row>
    <row r="31" ht="24.75" customHeight="1">
      <c r="A31" s="24" t="s">
        <v>1221</v>
      </c>
      <c r="B31" s="142"/>
      <c r="C31" s="150"/>
      <c r="D31" s="150"/>
      <c r="E31" s="150"/>
      <c r="J31" s="1"/>
      <c r="K31" s="1"/>
      <c r="L31" s="1"/>
      <c r="M31" s="1"/>
      <c r="R31" s="1"/>
      <c r="S31" s="142"/>
      <c r="T31" s="1"/>
      <c r="U31" s="1"/>
      <c r="Z31" s="142"/>
      <c r="AB31" s="140" t="s">
        <v>1222</v>
      </c>
      <c r="AC31" s="141" t="s">
        <v>30</v>
      </c>
      <c r="AD31" s="136">
        <f t="shared" si="110"/>
        <v>10.5</v>
      </c>
      <c r="AE31" s="136">
        <f t="shared" si="111"/>
        <v>59.5</v>
      </c>
      <c r="AF31" s="145">
        <v>70.0</v>
      </c>
      <c r="AG31" s="146">
        <v>0.05</v>
      </c>
      <c r="AH31" s="147" t="s">
        <v>248</v>
      </c>
      <c r="AI31" s="1"/>
      <c r="AJ31" s="96"/>
      <c r="AK31" s="1"/>
      <c r="AL31" s="1"/>
      <c r="AM31" s="1"/>
      <c r="AN31" s="1"/>
      <c r="AO31" s="1"/>
      <c r="AP31" s="103"/>
      <c r="AR31" s="140" t="s">
        <v>1223</v>
      </c>
      <c r="AS31" s="148" t="s">
        <v>304</v>
      </c>
      <c r="AT31" s="136">
        <f t="shared" si="11"/>
        <v>26.5</v>
      </c>
      <c r="AU31" s="136">
        <f t="shared" si="12"/>
        <v>238.5</v>
      </c>
      <c r="AV31" s="136">
        <v>265.0</v>
      </c>
      <c r="AW31" s="138">
        <v>0.05</v>
      </c>
      <c r="AX31" s="139" t="s">
        <v>248</v>
      </c>
      <c r="AY31" s="142"/>
      <c r="AZ31" s="96"/>
      <c r="BA31" s="1"/>
      <c r="BB31" s="1"/>
      <c r="BC31" s="1"/>
      <c r="BD31" s="1"/>
      <c r="BE31" s="1"/>
      <c r="BF31" s="103"/>
      <c r="BI31" s="140" t="s">
        <v>1224</v>
      </c>
      <c r="BJ31" s="141" t="s">
        <v>907</v>
      </c>
      <c r="BK31" s="136">
        <f t="shared" si="15"/>
        <v>10</v>
      </c>
      <c r="BL31" s="136">
        <f t="shared" si="16"/>
        <v>90</v>
      </c>
      <c r="BM31" s="136">
        <v>100.0</v>
      </c>
      <c r="BN31" s="138">
        <v>0.18</v>
      </c>
      <c r="BO31" s="139" t="s">
        <v>248</v>
      </c>
      <c r="BR31" s="134" t="s">
        <v>1225</v>
      </c>
      <c r="BS31" s="135" t="s">
        <v>1226</v>
      </c>
      <c r="BT31" s="136">
        <f t="shared" si="17"/>
        <v>30</v>
      </c>
      <c r="BU31" s="136">
        <f t="shared" si="18"/>
        <v>270</v>
      </c>
      <c r="BV31" s="136">
        <v>300.0</v>
      </c>
      <c r="BW31" s="138">
        <v>0.18</v>
      </c>
      <c r="BX31" s="139" t="s">
        <v>263</v>
      </c>
      <c r="CA31" s="140" t="s">
        <v>1227</v>
      </c>
      <c r="CB31" s="151" t="s">
        <v>1228</v>
      </c>
      <c r="CC31" s="136">
        <f t="shared" si="118"/>
        <v>23</v>
      </c>
      <c r="CD31" s="136">
        <f t="shared" si="119"/>
        <v>207</v>
      </c>
      <c r="CE31" s="136">
        <v>230.0</v>
      </c>
      <c r="CF31" s="138">
        <v>0.18</v>
      </c>
      <c r="CG31" s="139" t="s">
        <v>248</v>
      </c>
      <c r="CI31" s="140" t="s">
        <v>1229</v>
      </c>
      <c r="CJ31" s="141" t="s">
        <v>585</v>
      </c>
      <c r="CK31" s="136">
        <f t="shared" si="92"/>
        <v>33.9</v>
      </c>
      <c r="CL31" s="136">
        <f t="shared" si="93"/>
        <v>305.1</v>
      </c>
      <c r="CM31" s="145">
        <v>339.0</v>
      </c>
      <c r="CN31" s="146">
        <v>0.18</v>
      </c>
      <c r="CO31" s="144" t="s">
        <v>248</v>
      </c>
      <c r="CQ31" s="140" t="s">
        <v>1230</v>
      </c>
      <c r="CR31" s="148" t="s">
        <v>691</v>
      </c>
      <c r="CS31" s="136">
        <f t="shared" si="114"/>
        <v>26.5</v>
      </c>
      <c r="CT31" s="136">
        <f t="shared" si="115"/>
        <v>238.5</v>
      </c>
      <c r="CU31" s="145">
        <v>265.0</v>
      </c>
      <c r="CV31" s="146">
        <v>0.18</v>
      </c>
      <c r="CW31" s="152" t="s">
        <v>343</v>
      </c>
      <c r="CY31" s="134" t="s">
        <v>1231</v>
      </c>
      <c r="CZ31" s="136" t="s">
        <v>1232</v>
      </c>
      <c r="DA31" s="136">
        <v>200.0</v>
      </c>
      <c r="DB31" s="136">
        <f t="shared" si="116"/>
        <v>20</v>
      </c>
      <c r="DC31" s="145">
        <f t="shared" si="117"/>
        <v>180</v>
      </c>
      <c r="DD31" s="146">
        <v>0.18</v>
      </c>
      <c r="DE31" s="144" t="s">
        <v>248</v>
      </c>
      <c r="DF31" s="97"/>
      <c r="DG31" s="247" t="s">
        <v>1213</v>
      </c>
      <c r="DH31" s="248" t="s">
        <v>1233</v>
      </c>
      <c r="DI31" s="136">
        <f t="shared" si="27"/>
        <v>12.5</v>
      </c>
      <c r="DJ31" s="136">
        <f t="shared" si="28"/>
        <v>112.5</v>
      </c>
      <c r="DK31" s="145">
        <v>125.0</v>
      </c>
      <c r="DL31" s="138">
        <v>0.18</v>
      </c>
      <c r="DM31" s="144" t="s">
        <v>551</v>
      </c>
      <c r="DO31" s="149" t="s">
        <v>1234</v>
      </c>
      <c r="DP31" s="136" t="s">
        <v>1235</v>
      </c>
      <c r="DQ31" s="136"/>
      <c r="DR31" s="136">
        <f t="shared" si="29"/>
        <v>0</v>
      </c>
      <c r="DS31" s="145">
        <f t="shared" si="30"/>
        <v>0</v>
      </c>
      <c r="DT31" s="138">
        <v>0.12</v>
      </c>
      <c r="DU31" s="143"/>
      <c r="DV31" s="144" t="s">
        <v>551</v>
      </c>
      <c r="DW31" s="1"/>
      <c r="DX31" s="96"/>
      <c r="DY31" s="1"/>
      <c r="DZ31" s="1"/>
      <c r="EA31" s="1"/>
      <c r="EB31" s="1"/>
      <c r="EC31" s="1"/>
      <c r="ED31" s="1"/>
      <c r="EE31" s="103"/>
      <c r="EF31" s="1"/>
      <c r="EG31" s="149" t="s">
        <v>1236</v>
      </c>
      <c r="EH31" s="136" t="s">
        <v>314</v>
      </c>
      <c r="EI31" s="136">
        <v>89.0</v>
      </c>
      <c r="EJ31" s="136"/>
      <c r="EK31" s="136">
        <f t="shared" ref="EK31:EK35" si="120">EI31*15/100</f>
        <v>13.35</v>
      </c>
      <c r="EL31" s="145">
        <f t="shared" ref="EL31:EL35" si="121">EI31-EK31</f>
        <v>75.65</v>
      </c>
      <c r="EM31" s="197">
        <v>0.12</v>
      </c>
      <c r="EN31" s="145"/>
      <c r="EO31" s="144" t="s">
        <v>263</v>
      </c>
      <c r="EQ31" s="207"/>
      <c r="ER31" s="142"/>
      <c r="ES31" s="142"/>
      <c r="ET31" s="1"/>
      <c r="EU31" s="1"/>
      <c r="EV31" s="1"/>
      <c r="EW31" s="142"/>
      <c r="EX31" s="142"/>
      <c r="EY31" s="142"/>
      <c r="EZ31" s="79"/>
      <c r="FB31" s="149" t="s">
        <v>1237</v>
      </c>
      <c r="FC31" s="136" t="s">
        <v>1238</v>
      </c>
      <c r="FD31" s="136">
        <v>10.0</v>
      </c>
      <c r="FE31" s="136">
        <f t="shared" ref="FE31:FE35" si="122">FD31*15/100</f>
        <v>1.5</v>
      </c>
      <c r="FF31" s="145">
        <f t="shared" ref="FF31:FF34" si="123">FD31-FE31</f>
        <v>8.5</v>
      </c>
      <c r="FG31" s="146">
        <v>0.18</v>
      </c>
      <c r="FH31" s="145"/>
      <c r="FI31" s="144" t="s">
        <v>248</v>
      </c>
      <c r="FK31" s="149"/>
      <c r="FL31" s="136"/>
      <c r="FM31" s="136"/>
      <c r="FN31" s="136"/>
      <c r="FO31" s="145"/>
      <c r="FP31" s="145"/>
      <c r="FQ31" s="145"/>
      <c r="FR31" s="144"/>
      <c r="FS31" s="1"/>
      <c r="FT31" s="140" t="s">
        <v>1239</v>
      </c>
      <c r="FU31" s="136" t="s">
        <v>691</v>
      </c>
      <c r="FV31" s="136">
        <v>35.0</v>
      </c>
      <c r="FW31" s="136">
        <f t="shared" si="41"/>
        <v>5.25</v>
      </c>
      <c r="FX31" s="155">
        <f t="shared" si="42"/>
        <v>29.75</v>
      </c>
      <c r="FY31" s="146">
        <v>0.12</v>
      </c>
      <c r="FZ31" s="144" t="s">
        <v>248</v>
      </c>
      <c r="GA31" s="142"/>
      <c r="GB31" s="140" t="s">
        <v>1240</v>
      </c>
      <c r="GC31" s="182" t="s">
        <v>1241</v>
      </c>
      <c r="GD31" s="136">
        <v>62.0</v>
      </c>
      <c r="GE31" s="136">
        <f t="shared" si="43"/>
        <v>9.3</v>
      </c>
      <c r="GF31" s="155">
        <f t="shared" si="44"/>
        <v>52.7</v>
      </c>
      <c r="GG31" s="146">
        <v>0.05</v>
      </c>
      <c r="GH31" s="144" t="s">
        <v>248</v>
      </c>
      <c r="GI31" s="142"/>
      <c r="GJ31" s="149"/>
      <c r="GK31" s="141"/>
      <c r="GL31" s="136"/>
      <c r="GM31" s="136"/>
      <c r="GN31" s="144"/>
      <c r="GO31" s="142"/>
      <c r="GP31" s="156"/>
      <c r="GQ31" s="24"/>
      <c r="GR31" s="24"/>
      <c r="GS31" s="147"/>
      <c r="GT31" s="8"/>
      <c r="GU31" s="96"/>
      <c r="GV31" s="1"/>
      <c r="GW31" s="1"/>
      <c r="GX31" s="1"/>
      <c r="GY31" s="142"/>
      <c r="GZ31" s="142"/>
      <c r="HA31" s="103"/>
      <c r="HC31" s="96"/>
      <c r="HD31" s="142"/>
      <c r="HE31" s="1"/>
      <c r="HF31" s="1"/>
      <c r="HG31" s="1"/>
      <c r="HH31" s="1"/>
      <c r="HI31" s="103"/>
      <c r="HK31" s="134" t="s">
        <v>1242</v>
      </c>
      <c r="HL31" s="157" t="s">
        <v>1243</v>
      </c>
      <c r="HM31" s="136">
        <v>175.0</v>
      </c>
      <c r="HN31" s="136">
        <f t="shared" si="53"/>
        <v>26.25</v>
      </c>
      <c r="HO31" s="145">
        <f t="shared" si="54"/>
        <v>148.75</v>
      </c>
      <c r="HP31" s="146">
        <v>0.18</v>
      </c>
      <c r="HQ31" s="144" t="s">
        <v>1243</v>
      </c>
      <c r="HR31" s="142"/>
      <c r="HS31" s="142"/>
      <c r="HT31" s="142"/>
      <c r="HU31" s="142"/>
      <c r="HV31" s="142"/>
      <c r="HW31" s="142"/>
      <c r="HX31" s="142"/>
      <c r="HY31" s="142"/>
      <c r="HZ31" s="142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Y31" s="96"/>
      <c r="IZ31" s="1"/>
      <c r="JA31" s="1"/>
      <c r="JB31" s="1"/>
      <c r="JC31" s="1"/>
      <c r="JD31" s="1"/>
      <c r="JE31" s="103"/>
      <c r="JF31" s="1"/>
      <c r="JG31" s="96"/>
      <c r="JH31" s="1"/>
      <c r="JI31" s="1"/>
      <c r="JJ31" s="1"/>
      <c r="JK31" s="1"/>
      <c r="JL31" s="1"/>
      <c r="JM31" s="103"/>
      <c r="JN31" s="1"/>
      <c r="JO31" s="1"/>
    </row>
    <row r="32" ht="24.75" customHeight="1">
      <c r="A32" s="24" t="s">
        <v>1244</v>
      </c>
      <c r="B32" s="142"/>
      <c r="C32" s="150"/>
      <c r="D32" s="150"/>
      <c r="E32" s="150"/>
      <c r="J32" s="1"/>
      <c r="K32" s="1"/>
      <c r="L32" s="1"/>
      <c r="M32" s="1"/>
      <c r="R32" s="1"/>
      <c r="S32" s="142"/>
      <c r="T32" s="1"/>
      <c r="U32" s="1"/>
      <c r="Z32" s="142"/>
      <c r="AB32" s="140" t="s">
        <v>1245</v>
      </c>
      <c r="AC32" s="141" t="s">
        <v>279</v>
      </c>
      <c r="AD32" s="136">
        <f t="shared" si="110"/>
        <v>9.75</v>
      </c>
      <c r="AE32" s="136">
        <f t="shared" si="111"/>
        <v>55.25</v>
      </c>
      <c r="AF32" s="145">
        <v>65.0</v>
      </c>
      <c r="AG32" s="146">
        <v>0.05</v>
      </c>
      <c r="AH32" s="147" t="s">
        <v>248</v>
      </c>
      <c r="AI32" s="1"/>
      <c r="AJ32" s="96"/>
      <c r="AK32" s="1"/>
      <c r="AL32" s="1"/>
      <c r="AM32" s="1"/>
      <c r="AN32" s="1"/>
      <c r="AO32" s="1"/>
      <c r="AP32" s="103"/>
      <c r="AR32" s="140" t="s">
        <v>1246</v>
      </c>
      <c r="AS32" s="148" t="s">
        <v>279</v>
      </c>
      <c r="AT32" s="136">
        <f t="shared" si="11"/>
        <v>5.2</v>
      </c>
      <c r="AU32" s="136">
        <f t="shared" si="12"/>
        <v>46.8</v>
      </c>
      <c r="AV32" s="136">
        <v>52.0</v>
      </c>
      <c r="AW32" s="138">
        <v>0.05</v>
      </c>
      <c r="AX32" s="139" t="s">
        <v>248</v>
      </c>
      <c r="AY32" s="142"/>
      <c r="AZ32" s="96"/>
      <c r="BA32" s="1"/>
      <c r="BB32" s="1"/>
      <c r="BC32" s="1"/>
      <c r="BD32" s="1"/>
      <c r="BE32" s="1"/>
      <c r="BF32" s="103"/>
      <c r="BI32" s="140" t="s">
        <v>1247</v>
      </c>
      <c r="BJ32" s="141" t="s">
        <v>907</v>
      </c>
      <c r="BK32" s="136">
        <f t="shared" si="15"/>
        <v>10</v>
      </c>
      <c r="BL32" s="136">
        <f t="shared" si="16"/>
        <v>90</v>
      </c>
      <c r="BM32" s="136">
        <v>100.0</v>
      </c>
      <c r="BN32" s="138">
        <v>0.18</v>
      </c>
      <c r="BO32" s="139" t="s">
        <v>248</v>
      </c>
      <c r="BR32" s="134" t="s">
        <v>1248</v>
      </c>
      <c r="BS32" s="135" t="s">
        <v>267</v>
      </c>
      <c r="BT32" s="136">
        <f t="shared" si="17"/>
        <v>52.5</v>
      </c>
      <c r="BU32" s="136">
        <f t="shared" si="18"/>
        <v>472.5</v>
      </c>
      <c r="BV32" s="136">
        <v>525.0</v>
      </c>
      <c r="BW32" s="138">
        <v>0.18</v>
      </c>
      <c r="BX32" s="139" t="s">
        <v>263</v>
      </c>
      <c r="CA32" s="223"/>
      <c r="CB32" s="33"/>
      <c r="CH32" s="104"/>
      <c r="CI32" s="170" t="s">
        <v>1249</v>
      </c>
      <c r="CJ32" s="171" t="s">
        <v>1091</v>
      </c>
      <c r="CK32" s="136">
        <f t="shared" si="92"/>
        <v>13.6</v>
      </c>
      <c r="CL32" s="136">
        <f t="shared" si="93"/>
        <v>122.4</v>
      </c>
      <c r="CM32" s="145">
        <v>136.0</v>
      </c>
      <c r="CN32" s="146">
        <v>0.18</v>
      </c>
      <c r="CO32" s="144" t="s">
        <v>248</v>
      </c>
      <c r="CQ32" s="236" t="s">
        <v>1250</v>
      </c>
      <c r="CR32" s="176" t="s">
        <v>1251</v>
      </c>
      <c r="CS32" s="136">
        <f t="shared" si="114"/>
        <v>63</v>
      </c>
      <c r="CT32" s="136">
        <f t="shared" si="115"/>
        <v>567</v>
      </c>
      <c r="CU32" s="145">
        <v>630.0</v>
      </c>
      <c r="CV32" s="146">
        <v>0.18</v>
      </c>
      <c r="CW32" s="152" t="s">
        <v>248</v>
      </c>
      <c r="CY32" s="149" t="s">
        <v>1252</v>
      </c>
      <c r="CZ32" s="136" t="s">
        <v>342</v>
      </c>
      <c r="DA32" s="136">
        <v>130.0</v>
      </c>
      <c r="DB32" s="136">
        <f t="shared" si="116"/>
        <v>13</v>
      </c>
      <c r="DC32" s="145">
        <f t="shared" si="117"/>
        <v>117</v>
      </c>
      <c r="DD32" s="146">
        <v>0.18</v>
      </c>
      <c r="DE32" s="144" t="s">
        <v>248</v>
      </c>
      <c r="DF32" s="97"/>
      <c r="DG32" s="149" t="s">
        <v>1038</v>
      </c>
      <c r="DH32" s="141" t="s">
        <v>771</v>
      </c>
      <c r="DI32" s="136">
        <f t="shared" si="27"/>
        <v>44</v>
      </c>
      <c r="DJ32" s="136">
        <f t="shared" si="28"/>
        <v>396</v>
      </c>
      <c r="DK32" s="145">
        <v>440.0</v>
      </c>
      <c r="DL32" s="138">
        <v>0.18</v>
      </c>
      <c r="DM32" s="144" t="s">
        <v>1253</v>
      </c>
      <c r="DO32" s="149" t="s">
        <v>1254</v>
      </c>
      <c r="DP32" s="136" t="s">
        <v>1255</v>
      </c>
      <c r="DQ32" s="136">
        <v>120.0</v>
      </c>
      <c r="DR32" s="136">
        <f t="shared" si="29"/>
        <v>18</v>
      </c>
      <c r="DS32" s="145">
        <f t="shared" si="30"/>
        <v>102</v>
      </c>
      <c r="DT32" s="138">
        <v>0.12</v>
      </c>
      <c r="DU32" s="143"/>
      <c r="DV32" s="144" t="s">
        <v>248</v>
      </c>
      <c r="DW32" s="1"/>
      <c r="DX32" s="96"/>
      <c r="DY32" s="1"/>
      <c r="DZ32" s="1"/>
      <c r="EA32" s="1"/>
      <c r="EB32" s="1"/>
      <c r="EC32" s="1"/>
      <c r="ED32" s="1"/>
      <c r="EE32" s="103"/>
      <c r="EF32" s="1"/>
      <c r="EG32" s="149" t="s">
        <v>1256</v>
      </c>
      <c r="EH32" s="136" t="s">
        <v>1257</v>
      </c>
      <c r="EI32" s="136">
        <v>92.0</v>
      </c>
      <c r="EJ32" s="136"/>
      <c r="EK32" s="136">
        <f t="shared" si="120"/>
        <v>13.8</v>
      </c>
      <c r="EL32" s="145">
        <f t="shared" si="121"/>
        <v>78.2</v>
      </c>
      <c r="EM32" s="197">
        <v>0.12</v>
      </c>
      <c r="EN32" s="145"/>
      <c r="EO32" s="144" t="s">
        <v>263</v>
      </c>
      <c r="EQ32" s="207"/>
      <c r="ER32" s="142"/>
      <c r="ES32" s="142"/>
      <c r="ET32" s="1"/>
      <c r="EU32" s="1"/>
      <c r="EV32" s="1"/>
      <c r="EW32" s="142"/>
      <c r="EX32" s="142"/>
      <c r="EY32" s="142"/>
      <c r="EZ32" s="79"/>
      <c r="FB32" s="149" t="s">
        <v>1258</v>
      </c>
      <c r="FC32" s="136" t="s">
        <v>1259</v>
      </c>
      <c r="FD32" s="136">
        <v>249.0</v>
      </c>
      <c r="FE32" s="136">
        <f t="shared" si="122"/>
        <v>37.35</v>
      </c>
      <c r="FF32" s="145">
        <f t="shared" si="123"/>
        <v>211.65</v>
      </c>
      <c r="FG32" s="146">
        <v>0.18</v>
      </c>
      <c r="FH32" s="145"/>
      <c r="FI32" s="144" t="s">
        <v>551</v>
      </c>
      <c r="FK32" s="149"/>
      <c r="FL32" s="136"/>
      <c r="FM32" s="136"/>
      <c r="FN32" s="136"/>
      <c r="FO32" s="145"/>
      <c r="FP32" s="145"/>
      <c r="FQ32" s="145"/>
      <c r="FR32" s="144"/>
      <c r="FS32" s="1"/>
      <c r="FT32" s="140" t="s">
        <v>1260</v>
      </c>
      <c r="FU32" s="136" t="s">
        <v>691</v>
      </c>
      <c r="FV32" s="136">
        <v>35.0</v>
      </c>
      <c r="FW32" s="136">
        <f t="shared" si="41"/>
        <v>5.25</v>
      </c>
      <c r="FX32" s="155">
        <f t="shared" si="42"/>
        <v>29.75</v>
      </c>
      <c r="FY32" s="146">
        <v>0.12</v>
      </c>
      <c r="FZ32" s="144" t="s">
        <v>248</v>
      </c>
      <c r="GA32" s="142"/>
      <c r="GB32" s="140" t="s">
        <v>1261</v>
      </c>
      <c r="GC32" s="182" t="s">
        <v>1262</v>
      </c>
      <c r="GD32" s="136">
        <v>130.0</v>
      </c>
      <c r="GE32" s="136">
        <f t="shared" si="43"/>
        <v>19.5</v>
      </c>
      <c r="GF32" s="155">
        <f t="shared" si="44"/>
        <v>110.5</v>
      </c>
      <c r="GG32" s="146">
        <v>0.05</v>
      </c>
      <c r="GH32" s="144" t="s">
        <v>248</v>
      </c>
      <c r="GI32" s="142"/>
      <c r="GJ32" s="136"/>
      <c r="GK32" s="136"/>
      <c r="GL32" s="136"/>
      <c r="GM32" s="136"/>
      <c r="GN32" s="144"/>
      <c r="GO32" s="142"/>
      <c r="GP32" s="156"/>
      <c r="GQ32" s="24"/>
      <c r="GR32" s="24"/>
      <c r="GS32" s="147"/>
      <c r="GT32" s="8"/>
      <c r="GU32" s="96"/>
      <c r="GV32" s="1"/>
      <c r="GW32" s="1"/>
      <c r="GX32" s="1"/>
      <c r="GY32" s="142"/>
      <c r="GZ32" s="142"/>
      <c r="HA32" s="103"/>
      <c r="HC32" s="96"/>
      <c r="HD32" s="142"/>
      <c r="HE32" s="1"/>
      <c r="HF32" s="1"/>
      <c r="HG32" s="1"/>
      <c r="HH32" s="1"/>
      <c r="HI32" s="103"/>
      <c r="HK32" s="149" t="s">
        <v>1263</v>
      </c>
      <c r="HL32" s="141"/>
      <c r="HM32" s="136">
        <v>85.0</v>
      </c>
      <c r="HN32" s="136">
        <f t="shared" si="53"/>
        <v>12.75</v>
      </c>
      <c r="HO32" s="145">
        <f t="shared" si="54"/>
        <v>72.25</v>
      </c>
      <c r="HP32" s="146">
        <v>0.18</v>
      </c>
      <c r="HQ32" s="144" t="s">
        <v>551</v>
      </c>
      <c r="HR32" s="142"/>
      <c r="HS32" s="142"/>
      <c r="HT32" s="142"/>
      <c r="HU32" s="142"/>
      <c r="HV32" s="142"/>
      <c r="HW32" s="142"/>
      <c r="HX32" s="142"/>
      <c r="HY32" s="142"/>
      <c r="HZ32" s="142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Y32" s="96"/>
      <c r="IZ32" s="1"/>
      <c r="JA32" s="1"/>
      <c r="JB32" s="1"/>
      <c r="JC32" s="1"/>
      <c r="JD32" s="1"/>
      <c r="JE32" s="103"/>
      <c r="JF32" s="1"/>
      <c r="JM32" s="1"/>
      <c r="JN32" s="1"/>
      <c r="JO32" s="1"/>
    </row>
    <row r="33" ht="24.75" customHeight="1">
      <c r="A33" s="24" t="s">
        <v>1264</v>
      </c>
      <c r="B33" s="142"/>
      <c r="C33" s="150"/>
      <c r="D33" s="150"/>
      <c r="E33" s="150"/>
      <c r="J33" s="1"/>
      <c r="K33" s="1"/>
      <c r="L33" s="1"/>
      <c r="M33" s="1"/>
      <c r="R33" s="1"/>
      <c r="S33" s="142"/>
      <c r="T33" s="1"/>
      <c r="U33" s="1"/>
      <c r="Z33" s="142"/>
      <c r="AB33" s="140" t="s">
        <v>1265</v>
      </c>
      <c r="AC33" s="141" t="s">
        <v>279</v>
      </c>
      <c r="AD33" s="136">
        <f t="shared" si="110"/>
        <v>12.75</v>
      </c>
      <c r="AE33" s="136">
        <f t="shared" si="111"/>
        <v>72.25</v>
      </c>
      <c r="AF33" s="145">
        <v>85.0</v>
      </c>
      <c r="AG33" s="146">
        <v>0.05</v>
      </c>
      <c r="AH33" s="147" t="s">
        <v>248</v>
      </c>
      <c r="AI33" s="1"/>
      <c r="AJ33" s="96"/>
      <c r="AK33" s="1"/>
      <c r="AL33" s="1"/>
      <c r="AM33" s="1"/>
      <c r="AN33" s="1"/>
      <c r="AO33" s="1"/>
      <c r="AP33" s="103"/>
      <c r="AR33" s="140" t="s">
        <v>1266</v>
      </c>
      <c r="AS33" s="148" t="s">
        <v>304</v>
      </c>
      <c r="AT33" s="136">
        <f t="shared" si="11"/>
        <v>24.5</v>
      </c>
      <c r="AU33" s="136">
        <f t="shared" si="12"/>
        <v>220.5</v>
      </c>
      <c r="AV33" s="136">
        <v>245.0</v>
      </c>
      <c r="AW33" s="138">
        <v>0.05</v>
      </c>
      <c r="AX33" s="139" t="s">
        <v>248</v>
      </c>
      <c r="AY33" s="142"/>
      <c r="AZ33" s="96"/>
      <c r="BA33" s="1"/>
      <c r="BB33" s="1"/>
      <c r="BC33" s="1"/>
      <c r="BD33" s="1"/>
      <c r="BE33" s="1"/>
      <c r="BF33" s="103"/>
      <c r="BI33" s="140" t="s">
        <v>835</v>
      </c>
      <c r="BJ33" s="141" t="s">
        <v>1267</v>
      </c>
      <c r="BK33" s="136">
        <f t="shared" si="15"/>
        <v>2</v>
      </c>
      <c r="BL33" s="136">
        <f t="shared" si="16"/>
        <v>18</v>
      </c>
      <c r="BM33" s="136">
        <v>20.0</v>
      </c>
      <c r="BN33" s="138">
        <v>0.18</v>
      </c>
      <c r="BO33" s="139" t="s">
        <v>248</v>
      </c>
      <c r="BR33" s="134" t="s">
        <v>1268</v>
      </c>
      <c r="BS33" s="135" t="s">
        <v>1088</v>
      </c>
      <c r="BT33" s="136">
        <f t="shared" si="17"/>
        <v>17</v>
      </c>
      <c r="BU33" s="136">
        <f t="shared" si="18"/>
        <v>153</v>
      </c>
      <c r="BV33" s="136">
        <v>170.0</v>
      </c>
      <c r="BW33" s="138">
        <v>0.18</v>
      </c>
      <c r="BX33" s="139" t="s">
        <v>263</v>
      </c>
      <c r="CA33" s="179" t="s">
        <v>1269</v>
      </c>
      <c r="CB33" s="180" t="s">
        <v>602</v>
      </c>
      <c r="CC33" s="136">
        <f t="shared" ref="CC33:CC37" si="124">CE33*10/100</f>
        <v>29.9</v>
      </c>
      <c r="CD33" s="136">
        <f t="shared" ref="CD33:CD37" si="125">CE33-CC33</f>
        <v>269.1</v>
      </c>
      <c r="CE33" s="136">
        <v>299.0</v>
      </c>
      <c r="CF33" s="138">
        <v>0.18</v>
      </c>
      <c r="CG33" s="139" t="s">
        <v>248</v>
      </c>
      <c r="CI33" s="140" t="s">
        <v>1270</v>
      </c>
      <c r="CJ33" s="141" t="s">
        <v>501</v>
      </c>
      <c r="CK33" s="136">
        <f t="shared" si="92"/>
        <v>52.8</v>
      </c>
      <c r="CL33" s="136">
        <f t="shared" si="93"/>
        <v>475.2</v>
      </c>
      <c r="CM33" s="145">
        <v>528.0</v>
      </c>
      <c r="CN33" s="146">
        <v>0.18</v>
      </c>
      <c r="CO33" s="144" t="s">
        <v>248</v>
      </c>
      <c r="CQ33" s="140" t="s">
        <v>1271</v>
      </c>
      <c r="CR33" s="148" t="s">
        <v>1118</v>
      </c>
      <c r="CS33" s="136">
        <f t="shared" si="114"/>
        <v>50</v>
      </c>
      <c r="CT33" s="136">
        <f t="shared" si="115"/>
        <v>450</v>
      </c>
      <c r="CU33" s="145">
        <v>500.0</v>
      </c>
      <c r="CV33" s="146">
        <v>0.18</v>
      </c>
      <c r="CW33" s="152" t="s">
        <v>248</v>
      </c>
      <c r="CY33" s="134" t="s">
        <v>1272</v>
      </c>
      <c r="CZ33" s="136" t="s">
        <v>342</v>
      </c>
      <c r="DA33" s="136">
        <v>456.0</v>
      </c>
      <c r="DB33" s="136">
        <f t="shared" si="116"/>
        <v>45.6</v>
      </c>
      <c r="DC33" s="145">
        <f t="shared" si="117"/>
        <v>410.4</v>
      </c>
      <c r="DD33" s="146">
        <v>0.18</v>
      </c>
      <c r="DE33" s="144" t="s">
        <v>248</v>
      </c>
      <c r="DF33" s="97"/>
      <c r="DG33" s="134" t="s">
        <v>1273</v>
      </c>
      <c r="DH33" s="166" t="s">
        <v>1274</v>
      </c>
      <c r="DI33" s="136">
        <f t="shared" si="27"/>
        <v>27.9</v>
      </c>
      <c r="DJ33" s="136">
        <f t="shared" si="28"/>
        <v>251.1</v>
      </c>
      <c r="DK33" s="145">
        <v>279.0</v>
      </c>
      <c r="DL33" s="138">
        <v>0.18</v>
      </c>
      <c r="DM33" s="144" t="s">
        <v>248</v>
      </c>
      <c r="DO33" s="149" t="s">
        <v>1275</v>
      </c>
      <c r="DP33" s="136" t="s">
        <v>1276</v>
      </c>
      <c r="DQ33" s="136">
        <v>120.0</v>
      </c>
      <c r="DR33" s="136">
        <f t="shared" si="29"/>
        <v>18</v>
      </c>
      <c r="DS33" s="145">
        <f t="shared" si="30"/>
        <v>102</v>
      </c>
      <c r="DT33" s="138">
        <v>0.12</v>
      </c>
      <c r="DU33" s="143"/>
      <c r="DV33" s="144" t="s">
        <v>248</v>
      </c>
      <c r="DW33" s="1"/>
      <c r="DX33" s="96"/>
      <c r="DY33" s="1"/>
      <c r="DZ33" s="1"/>
      <c r="EA33" s="1"/>
      <c r="EB33" s="1"/>
      <c r="EC33" s="1"/>
      <c r="ED33" s="1"/>
      <c r="EE33" s="103"/>
      <c r="EF33" s="1"/>
      <c r="EG33" s="149" t="s">
        <v>1277</v>
      </c>
      <c r="EH33" s="136" t="s">
        <v>1278</v>
      </c>
      <c r="EI33" s="136">
        <v>220.0</v>
      </c>
      <c r="EJ33" s="136"/>
      <c r="EK33" s="136">
        <f t="shared" si="120"/>
        <v>33</v>
      </c>
      <c r="EL33" s="145">
        <f t="shared" si="121"/>
        <v>187</v>
      </c>
      <c r="EM33" s="197">
        <v>0.12</v>
      </c>
      <c r="EN33" s="145"/>
      <c r="EO33" s="144" t="s">
        <v>263</v>
      </c>
      <c r="EQ33" s="142"/>
      <c r="ER33" s="142"/>
      <c r="ES33" s="142"/>
      <c r="EW33" s="142"/>
      <c r="EX33" s="142"/>
      <c r="EY33" s="142"/>
      <c r="EZ33" s="142"/>
      <c r="FB33" s="149" t="s">
        <v>1279</v>
      </c>
      <c r="FC33" s="136" t="s">
        <v>1280</v>
      </c>
      <c r="FD33" s="136">
        <v>199.0</v>
      </c>
      <c r="FE33" s="136">
        <f t="shared" si="122"/>
        <v>29.85</v>
      </c>
      <c r="FF33" s="145">
        <f t="shared" si="123"/>
        <v>169.15</v>
      </c>
      <c r="FG33" s="146">
        <v>0.18</v>
      </c>
      <c r="FH33" s="145"/>
      <c r="FI33" s="144" t="s">
        <v>248</v>
      </c>
      <c r="FK33" s="149"/>
      <c r="FL33" s="136"/>
      <c r="FM33" s="136"/>
      <c r="FN33" s="136"/>
      <c r="FO33" s="145"/>
      <c r="FP33" s="145"/>
      <c r="FQ33" s="145"/>
      <c r="FR33" s="144"/>
      <c r="FS33" s="1"/>
      <c r="FT33" s="140" t="s">
        <v>1281</v>
      </c>
      <c r="FU33" s="136" t="s">
        <v>691</v>
      </c>
      <c r="FV33" s="136">
        <v>35.0</v>
      </c>
      <c r="FW33" s="136">
        <f t="shared" si="41"/>
        <v>5.25</v>
      </c>
      <c r="FX33" s="155">
        <f t="shared" si="42"/>
        <v>29.75</v>
      </c>
      <c r="FY33" s="146">
        <v>0.12</v>
      </c>
      <c r="FZ33" s="144" t="s">
        <v>248</v>
      </c>
      <c r="GA33" s="142"/>
      <c r="GB33" s="134" t="s">
        <v>1282</v>
      </c>
      <c r="GC33" s="166" t="s">
        <v>1283</v>
      </c>
      <c r="GD33" s="136">
        <v>190.0</v>
      </c>
      <c r="GE33" s="136">
        <f t="shared" si="43"/>
        <v>28.5</v>
      </c>
      <c r="GF33" s="155">
        <f t="shared" si="44"/>
        <v>161.5</v>
      </c>
      <c r="GG33" s="146">
        <v>0.05</v>
      </c>
      <c r="GH33" s="144" t="s">
        <v>248</v>
      </c>
      <c r="GI33" s="142"/>
      <c r="GJ33" s="136"/>
      <c r="GK33" s="136"/>
      <c r="GL33" s="136"/>
      <c r="GM33" s="136"/>
      <c r="GN33" s="144"/>
      <c r="GO33" s="142"/>
      <c r="GP33" s="156"/>
      <c r="GQ33" s="24"/>
      <c r="GR33" s="24"/>
      <c r="GS33" s="147"/>
      <c r="GT33" s="8"/>
      <c r="GU33" s="96"/>
      <c r="GV33" s="1"/>
      <c r="GW33" s="1"/>
      <c r="GX33" s="1"/>
      <c r="GY33" s="142"/>
      <c r="GZ33" s="142"/>
      <c r="HA33" s="103"/>
      <c r="HC33" s="96"/>
      <c r="HD33" s="142"/>
      <c r="HE33" s="1"/>
      <c r="HF33" s="1"/>
      <c r="HG33" s="1"/>
      <c r="HH33" s="1"/>
      <c r="HI33" s="103"/>
      <c r="HK33" s="134" t="s">
        <v>1284</v>
      </c>
      <c r="HL33" s="157"/>
      <c r="HM33" s="136">
        <v>300.0</v>
      </c>
      <c r="HN33" s="136">
        <f t="shared" si="53"/>
        <v>45</v>
      </c>
      <c r="HO33" s="145">
        <f t="shared" si="54"/>
        <v>255</v>
      </c>
      <c r="HP33" s="146">
        <v>0.18</v>
      </c>
      <c r="HQ33" s="144" t="s">
        <v>248</v>
      </c>
      <c r="HR33" s="142"/>
      <c r="HS33" s="142"/>
      <c r="HT33" s="142"/>
      <c r="HU33" s="142"/>
      <c r="HV33" s="142"/>
      <c r="HW33" s="142"/>
      <c r="HX33" s="142"/>
      <c r="HY33" s="142"/>
      <c r="HZ33" s="142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JM33" s="1"/>
      <c r="JN33" s="1"/>
      <c r="JO33" s="1"/>
    </row>
    <row r="34" ht="24.75" customHeight="1">
      <c r="A34" s="24" t="s">
        <v>1285</v>
      </c>
      <c r="B34" s="142"/>
      <c r="C34" s="150"/>
      <c r="D34" s="150"/>
      <c r="E34" s="150"/>
      <c r="J34" s="1"/>
      <c r="K34" s="1"/>
      <c r="L34" s="1"/>
      <c r="M34" s="1"/>
      <c r="R34" s="1"/>
      <c r="S34" s="142"/>
      <c r="T34" s="1"/>
      <c r="U34" s="1"/>
      <c r="Z34" s="142"/>
      <c r="AB34" s="140" t="s">
        <v>1286</v>
      </c>
      <c r="AC34" s="141" t="s">
        <v>30</v>
      </c>
      <c r="AD34" s="136">
        <f t="shared" si="110"/>
        <v>9</v>
      </c>
      <c r="AE34" s="136">
        <f t="shared" si="111"/>
        <v>51</v>
      </c>
      <c r="AF34" s="145">
        <v>60.0</v>
      </c>
      <c r="AG34" s="146">
        <v>0.05</v>
      </c>
      <c r="AH34" s="147" t="s">
        <v>248</v>
      </c>
      <c r="AI34" s="1"/>
      <c r="AJ34" s="96"/>
      <c r="AK34" s="1"/>
      <c r="AL34" s="1"/>
      <c r="AM34" s="1"/>
      <c r="AN34" s="1"/>
      <c r="AO34" s="1"/>
      <c r="AP34" s="103"/>
      <c r="AR34" s="140" t="s">
        <v>1287</v>
      </c>
      <c r="AS34" s="190" t="s">
        <v>1288</v>
      </c>
      <c r="AT34" s="136">
        <f t="shared" si="11"/>
        <v>24.5</v>
      </c>
      <c r="AU34" s="136">
        <f t="shared" si="12"/>
        <v>220.5</v>
      </c>
      <c r="AV34" s="136">
        <v>245.0</v>
      </c>
      <c r="AW34" s="138">
        <v>0.05</v>
      </c>
      <c r="AX34" s="139" t="s">
        <v>248</v>
      </c>
      <c r="AY34" s="142"/>
      <c r="AZ34" s="96"/>
      <c r="BA34" s="1"/>
      <c r="BB34" s="1"/>
      <c r="BC34" s="1"/>
      <c r="BD34" s="1"/>
      <c r="BE34" s="1"/>
      <c r="BF34" s="103"/>
      <c r="BI34" s="140" t="s">
        <v>1289</v>
      </c>
      <c r="BJ34" s="141" t="s">
        <v>28</v>
      </c>
      <c r="BK34" s="136">
        <f t="shared" si="15"/>
        <v>17</v>
      </c>
      <c r="BL34" s="136">
        <f t="shared" si="16"/>
        <v>153</v>
      </c>
      <c r="BM34" s="136">
        <v>170.0</v>
      </c>
      <c r="BN34" s="138">
        <v>0.18</v>
      </c>
      <c r="BO34" s="139" t="s">
        <v>248</v>
      </c>
      <c r="BR34" s="134" t="s">
        <v>1290</v>
      </c>
      <c r="BS34" s="135" t="s">
        <v>936</v>
      </c>
      <c r="BT34" s="136">
        <f t="shared" si="17"/>
        <v>32.5</v>
      </c>
      <c r="BU34" s="136">
        <f t="shared" si="18"/>
        <v>292.5</v>
      </c>
      <c r="BV34" s="136">
        <v>325.0</v>
      </c>
      <c r="BW34" s="138">
        <v>0.18</v>
      </c>
      <c r="BX34" s="139" t="s">
        <v>263</v>
      </c>
      <c r="CA34" s="179" t="s">
        <v>1291</v>
      </c>
      <c r="CB34" s="180" t="s">
        <v>1292</v>
      </c>
      <c r="CC34" s="136">
        <f t="shared" si="124"/>
        <v>59.8</v>
      </c>
      <c r="CD34" s="136">
        <f t="shared" si="125"/>
        <v>538.2</v>
      </c>
      <c r="CE34" s="136">
        <v>598.0</v>
      </c>
      <c r="CF34" s="138">
        <v>0.18</v>
      </c>
      <c r="CG34" s="139" t="s">
        <v>248</v>
      </c>
      <c r="CI34" s="140" t="s">
        <v>1293</v>
      </c>
      <c r="CJ34" s="141" t="s">
        <v>1145</v>
      </c>
      <c r="CK34" s="136">
        <f t="shared" si="92"/>
        <v>16.8</v>
      </c>
      <c r="CL34" s="136">
        <f t="shared" si="93"/>
        <v>151.2</v>
      </c>
      <c r="CM34" s="145">
        <v>168.0</v>
      </c>
      <c r="CN34" s="146">
        <v>0.18</v>
      </c>
      <c r="CO34" s="144" t="s">
        <v>551</v>
      </c>
      <c r="CQ34" s="249" t="s">
        <v>1294</v>
      </c>
      <c r="CR34" s="237" t="s">
        <v>1093</v>
      </c>
      <c r="CS34" s="136">
        <f t="shared" si="114"/>
        <v>29.9</v>
      </c>
      <c r="CT34" s="136">
        <f t="shared" si="115"/>
        <v>269.1</v>
      </c>
      <c r="CU34" s="145">
        <v>299.0</v>
      </c>
      <c r="CV34" s="146">
        <v>0.18</v>
      </c>
      <c r="CW34" s="152" t="s">
        <v>248</v>
      </c>
      <c r="CY34" s="134" t="s">
        <v>1295</v>
      </c>
      <c r="CZ34" s="136" t="s">
        <v>30</v>
      </c>
      <c r="DA34" s="136">
        <v>160.0</v>
      </c>
      <c r="DB34" s="136">
        <f t="shared" si="116"/>
        <v>16</v>
      </c>
      <c r="DC34" s="145">
        <f t="shared" si="117"/>
        <v>144</v>
      </c>
      <c r="DD34" s="146">
        <v>0.18</v>
      </c>
      <c r="DE34" s="144" t="s">
        <v>248</v>
      </c>
      <c r="DF34" s="97"/>
      <c r="DG34" s="134" t="s">
        <v>1296</v>
      </c>
      <c r="DH34" s="166" t="s">
        <v>569</v>
      </c>
      <c r="DI34" s="136">
        <f t="shared" si="27"/>
        <v>29.9</v>
      </c>
      <c r="DJ34" s="136">
        <f t="shared" si="28"/>
        <v>269.1</v>
      </c>
      <c r="DK34" s="145">
        <v>299.0</v>
      </c>
      <c r="DL34" s="138">
        <v>0.18</v>
      </c>
      <c r="DM34" s="144" t="s">
        <v>248</v>
      </c>
      <c r="DO34" s="149" t="s">
        <v>1297</v>
      </c>
      <c r="DP34" s="136" t="s">
        <v>31</v>
      </c>
      <c r="DQ34" s="136">
        <v>100.0</v>
      </c>
      <c r="DR34" s="136">
        <f t="shared" si="29"/>
        <v>15</v>
      </c>
      <c r="DS34" s="145">
        <f t="shared" si="30"/>
        <v>85</v>
      </c>
      <c r="DT34" s="138">
        <v>0.12</v>
      </c>
      <c r="DU34" s="143"/>
      <c r="DV34" s="144" t="s">
        <v>248</v>
      </c>
      <c r="DW34" s="1"/>
      <c r="DX34" s="96"/>
      <c r="DY34" s="1"/>
      <c r="DZ34" s="1"/>
      <c r="EA34" s="1"/>
      <c r="EB34" s="1"/>
      <c r="EC34" s="1"/>
      <c r="ED34" s="1"/>
      <c r="EE34" s="103"/>
      <c r="EF34" s="1"/>
      <c r="EG34" s="149" t="s">
        <v>1298</v>
      </c>
      <c r="EH34" s="136" t="s">
        <v>1299</v>
      </c>
      <c r="EI34" s="136">
        <v>340.0</v>
      </c>
      <c r="EJ34" s="136"/>
      <c r="EK34" s="136">
        <f t="shared" si="120"/>
        <v>51</v>
      </c>
      <c r="EL34" s="145">
        <f t="shared" si="121"/>
        <v>289</v>
      </c>
      <c r="EM34" s="197">
        <v>0.12</v>
      </c>
      <c r="EN34" s="145"/>
      <c r="EO34" s="144" t="s">
        <v>551</v>
      </c>
      <c r="EQ34" s="142"/>
      <c r="ER34" s="142"/>
      <c r="ES34" s="142"/>
      <c r="EW34" s="142"/>
      <c r="EX34" s="142"/>
      <c r="EY34" s="142"/>
      <c r="EZ34" s="142"/>
      <c r="FB34" s="149" t="s">
        <v>1300</v>
      </c>
      <c r="FC34" s="136" t="s">
        <v>1301</v>
      </c>
      <c r="FD34" s="136">
        <v>299.0</v>
      </c>
      <c r="FE34" s="136">
        <f t="shared" si="122"/>
        <v>44.85</v>
      </c>
      <c r="FF34" s="145">
        <f t="shared" si="123"/>
        <v>254.15</v>
      </c>
      <c r="FG34" s="146">
        <v>0.18</v>
      </c>
      <c r="FH34" s="145"/>
      <c r="FI34" s="144" t="s">
        <v>248</v>
      </c>
      <c r="FK34" s="149"/>
      <c r="FL34" s="136"/>
      <c r="FM34" s="136"/>
      <c r="FN34" s="136"/>
      <c r="FO34" s="145"/>
      <c r="FP34" s="145"/>
      <c r="FQ34" s="145"/>
      <c r="FR34" s="144"/>
      <c r="FS34" s="1"/>
      <c r="FT34" s="140" t="s">
        <v>1302</v>
      </c>
      <c r="FU34" s="136" t="s">
        <v>691</v>
      </c>
      <c r="FV34" s="136">
        <v>50.0</v>
      </c>
      <c r="FW34" s="136">
        <f t="shared" si="41"/>
        <v>7.5</v>
      </c>
      <c r="FX34" s="155">
        <f t="shared" si="42"/>
        <v>42.5</v>
      </c>
      <c r="FY34" s="146">
        <v>0.12</v>
      </c>
      <c r="FZ34" s="144" t="s">
        <v>248</v>
      </c>
      <c r="GA34" s="142"/>
      <c r="GB34" s="134" t="s">
        <v>1303</v>
      </c>
      <c r="GC34" s="135" t="s">
        <v>1283</v>
      </c>
      <c r="GD34" s="136">
        <v>125.0</v>
      </c>
      <c r="GE34" s="136">
        <f t="shared" si="43"/>
        <v>18.75</v>
      </c>
      <c r="GF34" s="155">
        <f t="shared" si="44"/>
        <v>106.25</v>
      </c>
      <c r="GG34" s="146">
        <v>0.05</v>
      </c>
      <c r="GH34" s="144" t="s">
        <v>248</v>
      </c>
      <c r="GI34" s="142"/>
      <c r="GJ34" s="149"/>
      <c r="GK34" s="141"/>
      <c r="GL34" s="136"/>
      <c r="GM34" s="136"/>
      <c r="GN34" s="144"/>
      <c r="GO34" s="142"/>
      <c r="GP34" s="156"/>
      <c r="GQ34" s="24"/>
      <c r="GR34" s="24"/>
      <c r="GS34" s="147"/>
      <c r="GT34" s="8"/>
      <c r="GU34" s="96"/>
      <c r="GV34" s="1"/>
      <c r="GW34" s="1"/>
      <c r="GX34" s="1"/>
      <c r="GY34" s="142"/>
      <c r="GZ34" s="142"/>
      <c r="HA34" s="103"/>
      <c r="HC34" s="96"/>
      <c r="HD34" s="142"/>
      <c r="HE34" s="1"/>
      <c r="HF34" s="1"/>
      <c r="HG34" s="1"/>
      <c r="HH34" s="1"/>
      <c r="HI34" s="103"/>
      <c r="HK34" s="134" t="s">
        <v>1304</v>
      </c>
      <c r="HL34" s="157"/>
      <c r="HM34" s="136">
        <v>799.0</v>
      </c>
      <c r="HN34" s="136">
        <f t="shared" si="53"/>
        <v>119.85</v>
      </c>
      <c r="HO34" s="145">
        <f t="shared" si="54"/>
        <v>679.15</v>
      </c>
      <c r="HP34" s="146">
        <v>0.18</v>
      </c>
      <c r="HQ34" s="144" t="s">
        <v>248</v>
      </c>
      <c r="HR34" s="142"/>
      <c r="HS34" s="142"/>
      <c r="HT34" s="142"/>
      <c r="HU34" s="142"/>
      <c r="HV34" s="142"/>
      <c r="HW34" s="142"/>
      <c r="HX34" s="142"/>
      <c r="HY34" s="142"/>
      <c r="HZ34" s="142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JM34" s="1"/>
      <c r="JN34" s="1"/>
      <c r="JO34" s="1"/>
    </row>
    <row r="35" ht="24.75" customHeight="1">
      <c r="A35" s="24" t="s">
        <v>1305</v>
      </c>
      <c r="B35" s="142"/>
      <c r="C35" s="150"/>
      <c r="D35" s="150"/>
      <c r="E35" s="150"/>
      <c r="J35" s="1"/>
      <c r="K35" s="1"/>
      <c r="L35" s="1"/>
      <c r="M35" s="1"/>
      <c r="R35" s="1"/>
      <c r="S35" s="142"/>
      <c r="T35" s="1"/>
      <c r="U35" s="1"/>
      <c r="Z35" s="142"/>
      <c r="AB35" s="140" t="s">
        <v>1306</v>
      </c>
      <c r="AC35" s="141" t="s">
        <v>27</v>
      </c>
      <c r="AD35" s="136">
        <f t="shared" si="110"/>
        <v>24</v>
      </c>
      <c r="AE35" s="136">
        <f t="shared" si="111"/>
        <v>136</v>
      </c>
      <c r="AF35" s="145">
        <v>160.0</v>
      </c>
      <c r="AG35" s="146">
        <v>0.05</v>
      </c>
      <c r="AH35" s="147" t="s">
        <v>248</v>
      </c>
      <c r="AI35" s="1"/>
      <c r="AJ35" s="96"/>
      <c r="AK35" s="1"/>
      <c r="AL35" s="1"/>
      <c r="AM35" s="1"/>
      <c r="AN35" s="1"/>
      <c r="AO35" s="1"/>
      <c r="AP35" s="103"/>
      <c r="AR35" s="140" t="s">
        <v>1307</v>
      </c>
      <c r="AS35" s="148" t="s">
        <v>28</v>
      </c>
      <c r="AT35" s="136">
        <f t="shared" si="11"/>
        <v>3.5</v>
      </c>
      <c r="AU35" s="136">
        <f t="shared" si="12"/>
        <v>31.5</v>
      </c>
      <c r="AV35" s="136">
        <v>35.0</v>
      </c>
      <c r="AW35" s="138">
        <v>0.05</v>
      </c>
      <c r="AX35" s="139" t="s">
        <v>248</v>
      </c>
      <c r="AY35" s="142"/>
      <c r="AZ35" s="96"/>
      <c r="BA35" s="1"/>
      <c r="BB35" s="1"/>
      <c r="BC35" s="1"/>
      <c r="BD35" s="1"/>
      <c r="BE35" s="1"/>
      <c r="BF35" s="103"/>
      <c r="BI35" s="140" t="s">
        <v>1308</v>
      </c>
      <c r="BJ35" s="141" t="s">
        <v>1309</v>
      </c>
      <c r="BK35" s="136">
        <f t="shared" si="15"/>
        <v>8.5</v>
      </c>
      <c r="BL35" s="136">
        <f t="shared" si="16"/>
        <v>76.5</v>
      </c>
      <c r="BM35" s="136">
        <v>85.0</v>
      </c>
      <c r="BN35" s="138">
        <v>0.18</v>
      </c>
      <c r="BO35" s="139" t="s">
        <v>248</v>
      </c>
      <c r="BR35" s="134" t="s">
        <v>1310</v>
      </c>
      <c r="BS35" s="135" t="s">
        <v>936</v>
      </c>
      <c r="BT35" s="136">
        <f t="shared" si="17"/>
        <v>17</v>
      </c>
      <c r="BU35" s="136">
        <f t="shared" si="18"/>
        <v>153</v>
      </c>
      <c r="BV35" s="136">
        <v>170.0</v>
      </c>
      <c r="BW35" s="138">
        <v>0.18</v>
      </c>
      <c r="BX35" s="139" t="s">
        <v>263</v>
      </c>
      <c r="CA35" s="242" t="s">
        <v>1311</v>
      </c>
      <c r="CB35" s="180" t="s">
        <v>1292</v>
      </c>
      <c r="CC35" s="136">
        <f t="shared" si="124"/>
        <v>59.8</v>
      </c>
      <c r="CD35" s="136">
        <f t="shared" si="125"/>
        <v>538.2</v>
      </c>
      <c r="CE35" s="136">
        <v>598.0</v>
      </c>
      <c r="CF35" s="138">
        <v>0.18</v>
      </c>
      <c r="CG35" s="139" t="s">
        <v>248</v>
      </c>
      <c r="CI35" s="140" t="s">
        <v>1312</v>
      </c>
      <c r="CJ35" s="141" t="s">
        <v>1313</v>
      </c>
      <c r="CK35" s="136">
        <f t="shared" si="92"/>
        <v>14</v>
      </c>
      <c r="CL35" s="136">
        <f t="shared" si="93"/>
        <v>126</v>
      </c>
      <c r="CM35" s="145">
        <v>140.0</v>
      </c>
      <c r="CN35" s="146">
        <v>0.18</v>
      </c>
      <c r="CO35" s="144" t="s">
        <v>248</v>
      </c>
      <c r="CQ35" s="196"/>
      <c r="CR35" s="135"/>
      <c r="CS35" s="136"/>
      <c r="CT35" s="136"/>
      <c r="CU35" s="145"/>
      <c r="CV35" s="146"/>
      <c r="CW35" s="152"/>
      <c r="CY35" s="134" t="s">
        <v>1314</v>
      </c>
      <c r="CZ35" s="136" t="s">
        <v>30</v>
      </c>
      <c r="DA35" s="136">
        <v>170.0</v>
      </c>
      <c r="DB35" s="136">
        <f t="shared" si="116"/>
        <v>17</v>
      </c>
      <c r="DC35" s="145">
        <f t="shared" si="117"/>
        <v>153</v>
      </c>
      <c r="DD35" s="146">
        <v>0.18</v>
      </c>
      <c r="DE35" s="144" t="s">
        <v>248</v>
      </c>
      <c r="DF35" s="97"/>
      <c r="DG35" s="134" t="s">
        <v>1315</v>
      </c>
      <c r="DH35" s="166" t="s">
        <v>1316</v>
      </c>
      <c r="DI35" s="136">
        <f t="shared" si="27"/>
        <v>15</v>
      </c>
      <c r="DJ35" s="136">
        <f t="shared" si="28"/>
        <v>135</v>
      </c>
      <c r="DK35" s="145">
        <v>150.0</v>
      </c>
      <c r="DL35" s="138">
        <v>0.18</v>
      </c>
      <c r="DM35" s="144" t="s">
        <v>248</v>
      </c>
      <c r="DO35" s="149" t="s">
        <v>944</v>
      </c>
      <c r="DP35" s="136" t="s">
        <v>279</v>
      </c>
      <c r="DQ35" s="136">
        <v>65.0</v>
      </c>
      <c r="DR35" s="136">
        <f t="shared" si="29"/>
        <v>9.75</v>
      </c>
      <c r="DS35" s="145">
        <f t="shared" si="30"/>
        <v>55.25</v>
      </c>
      <c r="DT35" s="138">
        <v>0.12</v>
      </c>
      <c r="DU35" s="143" t="s">
        <v>1317</v>
      </c>
      <c r="DV35" s="144"/>
      <c r="DW35" s="1"/>
      <c r="DX35" s="96"/>
      <c r="DY35" s="1"/>
      <c r="DZ35" s="1"/>
      <c r="EA35" s="1"/>
      <c r="EB35" s="1"/>
      <c r="EC35" s="1"/>
      <c r="ED35" s="1"/>
      <c r="EE35" s="103"/>
      <c r="EF35" s="1"/>
      <c r="EG35" s="149" t="s">
        <v>1318</v>
      </c>
      <c r="EH35" s="136" t="s">
        <v>293</v>
      </c>
      <c r="EI35" s="136">
        <v>260.0</v>
      </c>
      <c r="EJ35" s="136"/>
      <c r="EK35" s="136">
        <f t="shared" si="120"/>
        <v>39</v>
      </c>
      <c r="EL35" s="145">
        <f t="shared" si="121"/>
        <v>221</v>
      </c>
      <c r="EM35" s="197">
        <v>0.12</v>
      </c>
      <c r="EN35" s="145"/>
      <c r="EO35" s="144" t="s">
        <v>263</v>
      </c>
      <c r="EQ35" s="142"/>
      <c r="ER35" s="142"/>
      <c r="ES35" s="142"/>
      <c r="EW35" s="142"/>
      <c r="EX35" s="142"/>
      <c r="EY35" s="142"/>
      <c r="EZ35" s="142"/>
      <c r="FB35" s="149"/>
      <c r="FC35" s="136"/>
      <c r="FD35" s="136"/>
      <c r="FE35" s="136">
        <f t="shared" si="122"/>
        <v>0</v>
      </c>
      <c r="FF35" s="145"/>
      <c r="FG35" s="146">
        <v>0.18</v>
      </c>
      <c r="FH35" s="145"/>
      <c r="FI35" s="144"/>
      <c r="FK35" s="149"/>
      <c r="FL35" s="136"/>
      <c r="FM35" s="136"/>
      <c r="FN35" s="136"/>
      <c r="FO35" s="145"/>
      <c r="FP35" s="145"/>
      <c r="FQ35" s="145"/>
      <c r="FR35" s="144"/>
      <c r="FS35" s="1"/>
      <c r="FT35" s="140" t="s">
        <v>1319</v>
      </c>
      <c r="FU35" s="136" t="s">
        <v>855</v>
      </c>
      <c r="FV35" s="136">
        <v>20.0</v>
      </c>
      <c r="FW35" s="136">
        <f t="shared" si="41"/>
        <v>3</v>
      </c>
      <c r="FX35" s="155">
        <f t="shared" si="42"/>
        <v>17</v>
      </c>
      <c r="FY35" s="146">
        <v>0.12</v>
      </c>
      <c r="FZ35" s="144" t="s">
        <v>248</v>
      </c>
      <c r="GA35" s="142"/>
      <c r="GB35" s="134" t="s">
        <v>1320</v>
      </c>
      <c r="GC35" s="135" t="s">
        <v>1321</v>
      </c>
      <c r="GD35" s="136">
        <v>180.0</v>
      </c>
      <c r="GE35" s="136">
        <f t="shared" si="43"/>
        <v>27</v>
      </c>
      <c r="GF35" s="155">
        <f t="shared" si="44"/>
        <v>153</v>
      </c>
      <c r="GG35" s="146">
        <v>0.05</v>
      </c>
      <c r="GH35" s="144" t="s">
        <v>248</v>
      </c>
      <c r="GI35" s="142"/>
      <c r="GJ35" s="149"/>
      <c r="GK35" s="141"/>
      <c r="GL35" s="136"/>
      <c r="GM35" s="136"/>
      <c r="GN35" s="144"/>
      <c r="GO35" s="142"/>
      <c r="GP35" s="156"/>
      <c r="GQ35" s="24"/>
      <c r="GR35" s="24"/>
      <c r="GS35" s="147"/>
      <c r="GT35" s="8"/>
      <c r="GU35" s="96"/>
      <c r="GV35" s="1"/>
      <c r="GW35" s="1"/>
      <c r="GX35" s="1"/>
      <c r="GY35" s="142"/>
      <c r="GZ35" s="142"/>
      <c r="HA35" s="103"/>
      <c r="HC35" s="96"/>
      <c r="HD35" s="142"/>
      <c r="HE35" s="1"/>
      <c r="HF35" s="1"/>
      <c r="HG35" s="1"/>
      <c r="HH35" s="1"/>
      <c r="HI35" s="103"/>
      <c r="HK35" s="134" t="s">
        <v>1322</v>
      </c>
      <c r="HL35" s="157" t="s">
        <v>1323</v>
      </c>
      <c r="HM35" s="136">
        <v>85.0</v>
      </c>
      <c r="HN35" s="136">
        <f t="shared" si="53"/>
        <v>12.75</v>
      </c>
      <c r="HO35" s="145">
        <f t="shared" si="54"/>
        <v>72.25</v>
      </c>
      <c r="HP35" s="146">
        <v>0.18</v>
      </c>
      <c r="HQ35" s="144" t="s">
        <v>248</v>
      </c>
      <c r="HR35" s="142"/>
      <c r="HS35" s="142"/>
      <c r="HT35" s="142"/>
      <c r="HU35" s="142"/>
      <c r="HV35" s="142"/>
      <c r="HW35" s="142"/>
      <c r="HX35" s="142"/>
      <c r="HY35" s="142"/>
      <c r="HZ35" s="142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JM35" s="1"/>
      <c r="JN35" s="1"/>
      <c r="JO35" s="1"/>
    </row>
    <row r="36" ht="24.75" customHeight="1">
      <c r="A36" s="24" t="s">
        <v>1324</v>
      </c>
      <c r="B36" s="142"/>
      <c r="C36" s="150"/>
      <c r="D36" s="150"/>
      <c r="E36" s="150"/>
      <c r="J36" s="1"/>
      <c r="K36" s="1"/>
      <c r="L36" s="1"/>
      <c r="M36" s="1"/>
      <c r="R36" s="1"/>
      <c r="S36" s="142"/>
      <c r="T36" s="1"/>
      <c r="U36" s="1"/>
      <c r="Z36" s="142"/>
      <c r="AA36" s="1"/>
      <c r="AB36" s="140" t="s">
        <v>1325</v>
      </c>
      <c r="AC36" s="141" t="s">
        <v>30</v>
      </c>
      <c r="AD36" s="136">
        <f t="shared" si="110"/>
        <v>9</v>
      </c>
      <c r="AE36" s="136">
        <f t="shared" si="111"/>
        <v>51</v>
      </c>
      <c r="AF36" s="145">
        <v>60.0</v>
      </c>
      <c r="AG36" s="146">
        <v>0.05</v>
      </c>
      <c r="AH36" s="147" t="s">
        <v>248</v>
      </c>
      <c r="AI36" s="1"/>
      <c r="AJ36" s="96"/>
      <c r="AK36" s="1"/>
      <c r="AL36" s="1"/>
      <c r="AM36" s="1"/>
      <c r="AN36" s="1"/>
      <c r="AO36" s="1"/>
      <c r="AP36" s="103"/>
      <c r="AR36" s="140" t="s">
        <v>1326</v>
      </c>
      <c r="AS36" s="148" t="s">
        <v>1327</v>
      </c>
      <c r="AT36" s="136">
        <f t="shared" si="11"/>
        <v>27.5</v>
      </c>
      <c r="AU36" s="136">
        <f t="shared" si="12"/>
        <v>247.5</v>
      </c>
      <c r="AV36" s="136">
        <v>275.0</v>
      </c>
      <c r="AW36" s="138">
        <v>0.05</v>
      </c>
      <c r="AX36" s="139" t="s">
        <v>248</v>
      </c>
      <c r="AY36" s="142"/>
      <c r="AZ36" s="96"/>
      <c r="BA36" s="1"/>
      <c r="BB36" s="1"/>
      <c r="BC36" s="1"/>
      <c r="BD36" s="1"/>
      <c r="BE36" s="1"/>
      <c r="BF36" s="103"/>
      <c r="BI36" s="140" t="s">
        <v>1308</v>
      </c>
      <c r="BJ36" s="141" t="s">
        <v>1328</v>
      </c>
      <c r="BK36" s="136">
        <f t="shared" si="15"/>
        <v>18.5</v>
      </c>
      <c r="BL36" s="136">
        <f t="shared" si="16"/>
        <v>166.5</v>
      </c>
      <c r="BM36" s="136">
        <v>185.0</v>
      </c>
      <c r="BN36" s="138">
        <v>0.18</v>
      </c>
      <c r="BO36" s="139" t="s">
        <v>248</v>
      </c>
      <c r="BR36" s="134" t="s">
        <v>1329</v>
      </c>
      <c r="BS36" s="135" t="s">
        <v>738</v>
      </c>
      <c r="BT36" s="136">
        <f t="shared" si="17"/>
        <v>89.9</v>
      </c>
      <c r="BU36" s="136">
        <f t="shared" si="18"/>
        <v>809.1</v>
      </c>
      <c r="BV36" s="136">
        <v>899.0</v>
      </c>
      <c r="BW36" s="138">
        <v>0.18</v>
      </c>
      <c r="BX36" s="139" t="s">
        <v>263</v>
      </c>
      <c r="CA36" s="22" t="s">
        <v>1330</v>
      </c>
      <c r="CB36" s="180" t="s">
        <v>1331</v>
      </c>
      <c r="CC36" s="136">
        <f t="shared" si="124"/>
        <v>89.7</v>
      </c>
      <c r="CD36" s="136">
        <f t="shared" si="125"/>
        <v>807.3</v>
      </c>
      <c r="CE36" s="136">
        <v>897.0</v>
      </c>
      <c r="CF36" s="138">
        <v>0.18</v>
      </c>
      <c r="CG36" s="139" t="s">
        <v>248</v>
      </c>
      <c r="CI36" s="140" t="s">
        <v>1332</v>
      </c>
      <c r="CJ36" s="141" t="s">
        <v>1091</v>
      </c>
      <c r="CK36" s="136">
        <f t="shared" si="92"/>
        <v>12</v>
      </c>
      <c r="CL36" s="136">
        <f t="shared" si="93"/>
        <v>108</v>
      </c>
      <c r="CM36" s="145">
        <v>120.0</v>
      </c>
      <c r="CN36" s="146">
        <v>0.18</v>
      </c>
      <c r="CO36" s="144" t="s">
        <v>248</v>
      </c>
      <c r="CQ36" s="140" t="s">
        <v>1333</v>
      </c>
      <c r="CR36" s="148" t="s">
        <v>602</v>
      </c>
      <c r="CS36" s="136">
        <f t="shared" ref="CS36:CS41" si="126">CU36*10/100</f>
        <v>55</v>
      </c>
      <c r="CT36" s="136">
        <f t="shared" ref="CT36:CT41" si="127">CU36-CS36</f>
        <v>495</v>
      </c>
      <c r="CU36" s="145">
        <v>550.0</v>
      </c>
      <c r="CV36" s="146">
        <v>0.18</v>
      </c>
      <c r="CW36" s="152" t="s">
        <v>248</v>
      </c>
      <c r="CY36" s="134" t="s">
        <v>1334</v>
      </c>
      <c r="CZ36" s="136" t="s">
        <v>27</v>
      </c>
      <c r="DA36" s="136">
        <v>223.0</v>
      </c>
      <c r="DB36" s="136">
        <f t="shared" si="116"/>
        <v>22.3</v>
      </c>
      <c r="DC36" s="145">
        <f t="shared" si="117"/>
        <v>200.7</v>
      </c>
      <c r="DD36" s="146">
        <v>0.18</v>
      </c>
      <c r="DE36" s="144" t="s">
        <v>248</v>
      </c>
      <c r="DF36" s="97"/>
      <c r="DG36" s="196" t="s">
        <v>1335</v>
      </c>
      <c r="DH36" s="135" t="s">
        <v>1147</v>
      </c>
      <c r="DI36" s="136">
        <f t="shared" si="27"/>
        <v>8</v>
      </c>
      <c r="DJ36" s="136">
        <f t="shared" si="28"/>
        <v>72</v>
      </c>
      <c r="DK36" s="145">
        <v>80.0</v>
      </c>
      <c r="DL36" s="138">
        <v>0.18</v>
      </c>
      <c r="DM36" s="144" t="s">
        <v>248</v>
      </c>
      <c r="DO36" s="149" t="s">
        <v>1336</v>
      </c>
      <c r="DP36" s="136" t="s">
        <v>1255</v>
      </c>
      <c r="DQ36" s="136">
        <v>120.0</v>
      </c>
      <c r="DR36" s="136">
        <f t="shared" si="29"/>
        <v>18</v>
      </c>
      <c r="DS36" s="145">
        <f t="shared" si="30"/>
        <v>102</v>
      </c>
      <c r="DT36" s="138">
        <v>0.12</v>
      </c>
      <c r="DU36" s="143"/>
      <c r="DV36" s="144" t="s">
        <v>551</v>
      </c>
      <c r="DW36" s="1"/>
      <c r="DX36" s="96"/>
      <c r="DY36" s="1"/>
      <c r="DZ36" s="1"/>
      <c r="EA36" s="1"/>
      <c r="EB36" s="1"/>
      <c r="EC36" s="1"/>
      <c r="ED36" s="1"/>
      <c r="EE36" s="103"/>
      <c r="EF36" s="1"/>
      <c r="EG36" s="207"/>
      <c r="EH36" s="142"/>
      <c r="EI36" s="142"/>
      <c r="EJ36" s="142"/>
      <c r="EK36" s="142"/>
      <c r="EL36" s="142"/>
      <c r="EM36" s="142"/>
      <c r="EN36" s="142"/>
      <c r="EO36" s="79"/>
      <c r="EQ36" s="142"/>
      <c r="ER36" s="142"/>
      <c r="ES36" s="142"/>
      <c r="EW36" s="142"/>
      <c r="EX36" s="142"/>
      <c r="EY36" s="142"/>
      <c r="EZ36" s="142"/>
      <c r="FB36" s="149"/>
      <c r="FC36" s="136"/>
      <c r="FD36" s="136"/>
      <c r="FE36" s="136"/>
      <c r="FF36" s="145"/>
      <c r="FG36" s="145"/>
      <c r="FH36" s="145"/>
      <c r="FI36" s="144"/>
      <c r="FK36" s="149"/>
      <c r="FL36" s="136"/>
      <c r="FM36" s="136"/>
      <c r="FN36" s="136"/>
      <c r="FO36" s="145"/>
      <c r="FP36" s="145"/>
      <c r="FQ36" s="145"/>
      <c r="FR36" s="144"/>
      <c r="FS36" s="1"/>
      <c r="FT36" s="140" t="s">
        <v>1337</v>
      </c>
      <c r="FU36" s="136" t="s">
        <v>855</v>
      </c>
      <c r="FV36" s="136">
        <v>20.0</v>
      </c>
      <c r="FW36" s="136">
        <f t="shared" si="41"/>
        <v>3</v>
      </c>
      <c r="FX36" s="155">
        <f t="shared" si="42"/>
        <v>17</v>
      </c>
      <c r="FY36" s="146">
        <v>0.12</v>
      </c>
      <c r="FZ36" s="144" t="s">
        <v>248</v>
      </c>
      <c r="GA36" s="142"/>
      <c r="GB36" s="134" t="s">
        <v>1338</v>
      </c>
      <c r="GC36" s="135" t="s">
        <v>1255</v>
      </c>
      <c r="GD36" s="136">
        <v>210.0</v>
      </c>
      <c r="GE36" s="136">
        <f t="shared" si="43"/>
        <v>31.5</v>
      </c>
      <c r="GF36" s="155">
        <f t="shared" si="44"/>
        <v>178.5</v>
      </c>
      <c r="GG36" s="145"/>
      <c r="GH36" s="144" t="s">
        <v>248</v>
      </c>
      <c r="GI36" s="142"/>
      <c r="GJ36" s="149"/>
      <c r="GK36" s="141"/>
      <c r="GL36" s="136"/>
      <c r="GM36" s="136"/>
      <c r="GN36" s="144"/>
      <c r="GO36" s="142"/>
      <c r="GP36" s="156"/>
      <c r="GQ36" s="24"/>
      <c r="GR36" s="24"/>
      <c r="GS36" s="147"/>
      <c r="GT36" s="8"/>
      <c r="GU36" s="96"/>
      <c r="GV36" s="1"/>
      <c r="GW36" s="1"/>
      <c r="GX36" s="1"/>
      <c r="GY36" s="142"/>
      <c r="GZ36" s="142"/>
      <c r="HA36" s="103"/>
      <c r="HC36" s="96"/>
      <c r="HD36" s="142"/>
      <c r="HE36" s="1"/>
      <c r="HF36" s="1"/>
      <c r="HG36" s="1"/>
      <c r="HH36" s="1"/>
      <c r="HI36" s="103"/>
      <c r="HK36" s="134" t="s">
        <v>1339</v>
      </c>
      <c r="HL36" s="157"/>
      <c r="HM36" s="136">
        <v>220.0</v>
      </c>
      <c r="HN36" s="136">
        <f t="shared" si="53"/>
        <v>33</v>
      </c>
      <c r="HO36" s="145">
        <f t="shared" si="54"/>
        <v>187</v>
      </c>
      <c r="HP36" s="146">
        <v>0.18</v>
      </c>
      <c r="HQ36" s="144" t="s">
        <v>248</v>
      </c>
      <c r="HR36" s="142"/>
      <c r="HS36" s="142"/>
      <c r="HT36" s="142"/>
      <c r="HU36" s="142"/>
      <c r="HV36" s="142"/>
      <c r="HW36" s="142"/>
      <c r="HX36" s="142"/>
      <c r="HY36" s="142"/>
      <c r="HZ36" s="142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JM36" s="1"/>
      <c r="JN36" s="1"/>
      <c r="JO36" s="1"/>
    </row>
    <row r="37" ht="24.75" customHeight="1">
      <c r="A37" s="24" t="s">
        <v>1340</v>
      </c>
      <c r="B37" s="142"/>
      <c r="C37" s="150"/>
      <c r="D37" s="150"/>
      <c r="E37" s="150"/>
      <c r="J37" s="1"/>
      <c r="K37" s="1"/>
      <c r="L37" s="1"/>
      <c r="M37" s="1"/>
      <c r="R37" s="1"/>
      <c r="S37" s="142"/>
      <c r="T37" s="1"/>
      <c r="U37" s="1"/>
      <c r="Z37" s="142"/>
      <c r="AA37" s="1"/>
      <c r="AB37" s="140" t="s">
        <v>1341</v>
      </c>
      <c r="AC37" s="141" t="s">
        <v>30</v>
      </c>
      <c r="AD37" s="136">
        <f t="shared" si="110"/>
        <v>11.25</v>
      </c>
      <c r="AE37" s="136">
        <f t="shared" si="111"/>
        <v>63.75</v>
      </c>
      <c r="AF37" s="145">
        <v>75.0</v>
      </c>
      <c r="AG37" s="146">
        <v>0.05</v>
      </c>
      <c r="AH37" s="147" t="s">
        <v>248</v>
      </c>
      <c r="AI37" s="1"/>
      <c r="AJ37" s="96"/>
      <c r="AK37" s="1"/>
      <c r="AL37" s="1"/>
      <c r="AM37" s="1"/>
      <c r="AN37" s="1"/>
      <c r="AO37" s="1"/>
      <c r="AP37" s="103"/>
      <c r="AR37" s="140" t="s">
        <v>1342</v>
      </c>
      <c r="AS37" s="148" t="s">
        <v>279</v>
      </c>
      <c r="AT37" s="136">
        <f t="shared" si="11"/>
        <v>5.6</v>
      </c>
      <c r="AU37" s="136">
        <f t="shared" si="12"/>
        <v>50.4</v>
      </c>
      <c r="AV37" s="136">
        <v>56.0</v>
      </c>
      <c r="AW37" s="138">
        <v>0.05</v>
      </c>
      <c r="AX37" s="139" t="s">
        <v>248</v>
      </c>
      <c r="AY37" s="142"/>
      <c r="AZ37" s="96"/>
      <c r="BA37" s="1"/>
      <c r="BB37" s="1"/>
      <c r="BC37" s="1"/>
      <c r="BD37" s="1"/>
      <c r="BE37" s="1"/>
      <c r="BF37" s="103"/>
      <c r="BI37" s="140" t="s">
        <v>1343</v>
      </c>
      <c r="BJ37" s="141" t="s">
        <v>1344</v>
      </c>
      <c r="BK37" s="136">
        <f t="shared" si="15"/>
        <v>8.5</v>
      </c>
      <c r="BL37" s="136">
        <f t="shared" si="16"/>
        <v>76.5</v>
      </c>
      <c r="BM37" s="136">
        <v>85.0</v>
      </c>
      <c r="BN37" s="138">
        <v>0.18</v>
      </c>
      <c r="BO37" s="139" t="s">
        <v>248</v>
      </c>
      <c r="BR37" s="134" t="s">
        <v>1345</v>
      </c>
      <c r="BS37" s="135" t="s">
        <v>738</v>
      </c>
      <c r="BT37" s="136">
        <f t="shared" si="17"/>
        <v>93.8</v>
      </c>
      <c r="BU37" s="136">
        <f t="shared" si="18"/>
        <v>844.2</v>
      </c>
      <c r="BV37" s="136">
        <v>938.0</v>
      </c>
      <c r="BW37" s="138">
        <v>0.18</v>
      </c>
      <c r="BX37" s="139" t="s">
        <v>263</v>
      </c>
      <c r="CA37" s="140" t="s">
        <v>1346</v>
      </c>
      <c r="CB37" s="151" t="s">
        <v>1347</v>
      </c>
      <c r="CC37" s="136">
        <f t="shared" si="124"/>
        <v>89.7</v>
      </c>
      <c r="CD37" s="136">
        <f t="shared" si="125"/>
        <v>807.3</v>
      </c>
      <c r="CE37" s="136">
        <v>897.0</v>
      </c>
      <c r="CF37" s="138">
        <v>0.18</v>
      </c>
      <c r="CG37" s="139" t="s">
        <v>248</v>
      </c>
      <c r="CI37" s="140" t="s">
        <v>1348</v>
      </c>
      <c r="CJ37" s="141" t="s">
        <v>1091</v>
      </c>
      <c r="CK37" s="136">
        <f t="shared" si="92"/>
        <v>16</v>
      </c>
      <c r="CL37" s="136">
        <f t="shared" si="93"/>
        <v>144</v>
      </c>
      <c r="CM37" s="145">
        <v>160.0</v>
      </c>
      <c r="CN37" s="146">
        <v>0.18</v>
      </c>
      <c r="CO37" s="144" t="s">
        <v>248</v>
      </c>
      <c r="CQ37" s="140" t="s">
        <v>1349</v>
      </c>
      <c r="CR37" s="148" t="s">
        <v>602</v>
      </c>
      <c r="CS37" s="136">
        <f t="shared" si="126"/>
        <v>40.5</v>
      </c>
      <c r="CT37" s="136">
        <f t="shared" si="127"/>
        <v>364.5</v>
      </c>
      <c r="CU37" s="145">
        <v>405.0</v>
      </c>
      <c r="CV37" s="146">
        <v>0.18</v>
      </c>
      <c r="CW37" s="152" t="s">
        <v>248</v>
      </c>
      <c r="CY37" s="134" t="s">
        <v>1350</v>
      </c>
      <c r="CZ37" s="136" t="s">
        <v>1351</v>
      </c>
      <c r="DA37" s="136">
        <v>399.0</v>
      </c>
      <c r="DB37" s="136">
        <f t="shared" si="116"/>
        <v>39.9</v>
      </c>
      <c r="DC37" s="145">
        <f t="shared" si="117"/>
        <v>359.1</v>
      </c>
      <c r="DD37" s="146">
        <v>0.18</v>
      </c>
      <c r="DE37" s="144" t="s">
        <v>248</v>
      </c>
      <c r="DF37" s="97"/>
      <c r="DG37" s="250"/>
      <c r="DH37" s="251"/>
      <c r="DI37" s="252"/>
      <c r="DJ37" s="252"/>
      <c r="DK37" s="253"/>
      <c r="DL37" s="253"/>
      <c r="DM37" s="185"/>
      <c r="DO37" s="149" t="s">
        <v>1352</v>
      </c>
      <c r="DP37" s="136" t="s">
        <v>27</v>
      </c>
      <c r="DQ37" s="136">
        <v>110.0</v>
      </c>
      <c r="DR37" s="136">
        <f t="shared" si="29"/>
        <v>16.5</v>
      </c>
      <c r="DS37" s="145">
        <f t="shared" si="30"/>
        <v>93.5</v>
      </c>
      <c r="DT37" s="138">
        <v>0.12</v>
      </c>
      <c r="DU37" s="143"/>
      <c r="DV37" s="144" t="s">
        <v>248</v>
      </c>
      <c r="DW37" s="1"/>
      <c r="DX37" s="96"/>
      <c r="DY37" s="1"/>
      <c r="DZ37" s="1"/>
      <c r="EA37" s="1"/>
      <c r="EB37" s="1"/>
      <c r="EC37" s="1"/>
      <c r="ED37" s="1"/>
      <c r="EE37" s="103"/>
      <c r="EF37" s="1"/>
      <c r="EG37" s="207"/>
      <c r="EH37" s="142"/>
      <c r="EI37" s="142"/>
      <c r="EJ37" s="142"/>
      <c r="EK37" s="142"/>
      <c r="EL37" s="142"/>
      <c r="EM37" s="142"/>
      <c r="EN37" s="142"/>
      <c r="EO37" s="79"/>
      <c r="EQ37" s="142"/>
      <c r="ER37" s="142"/>
      <c r="ES37" s="142"/>
      <c r="EW37" s="142"/>
      <c r="EX37" s="142"/>
      <c r="EY37" s="142"/>
      <c r="EZ37" s="142"/>
      <c r="FB37" s="149"/>
      <c r="FC37" s="136"/>
      <c r="FD37" s="136"/>
      <c r="FE37" s="136"/>
      <c r="FF37" s="145"/>
      <c r="FG37" s="145"/>
      <c r="FH37" s="145"/>
      <c r="FI37" s="144"/>
      <c r="FK37" s="149"/>
      <c r="FL37" s="136"/>
      <c r="FM37" s="136"/>
      <c r="FN37" s="136"/>
      <c r="FO37" s="145"/>
      <c r="FP37" s="145"/>
      <c r="FQ37" s="145"/>
      <c r="FR37" s="144"/>
      <c r="FS37" s="1"/>
      <c r="FT37" s="140" t="s">
        <v>1319</v>
      </c>
      <c r="FU37" s="136" t="s">
        <v>1353</v>
      </c>
      <c r="FV37" s="136">
        <v>70.0</v>
      </c>
      <c r="FW37" s="136">
        <f t="shared" si="41"/>
        <v>10.5</v>
      </c>
      <c r="FX37" s="155">
        <f t="shared" si="42"/>
        <v>59.5</v>
      </c>
      <c r="FY37" s="146">
        <v>0.12</v>
      </c>
      <c r="FZ37" s="144" t="s">
        <v>248</v>
      </c>
      <c r="GA37" s="142"/>
      <c r="GB37" s="149"/>
      <c r="GC37" s="141"/>
      <c r="GD37" s="136"/>
      <c r="GE37" s="136"/>
      <c r="GF37" s="155"/>
      <c r="GG37" s="145"/>
      <c r="GH37" s="144"/>
      <c r="GI37" s="142"/>
      <c r="GJ37" s="96"/>
      <c r="GK37" s="1"/>
      <c r="GL37" s="1"/>
      <c r="GM37" s="1"/>
      <c r="GN37" s="103"/>
      <c r="GO37" s="1"/>
      <c r="GP37" s="1"/>
      <c r="GS37" s="1"/>
      <c r="GT37" s="8"/>
      <c r="GU37" s="96"/>
      <c r="GV37" s="1"/>
      <c r="GW37" s="1"/>
      <c r="GX37" s="1"/>
      <c r="GY37" s="142"/>
      <c r="GZ37" s="142"/>
      <c r="HA37" s="103"/>
      <c r="HC37" s="96"/>
      <c r="HD37" s="142"/>
      <c r="HE37" s="1"/>
      <c r="HF37" s="1"/>
      <c r="HG37" s="1"/>
      <c r="HH37" s="1"/>
      <c r="HI37" s="103"/>
      <c r="HK37" s="134" t="s">
        <v>1354</v>
      </c>
      <c r="HL37" s="157" t="s">
        <v>1355</v>
      </c>
      <c r="HM37" s="136">
        <v>210.0</v>
      </c>
      <c r="HN37" s="136">
        <f t="shared" si="53"/>
        <v>31.5</v>
      </c>
      <c r="HO37" s="145">
        <f t="shared" si="54"/>
        <v>178.5</v>
      </c>
      <c r="HP37" s="146">
        <v>0.18</v>
      </c>
      <c r="HQ37" s="144" t="s">
        <v>248</v>
      </c>
      <c r="HR37" s="142"/>
      <c r="HS37" s="142"/>
      <c r="HT37" s="142"/>
      <c r="HU37" s="142"/>
      <c r="HV37" s="142"/>
      <c r="HW37" s="142"/>
      <c r="HX37" s="142"/>
      <c r="HY37" s="142"/>
      <c r="HZ37" s="142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JM37" s="1"/>
      <c r="JN37" s="1"/>
      <c r="JO37" s="1"/>
    </row>
    <row r="38" ht="24.75" customHeight="1">
      <c r="A38" s="24" t="s">
        <v>1356</v>
      </c>
      <c r="C38" s="150"/>
      <c r="D38" s="150"/>
      <c r="E38" s="150"/>
      <c r="J38" s="1"/>
      <c r="K38" s="1"/>
      <c r="L38" s="1"/>
      <c r="M38" s="1"/>
      <c r="R38" s="1"/>
      <c r="S38" s="142"/>
      <c r="T38" s="1"/>
      <c r="U38" s="1"/>
      <c r="Z38" s="142"/>
      <c r="AA38" s="1"/>
      <c r="AB38" s="140" t="s">
        <v>1357</v>
      </c>
      <c r="AC38" s="141" t="s">
        <v>30</v>
      </c>
      <c r="AD38" s="136">
        <f t="shared" si="110"/>
        <v>9.15</v>
      </c>
      <c r="AE38" s="136">
        <f t="shared" si="111"/>
        <v>51.85</v>
      </c>
      <c r="AF38" s="145">
        <v>61.0</v>
      </c>
      <c r="AG38" s="146">
        <v>0.05</v>
      </c>
      <c r="AH38" s="147" t="s">
        <v>248</v>
      </c>
      <c r="AI38" s="1"/>
      <c r="AJ38" s="96"/>
      <c r="AK38" s="1"/>
      <c r="AL38" s="1"/>
      <c r="AM38" s="1"/>
      <c r="AN38" s="1"/>
      <c r="AO38" s="1"/>
      <c r="AP38" s="103"/>
      <c r="AR38" s="140" t="s">
        <v>1358</v>
      </c>
      <c r="AS38" s="148" t="s">
        <v>573</v>
      </c>
      <c r="AT38" s="136">
        <f t="shared" si="11"/>
        <v>24</v>
      </c>
      <c r="AU38" s="136">
        <f t="shared" si="12"/>
        <v>216</v>
      </c>
      <c r="AV38" s="136">
        <v>240.0</v>
      </c>
      <c r="AW38" s="138">
        <v>0.05</v>
      </c>
      <c r="AX38" s="139" t="s">
        <v>248</v>
      </c>
      <c r="AY38" s="142"/>
      <c r="AZ38" s="96"/>
      <c r="BA38" s="1"/>
      <c r="BB38" s="1"/>
      <c r="BC38" s="1"/>
      <c r="BD38" s="1"/>
      <c r="BE38" s="1"/>
      <c r="BF38" s="103"/>
      <c r="BI38" s="140" t="s">
        <v>1359</v>
      </c>
      <c r="BJ38" s="141" t="s">
        <v>1360</v>
      </c>
      <c r="BK38" s="136">
        <f t="shared" si="15"/>
        <v>2</v>
      </c>
      <c r="BL38" s="136">
        <f t="shared" si="16"/>
        <v>18</v>
      </c>
      <c r="BM38" s="136">
        <v>20.0</v>
      </c>
      <c r="BN38" s="138">
        <v>0.18</v>
      </c>
      <c r="BO38" s="139" t="s">
        <v>248</v>
      </c>
      <c r="BR38" s="134" t="s">
        <v>1361</v>
      </c>
      <c r="BS38" s="135" t="s">
        <v>335</v>
      </c>
      <c r="BT38" s="136">
        <f t="shared" si="17"/>
        <v>86.5</v>
      </c>
      <c r="BU38" s="136">
        <f t="shared" si="18"/>
        <v>778.5</v>
      </c>
      <c r="BV38" s="136">
        <v>865.0</v>
      </c>
      <c r="BW38" s="138">
        <v>0.18</v>
      </c>
      <c r="BX38" s="139" t="s">
        <v>263</v>
      </c>
      <c r="BY38" s="104"/>
      <c r="CB38" s="33"/>
      <c r="CG38" s="203"/>
      <c r="CI38" s="140" t="s">
        <v>1362</v>
      </c>
      <c r="CJ38" s="141" t="s">
        <v>1316</v>
      </c>
      <c r="CK38" s="136">
        <f t="shared" si="92"/>
        <v>5</v>
      </c>
      <c r="CL38" s="136">
        <f t="shared" si="93"/>
        <v>45</v>
      </c>
      <c r="CM38" s="145">
        <v>50.0</v>
      </c>
      <c r="CN38" s="146">
        <v>0.18</v>
      </c>
      <c r="CO38" s="144" t="s">
        <v>248</v>
      </c>
      <c r="CQ38" s="140" t="s">
        <v>1363</v>
      </c>
      <c r="CR38" s="148" t="s">
        <v>602</v>
      </c>
      <c r="CS38" s="136">
        <f t="shared" si="126"/>
        <v>65</v>
      </c>
      <c r="CT38" s="136">
        <f t="shared" si="127"/>
        <v>585</v>
      </c>
      <c r="CU38" s="145">
        <v>650.0</v>
      </c>
      <c r="CV38" s="146">
        <v>0.18</v>
      </c>
      <c r="CW38" s="152" t="s">
        <v>248</v>
      </c>
      <c r="CY38" s="134" t="s">
        <v>1364</v>
      </c>
      <c r="CZ38" s="136" t="s">
        <v>1365</v>
      </c>
      <c r="DA38" s="136">
        <v>159.0</v>
      </c>
      <c r="DB38" s="136">
        <f t="shared" si="116"/>
        <v>15.9</v>
      </c>
      <c r="DC38" s="145">
        <f t="shared" si="117"/>
        <v>143.1</v>
      </c>
      <c r="DD38" s="146">
        <v>0.18</v>
      </c>
      <c r="DE38" s="144" t="s">
        <v>248</v>
      </c>
      <c r="DF38" s="97"/>
      <c r="DG38" s="250"/>
      <c r="DH38" s="251"/>
      <c r="DI38" s="252"/>
      <c r="DJ38" s="252"/>
      <c r="DK38" s="253"/>
      <c r="DL38" s="253"/>
      <c r="DM38" s="185"/>
      <c r="DO38" s="149" t="s">
        <v>552</v>
      </c>
      <c r="DP38" s="136" t="s">
        <v>304</v>
      </c>
      <c r="DQ38" s="136"/>
      <c r="DR38" s="136">
        <f t="shared" si="29"/>
        <v>0</v>
      </c>
      <c r="DS38" s="145">
        <f t="shared" si="30"/>
        <v>0</v>
      </c>
      <c r="DT38" s="138">
        <v>0.12</v>
      </c>
      <c r="DU38" s="143"/>
      <c r="DV38" s="144" t="s">
        <v>551</v>
      </c>
      <c r="DW38" s="1"/>
      <c r="DX38" s="96"/>
      <c r="DY38" s="1"/>
      <c r="DZ38" s="1"/>
      <c r="EA38" s="1"/>
      <c r="EB38" s="1"/>
      <c r="EC38" s="1"/>
      <c r="ED38" s="1"/>
      <c r="EE38" s="103"/>
      <c r="EF38" s="1"/>
      <c r="EG38" s="207"/>
      <c r="EH38" s="142"/>
      <c r="EI38" s="142"/>
      <c r="EJ38" s="142"/>
      <c r="EK38" s="142"/>
      <c r="EL38" s="142"/>
      <c r="EM38" s="142"/>
      <c r="EN38" s="142"/>
      <c r="EO38" s="79"/>
      <c r="EQ38" s="142"/>
      <c r="ER38" s="142"/>
      <c r="ES38" s="142"/>
      <c r="ET38" s="1"/>
      <c r="EU38" s="1"/>
      <c r="EV38" s="1"/>
      <c r="EW38" s="142"/>
      <c r="EX38" s="142"/>
      <c r="EY38" s="142"/>
      <c r="EZ38" s="79"/>
      <c r="FB38" s="153"/>
      <c r="FC38" s="173"/>
      <c r="FD38" s="173"/>
      <c r="FE38" s="173"/>
      <c r="FF38" s="198"/>
      <c r="FG38" s="198"/>
      <c r="FH38" s="198"/>
      <c r="FI38" s="199"/>
      <c r="FJ38" s="1"/>
      <c r="FK38" s="153"/>
      <c r="FL38" s="173"/>
      <c r="FM38" s="173"/>
      <c r="FN38" s="173"/>
      <c r="FO38" s="198"/>
      <c r="FP38" s="198"/>
      <c r="FQ38" s="198"/>
      <c r="FR38" s="199"/>
      <c r="FS38" s="1"/>
      <c r="FT38" s="149" t="s">
        <v>1366</v>
      </c>
      <c r="FU38" s="136" t="s">
        <v>1367</v>
      </c>
      <c r="FV38" s="136">
        <v>30.0</v>
      </c>
      <c r="FW38" s="136">
        <f t="shared" si="41"/>
        <v>4.5</v>
      </c>
      <c r="FX38" s="155">
        <f t="shared" si="42"/>
        <v>25.5</v>
      </c>
      <c r="FY38" s="146">
        <v>0.12</v>
      </c>
      <c r="FZ38" s="144" t="s">
        <v>248</v>
      </c>
      <c r="GA38" s="142"/>
      <c r="GB38" s="149"/>
      <c r="GC38" s="141"/>
      <c r="GD38" s="136"/>
      <c r="GE38" s="136"/>
      <c r="GF38" s="155"/>
      <c r="GG38" s="145"/>
      <c r="GH38" s="144"/>
      <c r="GI38" s="142"/>
      <c r="GJ38" s="96"/>
      <c r="GK38" s="1"/>
      <c r="GL38" s="1"/>
      <c r="GM38" s="1"/>
      <c r="GN38" s="103"/>
      <c r="GO38" s="1"/>
      <c r="GP38" s="1"/>
      <c r="GS38" s="1"/>
      <c r="GT38" s="8"/>
      <c r="GU38" s="96"/>
      <c r="GV38" s="1"/>
      <c r="GW38" s="1"/>
      <c r="GX38" s="1"/>
      <c r="GY38" s="142"/>
      <c r="GZ38" s="142"/>
      <c r="HA38" s="103"/>
      <c r="HC38" s="96"/>
      <c r="HD38" s="142"/>
      <c r="HE38" s="1"/>
      <c r="HF38" s="1"/>
      <c r="HG38" s="1"/>
      <c r="HH38" s="1"/>
      <c r="HI38" s="103"/>
      <c r="HK38" s="134" t="s">
        <v>1368</v>
      </c>
      <c r="HL38" s="157" t="s">
        <v>1369</v>
      </c>
      <c r="HM38" s="136">
        <v>249.0</v>
      </c>
      <c r="HN38" s="136">
        <f t="shared" si="53"/>
        <v>37.35</v>
      </c>
      <c r="HO38" s="145">
        <f t="shared" si="54"/>
        <v>211.65</v>
      </c>
      <c r="HP38" s="146">
        <v>0.18</v>
      </c>
      <c r="HQ38" s="144" t="s">
        <v>248</v>
      </c>
      <c r="HR38" s="142"/>
      <c r="HS38" s="142"/>
      <c r="HT38" s="142"/>
      <c r="HU38" s="142"/>
      <c r="HV38" s="142"/>
      <c r="HW38" s="142"/>
      <c r="HX38" s="142"/>
      <c r="HY38" s="142"/>
      <c r="HZ38" s="142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JM38" s="1"/>
      <c r="JN38" s="1"/>
      <c r="JO38" s="1"/>
    </row>
    <row r="39" ht="24.75" customHeight="1">
      <c r="A39" s="24" t="s">
        <v>1370</v>
      </c>
      <c r="C39" s="150"/>
      <c r="D39" s="150"/>
      <c r="E39" s="150"/>
      <c r="J39" s="1"/>
      <c r="K39" s="1"/>
      <c r="L39" s="1"/>
      <c r="M39" s="1"/>
      <c r="R39" s="1"/>
      <c r="S39" s="142"/>
      <c r="T39" s="1"/>
      <c r="U39" s="1"/>
      <c r="Z39" s="142"/>
      <c r="AA39" s="1"/>
      <c r="AB39" s="140" t="s">
        <v>1371</v>
      </c>
      <c r="AC39" s="141" t="s">
        <v>27</v>
      </c>
      <c r="AD39" s="136">
        <f t="shared" si="110"/>
        <v>40.5</v>
      </c>
      <c r="AE39" s="136">
        <f t="shared" si="111"/>
        <v>229.5</v>
      </c>
      <c r="AF39" s="145">
        <v>270.0</v>
      </c>
      <c r="AG39" s="146">
        <v>0.05</v>
      </c>
      <c r="AH39" s="147" t="s">
        <v>248</v>
      </c>
      <c r="AI39" s="1"/>
      <c r="AJ39" s="96"/>
      <c r="AK39" s="1"/>
      <c r="AL39" s="1"/>
      <c r="AM39" s="1"/>
      <c r="AN39" s="1"/>
      <c r="AO39" s="1"/>
      <c r="AP39" s="103"/>
      <c r="AR39" s="140" t="s">
        <v>1372</v>
      </c>
      <c r="AS39" s="148" t="s">
        <v>279</v>
      </c>
      <c r="AT39" s="136">
        <f t="shared" si="11"/>
        <v>5.4</v>
      </c>
      <c r="AU39" s="136">
        <f t="shared" si="12"/>
        <v>48.6</v>
      </c>
      <c r="AV39" s="136">
        <v>54.0</v>
      </c>
      <c r="AW39" s="138">
        <v>0.05</v>
      </c>
      <c r="AX39" s="139" t="s">
        <v>248</v>
      </c>
      <c r="AY39" s="142"/>
      <c r="AZ39" s="96"/>
      <c r="BA39" s="1"/>
      <c r="BB39" s="1"/>
      <c r="BC39" s="1"/>
      <c r="BD39" s="1"/>
      <c r="BE39" s="1"/>
      <c r="BF39" s="103"/>
      <c r="BI39" s="140" t="s">
        <v>1057</v>
      </c>
      <c r="BJ39" s="141" t="s">
        <v>1373</v>
      </c>
      <c r="BK39" s="136">
        <f t="shared" si="15"/>
        <v>2.5</v>
      </c>
      <c r="BL39" s="136">
        <f t="shared" si="16"/>
        <v>22.5</v>
      </c>
      <c r="BM39" s="136">
        <v>25.0</v>
      </c>
      <c r="BN39" s="138">
        <v>0.18</v>
      </c>
      <c r="BO39" s="139" t="s">
        <v>248</v>
      </c>
      <c r="BR39" s="134" t="s">
        <v>1374</v>
      </c>
      <c r="BS39" s="135" t="s">
        <v>936</v>
      </c>
      <c r="BT39" s="136">
        <f t="shared" si="17"/>
        <v>27.5</v>
      </c>
      <c r="BU39" s="136">
        <f t="shared" si="18"/>
        <v>247.5</v>
      </c>
      <c r="BV39" s="136">
        <v>275.0</v>
      </c>
      <c r="BW39" s="138">
        <v>0.18</v>
      </c>
      <c r="BX39" s="139" t="s">
        <v>263</v>
      </c>
      <c r="CA39" s="140" t="s">
        <v>1375</v>
      </c>
      <c r="CB39" s="151" t="s">
        <v>337</v>
      </c>
      <c r="CC39" s="136">
        <f t="shared" ref="CC39:CC41" si="128">CE39*10/100</f>
        <v>34.9</v>
      </c>
      <c r="CD39" s="136">
        <f t="shared" ref="CD39:CD41" si="129">CE39-CC39</f>
        <v>314.1</v>
      </c>
      <c r="CE39" s="136">
        <v>349.0</v>
      </c>
      <c r="CF39" s="138">
        <v>0.18</v>
      </c>
      <c r="CG39" s="139" t="s">
        <v>248</v>
      </c>
      <c r="CI39" s="140" t="s">
        <v>1376</v>
      </c>
      <c r="CJ39" s="141" t="s">
        <v>1091</v>
      </c>
      <c r="CK39" s="136">
        <f t="shared" si="92"/>
        <v>19</v>
      </c>
      <c r="CL39" s="136">
        <f t="shared" si="93"/>
        <v>171</v>
      </c>
      <c r="CM39" s="145">
        <v>190.0</v>
      </c>
      <c r="CN39" s="146">
        <v>0.18</v>
      </c>
      <c r="CO39" s="144" t="s">
        <v>248</v>
      </c>
      <c r="CQ39" s="175" t="s">
        <v>1377</v>
      </c>
      <c r="CR39" s="176" t="s">
        <v>691</v>
      </c>
      <c r="CS39" s="136">
        <f t="shared" si="126"/>
        <v>29.9</v>
      </c>
      <c r="CT39" s="136">
        <f t="shared" si="127"/>
        <v>269.1</v>
      </c>
      <c r="CU39" s="145">
        <v>299.0</v>
      </c>
      <c r="CV39" s="146">
        <v>0.18</v>
      </c>
      <c r="CW39" s="152" t="s">
        <v>248</v>
      </c>
      <c r="CY39" s="134"/>
      <c r="CZ39" s="136"/>
      <c r="DA39" s="254"/>
      <c r="DB39" s="136"/>
      <c r="DC39" s="145"/>
      <c r="DD39" s="146"/>
      <c r="DE39" s="185"/>
      <c r="DF39" s="97"/>
      <c r="DG39" s="250"/>
      <c r="DH39" s="251"/>
      <c r="DI39" s="252"/>
      <c r="DJ39" s="252"/>
      <c r="DK39" s="253"/>
      <c r="DL39" s="253"/>
      <c r="DM39" s="185"/>
      <c r="DO39" s="149" t="s">
        <v>1378</v>
      </c>
      <c r="DP39" s="136" t="s">
        <v>347</v>
      </c>
      <c r="DQ39" s="136">
        <v>80.0</v>
      </c>
      <c r="DR39" s="136">
        <f t="shared" si="29"/>
        <v>12</v>
      </c>
      <c r="DS39" s="145">
        <f t="shared" si="30"/>
        <v>68</v>
      </c>
      <c r="DT39" s="138">
        <v>0.12</v>
      </c>
      <c r="DU39" s="143"/>
      <c r="DV39" s="144" t="s">
        <v>248</v>
      </c>
      <c r="DW39" s="1"/>
      <c r="DX39" s="96"/>
      <c r="DY39" s="1"/>
      <c r="DZ39" s="1"/>
      <c r="EA39" s="1"/>
      <c r="EB39" s="1"/>
      <c r="EC39" s="1"/>
      <c r="ED39" s="1"/>
      <c r="EE39" s="103"/>
      <c r="EF39" s="1"/>
      <c r="EG39" s="207"/>
      <c r="EH39" s="142"/>
      <c r="EI39" s="142"/>
      <c r="EJ39" s="142"/>
      <c r="EK39" s="142"/>
      <c r="EL39" s="142"/>
      <c r="EM39" s="142"/>
      <c r="EN39" s="142"/>
      <c r="EO39" s="79"/>
      <c r="EQ39" s="142"/>
      <c r="ER39" s="142"/>
      <c r="ES39" s="142"/>
      <c r="EW39" s="142"/>
      <c r="EX39" s="142"/>
      <c r="EY39" s="142"/>
      <c r="EZ39" s="142"/>
      <c r="FB39" s="142"/>
      <c r="FC39" s="142"/>
      <c r="FD39" s="142"/>
      <c r="FE39" s="142"/>
      <c r="FF39" s="142"/>
      <c r="FG39" s="142"/>
      <c r="FH39" s="142"/>
      <c r="FI39" s="142"/>
      <c r="FJ39" s="1"/>
      <c r="FK39" s="142"/>
      <c r="FL39" s="142"/>
      <c r="FM39" s="142"/>
      <c r="FN39" s="142"/>
      <c r="FO39" s="142"/>
      <c r="FP39" s="142"/>
      <c r="FQ39" s="142"/>
      <c r="FR39" s="142"/>
      <c r="FS39" s="1"/>
      <c r="FT39" s="140" t="s">
        <v>1379</v>
      </c>
      <c r="FU39" s="136" t="s">
        <v>855</v>
      </c>
      <c r="FV39" s="136">
        <v>115.0</v>
      </c>
      <c r="FW39" s="136">
        <f t="shared" si="41"/>
        <v>17.25</v>
      </c>
      <c r="FX39" s="155">
        <f t="shared" si="42"/>
        <v>97.75</v>
      </c>
      <c r="FY39" s="146">
        <v>0.12</v>
      </c>
      <c r="FZ39" s="144" t="s">
        <v>248</v>
      </c>
      <c r="GA39" s="142"/>
      <c r="GB39" s="149"/>
      <c r="GC39" s="141"/>
      <c r="GD39" s="136"/>
      <c r="GE39" s="136"/>
      <c r="GF39" s="155"/>
      <c r="GG39" s="145"/>
      <c r="GH39" s="144"/>
      <c r="GI39" s="142"/>
      <c r="GJ39" s="96"/>
      <c r="GK39" s="1"/>
      <c r="GL39" s="1"/>
      <c r="GM39" s="1"/>
      <c r="GN39" s="103"/>
      <c r="GO39" s="1"/>
      <c r="GP39" s="1"/>
      <c r="GS39" s="1"/>
      <c r="GT39" s="8"/>
      <c r="GU39" s="96"/>
      <c r="GV39" s="1"/>
      <c r="GW39" s="1"/>
      <c r="GX39" s="1"/>
      <c r="GY39" s="142"/>
      <c r="GZ39" s="142"/>
      <c r="HA39" s="103"/>
      <c r="HC39" s="96"/>
      <c r="HD39" s="142"/>
      <c r="HE39" s="1"/>
      <c r="HF39" s="1"/>
      <c r="HG39" s="1"/>
      <c r="HH39" s="1"/>
      <c r="HI39" s="103"/>
      <c r="HK39" s="134" t="s">
        <v>1380</v>
      </c>
      <c r="HL39" s="157"/>
      <c r="HM39" s="136">
        <v>185.0</v>
      </c>
      <c r="HN39" s="136">
        <f t="shared" si="53"/>
        <v>27.75</v>
      </c>
      <c r="HO39" s="145">
        <f t="shared" si="54"/>
        <v>157.25</v>
      </c>
      <c r="HP39" s="146">
        <v>0.18</v>
      </c>
      <c r="HQ39" s="144" t="s">
        <v>248</v>
      </c>
      <c r="HR39" s="142"/>
      <c r="HS39" s="142"/>
      <c r="HT39" s="142"/>
      <c r="HU39" s="142"/>
      <c r="HV39" s="142"/>
      <c r="HW39" s="142"/>
      <c r="HX39" s="142"/>
      <c r="HY39" s="142"/>
      <c r="HZ39" s="142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JM39" s="1"/>
      <c r="JN39" s="1"/>
      <c r="JO39" s="1"/>
    </row>
    <row r="40" ht="24.75" customHeight="1">
      <c r="A40" s="33"/>
      <c r="C40" s="150"/>
      <c r="D40" s="150"/>
      <c r="E40" s="150"/>
      <c r="J40" s="1"/>
      <c r="K40" s="1"/>
      <c r="L40" s="1"/>
      <c r="M40" s="1"/>
      <c r="R40" s="1"/>
      <c r="S40" s="1"/>
      <c r="T40" s="1"/>
      <c r="U40" s="1"/>
      <c r="Z40" s="142"/>
      <c r="AA40" s="1"/>
      <c r="AB40" s="140" t="s">
        <v>1381</v>
      </c>
      <c r="AC40" s="141" t="s">
        <v>30</v>
      </c>
      <c r="AD40" s="136">
        <f t="shared" si="110"/>
        <v>10.5</v>
      </c>
      <c r="AE40" s="136">
        <f t="shared" si="111"/>
        <v>59.5</v>
      </c>
      <c r="AF40" s="145">
        <v>70.0</v>
      </c>
      <c r="AG40" s="146">
        <v>0.05</v>
      </c>
      <c r="AH40" s="147" t="s">
        <v>248</v>
      </c>
      <c r="AI40" s="1"/>
      <c r="AJ40" s="96"/>
      <c r="AK40" s="1"/>
      <c r="AL40" s="1"/>
      <c r="AM40" s="1"/>
      <c r="AN40" s="1"/>
      <c r="AO40" s="1"/>
      <c r="AP40" s="103"/>
      <c r="AR40" s="140" t="s">
        <v>1382</v>
      </c>
      <c r="AS40" s="148" t="s">
        <v>390</v>
      </c>
      <c r="AT40" s="136">
        <f t="shared" si="11"/>
        <v>5.6</v>
      </c>
      <c r="AU40" s="136">
        <f t="shared" si="12"/>
        <v>50.4</v>
      </c>
      <c r="AV40" s="136">
        <v>56.0</v>
      </c>
      <c r="AW40" s="138">
        <v>0.05</v>
      </c>
      <c r="AX40" s="139" t="s">
        <v>248</v>
      </c>
      <c r="AY40" s="142"/>
      <c r="AZ40" s="96"/>
      <c r="BA40" s="1"/>
      <c r="BB40" s="1"/>
      <c r="BC40" s="1"/>
      <c r="BD40" s="1"/>
      <c r="BE40" s="1"/>
      <c r="BF40" s="103"/>
      <c r="BI40" s="140" t="s">
        <v>1383</v>
      </c>
      <c r="BJ40" s="141" t="s">
        <v>28</v>
      </c>
      <c r="BK40" s="136">
        <f t="shared" si="15"/>
        <v>13</v>
      </c>
      <c r="BL40" s="136">
        <f t="shared" si="16"/>
        <v>117</v>
      </c>
      <c r="BM40" s="136">
        <v>130.0</v>
      </c>
      <c r="BN40" s="138">
        <v>0.18</v>
      </c>
      <c r="BO40" s="139" t="s">
        <v>248</v>
      </c>
      <c r="BR40" s="134" t="s">
        <v>1384</v>
      </c>
      <c r="BS40" s="135" t="s">
        <v>804</v>
      </c>
      <c r="BT40" s="136">
        <f t="shared" si="17"/>
        <v>71.5</v>
      </c>
      <c r="BU40" s="136">
        <f t="shared" si="18"/>
        <v>643.5</v>
      </c>
      <c r="BV40" s="136">
        <v>715.0</v>
      </c>
      <c r="BW40" s="138">
        <v>0.18</v>
      </c>
      <c r="BX40" s="139" t="s">
        <v>263</v>
      </c>
      <c r="CA40" s="140" t="s">
        <v>1385</v>
      </c>
      <c r="CB40" s="151" t="s">
        <v>337</v>
      </c>
      <c r="CC40" s="136">
        <f t="shared" si="128"/>
        <v>20</v>
      </c>
      <c r="CD40" s="136">
        <f t="shared" si="129"/>
        <v>180</v>
      </c>
      <c r="CE40" s="136">
        <v>200.0</v>
      </c>
      <c r="CF40" s="138">
        <v>0.18</v>
      </c>
      <c r="CG40" s="139" t="s">
        <v>248</v>
      </c>
      <c r="CI40" s="140" t="s">
        <v>1386</v>
      </c>
      <c r="CJ40" s="141" t="s">
        <v>1387</v>
      </c>
      <c r="CK40" s="136">
        <f t="shared" si="92"/>
        <v>24</v>
      </c>
      <c r="CL40" s="136">
        <f t="shared" si="93"/>
        <v>216</v>
      </c>
      <c r="CM40" s="145">
        <v>240.0</v>
      </c>
      <c r="CN40" s="146">
        <v>0.18</v>
      </c>
      <c r="CO40" s="144" t="s">
        <v>248</v>
      </c>
      <c r="CQ40" s="140" t="s">
        <v>1388</v>
      </c>
      <c r="CR40" s="148" t="s">
        <v>1118</v>
      </c>
      <c r="CS40" s="136">
        <f t="shared" si="126"/>
        <v>50</v>
      </c>
      <c r="CT40" s="136">
        <f t="shared" si="127"/>
        <v>450</v>
      </c>
      <c r="CU40" s="145">
        <v>500.0</v>
      </c>
      <c r="CV40" s="146">
        <v>0.18</v>
      </c>
      <c r="CW40" s="152" t="s">
        <v>343</v>
      </c>
      <c r="CY40" s="149"/>
      <c r="CZ40" s="136"/>
      <c r="DA40" s="136"/>
      <c r="DB40" s="136"/>
      <c r="DC40" s="145"/>
      <c r="DD40" s="146"/>
      <c r="DE40" s="185"/>
      <c r="DF40" s="97"/>
      <c r="DG40" s="250"/>
      <c r="DH40" s="251"/>
      <c r="DI40" s="252"/>
      <c r="DJ40" s="252"/>
      <c r="DK40" s="253"/>
      <c r="DL40" s="253"/>
      <c r="DM40" s="185"/>
      <c r="DO40" s="149" t="s">
        <v>1389</v>
      </c>
      <c r="DP40" s="136" t="s">
        <v>1255</v>
      </c>
      <c r="DQ40" s="136">
        <v>135.0</v>
      </c>
      <c r="DR40" s="136">
        <f t="shared" si="29"/>
        <v>20.25</v>
      </c>
      <c r="DS40" s="145">
        <f t="shared" si="30"/>
        <v>114.75</v>
      </c>
      <c r="DT40" s="138">
        <v>0.12</v>
      </c>
      <c r="DU40" s="143"/>
      <c r="DV40" s="144" t="s">
        <v>551</v>
      </c>
      <c r="DW40" s="1"/>
      <c r="DX40" s="96"/>
      <c r="DY40" s="1"/>
      <c r="DZ40" s="1"/>
      <c r="EA40" s="1"/>
      <c r="EB40" s="1"/>
      <c r="EC40" s="1"/>
      <c r="ED40" s="1"/>
      <c r="EE40" s="103"/>
      <c r="EF40" s="1"/>
      <c r="EG40" s="207"/>
      <c r="EH40" s="142"/>
      <c r="EI40" s="142"/>
      <c r="EJ40" s="142"/>
      <c r="EK40" s="142"/>
      <c r="EL40" s="142"/>
      <c r="EM40" s="142"/>
      <c r="EN40" s="142"/>
      <c r="EO40" s="79"/>
      <c r="EQ40" s="142"/>
      <c r="ER40" s="142"/>
      <c r="ES40" s="142"/>
      <c r="ET40" s="1"/>
      <c r="EU40" s="1"/>
      <c r="EV40" s="1"/>
      <c r="EW40" s="142"/>
      <c r="EX40" s="142"/>
      <c r="EY40" s="142"/>
      <c r="EZ40" s="142"/>
      <c r="FB40" s="142"/>
      <c r="FC40" s="142"/>
      <c r="FD40" s="142"/>
      <c r="FE40" s="142"/>
      <c r="FF40" s="142"/>
      <c r="FG40" s="142"/>
      <c r="FH40" s="142"/>
      <c r="FI40" s="142"/>
      <c r="FJ40" s="1"/>
      <c r="FK40" s="142"/>
      <c r="FL40" s="142"/>
      <c r="FM40" s="142"/>
      <c r="FN40" s="142"/>
      <c r="FO40" s="142"/>
      <c r="FP40" s="142"/>
      <c r="FQ40" s="142"/>
      <c r="FR40" s="142"/>
      <c r="FS40" s="1"/>
      <c r="FT40" s="140" t="s">
        <v>1390</v>
      </c>
      <c r="FU40" s="136" t="s">
        <v>855</v>
      </c>
      <c r="FV40" s="136">
        <v>120.0</v>
      </c>
      <c r="FW40" s="136">
        <f t="shared" si="41"/>
        <v>18</v>
      </c>
      <c r="FX40" s="155">
        <f t="shared" si="42"/>
        <v>102</v>
      </c>
      <c r="FY40" s="146">
        <v>0.12</v>
      </c>
      <c r="FZ40" s="144" t="s">
        <v>248</v>
      </c>
      <c r="GA40" s="142"/>
      <c r="GB40" s="136"/>
      <c r="GC40" s="136"/>
      <c r="GD40" s="136"/>
      <c r="GE40" s="136"/>
      <c r="GF40" s="136"/>
      <c r="GG40" s="136"/>
      <c r="GH40" s="136"/>
      <c r="GI40" s="142"/>
      <c r="GJ40" s="96"/>
      <c r="GK40" s="1"/>
      <c r="GL40" s="1"/>
      <c r="GM40" s="1"/>
      <c r="GN40" s="103"/>
      <c r="GO40" s="1"/>
      <c r="GP40" s="1"/>
      <c r="GS40" s="1"/>
      <c r="GT40" s="8"/>
      <c r="GU40" s="1"/>
      <c r="GV40" s="1"/>
      <c r="GW40" s="1"/>
      <c r="GX40" s="1"/>
      <c r="GY40" s="142"/>
      <c r="GZ40" s="142"/>
      <c r="HA40" s="1"/>
      <c r="HB40" s="1"/>
      <c r="HC40" s="1"/>
      <c r="HD40" s="142"/>
      <c r="HE40" s="1"/>
      <c r="HF40" s="1"/>
      <c r="HG40" s="1"/>
      <c r="HH40" s="1"/>
      <c r="HI40" s="1"/>
      <c r="HK40" s="134" t="s">
        <v>1391</v>
      </c>
      <c r="HL40" s="157" t="s">
        <v>1392</v>
      </c>
      <c r="HM40" s="136">
        <v>250.0</v>
      </c>
      <c r="HN40" s="136">
        <f t="shared" si="53"/>
        <v>37.5</v>
      </c>
      <c r="HO40" s="145">
        <f t="shared" si="54"/>
        <v>212.5</v>
      </c>
      <c r="HP40" s="146">
        <v>0.18</v>
      </c>
      <c r="HQ40" s="144" t="s">
        <v>248</v>
      </c>
      <c r="HR40" s="142"/>
      <c r="HS40" s="142"/>
      <c r="HT40" s="142"/>
      <c r="HU40" s="142"/>
      <c r="HV40" s="142"/>
      <c r="HW40" s="142"/>
      <c r="HX40" s="142"/>
      <c r="HY40" s="142"/>
      <c r="HZ40" s="142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JM40" s="1"/>
      <c r="JN40" s="1"/>
      <c r="JO40" s="1"/>
    </row>
    <row r="41" ht="24.75" customHeight="1">
      <c r="A41" s="33"/>
      <c r="D41" s="246"/>
      <c r="E41" s="1"/>
      <c r="J41" s="1"/>
      <c r="K41" s="1"/>
      <c r="L41" s="1"/>
      <c r="M41" s="1"/>
      <c r="O41" s="1"/>
      <c r="P41" s="1"/>
      <c r="Q41" s="1"/>
      <c r="R41" s="1"/>
      <c r="S41" s="1"/>
      <c r="T41" s="142"/>
      <c r="U41" s="142"/>
      <c r="V41" s="142"/>
      <c r="W41" s="142"/>
      <c r="X41" s="142"/>
      <c r="Y41" s="142"/>
      <c r="Z41" s="142"/>
      <c r="AA41" s="1"/>
      <c r="AB41" s="140" t="s">
        <v>1393</v>
      </c>
      <c r="AC41" s="141" t="s">
        <v>312</v>
      </c>
      <c r="AD41" s="136">
        <f t="shared" si="110"/>
        <v>15</v>
      </c>
      <c r="AE41" s="136">
        <f t="shared" si="111"/>
        <v>85</v>
      </c>
      <c r="AF41" s="145">
        <v>100.0</v>
      </c>
      <c r="AG41" s="146">
        <v>0.05</v>
      </c>
      <c r="AH41" s="147" t="s">
        <v>248</v>
      </c>
      <c r="AI41" s="1"/>
      <c r="AJ41" s="96"/>
      <c r="AK41" s="1"/>
      <c r="AL41" s="1"/>
      <c r="AM41" s="1"/>
      <c r="AN41" s="1"/>
      <c r="AO41" s="1"/>
      <c r="AP41" s="103"/>
      <c r="AR41" s="140" t="s">
        <v>1394</v>
      </c>
      <c r="AS41" s="148" t="s">
        <v>279</v>
      </c>
      <c r="AT41" s="136">
        <f t="shared" si="11"/>
        <v>8.6</v>
      </c>
      <c r="AU41" s="136">
        <f t="shared" si="12"/>
        <v>77.4</v>
      </c>
      <c r="AV41" s="136">
        <v>86.0</v>
      </c>
      <c r="AW41" s="138">
        <v>0.05</v>
      </c>
      <c r="AX41" s="139" t="s">
        <v>248</v>
      </c>
      <c r="AY41" s="142"/>
      <c r="AZ41" s="96"/>
      <c r="BA41" s="1"/>
      <c r="BB41" s="1"/>
      <c r="BC41" s="1"/>
      <c r="BD41" s="1"/>
      <c r="BE41" s="1"/>
      <c r="BF41" s="103"/>
      <c r="BI41" s="140" t="s">
        <v>1395</v>
      </c>
      <c r="BJ41" s="141" t="s">
        <v>1396</v>
      </c>
      <c r="BK41" s="136">
        <f t="shared" si="15"/>
        <v>2</v>
      </c>
      <c r="BL41" s="136">
        <f t="shared" si="16"/>
        <v>18</v>
      </c>
      <c r="BM41" s="136">
        <v>20.0</v>
      </c>
      <c r="BN41" s="138">
        <v>0.18</v>
      </c>
      <c r="BO41" s="139" t="s">
        <v>248</v>
      </c>
      <c r="BR41" s="134" t="s">
        <v>1397</v>
      </c>
      <c r="BS41" s="135" t="s">
        <v>342</v>
      </c>
      <c r="BT41" s="136">
        <f t="shared" si="17"/>
        <v>23.4</v>
      </c>
      <c r="BU41" s="136">
        <f t="shared" si="18"/>
        <v>210.6</v>
      </c>
      <c r="BV41" s="136">
        <v>234.0</v>
      </c>
      <c r="BW41" s="138">
        <v>0.18</v>
      </c>
      <c r="BX41" s="139" t="s">
        <v>263</v>
      </c>
      <c r="CA41" s="179" t="s">
        <v>1398</v>
      </c>
      <c r="CB41" s="180" t="s">
        <v>499</v>
      </c>
      <c r="CC41" s="136">
        <f t="shared" si="128"/>
        <v>20</v>
      </c>
      <c r="CD41" s="136">
        <f t="shared" si="129"/>
        <v>180</v>
      </c>
      <c r="CE41" s="136">
        <v>200.0</v>
      </c>
      <c r="CF41" s="138">
        <v>0.18</v>
      </c>
      <c r="CG41" s="139" t="s">
        <v>248</v>
      </c>
      <c r="CI41" s="140" t="s">
        <v>1399</v>
      </c>
      <c r="CJ41" s="141" t="s">
        <v>1091</v>
      </c>
      <c r="CK41" s="136">
        <f t="shared" si="92"/>
        <v>29.9</v>
      </c>
      <c r="CL41" s="136">
        <f t="shared" si="93"/>
        <v>269.1</v>
      </c>
      <c r="CM41" s="145">
        <v>299.0</v>
      </c>
      <c r="CN41" s="146">
        <v>0.18</v>
      </c>
      <c r="CO41" s="144" t="s">
        <v>248</v>
      </c>
      <c r="CQ41" s="175" t="s">
        <v>1400</v>
      </c>
      <c r="CR41" s="237" t="s">
        <v>1401</v>
      </c>
      <c r="CS41" s="136">
        <f t="shared" si="126"/>
        <v>36</v>
      </c>
      <c r="CT41" s="136">
        <f t="shared" si="127"/>
        <v>324</v>
      </c>
      <c r="CU41" s="145">
        <v>360.0</v>
      </c>
      <c r="CV41" s="146">
        <v>0.18</v>
      </c>
      <c r="CW41" s="152" t="s">
        <v>248</v>
      </c>
      <c r="CZ41" s="97"/>
      <c r="DA41" s="1"/>
      <c r="DD41" s="197"/>
      <c r="DE41" s="1"/>
      <c r="DF41" s="1"/>
      <c r="DG41" s="1"/>
      <c r="DH41" s="1"/>
      <c r="DI41" s="1"/>
      <c r="DO41" s="149" t="s">
        <v>1195</v>
      </c>
      <c r="DP41" s="136" t="s">
        <v>27</v>
      </c>
      <c r="DQ41" s="136"/>
      <c r="DR41" s="136">
        <f t="shared" si="29"/>
        <v>0</v>
      </c>
      <c r="DS41" s="145">
        <f t="shared" si="30"/>
        <v>0</v>
      </c>
      <c r="DT41" s="138">
        <v>0.12</v>
      </c>
      <c r="DU41" s="143" t="s">
        <v>1317</v>
      </c>
      <c r="DV41" s="144"/>
      <c r="DW41" s="1"/>
      <c r="DX41" s="96"/>
      <c r="DY41" s="1"/>
      <c r="DZ41" s="1"/>
      <c r="EA41" s="1"/>
      <c r="EB41" s="1"/>
      <c r="EC41" s="1"/>
      <c r="ED41" s="1"/>
      <c r="EE41" s="103"/>
      <c r="EF41" s="1"/>
      <c r="EG41" s="207"/>
      <c r="EH41" s="142"/>
      <c r="EI41" s="142"/>
      <c r="EJ41" s="142"/>
      <c r="EK41" s="142"/>
      <c r="EL41" s="142"/>
      <c r="EM41" s="142"/>
      <c r="EN41" s="142"/>
      <c r="EO41" s="79"/>
      <c r="EQ41" s="142"/>
      <c r="ER41" s="142"/>
      <c r="ES41" s="142"/>
      <c r="ET41" s="1"/>
      <c r="EU41" s="1"/>
      <c r="EV41" s="1"/>
      <c r="EW41" s="142"/>
      <c r="EX41" s="142"/>
      <c r="EY41" s="142"/>
      <c r="EZ41" s="142"/>
      <c r="FB41" s="142"/>
      <c r="FC41" s="142"/>
      <c r="FD41" s="142"/>
      <c r="FE41" s="142"/>
      <c r="FF41" s="142"/>
      <c r="FG41" s="142"/>
      <c r="FH41" s="142"/>
      <c r="FI41" s="142"/>
      <c r="FJ41" s="1"/>
      <c r="FK41" s="142"/>
      <c r="FL41" s="1"/>
      <c r="FM41" s="1"/>
      <c r="FN41" s="1"/>
      <c r="FO41" s="1"/>
      <c r="FP41" s="1"/>
      <c r="FQ41" s="1"/>
      <c r="FR41" s="1"/>
      <c r="FS41" s="1"/>
      <c r="FT41" s="140" t="s">
        <v>1402</v>
      </c>
      <c r="FU41" s="136" t="s">
        <v>855</v>
      </c>
      <c r="FV41" s="136">
        <v>115.0</v>
      </c>
      <c r="FW41" s="136">
        <f t="shared" si="41"/>
        <v>17.25</v>
      </c>
      <c r="FX41" s="155">
        <f t="shared" si="42"/>
        <v>97.75</v>
      </c>
      <c r="FY41" s="146">
        <v>0.12</v>
      </c>
      <c r="FZ41" s="144" t="s">
        <v>248</v>
      </c>
      <c r="GA41" s="142"/>
      <c r="GB41" s="136"/>
      <c r="GC41" s="136"/>
      <c r="GD41" s="136"/>
      <c r="GE41" s="136"/>
      <c r="GF41" s="136"/>
      <c r="GG41" s="136"/>
      <c r="GH41" s="136"/>
      <c r="GI41" s="142"/>
      <c r="GJ41" s="1"/>
      <c r="GK41" s="1"/>
      <c r="GM41" s="1"/>
      <c r="GN41" s="1"/>
      <c r="GO41" s="1"/>
      <c r="GP41" s="1"/>
      <c r="GR41" s="1"/>
      <c r="GS41" s="1"/>
      <c r="GT41" s="1"/>
      <c r="GU41" s="1"/>
      <c r="GV41" s="1"/>
      <c r="GW41" s="1"/>
      <c r="GX41" s="1"/>
      <c r="GY41" s="142"/>
      <c r="GZ41" s="142"/>
      <c r="HA41" s="1"/>
      <c r="HB41" s="1"/>
      <c r="HC41" s="1"/>
      <c r="HD41" s="142"/>
      <c r="HE41" s="1"/>
      <c r="HF41" s="1"/>
      <c r="HG41" s="1"/>
      <c r="HH41" s="1"/>
      <c r="HI41" s="1"/>
      <c r="HK41" s="134" t="s">
        <v>1403</v>
      </c>
      <c r="HL41" s="157" t="s">
        <v>823</v>
      </c>
      <c r="HM41" s="136">
        <v>329.0</v>
      </c>
      <c r="HN41" s="136">
        <f t="shared" si="53"/>
        <v>49.35</v>
      </c>
      <c r="HO41" s="145">
        <f t="shared" si="54"/>
        <v>279.65</v>
      </c>
      <c r="HP41" s="146">
        <v>0.18</v>
      </c>
      <c r="HQ41" s="144" t="s">
        <v>248</v>
      </c>
      <c r="HR41" s="142"/>
      <c r="HS41" s="142"/>
      <c r="HT41" s="142"/>
      <c r="HU41" s="142"/>
      <c r="HV41" s="142"/>
      <c r="HW41" s="142"/>
      <c r="HX41" s="142"/>
      <c r="HY41" s="142"/>
      <c r="HZ41" s="142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JM41" s="1"/>
      <c r="JN41" s="1"/>
      <c r="JO41" s="1"/>
    </row>
    <row r="42" ht="24.75" customHeight="1">
      <c r="A42" s="33"/>
      <c r="D42" s="246"/>
      <c r="E42" s="1"/>
      <c r="J42" s="1"/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Z42" s="142"/>
      <c r="AA42" s="1"/>
      <c r="AB42" s="140" t="s">
        <v>1404</v>
      </c>
      <c r="AC42" s="141" t="s">
        <v>312</v>
      </c>
      <c r="AD42" s="136">
        <f t="shared" si="110"/>
        <v>37.5</v>
      </c>
      <c r="AE42" s="136">
        <f t="shared" si="111"/>
        <v>212.5</v>
      </c>
      <c r="AF42" s="145">
        <v>250.0</v>
      </c>
      <c r="AG42" s="146">
        <v>0.05</v>
      </c>
      <c r="AH42" s="147" t="s">
        <v>248</v>
      </c>
      <c r="AI42" s="1"/>
      <c r="AJ42" s="96"/>
      <c r="AK42" s="1"/>
      <c r="AL42" s="1"/>
      <c r="AM42" s="1"/>
      <c r="AN42" s="1"/>
      <c r="AO42" s="1"/>
      <c r="AP42" s="103"/>
      <c r="AR42" s="140" t="s">
        <v>1405</v>
      </c>
      <c r="AS42" s="148" t="s">
        <v>260</v>
      </c>
      <c r="AT42" s="136">
        <f t="shared" si="11"/>
        <v>25</v>
      </c>
      <c r="AU42" s="136">
        <f t="shared" si="12"/>
        <v>225</v>
      </c>
      <c r="AV42" s="136">
        <v>250.0</v>
      </c>
      <c r="AW42" s="138">
        <v>0.05</v>
      </c>
      <c r="AX42" s="139" t="s">
        <v>248</v>
      </c>
      <c r="AY42" s="142"/>
      <c r="AZ42" s="96"/>
      <c r="BA42" s="1"/>
      <c r="BB42" s="1"/>
      <c r="BC42" s="1"/>
      <c r="BD42" s="1"/>
      <c r="BE42" s="1"/>
      <c r="BF42" s="103"/>
      <c r="BI42" s="140" t="s">
        <v>1406</v>
      </c>
      <c r="BJ42" s="141" t="s">
        <v>1407</v>
      </c>
      <c r="BK42" s="136">
        <f t="shared" si="15"/>
        <v>1</v>
      </c>
      <c r="BL42" s="136">
        <f t="shared" si="16"/>
        <v>9</v>
      </c>
      <c r="BM42" s="136">
        <v>10.0</v>
      </c>
      <c r="BN42" s="138">
        <v>0.18</v>
      </c>
      <c r="BO42" s="139" t="s">
        <v>248</v>
      </c>
      <c r="BR42" s="134" t="s">
        <v>1408</v>
      </c>
      <c r="BS42" s="135" t="s">
        <v>936</v>
      </c>
      <c r="BT42" s="136">
        <f t="shared" si="17"/>
        <v>26.5</v>
      </c>
      <c r="BU42" s="136">
        <f t="shared" si="18"/>
        <v>238.5</v>
      </c>
      <c r="BV42" s="136">
        <v>265.0</v>
      </c>
      <c r="BW42" s="138">
        <v>0.18</v>
      </c>
      <c r="BX42" s="139" t="s">
        <v>263</v>
      </c>
      <c r="BY42" s="104"/>
      <c r="CB42" s="33"/>
      <c r="CG42" s="203"/>
      <c r="CI42" s="140" t="s">
        <v>1409</v>
      </c>
      <c r="CJ42" s="141" t="s">
        <v>569</v>
      </c>
      <c r="CK42" s="136">
        <f t="shared" si="92"/>
        <v>2.2</v>
      </c>
      <c r="CL42" s="136">
        <f t="shared" si="93"/>
        <v>19.8</v>
      </c>
      <c r="CM42" s="145">
        <v>22.0</v>
      </c>
      <c r="CN42" s="146">
        <v>0.18</v>
      </c>
      <c r="CO42" s="144" t="s">
        <v>248</v>
      </c>
      <c r="CQ42" s="196"/>
      <c r="CR42" s="135"/>
      <c r="CS42" s="136"/>
      <c r="CT42" s="136"/>
      <c r="CU42" s="145"/>
      <c r="CV42" s="146"/>
      <c r="CW42" s="152"/>
      <c r="CZ42" s="97"/>
      <c r="DA42" s="1"/>
      <c r="DD42" s="255"/>
      <c r="DE42" s="1"/>
      <c r="DF42" s="1"/>
      <c r="DG42" s="1"/>
      <c r="DH42" s="1"/>
      <c r="DI42" s="1"/>
      <c r="DO42" s="149" t="s">
        <v>1410</v>
      </c>
      <c r="DP42" s="136" t="s">
        <v>1411</v>
      </c>
      <c r="DQ42" s="136">
        <v>125.0</v>
      </c>
      <c r="DR42" s="136">
        <f t="shared" si="29"/>
        <v>18.75</v>
      </c>
      <c r="DS42" s="145">
        <f t="shared" si="30"/>
        <v>106.25</v>
      </c>
      <c r="DT42" s="138">
        <v>0.12</v>
      </c>
      <c r="DU42" s="143"/>
      <c r="DV42" s="144" t="s">
        <v>551</v>
      </c>
      <c r="DW42" s="1"/>
      <c r="DX42" s="96"/>
      <c r="DY42" s="1"/>
      <c r="DZ42" s="1"/>
      <c r="EA42" s="1"/>
      <c r="EB42" s="1"/>
      <c r="EC42" s="1"/>
      <c r="ED42" s="1"/>
      <c r="EE42" s="103"/>
      <c r="EF42" s="1"/>
      <c r="EG42" s="207"/>
      <c r="EH42" s="142"/>
      <c r="EI42" s="142"/>
      <c r="EJ42" s="142"/>
      <c r="EK42" s="142"/>
      <c r="EL42" s="142"/>
      <c r="EM42" s="142"/>
      <c r="EN42" s="142"/>
      <c r="EO42" s="79"/>
      <c r="EQ42" s="142"/>
      <c r="ER42" s="142"/>
      <c r="ES42" s="142"/>
      <c r="ET42" s="1"/>
      <c r="EU42" s="1"/>
      <c r="EV42" s="1"/>
      <c r="EW42" s="142"/>
      <c r="EX42" s="142"/>
      <c r="EY42" s="142"/>
      <c r="EZ42" s="142"/>
      <c r="FB42" s="142"/>
      <c r="FC42" s="142"/>
      <c r="FD42" s="142"/>
      <c r="FE42" s="142"/>
      <c r="FF42" s="142"/>
      <c r="FG42" s="142"/>
      <c r="FH42" s="142"/>
      <c r="FI42" s="142"/>
      <c r="FJ42" s="1"/>
      <c r="FK42" s="142"/>
      <c r="FL42" s="1"/>
      <c r="FM42" s="1"/>
      <c r="FN42" s="1"/>
      <c r="FO42" s="1"/>
      <c r="FP42" s="1"/>
      <c r="FQ42" s="1"/>
      <c r="FR42" s="1"/>
      <c r="FS42" s="1"/>
      <c r="FT42" s="140" t="s">
        <v>1412</v>
      </c>
      <c r="FU42" s="136" t="s">
        <v>600</v>
      </c>
      <c r="FV42" s="136">
        <v>100.0</v>
      </c>
      <c r="FW42" s="136">
        <f t="shared" si="41"/>
        <v>15</v>
      </c>
      <c r="FX42" s="155">
        <f t="shared" si="42"/>
        <v>85</v>
      </c>
      <c r="FY42" s="146">
        <v>0.12</v>
      </c>
      <c r="FZ42" s="144" t="s">
        <v>248</v>
      </c>
      <c r="GA42" s="142"/>
      <c r="GB42" s="136"/>
      <c r="GC42" s="136"/>
      <c r="GD42" s="136"/>
      <c r="GE42" s="136"/>
      <c r="GF42" s="136"/>
      <c r="GG42" s="136"/>
      <c r="GH42" s="136"/>
      <c r="GI42" s="142"/>
      <c r="GJ42" s="1"/>
      <c r="GK42" s="1"/>
      <c r="GM42" s="1"/>
      <c r="GN42" s="1"/>
      <c r="GO42" s="1"/>
      <c r="GP42" s="1"/>
      <c r="GR42" s="1"/>
      <c r="GS42" s="1"/>
      <c r="GT42" s="1"/>
      <c r="GU42" s="1"/>
      <c r="GV42" s="1"/>
      <c r="GW42" s="1"/>
      <c r="GX42" s="1"/>
      <c r="GY42" s="142"/>
      <c r="GZ42" s="142"/>
      <c r="HA42" s="1"/>
      <c r="HB42" s="1"/>
      <c r="HC42" s="1"/>
      <c r="HD42" s="142"/>
      <c r="HE42" s="1"/>
      <c r="HF42" s="1"/>
      <c r="HG42" s="1"/>
      <c r="HH42" s="1"/>
      <c r="HI42" s="1"/>
      <c r="HK42" s="134" t="s">
        <v>1413</v>
      </c>
      <c r="HL42" s="157" t="s">
        <v>954</v>
      </c>
      <c r="HM42" s="136">
        <v>399.0</v>
      </c>
      <c r="HN42" s="136">
        <f t="shared" si="53"/>
        <v>59.85</v>
      </c>
      <c r="HO42" s="145">
        <f t="shared" si="54"/>
        <v>339.15</v>
      </c>
      <c r="HP42" s="146">
        <v>0.18</v>
      </c>
      <c r="HQ42" s="144" t="s">
        <v>248</v>
      </c>
      <c r="HR42" s="142"/>
      <c r="HS42" s="142"/>
      <c r="HT42" s="142"/>
      <c r="HU42" s="142"/>
      <c r="HV42" s="142"/>
      <c r="HW42" s="142"/>
      <c r="HX42" s="142"/>
      <c r="HY42" s="142"/>
      <c r="HZ42" s="142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JM42" s="1"/>
      <c r="JN42" s="1"/>
      <c r="JO42" s="1"/>
    </row>
    <row r="43" ht="24.75" customHeight="1">
      <c r="A43" s="33"/>
      <c r="D43" s="246"/>
      <c r="E43" s="1"/>
      <c r="J43" s="1"/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Z43" s="142"/>
      <c r="AA43" s="1"/>
      <c r="AB43" s="140" t="s">
        <v>1414</v>
      </c>
      <c r="AC43" s="141" t="s">
        <v>312</v>
      </c>
      <c r="AD43" s="136">
        <f t="shared" si="110"/>
        <v>4.5</v>
      </c>
      <c r="AE43" s="136">
        <f t="shared" si="111"/>
        <v>25.5</v>
      </c>
      <c r="AF43" s="145">
        <v>30.0</v>
      </c>
      <c r="AG43" s="146">
        <v>0.05</v>
      </c>
      <c r="AH43" s="147" t="s">
        <v>248</v>
      </c>
      <c r="AI43" s="1"/>
      <c r="AJ43" s="96"/>
      <c r="AK43" s="1"/>
      <c r="AL43" s="1"/>
      <c r="AM43" s="1"/>
      <c r="AN43" s="1"/>
      <c r="AO43" s="1"/>
      <c r="AP43" s="103"/>
      <c r="AR43" s="140" t="s">
        <v>1415</v>
      </c>
      <c r="AS43" s="148" t="s">
        <v>657</v>
      </c>
      <c r="AT43" s="136">
        <f t="shared" si="11"/>
        <v>26.9</v>
      </c>
      <c r="AU43" s="136">
        <f t="shared" si="12"/>
        <v>242.1</v>
      </c>
      <c r="AV43" s="136">
        <v>269.0</v>
      </c>
      <c r="AW43" s="138">
        <v>0.05</v>
      </c>
      <c r="AX43" s="139" t="s">
        <v>248</v>
      </c>
      <c r="AY43" s="142"/>
      <c r="AZ43" s="96"/>
      <c r="BA43" s="1"/>
      <c r="BB43" s="1"/>
      <c r="BC43" s="1"/>
      <c r="BD43" s="1"/>
      <c r="BE43" s="1"/>
      <c r="BF43" s="103"/>
      <c r="BI43" s="149" t="s">
        <v>1416</v>
      </c>
      <c r="BJ43" s="141" t="s">
        <v>1140</v>
      </c>
      <c r="BK43" s="136">
        <f t="shared" si="15"/>
        <v>2</v>
      </c>
      <c r="BL43" s="136">
        <f t="shared" si="16"/>
        <v>18</v>
      </c>
      <c r="BM43" s="136">
        <v>20.0</v>
      </c>
      <c r="BN43" s="138">
        <v>0.18</v>
      </c>
      <c r="BO43" s="139" t="s">
        <v>248</v>
      </c>
      <c r="BR43" s="134" t="s">
        <v>1417</v>
      </c>
      <c r="BS43" s="135" t="s">
        <v>623</v>
      </c>
      <c r="BT43" s="136">
        <f t="shared" si="17"/>
        <v>17</v>
      </c>
      <c r="BU43" s="136">
        <f t="shared" si="18"/>
        <v>153</v>
      </c>
      <c r="BV43" s="136">
        <v>170.0</v>
      </c>
      <c r="BW43" s="138">
        <v>0.18</v>
      </c>
      <c r="BX43" s="139" t="s">
        <v>263</v>
      </c>
      <c r="CA43" s="140" t="s">
        <v>1418</v>
      </c>
      <c r="CB43" s="151" t="s">
        <v>627</v>
      </c>
      <c r="CC43" s="136">
        <f t="shared" ref="CC43:CC44" si="130">CE43*10/100</f>
        <v>24</v>
      </c>
      <c r="CD43" s="136">
        <f t="shared" ref="CD43:CD44" si="131">CE43-CC43</f>
        <v>216</v>
      </c>
      <c r="CE43" s="136">
        <v>240.0</v>
      </c>
      <c r="CF43" s="138">
        <v>0.18</v>
      </c>
      <c r="CG43" s="139" t="s">
        <v>248</v>
      </c>
      <c r="CI43" s="140"/>
      <c r="CJ43" s="182"/>
      <c r="CK43" s="136"/>
      <c r="CL43" s="136"/>
      <c r="CM43" s="145"/>
      <c r="CN43" s="146"/>
      <c r="CO43" s="144"/>
      <c r="CQ43" s="140" t="s">
        <v>1419</v>
      </c>
      <c r="CR43" s="148" t="s">
        <v>1093</v>
      </c>
      <c r="CS43" s="136">
        <f t="shared" ref="CS43:CS59" si="132">CU43*10/100</f>
        <v>19.9</v>
      </c>
      <c r="CT43" s="136">
        <f t="shared" ref="CT43:CT59" si="133">CU43-CS43</f>
        <v>179.1</v>
      </c>
      <c r="CU43" s="145">
        <v>199.0</v>
      </c>
      <c r="CV43" s="146">
        <v>0.18</v>
      </c>
      <c r="CW43" s="152" t="s">
        <v>248</v>
      </c>
      <c r="CZ43" s="97"/>
      <c r="DA43" s="1"/>
      <c r="DD43" s="255"/>
      <c r="DE43" s="1"/>
      <c r="DF43" s="1"/>
      <c r="DG43" s="1"/>
      <c r="DH43" s="1"/>
      <c r="DI43" s="1"/>
      <c r="DO43" s="149" t="s">
        <v>1420</v>
      </c>
      <c r="DP43" s="136" t="s">
        <v>1421</v>
      </c>
      <c r="DQ43" s="136">
        <v>799.0</v>
      </c>
      <c r="DR43" s="136">
        <f t="shared" si="29"/>
        <v>119.85</v>
      </c>
      <c r="DS43" s="145">
        <f t="shared" si="30"/>
        <v>679.15</v>
      </c>
      <c r="DT43" s="138">
        <v>0.12</v>
      </c>
      <c r="DU43" s="143"/>
      <c r="DV43" s="144" t="s">
        <v>551</v>
      </c>
      <c r="DW43" s="1"/>
      <c r="DX43" s="96"/>
      <c r="DY43" s="1"/>
      <c r="DZ43" s="1"/>
      <c r="EA43" s="1"/>
      <c r="EB43" s="1"/>
      <c r="EC43" s="1"/>
      <c r="ED43" s="1"/>
      <c r="EE43" s="103"/>
      <c r="EF43" s="1"/>
      <c r="EG43" s="207"/>
      <c r="EH43" s="142"/>
      <c r="EI43" s="142"/>
      <c r="EJ43" s="142"/>
      <c r="EK43" s="142"/>
      <c r="EL43" s="142"/>
      <c r="EM43" s="142"/>
      <c r="EN43" s="142"/>
      <c r="EO43" s="79"/>
      <c r="EQ43" s="142"/>
      <c r="ER43" s="142"/>
      <c r="ES43" s="142"/>
      <c r="ET43" s="1"/>
      <c r="EU43" s="1"/>
      <c r="EV43" s="1"/>
      <c r="EW43" s="142"/>
      <c r="EX43" s="142"/>
      <c r="EY43" s="142"/>
      <c r="EZ43" s="142"/>
      <c r="FB43" s="142"/>
      <c r="FC43" s="142"/>
      <c r="FD43" s="142"/>
      <c r="FE43" s="142"/>
      <c r="FF43" s="142"/>
      <c r="FG43" s="142"/>
      <c r="FH43" s="142"/>
      <c r="FI43" s="142"/>
      <c r="FJ43" s="1"/>
      <c r="FK43" s="142"/>
      <c r="FL43" s="1"/>
      <c r="FM43" s="1"/>
      <c r="FN43" s="1"/>
      <c r="FO43" s="1"/>
      <c r="FP43" s="1"/>
      <c r="FQ43" s="1"/>
      <c r="FR43" s="1"/>
      <c r="FS43" s="1"/>
      <c r="FT43" s="140" t="s">
        <v>1422</v>
      </c>
      <c r="FU43" s="136" t="s">
        <v>356</v>
      </c>
      <c r="FV43" s="136">
        <v>40.0</v>
      </c>
      <c r="FW43" s="136">
        <f t="shared" si="41"/>
        <v>6</v>
      </c>
      <c r="FX43" s="155">
        <f t="shared" si="42"/>
        <v>34</v>
      </c>
      <c r="FY43" s="146">
        <v>0.12</v>
      </c>
      <c r="FZ43" s="144" t="s">
        <v>248</v>
      </c>
      <c r="GA43" s="142"/>
      <c r="GB43" s="136"/>
      <c r="GC43" s="136"/>
      <c r="GD43" s="136"/>
      <c r="GE43" s="136"/>
      <c r="GF43" s="136"/>
      <c r="GG43" s="136"/>
      <c r="GH43" s="136"/>
      <c r="GI43" s="142"/>
      <c r="GJ43" s="1"/>
      <c r="GK43" s="1"/>
      <c r="GM43" s="1"/>
      <c r="GN43" s="1"/>
      <c r="GO43" s="1"/>
      <c r="GP43" s="1"/>
      <c r="GR43" s="1"/>
      <c r="GS43" s="1"/>
      <c r="GT43" s="1"/>
      <c r="GU43" s="1"/>
      <c r="GV43" s="1"/>
      <c r="GW43" s="1"/>
      <c r="GX43" s="1"/>
      <c r="GY43" s="142"/>
      <c r="GZ43" s="142"/>
      <c r="HA43" s="1"/>
      <c r="HB43" s="1"/>
      <c r="HC43" s="1"/>
      <c r="HD43" s="142"/>
      <c r="HE43" s="1"/>
      <c r="HF43" s="1"/>
      <c r="HG43" s="1"/>
      <c r="HH43" s="1"/>
      <c r="HI43" s="1"/>
      <c r="HK43" s="134" t="s">
        <v>1423</v>
      </c>
      <c r="HL43" s="157"/>
      <c r="HM43" s="136">
        <v>1659.0</v>
      </c>
      <c r="HN43" s="136">
        <f t="shared" si="53"/>
        <v>248.85</v>
      </c>
      <c r="HO43" s="145">
        <f t="shared" si="54"/>
        <v>1410.15</v>
      </c>
      <c r="HP43" s="146">
        <v>0.18</v>
      </c>
      <c r="HQ43" s="144" t="s">
        <v>1317</v>
      </c>
      <c r="HR43" s="142"/>
      <c r="HS43" s="142"/>
      <c r="HT43" s="142"/>
      <c r="HU43" s="142"/>
      <c r="HV43" s="142"/>
      <c r="HW43" s="142"/>
      <c r="HX43" s="142"/>
      <c r="HY43" s="142"/>
      <c r="HZ43" s="142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JM43" s="1"/>
      <c r="JN43" s="1"/>
      <c r="JO43" s="1"/>
    </row>
    <row r="44" ht="24.75" customHeight="1">
      <c r="A44" s="33"/>
      <c r="D44" s="246"/>
      <c r="E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Z44" s="142"/>
      <c r="AA44" s="1"/>
      <c r="AB44" s="140" t="s">
        <v>1424</v>
      </c>
      <c r="AC44" s="141" t="s">
        <v>30</v>
      </c>
      <c r="AD44" s="136">
        <f t="shared" si="110"/>
        <v>24</v>
      </c>
      <c r="AE44" s="136">
        <f t="shared" si="111"/>
        <v>136</v>
      </c>
      <c r="AF44" s="145">
        <v>160.0</v>
      </c>
      <c r="AG44" s="146">
        <v>0.05</v>
      </c>
      <c r="AH44" s="147" t="s">
        <v>248</v>
      </c>
      <c r="AI44" s="1"/>
      <c r="AJ44" s="96"/>
      <c r="AK44" s="1"/>
      <c r="AL44" s="1"/>
      <c r="AM44" s="1"/>
      <c r="AN44" s="1"/>
      <c r="AO44" s="1"/>
      <c r="AP44" s="103"/>
      <c r="AR44" s="149"/>
      <c r="AS44" s="141"/>
      <c r="AT44" s="136">
        <f t="shared" si="11"/>
        <v>0</v>
      </c>
      <c r="AU44" s="136">
        <f t="shared" si="12"/>
        <v>0</v>
      </c>
      <c r="AV44" s="136"/>
      <c r="AW44" s="136"/>
      <c r="AX44" s="139"/>
      <c r="AY44" s="142"/>
      <c r="AZ44" s="96"/>
      <c r="BA44" s="1"/>
      <c r="BB44" s="1"/>
      <c r="BC44" s="1"/>
      <c r="BD44" s="1"/>
      <c r="BE44" s="1"/>
      <c r="BF44" s="103"/>
      <c r="BI44" s="140" t="s">
        <v>1425</v>
      </c>
      <c r="BJ44" s="141" t="s">
        <v>312</v>
      </c>
      <c r="BK44" s="136">
        <f t="shared" si="15"/>
        <v>8.5</v>
      </c>
      <c r="BL44" s="136">
        <f t="shared" si="16"/>
        <v>76.5</v>
      </c>
      <c r="BM44" s="136">
        <v>85.0</v>
      </c>
      <c r="BN44" s="138">
        <v>0.18</v>
      </c>
      <c r="BO44" s="139" t="s">
        <v>248</v>
      </c>
      <c r="BR44" s="134" t="s">
        <v>1426</v>
      </c>
      <c r="BS44" s="135" t="s">
        <v>267</v>
      </c>
      <c r="BT44" s="136">
        <f t="shared" si="17"/>
        <v>47.5</v>
      </c>
      <c r="BU44" s="136">
        <f t="shared" si="18"/>
        <v>427.5</v>
      </c>
      <c r="BV44" s="136">
        <v>475.0</v>
      </c>
      <c r="BW44" s="138">
        <v>0.18</v>
      </c>
      <c r="BX44" s="139" t="s">
        <v>248</v>
      </c>
      <c r="CA44" s="196" t="s">
        <v>1427</v>
      </c>
      <c r="CB44" s="171" t="s">
        <v>354</v>
      </c>
      <c r="CC44" s="136">
        <f t="shared" si="130"/>
        <v>24</v>
      </c>
      <c r="CD44" s="136">
        <f t="shared" si="131"/>
        <v>216</v>
      </c>
      <c r="CE44" s="136">
        <v>240.0</v>
      </c>
      <c r="CF44" s="138">
        <v>0.18</v>
      </c>
      <c r="CG44" s="139" t="s">
        <v>248</v>
      </c>
      <c r="CI44" s="22" t="s">
        <v>1428</v>
      </c>
      <c r="CJ44" s="171" t="s">
        <v>569</v>
      </c>
      <c r="CK44" s="136">
        <f t="shared" ref="CK44:CK50" si="134">CM44*10/100</f>
        <v>5</v>
      </c>
      <c r="CL44" s="136">
        <f t="shared" ref="CL44:CL50" si="135">CM44-CK44</f>
        <v>45</v>
      </c>
      <c r="CM44" s="145">
        <v>50.0</v>
      </c>
      <c r="CN44" s="146">
        <v>0.18</v>
      </c>
      <c r="CO44" s="144" t="s">
        <v>248</v>
      </c>
      <c r="CQ44" s="175" t="s">
        <v>1429</v>
      </c>
      <c r="CR44" s="205" t="s">
        <v>1430</v>
      </c>
      <c r="CS44" s="136">
        <f t="shared" si="132"/>
        <v>22</v>
      </c>
      <c r="CT44" s="136">
        <f t="shared" si="133"/>
        <v>198</v>
      </c>
      <c r="CU44" s="145">
        <v>220.0</v>
      </c>
      <c r="CV44" s="146">
        <v>0.18</v>
      </c>
      <c r="CW44" s="152" t="s">
        <v>248</v>
      </c>
      <c r="CZ44" s="97"/>
      <c r="DA44" s="1"/>
      <c r="DD44" s="255"/>
      <c r="DE44" s="1"/>
      <c r="DF44" s="1"/>
      <c r="DG44" s="1"/>
      <c r="DH44" s="1"/>
      <c r="DI44" s="1"/>
      <c r="DO44" s="149" t="s">
        <v>1431</v>
      </c>
      <c r="DP44" s="136" t="s">
        <v>1255</v>
      </c>
      <c r="DQ44" s="136">
        <v>140.0</v>
      </c>
      <c r="DR44" s="136">
        <f t="shared" si="29"/>
        <v>21</v>
      </c>
      <c r="DS44" s="145">
        <f t="shared" si="30"/>
        <v>119</v>
      </c>
      <c r="DT44" s="138">
        <v>0.12</v>
      </c>
      <c r="DU44" s="143"/>
      <c r="DV44" s="144" t="s">
        <v>248</v>
      </c>
      <c r="DW44" s="1"/>
      <c r="DX44" s="96"/>
      <c r="DY44" s="1"/>
      <c r="DZ44" s="1"/>
      <c r="EA44" s="1"/>
      <c r="EB44" s="1"/>
      <c r="EC44" s="1"/>
      <c r="ED44" s="1"/>
      <c r="EE44" s="103"/>
      <c r="EF44" s="1"/>
      <c r="EG44" s="207"/>
      <c r="EH44" s="142"/>
      <c r="EI44" s="142"/>
      <c r="EJ44" s="142"/>
      <c r="EK44" s="142"/>
      <c r="EL44" s="142"/>
      <c r="EM44" s="142"/>
      <c r="EN44" s="142"/>
      <c r="EO44" s="79"/>
      <c r="EQ44" s="142"/>
      <c r="ER44" s="142"/>
      <c r="ES44" s="142"/>
      <c r="ET44" s="1"/>
      <c r="EU44" s="1"/>
      <c r="EV44" s="1"/>
      <c r="EW44" s="142"/>
      <c r="EX44" s="142"/>
      <c r="EY44" s="142"/>
      <c r="EZ44" s="142"/>
      <c r="FB44" s="142"/>
      <c r="FC44" s="142"/>
      <c r="FD44" s="142"/>
      <c r="FE44" s="142"/>
      <c r="FF44" s="142"/>
      <c r="FG44" s="142"/>
      <c r="FH44" s="142"/>
      <c r="FI44" s="142"/>
      <c r="FJ44" s="1"/>
      <c r="FK44" s="142"/>
      <c r="FL44" s="1"/>
      <c r="FM44" s="1"/>
      <c r="FN44" s="1"/>
      <c r="FO44" s="1"/>
      <c r="FP44" s="1"/>
      <c r="FQ44" s="1"/>
      <c r="FR44" s="1"/>
      <c r="FS44" s="1"/>
      <c r="FT44" s="140" t="s">
        <v>1412</v>
      </c>
      <c r="FU44" s="136" t="s">
        <v>1432</v>
      </c>
      <c r="FV44" s="136">
        <v>70.0</v>
      </c>
      <c r="FW44" s="136">
        <f t="shared" si="41"/>
        <v>10.5</v>
      </c>
      <c r="FX44" s="155">
        <f t="shared" si="42"/>
        <v>59.5</v>
      </c>
      <c r="FY44" s="146">
        <v>0.12</v>
      </c>
      <c r="FZ44" s="144" t="s">
        <v>248</v>
      </c>
      <c r="GA44" s="142"/>
      <c r="GB44" s="136"/>
      <c r="GC44" s="136"/>
      <c r="GD44" s="136"/>
      <c r="GE44" s="136"/>
      <c r="GF44" s="136"/>
      <c r="GG44" s="136"/>
      <c r="GH44" s="136"/>
      <c r="GI44" s="142"/>
      <c r="GJ44" s="1"/>
      <c r="GK44" s="1"/>
      <c r="GM44" s="1"/>
      <c r="GN44" s="1"/>
      <c r="GO44" s="1"/>
      <c r="GP44" s="1"/>
      <c r="GR44" s="1"/>
      <c r="GS44" s="1"/>
      <c r="GT44" s="1"/>
      <c r="GU44" s="1"/>
      <c r="GV44" s="1"/>
      <c r="GW44" s="1"/>
      <c r="GX44" s="1"/>
      <c r="GY44" s="142"/>
      <c r="GZ44" s="142"/>
      <c r="HA44" s="1"/>
      <c r="HB44" s="1"/>
      <c r="HC44" s="1"/>
      <c r="HD44" s="142"/>
      <c r="HE44" s="1"/>
      <c r="HF44" s="1"/>
      <c r="HG44" s="1"/>
      <c r="HH44" s="1"/>
      <c r="HI44" s="1"/>
      <c r="HK44" s="134" t="s">
        <v>1433</v>
      </c>
      <c r="HL44" s="256" t="s">
        <v>1434</v>
      </c>
      <c r="HM44" s="136">
        <v>1740.0</v>
      </c>
      <c r="HN44" s="136">
        <f t="shared" si="53"/>
        <v>261</v>
      </c>
      <c r="HO44" s="145">
        <f t="shared" si="54"/>
        <v>1479</v>
      </c>
      <c r="HP44" s="146">
        <v>0.18</v>
      </c>
      <c r="HQ44" s="144" t="s">
        <v>248</v>
      </c>
      <c r="HR44" s="142"/>
      <c r="HS44" s="142"/>
      <c r="HT44" s="142"/>
      <c r="HU44" s="142"/>
      <c r="HV44" s="142"/>
      <c r="HW44" s="142"/>
      <c r="HX44" s="142"/>
      <c r="HY44" s="142"/>
      <c r="HZ44" s="142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JM44" s="1"/>
      <c r="JN44" s="1"/>
      <c r="JO44" s="1"/>
    </row>
    <row r="45" ht="24.75" customHeight="1">
      <c r="A45" s="33"/>
      <c r="D45" s="246"/>
      <c r="E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Z45" s="142"/>
      <c r="AA45" s="1"/>
      <c r="AB45" s="140" t="s">
        <v>1435</v>
      </c>
      <c r="AC45" s="141" t="s">
        <v>30</v>
      </c>
      <c r="AD45" s="136">
        <f t="shared" si="110"/>
        <v>9.75</v>
      </c>
      <c r="AE45" s="136">
        <f t="shared" si="111"/>
        <v>55.25</v>
      </c>
      <c r="AF45" s="145">
        <v>65.0</v>
      </c>
      <c r="AG45" s="146">
        <v>0.05</v>
      </c>
      <c r="AH45" s="147" t="s">
        <v>248</v>
      </c>
      <c r="AI45" s="1"/>
      <c r="AJ45" s="96"/>
      <c r="AK45" s="1"/>
      <c r="AL45" s="1"/>
      <c r="AM45" s="1"/>
      <c r="AN45" s="1"/>
      <c r="AO45" s="1"/>
      <c r="AP45" s="103"/>
      <c r="AR45" s="140" t="s">
        <v>1436</v>
      </c>
      <c r="AS45" s="148" t="s">
        <v>279</v>
      </c>
      <c r="AT45" s="136">
        <f t="shared" si="11"/>
        <v>5.5</v>
      </c>
      <c r="AU45" s="136">
        <f t="shared" si="12"/>
        <v>49.5</v>
      </c>
      <c r="AV45" s="136">
        <v>55.0</v>
      </c>
      <c r="AW45" s="136"/>
      <c r="AX45" s="139" t="s">
        <v>248</v>
      </c>
      <c r="AY45" s="142"/>
      <c r="AZ45" s="96"/>
      <c r="BA45" s="1"/>
      <c r="BB45" s="1"/>
      <c r="BC45" s="1"/>
      <c r="BD45" s="1"/>
      <c r="BE45" s="1"/>
      <c r="BF45" s="103"/>
      <c r="BI45" s="140" t="s">
        <v>1437</v>
      </c>
      <c r="BJ45" s="141" t="s">
        <v>1438</v>
      </c>
      <c r="BK45" s="136">
        <f t="shared" si="15"/>
        <v>2</v>
      </c>
      <c r="BL45" s="136">
        <f t="shared" si="16"/>
        <v>18</v>
      </c>
      <c r="BM45" s="136">
        <v>20.0</v>
      </c>
      <c r="BN45" s="138">
        <v>0.18</v>
      </c>
      <c r="BO45" s="139" t="s">
        <v>248</v>
      </c>
      <c r="BR45" s="134" t="s">
        <v>1439</v>
      </c>
      <c r="BS45" s="135" t="s">
        <v>342</v>
      </c>
      <c r="BT45" s="136">
        <f t="shared" si="17"/>
        <v>10</v>
      </c>
      <c r="BU45" s="136">
        <f t="shared" si="18"/>
        <v>90</v>
      </c>
      <c r="BV45" s="136">
        <v>100.0</v>
      </c>
      <c r="BW45" s="138">
        <v>0.18</v>
      </c>
      <c r="BX45" s="139" t="s">
        <v>248</v>
      </c>
      <c r="BY45" s="104"/>
      <c r="CB45" s="33"/>
      <c r="CH45" s="104"/>
      <c r="CI45" s="140" t="s">
        <v>1440</v>
      </c>
      <c r="CJ45" s="141" t="s">
        <v>569</v>
      </c>
      <c r="CK45" s="136">
        <f t="shared" si="134"/>
        <v>2.5</v>
      </c>
      <c r="CL45" s="136">
        <f t="shared" si="135"/>
        <v>22.5</v>
      </c>
      <c r="CM45" s="145">
        <v>25.0</v>
      </c>
      <c r="CN45" s="146">
        <v>0.18</v>
      </c>
      <c r="CO45" s="144" t="s">
        <v>248</v>
      </c>
      <c r="CQ45" s="204" t="s">
        <v>1441</v>
      </c>
      <c r="CR45" s="205" t="s">
        <v>1093</v>
      </c>
      <c r="CS45" s="136">
        <f t="shared" si="132"/>
        <v>59.7</v>
      </c>
      <c r="CT45" s="136">
        <f t="shared" si="133"/>
        <v>537.3</v>
      </c>
      <c r="CU45" s="145">
        <v>597.0</v>
      </c>
      <c r="CV45" s="146">
        <v>0.18</v>
      </c>
      <c r="CW45" s="152" t="s">
        <v>248</v>
      </c>
      <c r="CZ45" s="97"/>
      <c r="DA45" s="1"/>
      <c r="DD45" s="255"/>
      <c r="DE45" s="1"/>
      <c r="DF45" s="1"/>
      <c r="DG45" s="1"/>
      <c r="DH45" s="1"/>
      <c r="DI45" s="1"/>
      <c r="DO45" s="149" t="s">
        <v>1442</v>
      </c>
      <c r="DP45" s="136" t="s">
        <v>279</v>
      </c>
      <c r="DQ45" s="136">
        <v>62.0</v>
      </c>
      <c r="DR45" s="136">
        <f t="shared" si="29"/>
        <v>9.3</v>
      </c>
      <c r="DS45" s="145">
        <f t="shared" si="30"/>
        <v>52.7</v>
      </c>
      <c r="DT45" s="138">
        <v>0.12</v>
      </c>
      <c r="DU45" s="143"/>
      <c r="DV45" s="144" t="s">
        <v>248</v>
      </c>
      <c r="DW45" s="1"/>
      <c r="DX45" s="96"/>
      <c r="DY45" s="1"/>
      <c r="DZ45" s="1"/>
      <c r="EA45" s="1"/>
      <c r="EB45" s="1"/>
      <c r="EC45" s="1"/>
      <c r="ED45" s="1"/>
      <c r="EE45" s="103"/>
      <c r="EF45" s="1"/>
      <c r="EG45" s="207"/>
      <c r="EH45" s="142"/>
      <c r="EI45" s="142"/>
      <c r="EJ45" s="142"/>
      <c r="EK45" s="142"/>
      <c r="EL45" s="142"/>
      <c r="EM45" s="142"/>
      <c r="EN45" s="142"/>
      <c r="EO45" s="79"/>
      <c r="EQ45" s="142"/>
      <c r="ER45" s="142"/>
      <c r="ES45" s="142"/>
      <c r="ET45" s="1"/>
      <c r="EU45" s="1"/>
      <c r="EV45" s="1"/>
      <c r="EW45" s="142"/>
      <c r="EX45" s="142"/>
      <c r="EY45" s="142"/>
      <c r="EZ45" s="142"/>
      <c r="FB45" s="142"/>
      <c r="FC45" s="142"/>
      <c r="FD45" s="142"/>
      <c r="FE45" s="142"/>
      <c r="FF45" s="142"/>
      <c r="FG45" s="142"/>
      <c r="FH45" s="142"/>
      <c r="FI45" s="142"/>
      <c r="FJ45" s="1"/>
      <c r="FK45" s="142"/>
      <c r="FL45" s="1"/>
      <c r="FM45" s="1"/>
      <c r="FN45" s="1"/>
      <c r="FO45" s="1"/>
      <c r="FP45" s="1"/>
      <c r="FQ45" s="1"/>
      <c r="FR45" s="1"/>
      <c r="FS45" s="1"/>
      <c r="FT45" s="140" t="s">
        <v>1443</v>
      </c>
      <c r="FU45" s="136" t="s">
        <v>855</v>
      </c>
      <c r="FV45" s="136">
        <v>125.0</v>
      </c>
      <c r="FW45" s="136">
        <f t="shared" si="41"/>
        <v>18.75</v>
      </c>
      <c r="FX45" s="155">
        <f t="shared" si="42"/>
        <v>106.25</v>
      </c>
      <c r="FY45" s="146">
        <v>0.12</v>
      </c>
      <c r="FZ45" s="144" t="s">
        <v>248</v>
      </c>
      <c r="GA45" s="142"/>
      <c r="GB45" s="142"/>
      <c r="GC45" s="142"/>
      <c r="GD45" s="142"/>
      <c r="GE45" s="142"/>
      <c r="GF45" s="142"/>
      <c r="GG45" s="142"/>
      <c r="GH45" s="142"/>
      <c r="GI45" s="142"/>
      <c r="GJ45" s="1"/>
      <c r="GK45" s="1"/>
      <c r="GM45" s="1"/>
      <c r="GN45" s="1"/>
      <c r="GO45" s="1"/>
      <c r="GP45" s="1"/>
      <c r="GR45" s="1"/>
      <c r="GS45" s="1"/>
      <c r="GT45" s="1"/>
      <c r="GU45" s="1"/>
      <c r="GV45" s="1"/>
      <c r="GW45" s="1"/>
      <c r="GX45" s="1"/>
      <c r="GY45" s="142"/>
      <c r="GZ45" s="142"/>
      <c r="HA45" s="1"/>
      <c r="HB45" s="1"/>
      <c r="HC45" s="1"/>
      <c r="HD45" s="142"/>
      <c r="HE45" s="1"/>
      <c r="HF45" s="1"/>
      <c r="HG45" s="1"/>
      <c r="HH45" s="1"/>
      <c r="HI45" s="1"/>
      <c r="HK45" s="134" t="s">
        <v>1444</v>
      </c>
      <c r="HL45" s="157" t="s">
        <v>1445</v>
      </c>
      <c r="HM45" s="136">
        <v>199.0</v>
      </c>
      <c r="HN45" s="136">
        <f t="shared" si="53"/>
        <v>29.85</v>
      </c>
      <c r="HO45" s="145">
        <f t="shared" si="54"/>
        <v>169.15</v>
      </c>
      <c r="HP45" s="146">
        <v>0.18</v>
      </c>
      <c r="HQ45" s="144" t="s">
        <v>248</v>
      </c>
      <c r="HR45" s="142"/>
      <c r="HS45" s="142"/>
      <c r="HT45" s="142"/>
      <c r="HU45" s="142"/>
      <c r="HV45" s="142"/>
      <c r="HW45" s="142"/>
      <c r="HX45" s="142"/>
      <c r="HY45" s="142"/>
      <c r="HZ45" s="142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JM45" s="1"/>
      <c r="JN45" s="1"/>
      <c r="JO45" s="1"/>
    </row>
    <row r="46" ht="24.75" customHeight="1">
      <c r="A46" s="33"/>
      <c r="D46" s="246"/>
      <c r="E46" s="1"/>
      <c r="J46" s="1"/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Z46" s="142"/>
      <c r="AA46" s="1"/>
      <c r="AB46" s="140" t="s">
        <v>1446</v>
      </c>
      <c r="AC46" s="141" t="s">
        <v>1447</v>
      </c>
      <c r="AD46" s="136">
        <f t="shared" si="110"/>
        <v>22.5</v>
      </c>
      <c r="AE46" s="136">
        <f t="shared" si="111"/>
        <v>127.5</v>
      </c>
      <c r="AF46" s="145">
        <v>150.0</v>
      </c>
      <c r="AG46" s="146">
        <v>0.05</v>
      </c>
      <c r="AH46" s="147" t="s">
        <v>248</v>
      </c>
      <c r="AI46" s="1"/>
      <c r="AJ46" s="96"/>
      <c r="AK46" s="1"/>
      <c r="AL46" s="1"/>
      <c r="AM46" s="1"/>
      <c r="AN46" s="1"/>
      <c r="AO46" s="1"/>
      <c r="AP46" s="103"/>
      <c r="AR46" s="140" t="s">
        <v>1448</v>
      </c>
      <c r="AS46" s="148" t="s">
        <v>962</v>
      </c>
      <c r="AT46" s="136">
        <f t="shared" si="11"/>
        <v>5</v>
      </c>
      <c r="AU46" s="136">
        <f t="shared" si="12"/>
        <v>45</v>
      </c>
      <c r="AV46" s="136">
        <v>50.0</v>
      </c>
      <c r="AW46" s="136"/>
      <c r="AX46" s="139" t="s">
        <v>248</v>
      </c>
      <c r="AY46" s="142"/>
      <c r="AZ46" s="96"/>
      <c r="BA46" s="1"/>
      <c r="BB46" s="1"/>
      <c r="BC46" s="1"/>
      <c r="BD46" s="1"/>
      <c r="BE46" s="1"/>
      <c r="BF46" s="103"/>
      <c r="BI46" s="140" t="s">
        <v>1449</v>
      </c>
      <c r="BJ46" s="141" t="s">
        <v>1450</v>
      </c>
      <c r="BK46" s="136">
        <f t="shared" si="15"/>
        <v>3.5</v>
      </c>
      <c r="BL46" s="136">
        <f t="shared" si="16"/>
        <v>31.5</v>
      </c>
      <c r="BM46" s="136">
        <v>35.0</v>
      </c>
      <c r="BN46" s="138">
        <v>0.18</v>
      </c>
      <c r="BO46" s="139" t="s">
        <v>248</v>
      </c>
      <c r="BR46" s="134" t="s">
        <v>1451</v>
      </c>
      <c r="BS46" s="135" t="s">
        <v>267</v>
      </c>
      <c r="BT46" s="136">
        <f t="shared" si="17"/>
        <v>60</v>
      </c>
      <c r="BU46" s="136">
        <f t="shared" si="18"/>
        <v>540</v>
      </c>
      <c r="BV46" s="136">
        <v>600.0</v>
      </c>
      <c r="BW46" s="138">
        <v>0.18</v>
      </c>
      <c r="BX46" s="139" t="s">
        <v>248</v>
      </c>
      <c r="CA46" s="179" t="s">
        <v>1452</v>
      </c>
      <c r="CB46" s="180" t="s">
        <v>1453</v>
      </c>
      <c r="CC46" s="136">
        <f t="shared" ref="CC46:CC59" si="136">CE46*10/100</f>
        <v>119.8</v>
      </c>
      <c r="CD46" s="136">
        <f t="shared" ref="CD46:CD59" si="137">CE46-CC46</f>
        <v>1078.2</v>
      </c>
      <c r="CE46" s="136">
        <v>1198.0</v>
      </c>
      <c r="CF46" s="138">
        <v>0.18</v>
      </c>
      <c r="CG46" s="139" t="s">
        <v>248</v>
      </c>
      <c r="CI46" s="140" t="s">
        <v>1454</v>
      </c>
      <c r="CJ46" s="141" t="s">
        <v>1316</v>
      </c>
      <c r="CK46" s="136">
        <f t="shared" si="134"/>
        <v>7.6</v>
      </c>
      <c r="CL46" s="136">
        <f t="shared" si="135"/>
        <v>68.4</v>
      </c>
      <c r="CM46" s="145">
        <v>76.0</v>
      </c>
      <c r="CN46" s="146">
        <v>0.18</v>
      </c>
      <c r="CO46" s="144" t="s">
        <v>248</v>
      </c>
      <c r="CQ46" s="204" t="s">
        <v>1455</v>
      </c>
      <c r="CR46" s="205" t="s">
        <v>1093</v>
      </c>
      <c r="CS46" s="136">
        <f t="shared" si="132"/>
        <v>25</v>
      </c>
      <c r="CT46" s="136">
        <f t="shared" si="133"/>
        <v>225</v>
      </c>
      <c r="CU46" s="145">
        <v>250.0</v>
      </c>
      <c r="CV46" s="146">
        <v>0.18</v>
      </c>
      <c r="CW46" s="152" t="s">
        <v>248</v>
      </c>
      <c r="CZ46" s="97"/>
      <c r="DA46" s="1"/>
      <c r="DD46" s="255"/>
      <c r="DE46" s="1"/>
      <c r="DF46" s="1"/>
      <c r="DG46" s="1"/>
      <c r="DH46" s="1"/>
      <c r="DI46" s="1"/>
      <c r="DO46" s="149" t="s">
        <v>744</v>
      </c>
      <c r="DP46" s="136" t="s">
        <v>27</v>
      </c>
      <c r="DQ46" s="136">
        <v>104.0</v>
      </c>
      <c r="DR46" s="136">
        <f t="shared" si="29"/>
        <v>15.6</v>
      </c>
      <c r="DS46" s="145">
        <f t="shared" si="30"/>
        <v>88.4</v>
      </c>
      <c r="DT46" s="138">
        <v>0.12</v>
      </c>
      <c r="DU46" s="143" t="s">
        <v>1317</v>
      </c>
      <c r="DV46" s="144"/>
      <c r="DW46" s="1"/>
      <c r="DX46" s="96"/>
      <c r="DY46" s="1"/>
      <c r="DZ46" s="1"/>
      <c r="EA46" s="1"/>
      <c r="EB46" s="1"/>
      <c r="EC46" s="1"/>
      <c r="ED46" s="1"/>
      <c r="EE46" s="103"/>
      <c r="EF46" s="1"/>
      <c r="EG46" s="207"/>
      <c r="EH46" s="142"/>
      <c r="EI46" s="142"/>
      <c r="EJ46" s="142"/>
      <c r="EK46" s="142"/>
      <c r="EL46" s="142"/>
      <c r="EM46" s="142"/>
      <c r="EN46" s="142"/>
      <c r="EO46" s="79"/>
      <c r="EQ46" s="142"/>
      <c r="ER46" s="142"/>
      <c r="ES46" s="142"/>
      <c r="ET46" s="1"/>
      <c r="EU46" s="1"/>
      <c r="EV46" s="1"/>
      <c r="EW46" s="142"/>
      <c r="EX46" s="142"/>
      <c r="EY46" s="142"/>
      <c r="EZ46" s="142"/>
      <c r="FB46" s="142"/>
      <c r="FC46" s="142"/>
      <c r="FD46" s="142"/>
      <c r="FE46" s="142"/>
      <c r="FF46" s="142"/>
      <c r="FG46" s="142"/>
      <c r="FH46" s="142"/>
      <c r="FI46" s="142"/>
      <c r="FJ46" s="1"/>
      <c r="FK46" s="142"/>
      <c r="FL46" s="1"/>
      <c r="FM46" s="1"/>
      <c r="FN46" s="1"/>
      <c r="FO46" s="1"/>
      <c r="FP46" s="1"/>
      <c r="FQ46" s="1"/>
      <c r="FR46" s="1"/>
      <c r="FS46" s="1"/>
      <c r="FT46" s="140" t="s">
        <v>1456</v>
      </c>
      <c r="FU46" s="136" t="s">
        <v>855</v>
      </c>
      <c r="FV46" s="136">
        <v>123.0</v>
      </c>
      <c r="FW46" s="136">
        <f t="shared" si="41"/>
        <v>18.45</v>
      </c>
      <c r="FX46" s="155">
        <f t="shared" si="42"/>
        <v>104.55</v>
      </c>
      <c r="FY46" s="146">
        <v>0.12</v>
      </c>
      <c r="FZ46" s="144" t="s">
        <v>248</v>
      </c>
      <c r="GA46" s="142"/>
      <c r="GB46" s="142"/>
      <c r="GC46" s="142"/>
      <c r="GD46" s="142"/>
      <c r="GE46" s="142"/>
      <c r="GF46" s="142"/>
      <c r="GG46" s="142"/>
      <c r="GH46" s="142"/>
      <c r="GI46" s="142"/>
      <c r="GJ46" s="1"/>
      <c r="GK46" s="1"/>
      <c r="GM46" s="1"/>
      <c r="GN46" s="1"/>
      <c r="GO46" s="1"/>
      <c r="GP46" s="1"/>
      <c r="GR46" s="1"/>
      <c r="GS46" s="1"/>
      <c r="GT46" s="1"/>
      <c r="GU46" s="1"/>
      <c r="GV46" s="1"/>
      <c r="GW46" s="1"/>
      <c r="GX46" s="1"/>
      <c r="GY46" s="142"/>
      <c r="GZ46" s="142"/>
      <c r="HA46" s="1"/>
      <c r="HB46" s="1"/>
      <c r="HC46" s="1"/>
      <c r="HD46" s="142"/>
      <c r="HE46" s="1"/>
      <c r="HF46" s="1"/>
      <c r="HG46" s="1"/>
      <c r="HH46" s="1"/>
      <c r="HI46" s="1"/>
      <c r="HK46" s="134" t="s">
        <v>1457</v>
      </c>
      <c r="HL46" s="157" t="s">
        <v>823</v>
      </c>
      <c r="HM46" s="136">
        <v>99.0</v>
      </c>
      <c r="HN46" s="136">
        <f t="shared" si="53"/>
        <v>14.85</v>
      </c>
      <c r="HO46" s="145">
        <f t="shared" si="54"/>
        <v>84.15</v>
      </c>
      <c r="HP46" s="146">
        <v>0.18</v>
      </c>
      <c r="HQ46" s="144" t="s">
        <v>248</v>
      </c>
      <c r="HR46" s="142"/>
      <c r="HS46" s="142"/>
      <c r="HT46" s="142"/>
      <c r="HU46" s="142"/>
      <c r="HV46" s="142"/>
      <c r="HW46" s="142"/>
      <c r="HX46" s="142"/>
      <c r="HY46" s="142"/>
      <c r="HZ46" s="142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JM46" s="1"/>
      <c r="JN46" s="1"/>
      <c r="JO46" s="1"/>
    </row>
    <row r="47" ht="24.75" customHeight="1">
      <c r="A47" s="33"/>
      <c r="D47" s="246"/>
      <c r="E47" s="1"/>
      <c r="J47" s="1"/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Z47" s="142"/>
      <c r="AA47" s="1"/>
      <c r="AB47" s="140" t="s">
        <v>1458</v>
      </c>
      <c r="AC47" s="141" t="s">
        <v>1459</v>
      </c>
      <c r="AD47" s="136">
        <f t="shared" si="110"/>
        <v>29.25</v>
      </c>
      <c r="AE47" s="136">
        <f t="shared" si="111"/>
        <v>165.75</v>
      </c>
      <c r="AF47" s="145">
        <v>195.0</v>
      </c>
      <c r="AG47" s="146">
        <v>0.05</v>
      </c>
      <c r="AH47" s="147" t="s">
        <v>248</v>
      </c>
      <c r="AI47" s="1"/>
      <c r="AJ47" s="96"/>
      <c r="AK47" s="1"/>
      <c r="AL47" s="1"/>
      <c r="AM47" s="1"/>
      <c r="AN47" s="1"/>
      <c r="AO47" s="1"/>
      <c r="AP47" s="103"/>
      <c r="AR47" s="140" t="s">
        <v>1460</v>
      </c>
      <c r="AS47" s="148" t="s">
        <v>304</v>
      </c>
      <c r="AT47" s="136">
        <f t="shared" si="11"/>
        <v>27.2</v>
      </c>
      <c r="AU47" s="136">
        <f t="shared" si="12"/>
        <v>244.8</v>
      </c>
      <c r="AV47" s="136">
        <v>272.0</v>
      </c>
      <c r="AW47" s="136"/>
      <c r="AX47" s="139" t="s">
        <v>248</v>
      </c>
      <c r="AY47" s="142"/>
      <c r="AZ47" s="96"/>
      <c r="BA47" s="1"/>
      <c r="BB47" s="1"/>
      <c r="BC47" s="1"/>
      <c r="BD47" s="1"/>
      <c r="BE47" s="1"/>
      <c r="BF47" s="103"/>
      <c r="BI47" s="140" t="s">
        <v>1461</v>
      </c>
      <c r="BJ47" s="141" t="s">
        <v>1186</v>
      </c>
      <c r="BK47" s="136">
        <f t="shared" si="15"/>
        <v>4.5</v>
      </c>
      <c r="BL47" s="136">
        <f t="shared" si="16"/>
        <v>40.5</v>
      </c>
      <c r="BM47" s="136">
        <v>45.0</v>
      </c>
      <c r="BN47" s="138">
        <v>0.18</v>
      </c>
      <c r="BO47" s="139" t="s">
        <v>248</v>
      </c>
      <c r="BR47" s="134" t="s">
        <v>1462</v>
      </c>
      <c r="BS47" s="135" t="s">
        <v>1088</v>
      </c>
      <c r="BT47" s="136">
        <f t="shared" si="17"/>
        <v>15</v>
      </c>
      <c r="BU47" s="136">
        <f t="shared" si="18"/>
        <v>135</v>
      </c>
      <c r="BV47" s="136">
        <v>150.0</v>
      </c>
      <c r="BW47" s="138">
        <v>0.18</v>
      </c>
      <c r="BX47" s="139" t="s">
        <v>248</v>
      </c>
      <c r="CA47" s="140" t="s">
        <v>1463</v>
      </c>
      <c r="CB47" s="151" t="s">
        <v>337</v>
      </c>
      <c r="CC47" s="136">
        <f t="shared" si="136"/>
        <v>59.1</v>
      </c>
      <c r="CD47" s="136">
        <f t="shared" si="137"/>
        <v>531.9</v>
      </c>
      <c r="CE47" s="136">
        <v>591.0</v>
      </c>
      <c r="CF47" s="138">
        <v>0.18</v>
      </c>
      <c r="CG47" s="139" t="s">
        <v>248</v>
      </c>
      <c r="CI47" s="140" t="s">
        <v>1464</v>
      </c>
      <c r="CJ47" s="141" t="s">
        <v>271</v>
      </c>
      <c r="CK47" s="136">
        <f t="shared" si="134"/>
        <v>24</v>
      </c>
      <c r="CL47" s="136">
        <f t="shared" si="135"/>
        <v>216</v>
      </c>
      <c r="CM47" s="145">
        <v>240.0</v>
      </c>
      <c r="CN47" s="146">
        <v>0.18</v>
      </c>
      <c r="CO47" s="144" t="s">
        <v>248</v>
      </c>
      <c r="CQ47" s="204" t="s">
        <v>1465</v>
      </c>
      <c r="CR47" s="205" t="s">
        <v>1466</v>
      </c>
      <c r="CS47" s="136">
        <f t="shared" si="132"/>
        <v>26.5</v>
      </c>
      <c r="CT47" s="136">
        <f t="shared" si="133"/>
        <v>238.5</v>
      </c>
      <c r="CU47" s="145">
        <v>265.0</v>
      </c>
      <c r="CV47" s="146">
        <v>0.18</v>
      </c>
      <c r="CW47" s="152" t="s">
        <v>248</v>
      </c>
      <c r="CZ47" s="97"/>
      <c r="DA47" s="1"/>
      <c r="DD47" s="255"/>
      <c r="DE47" s="1"/>
      <c r="DF47" s="1"/>
      <c r="DG47" s="1"/>
      <c r="DH47" s="1"/>
      <c r="DI47" s="1"/>
      <c r="DO47" s="149" t="s">
        <v>1467</v>
      </c>
      <c r="DP47" s="136" t="s">
        <v>1468</v>
      </c>
      <c r="DQ47" s="136"/>
      <c r="DR47" s="136">
        <f t="shared" si="29"/>
        <v>0</v>
      </c>
      <c r="DS47" s="145">
        <f t="shared" si="30"/>
        <v>0</v>
      </c>
      <c r="DT47" s="138">
        <v>0.12</v>
      </c>
      <c r="DU47" s="143"/>
      <c r="DV47" s="144" t="s">
        <v>551</v>
      </c>
      <c r="DW47" s="1"/>
      <c r="DX47" s="96"/>
      <c r="DY47" s="1"/>
      <c r="DZ47" s="1"/>
      <c r="EA47" s="1"/>
      <c r="EB47" s="1"/>
      <c r="EC47" s="1"/>
      <c r="ED47" s="1"/>
      <c r="EE47" s="103"/>
      <c r="EF47" s="1"/>
      <c r="EG47" s="207"/>
      <c r="EH47" s="142"/>
      <c r="EI47" s="142"/>
      <c r="EJ47" s="142"/>
      <c r="EK47" s="142"/>
      <c r="EL47" s="142"/>
      <c r="EM47" s="142"/>
      <c r="EN47" s="142"/>
      <c r="EO47" s="79"/>
      <c r="EQ47" s="142"/>
      <c r="ER47" s="142"/>
      <c r="ES47" s="142"/>
      <c r="ET47" s="1"/>
      <c r="EU47" s="1"/>
      <c r="EV47" s="1"/>
      <c r="EW47" s="142"/>
      <c r="EX47" s="142"/>
      <c r="EY47" s="142"/>
      <c r="EZ47" s="142"/>
      <c r="FB47" s="142"/>
      <c r="FC47" s="142"/>
      <c r="FD47" s="142"/>
      <c r="FE47" s="142"/>
      <c r="FF47" s="142"/>
      <c r="FG47" s="142"/>
      <c r="FH47" s="142"/>
      <c r="FI47" s="142"/>
      <c r="FJ47" s="1"/>
      <c r="FK47" s="142"/>
      <c r="FL47" s="1"/>
      <c r="FM47" s="1"/>
      <c r="FN47" s="1"/>
      <c r="FO47" s="1"/>
      <c r="FP47" s="1"/>
      <c r="FQ47" s="1"/>
      <c r="FR47" s="1"/>
      <c r="FS47" s="1"/>
      <c r="FT47" s="140" t="s">
        <v>1469</v>
      </c>
      <c r="FU47" s="136" t="s">
        <v>1470</v>
      </c>
      <c r="FV47" s="136">
        <v>130.0</v>
      </c>
      <c r="FW47" s="136">
        <f t="shared" si="41"/>
        <v>19.5</v>
      </c>
      <c r="FX47" s="155">
        <f t="shared" si="42"/>
        <v>110.5</v>
      </c>
      <c r="FY47" s="146">
        <v>0.12</v>
      </c>
      <c r="FZ47" s="144" t="s">
        <v>248</v>
      </c>
      <c r="GA47" s="142"/>
      <c r="GB47" s="142"/>
      <c r="GC47" s="142"/>
      <c r="GD47" s="142"/>
      <c r="GE47" s="142"/>
      <c r="GF47" s="142"/>
      <c r="GG47" s="142"/>
      <c r="GH47" s="142"/>
      <c r="GI47" s="142"/>
      <c r="GJ47" s="1"/>
      <c r="GK47" s="1"/>
      <c r="GM47" s="1"/>
      <c r="GN47" s="1"/>
      <c r="GO47" s="1"/>
      <c r="GP47" s="1"/>
      <c r="GR47" s="1"/>
      <c r="GS47" s="1"/>
      <c r="GT47" s="1"/>
      <c r="GU47" s="1"/>
      <c r="GV47" s="1"/>
      <c r="GW47" s="1"/>
      <c r="GX47" s="1"/>
      <c r="GY47" s="142"/>
      <c r="GZ47" s="142"/>
      <c r="HA47" s="1"/>
      <c r="HB47" s="1"/>
      <c r="HC47" s="1"/>
      <c r="HD47" s="142"/>
      <c r="HE47" s="1"/>
      <c r="HF47" s="1"/>
      <c r="HG47" s="1"/>
      <c r="HH47" s="1"/>
      <c r="HI47" s="1"/>
      <c r="HK47" s="134" t="s">
        <v>1471</v>
      </c>
      <c r="HL47" s="157" t="s">
        <v>823</v>
      </c>
      <c r="HM47" s="136">
        <v>125.0</v>
      </c>
      <c r="HN47" s="136">
        <f t="shared" si="53"/>
        <v>18.75</v>
      </c>
      <c r="HO47" s="145">
        <f t="shared" si="54"/>
        <v>106.25</v>
      </c>
      <c r="HP47" s="146">
        <v>0.18</v>
      </c>
      <c r="HQ47" s="144" t="s">
        <v>248</v>
      </c>
      <c r="HR47" s="142"/>
      <c r="HS47" s="142"/>
      <c r="HT47" s="142"/>
      <c r="HU47" s="142"/>
      <c r="HV47" s="142"/>
      <c r="HW47" s="142"/>
      <c r="HX47" s="142"/>
      <c r="HY47" s="142"/>
      <c r="HZ47" s="142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JM47" s="1"/>
      <c r="JN47" s="1"/>
      <c r="JO47" s="1"/>
    </row>
    <row r="48" ht="24.75" customHeight="1">
      <c r="A48" s="33"/>
      <c r="D48" s="246"/>
      <c r="E48" s="1"/>
      <c r="J48" s="1"/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Z48" s="142"/>
      <c r="AB48" s="140" t="s">
        <v>1472</v>
      </c>
      <c r="AC48" s="141" t="s">
        <v>312</v>
      </c>
      <c r="AD48" s="136">
        <f t="shared" si="110"/>
        <v>5.25</v>
      </c>
      <c r="AE48" s="136">
        <f t="shared" si="111"/>
        <v>29.75</v>
      </c>
      <c r="AF48" s="145">
        <v>35.0</v>
      </c>
      <c r="AG48" s="146">
        <v>0.05</v>
      </c>
      <c r="AH48" s="147" t="s">
        <v>248</v>
      </c>
      <c r="AI48" s="1"/>
      <c r="AJ48" s="96"/>
      <c r="AK48" s="1"/>
      <c r="AL48" s="1"/>
      <c r="AM48" s="1"/>
      <c r="AN48" s="1"/>
      <c r="AO48" s="1"/>
      <c r="AP48" s="103"/>
      <c r="AR48" s="140" t="s">
        <v>1473</v>
      </c>
      <c r="AS48" s="148" t="s">
        <v>279</v>
      </c>
      <c r="AT48" s="136">
        <f t="shared" si="11"/>
        <v>7.5</v>
      </c>
      <c r="AU48" s="136">
        <f t="shared" si="12"/>
        <v>67.5</v>
      </c>
      <c r="AV48" s="136">
        <v>75.0</v>
      </c>
      <c r="AW48" s="136"/>
      <c r="AX48" s="139" t="s">
        <v>248</v>
      </c>
      <c r="AY48" s="142"/>
      <c r="AZ48" s="96"/>
      <c r="BA48" s="1"/>
      <c r="BB48" s="1"/>
      <c r="BC48" s="1"/>
      <c r="BD48" s="1"/>
      <c r="BE48" s="1"/>
      <c r="BF48" s="103"/>
      <c r="BI48" s="149"/>
      <c r="BJ48" s="141"/>
      <c r="BK48" s="136"/>
      <c r="BL48" s="136"/>
      <c r="BM48" s="136"/>
      <c r="BN48" s="136"/>
      <c r="BO48" s="139"/>
      <c r="BR48" s="134" t="s">
        <v>1474</v>
      </c>
      <c r="BS48" s="135" t="s">
        <v>1475</v>
      </c>
      <c r="BT48" s="136">
        <f t="shared" si="17"/>
        <v>69.9</v>
      </c>
      <c r="BU48" s="136">
        <f t="shared" si="18"/>
        <v>629.1</v>
      </c>
      <c r="BV48" s="136">
        <v>699.0</v>
      </c>
      <c r="BW48" s="138">
        <v>0.18</v>
      </c>
      <c r="BX48" s="139" t="s">
        <v>248</v>
      </c>
      <c r="CA48" s="179" t="s">
        <v>1476</v>
      </c>
      <c r="CB48" s="180" t="s">
        <v>452</v>
      </c>
      <c r="CC48" s="136">
        <f t="shared" si="136"/>
        <v>59.1</v>
      </c>
      <c r="CD48" s="136">
        <f t="shared" si="137"/>
        <v>531.9</v>
      </c>
      <c r="CE48" s="136">
        <v>591.0</v>
      </c>
      <c r="CF48" s="138">
        <v>0.18</v>
      </c>
      <c r="CG48" s="139" t="s">
        <v>248</v>
      </c>
      <c r="CI48" s="257" t="s">
        <v>1477</v>
      </c>
      <c r="CJ48" s="258" t="s">
        <v>1478</v>
      </c>
      <c r="CK48" s="181">
        <f t="shared" si="134"/>
        <v>18</v>
      </c>
      <c r="CL48" s="181">
        <f t="shared" si="135"/>
        <v>162</v>
      </c>
      <c r="CM48" s="234">
        <v>180.0</v>
      </c>
      <c r="CN48" s="146">
        <v>0.18</v>
      </c>
      <c r="CO48" s="144" t="s">
        <v>248</v>
      </c>
      <c r="CQ48" s="204" t="s">
        <v>1479</v>
      </c>
      <c r="CR48" s="205" t="s">
        <v>602</v>
      </c>
      <c r="CS48" s="136">
        <f t="shared" si="132"/>
        <v>39</v>
      </c>
      <c r="CT48" s="136">
        <f t="shared" si="133"/>
        <v>351</v>
      </c>
      <c r="CU48" s="145">
        <v>390.0</v>
      </c>
      <c r="CV48" s="146">
        <v>0.18</v>
      </c>
      <c r="CW48" s="152" t="s">
        <v>248</v>
      </c>
      <c r="CZ48" s="97"/>
      <c r="DA48" s="1"/>
      <c r="DD48" s="255"/>
      <c r="DE48" s="1"/>
      <c r="DF48" s="1"/>
      <c r="DG48" s="1"/>
      <c r="DH48" s="1"/>
      <c r="DI48" s="1"/>
      <c r="DO48" s="149" t="s">
        <v>1480</v>
      </c>
      <c r="DP48" s="136" t="s">
        <v>1255</v>
      </c>
      <c r="DQ48" s="136">
        <v>250.0</v>
      </c>
      <c r="DR48" s="136">
        <f t="shared" si="29"/>
        <v>37.5</v>
      </c>
      <c r="DS48" s="145">
        <f t="shared" si="30"/>
        <v>212.5</v>
      </c>
      <c r="DT48" s="138">
        <v>0.12</v>
      </c>
      <c r="DU48" s="143"/>
      <c r="DV48" s="144" t="s">
        <v>248</v>
      </c>
      <c r="DW48" s="1"/>
      <c r="DX48" s="96"/>
      <c r="DY48" s="1"/>
      <c r="DZ48" s="1"/>
      <c r="EA48" s="1"/>
      <c r="EB48" s="1"/>
      <c r="EC48" s="1"/>
      <c r="ED48" s="1"/>
      <c r="EE48" s="103"/>
      <c r="EF48" s="1"/>
      <c r="EG48" s="207"/>
      <c r="EH48" s="142"/>
      <c r="EI48" s="142"/>
      <c r="EJ48" s="142"/>
      <c r="EK48" s="142"/>
      <c r="EL48" s="142"/>
      <c r="EM48" s="142"/>
      <c r="EN48" s="142"/>
      <c r="EO48" s="79"/>
      <c r="EQ48" s="142"/>
      <c r="ER48" s="142"/>
      <c r="ES48" s="142"/>
      <c r="ET48" s="1"/>
      <c r="EU48" s="1"/>
      <c r="EV48" s="1"/>
      <c r="EW48" s="142"/>
      <c r="EX48" s="142"/>
      <c r="EY48" s="142"/>
      <c r="EZ48" s="142"/>
      <c r="FB48" s="142"/>
      <c r="FC48" s="142"/>
      <c r="FD48" s="142"/>
      <c r="FE48" s="142"/>
      <c r="FF48" s="142"/>
      <c r="FG48" s="142"/>
      <c r="FH48" s="142"/>
      <c r="FI48" s="142"/>
      <c r="FJ48" s="1"/>
      <c r="FK48" s="142"/>
      <c r="FL48" s="1"/>
      <c r="FM48" s="1"/>
      <c r="FN48" s="1"/>
      <c r="FO48" s="1"/>
      <c r="FP48" s="1"/>
      <c r="FQ48" s="1"/>
      <c r="FR48" s="1"/>
      <c r="FS48" s="1"/>
      <c r="FT48" s="140" t="s">
        <v>1481</v>
      </c>
      <c r="FU48" s="136" t="s">
        <v>855</v>
      </c>
      <c r="FV48" s="136">
        <v>130.0</v>
      </c>
      <c r="FW48" s="136">
        <f t="shared" si="41"/>
        <v>19.5</v>
      </c>
      <c r="FX48" s="155">
        <f t="shared" si="42"/>
        <v>110.5</v>
      </c>
      <c r="FY48" s="146">
        <v>0.12</v>
      </c>
      <c r="FZ48" s="144" t="s">
        <v>248</v>
      </c>
      <c r="GA48" s="142"/>
      <c r="GB48" s="142"/>
      <c r="GC48" s="142"/>
      <c r="GD48" s="142"/>
      <c r="GE48" s="142"/>
      <c r="GF48" s="142"/>
      <c r="GG48" s="142"/>
      <c r="GH48" s="142"/>
      <c r="GI48" s="142"/>
      <c r="GJ48" s="1"/>
      <c r="GK48" s="1"/>
      <c r="GM48" s="1"/>
      <c r="GN48" s="1"/>
      <c r="GO48" s="1"/>
      <c r="GP48" s="1"/>
      <c r="GR48" s="1"/>
      <c r="GS48" s="1"/>
      <c r="GT48" s="1"/>
      <c r="GU48" s="1"/>
      <c r="GV48" s="1"/>
      <c r="GW48" s="1"/>
      <c r="GX48" s="1"/>
      <c r="GY48" s="142"/>
      <c r="GZ48" s="142"/>
      <c r="HA48" s="1"/>
      <c r="HB48" s="1"/>
      <c r="HC48" s="1"/>
      <c r="HD48" s="142"/>
      <c r="HE48" s="1"/>
      <c r="HF48" s="1"/>
      <c r="HG48" s="1"/>
      <c r="HH48" s="1"/>
      <c r="HI48" s="1"/>
      <c r="HK48" s="134" t="s">
        <v>1482</v>
      </c>
      <c r="HL48" s="157" t="s">
        <v>1483</v>
      </c>
      <c r="HM48" s="136">
        <v>200.0</v>
      </c>
      <c r="HN48" s="136">
        <f t="shared" si="53"/>
        <v>30</v>
      </c>
      <c r="HO48" s="145">
        <f t="shared" si="54"/>
        <v>170</v>
      </c>
      <c r="HP48" s="146">
        <v>0.18</v>
      </c>
      <c r="HQ48" s="144" t="s">
        <v>248</v>
      </c>
      <c r="HR48" s="142"/>
      <c r="HS48" s="142"/>
      <c r="HT48" s="142"/>
      <c r="HU48" s="142"/>
      <c r="HV48" s="142"/>
      <c r="HW48" s="142"/>
      <c r="HX48" s="142"/>
      <c r="HY48" s="142"/>
      <c r="HZ48" s="142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JM48" s="1"/>
      <c r="JN48" s="1"/>
      <c r="JO48" s="1"/>
    </row>
    <row r="49" ht="24.75" customHeight="1">
      <c r="A49" s="33"/>
      <c r="D49" s="246"/>
      <c r="E49" s="1"/>
      <c r="J49" s="1"/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Z49" s="142"/>
      <c r="AB49" s="140" t="s">
        <v>1484</v>
      </c>
      <c r="AC49" s="141" t="s">
        <v>30</v>
      </c>
      <c r="AD49" s="136">
        <f t="shared" si="110"/>
        <v>12.75</v>
      </c>
      <c r="AE49" s="136">
        <f t="shared" si="111"/>
        <v>72.25</v>
      </c>
      <c r="AF49" s="145">
        <v>85.0</v>
      </c>
      <c r="AG49" s="146">
        <v>0.05</v>
      </c>
      <c r="AH49" s="147" t="s">
        <v>248</v>
      </c>
      <c r="AI49" s="1"/>
      <c r="AJ49" s="96"/>
      <c r="AK49" s="1"/>
      <c r="AL49" s="1"/>
      <c r="AM49" s="1"/>
      <c r="AN49" s="1"/>
      <c r="AO49" s="1"/>
      <c r="AP49" s="103"/>
      <c r="AR49" s="221" t="s">
        <v>1485</v>
      </c>
      <c r="AS49" s="259" t="s">
        <v>304</v>
      </c>
      <c r="AT49" s="260">
        <f t="shared" si="11"/>
        <v>27.2</v>
      </c>
      <c r="AU49" s="260">
        <f t="shared" si="12"/>
        <v>244.8</v>
      </c>
      <c r="AV49" s="260">
        <v>272.0</v>
      </c>
      <c r="AW49" s="260"/>
      <c r="AX49" s="261" t="s">
        <v>248</v>
      </c>
      <c r="AY49" s="142"/>
      <c r="AZ49" s="96"/>
      <c r="BA49" s="1"/>
      <c r="BB49" s="1"/>
      <c r="BC49" s="1"/>
      <c r="BD49" s="1"/>
      <c r="BE49" s="1"/>
      <c r="BF49" s="103"/>
      <c r="BI49" s="183"/>
      <c r="BJ49" s="186"/>
      <c r="BK49" s="154"/>
      <c r="BL49" s="154"/>
      <c r="BM49" s="154"/>
      <c r="BN49" s="154"/>
      <c r="BO49" s="203"/>
      <c r="BR49" s="134" t="s">
        <v>1486</v>
      </c>
      <c r="BS49" s="135" t="s">
        <v>335</v>
      </c>
      <c r="BT49" s="136">
        <f t="shared" si="17"/>
        <v>79.9</v>
      </c>
      <c r="BU49" s="136">
        <f t="shared" si="18"/>
        <v>719.1</v>
      </c>
      <c r="BV49" s="136">
        <v>799.0</v>
      </c>
      <c r="BW49" s="138">
        <v>0.18</v>
      </c>
      <c r="BX49" s="139" t="s">
        <v>248</v>
      </c>
      <c r="CA49" s="140" t="s">
        <v>1487</v>
      </c>
      <c r="CB49" s="151" t="s">
        <v>342</v>
      </c>
      <c r="CC49" s="136">
        <f t="shared" si="136"/>
        <v>29.9</v>
      </c>
      <c r="CD49" s="136">
        <f t="shared" si="137"/>
        <v>269.1</v>
      </c>
      <c r="CE49" s="136">
        <v>299.0</v>
      </c>
      <c r="CF49" s="138">
        <v>0.18</v>
      </c>
      <c r="CG49" s="139" t="s">
        <v>248</v>
      </c>
      <c r="CI49" s="196" t="s">
        <v>1488</v>
      </c>
      <c r="CJ49" s="135" t="s">
        <v>271</v>
      </c>
      <c r="CK49" s="136">
        <f t="shared" si="134"/>
        <v>34.9</v>
      </c>
      <c r="CL49" s="136">
        <f t="shared" si="135"/>
        <v>314.1</v>
      </c>
      <c r="CM49" s="145">
        <v>349.0</v>
      </c>
      <c r="CN49" s="146">
        <v>0.18</v>
      </c>
      <c r="CO49" s="144" t="s">
        <v>248</v>
      </c>
      <c r="CQ49" s="140" t="s">
        <v>1489</v>
      </c>
      <c r="CR49" s="148" t="s">
        <v>1118</v>
      </c>
      <c r="CS49" s="136">
        <f t="shared" si="132"/>
        <v>55</v>
      </c>
      <c r="CT49" s="136">
        <f t="shared" si="133"/>
        <v>495</v>
      </c>
      <c r="CU49" s="145">
        <v>550.0</v>
      </c>
      <c r="CV49" s="146">
        <v>0.18</v>
      </c>
      <c r="CW49" s="152" t="s">
        <v>248</v>
      </c>
      <c r="CZ49" s="97"/>
      <c r="DA49" s="1"/>
      <c r="DD49" s="255"/>
      <c r="DE49" s="1"/>
      <c r="DF49" s="1"/>
      <c r="DG49" s="1"/>
      <c r="DH49" s="1"/>
      <c r="DI49" s="1"/>
      <c r="DO49" s="149"/>
      <c r="DP49" s="154"/>
      <c r="DQ49" s="154"/>
      <c r="DR49" s="154"/>
      <c r="DS49" s="145">
        <f t="shared" si="30"/>
        <v>0</v>
      </c>
      <c r="DT49" s="138"/>
      <c r="DU49" s="143"/>
      <c r="DV49" s="185"/>
      <c r="DW49" s="1"/>
      <c r="DX49" s="96"/>
      <c r="DY49" s="1"/>
      <c r="DZ49" s="1"/>
      <c r="EA49" s="1"/>
      <c r="EB49" s="1"/>
      <c r="EC49" s="1"/>
      <c r="ED49" s="1"/>
      <c r="EE49" s="103"/>
      <c r="EF49" s="1"/>
      <c r="EQ49" s="142"/>
      <c r="ER49" s="142"/>
      <c r="ES49" s="142"/>
      <c r="ET49" s="1"/>
      <c r="EU49" s="1"/>
      <c r="EV49" s="1"/>
      <c r="EW49" s="142"/>
      <c r="EX49" s="142"/>
      <c r="EY49" s="142"/>
      <c r="EZ49" s="142"/>
      <c r="FB49" s="142"/>
      <c r="FC49" s="142"/>
      <c r="FD49" s="142"/>
      <c r="FE49" s="142"/>
      <c r="FF49" s="142"/>
      <c r="FG49" s="142"/>
      <c r="FH49" s="142"/>
      <c r="FI49" s="142"/>
      <c r="FJ49" s="1"/>
      <c r="FK49" s="142"/>
      <c r="FL49" s="1"/>
      <c r="FM49" s="1"/>
      <c r="FN49" s="1"/>
      <c r="FO49" s="1"/>
      <c r="FP49" s="1"/>
      <c r="FQ49" s="1"/>
      <c r="FR49" s="1"/>
      <c r="FS49" s="1"/>
      <c r="FT49" s="140" t="s">
        <v>1490</v>
      </c>
      <c r="FU49" s="136" t="s">
        <v>855</v>
      </c>
      <c r="FV49" s="136">
        <v>130.0</v>
      </c>
      <c r="FW49" s="136">
        <f t="shared" si="41"/>
        <v>19.5</v>
      </c>
      <c r="FX49" s="155">
        <f t="shared" si="42"/>
        <v>110.5</v>
      </c>
      <c r="FY49" s="146">
        <v>0.12</v>
      </c>
      <c r="FZ49" s="144" t="s">
        <v>248</v>
      </c>
      <c r="GA49" s="142"/>
      <c r="GB49" s="142"/>
      <c r="GC49" s="142"/>
      <c r="GD49" s="142"/>
      <c r="GE49" s="142"/>
      <c r="GF49" s="142"/>
      <c r="GG49" s="142"/>
      <c r="GH49" s="142"/>
      <c r="GI49" s="142"/>
      <c r="GJ49" s="1"/>
      <c r="GK49" s="1"/>
      <c r="GM49" s="1"/>
      <c r="GN49" s="1"/>
      <c r="GO49" s="1"/>
      <c r="GP49" s="1"/>
      <c r="GR49" s="1"/>
      <c r="GS49" s="1"/>
      <c r="GT49" s="1"/>
      <c r="GU49" s="1"/>
      <c r="GV49" s="1"/>
      <c r="GW49" s="1"/>
      <c r="GX49" s="1"/>
      <c r="GY49" s="142"/>
      <c r="GZ49" s="142"/>
      <c r="HA49" s="1"/>
      <c r="HB49" s="1"/>
      <c r="HC49" s="1"/>
      <c r="HD49" s="142"/>
      <c r="HE49" s="1"/>
      <c r="HF49" s="1"/>
      <c r="HG49" s="1"/>
      <c r="HH49" s="1"/>
      <c r="HI49" s="1"/>
      <c r="HK49" s="149"/>
      <c r="HL49" s="141"/>
      <c r="HM49" s="136"/>
      <c r="HN49" s="136"/>
      <c r="HO49" s="145"/>
      <c r="HP49" s="145"/>
      <c r="HQ49" s="144"/>
      <c r="HR49" s="142"/>
      <c r="HS49" s="142"/>
      <c r="HT49" s="142"/>
      <c r="HU49" s="142"/>
      <c r="HV49" s="142"/>
      <c r="HW49" s="142"/>
      <c r="HX49" s="142"/>
      <c r="HY49" s="142"/>
      <c r="HZ49" s="142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JM49" s="1"/>
      <c r="JN49" s="1"/>
      <c r="JO49" s="1"/>
    </row>
    <row r="50" ht="24.75" customHeight="1">
      <c r="A50" s="33"/>
      <c r="D50" s="246"/>
      <c r="E50" s="1"/>
      <c r="J50" s="1"/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Z50" s="142"/>
      <c r="AB50" s="140" t="s">
        <v>1491</v>
      </c>
      <c r="AC50" s="141" t="s">
        <v>30</v>
      </c>
      <c r="AD50" s="136">
        <f t="shared" si="110"/>
        <v>3.75</v>
      </c>
      <c r="AE50" s="136">
        <f t="shared" si="111"/>
        <v>21.25</v>
      </c>
      <c r="AF50" s="145">
        <v>25.0</v>
      </c>
      <c r="AG50" s="146">
        <v>0.05</v>
      </c>
      <c r="AH50" s="147" t="s">
        <v>248</v>
      </c>
      <c r="AI50" s="1"/>
      <c r="AJ50" s="96"/>
      <c r="AK50" s="1"/>
      <c r="AL50" s="1"/>
      <c r="AM50" s="1"/>
      <c r="AN50" s="1"/>
      <c r="AO50" s="1"/>
      <c r="AP50" s="103"/>
      <c r="AR50" s="140" t="s">
        <v>1492</v>
      </c>
      <c r="AS50" s="148" t="s">
        <v>279</v>
      </c>
      <c r="AT50" s="136">
        <f t="shared" si="11"/>
        <v>7.5</v>
      </c>
      <c r="AU50" s="136">
        <f t="shared" si="12"/>
        <v>67.5</v>
      </c>
      <c r="AV50" s="136">
        <v>75.0</v>
      </c>
      <c r="AW50" s="136"/>
      <c r="AX50" s="139"/>
      <c r="AY50" s="142"/>
      <c r="AZ50" s="96"/>
      <c r="BA50" s="1"/>
      <c r="BB50" s="1"/>
      <c r="BC50" s="1"/>
      <c r="BD50" s="1"/>
      <c r="BE50" s="1"/>
      <c r="BF50" s="103"/>
      <c r="BI50" s="96"/>
      <c r="BJ50" s="1"/>
      <c r="BK50" s="1"/>
      <c r="BL50" s="1"/>
      <c r="BM50" s="1"/>
      <c r="BN50" s="1"/>
      <c r="BO50" s="103"/>
      <c r="BR50" s="134" t="s">
        <v>1493</v>
      </c>
      <c r="BS50" s="135" t="s">
        <v>396</v>
      </c>
      <c r="BT50" s="136">
        <f t="shared" si="17"/>
        <v>28.5</v>
      </c>
      <c r="BU50" s="136">
        <f t="shared" si="18"/>
        <v>256.5</v>
      </c>
      <c r="BV50" s="136">
        <v>285.0</v>
      </c>
      <c r="BW50" s="138">
        <v>0.18</v>
      </c>
      <c r="BX50" s="139" t="s">
        <v>248</v>
      </c>
      <c r="CA50" s="140" t="s">
        <v>1494</v>
      </c>
      <c r="CB50" s="151" t="s">
        <v>546</v>
      </c>
      <c r="CC50" s="136">
        <f t="shared" si="136"/>
        <v>39.9</v>
      </c>
      <c r="CD50" s="136">
        <f t="shared" si="137"/>
        <v>359.1</v>
      </c>
      <c r="CE50" s="136">
        <v>399.0</v>
      </c>
      <c r="CF50" s="138">
        <v>0.18</v>
      </c>
      <c r="CG50" s="139" t="s">
        <v>248</v>
      </c>
      <c r="CI50" s="140" t="s">
        <v>1495</v>
      </c>
      <c r="CJ50" s="141" t="s">
        <v>1496</v>
      </c>
      <c r="CK50" s="136">
        <f t="shared" si="134"/>
        <v>8</v>
      </c>
      <c r="CL50" s="136">
        <f t="shared" si="135"/>
        <v>72</v>
      </c>
      <c r="CM50" s="145">
        <v>80.0</v>
      </c>
      <c r="CN50" s="146">
        <v>0.18</v>
      </c>
      <c r="CO50" s="144" t="s">
        <v>248</v>
      </c>
      <c r="CQ50" s="175" t="s">
        <v>1497</v>
      </c>
      <c r="CR50" s="176" t="s">
        <v>602</v>
      </c>
      <c r="CS50" s="136">
        <f t="shared" si="132"/>
        <v>50</v>
      </c>
      <c r="CT50" s="136">
        <f t="shared" si="133"/>
        <v>450</v>
      </c>
      <c r="CU50" s="145">
        <v>500.0</v>
      </c>
      <c r="CV50" s="146">
        <v>0.18</v>
      </c>
      <c r="CW50" s="152" t="s">
        <v>248</v>
      </c>
      <c r="CZ50" s="97"/>
      <c r="DA50" s="1"/>
      <c r="DD50" s="255"/>
      <c r="DE50" s="1"/>
      <c r="DF50" s="1"/>
      <c r="DG50" s="1"/>
      <c r="DH50" s="1"/>
      <c r="DI50" s="1"/>
      <c r="DT50" s="255"/>
      <c r="DU50" s="1"/>
      <c r="DW50" s="1"/>
      <c r="DX50" s="96"/>
      <c r="DY50" s="1"/>
      <c r="DZ50" s="1"/>
      <c r="EA50" s="1"/>
      <c r="EB50" s="1"/>
      <c r="EC50" s="1"/>
      <c r="ED50" s="1"/>
      <c r="EE50" s="103"/>
      <c r="EF50" s="1"/>
      <c r="EQ50" s="142"/>
      <c r="ER50" s="142"/>
      <c r="ES50" s="142"/>
      <c r="ET50" s="1"/>
      <c r="EU50" s="1"/>
      <c r="EV50" s="1"/>
      <c r="EW50" s="142"/>
      <c r="EX50" s="142"/>
      <c r="EY50" s="142"/>
      <c r="EZ50" s="142"/>
      <c r="FB50" s="142"/>
      <c r="FC50" s="142"/>
      <c r="FD50" s="142"/>
      <c r="FE50" s="142"/>
      <c r="FF50" s="142"/>
      <c r="FG50" s="142"/>
      <c r="FH50" s="142"/>
      <c r="FI50" s="142"/>
      <c r="FJ50" s="1"/>
      <c r="FK50" s="142"/>
      <c r="FL50" s="1"/>
      <c r="FM50" s="1"/>
      <c r="FN50" s="1"/>
      <c r="FO50" s="1"/>
      <c r="FP50" s="1"/>
      <c r="FQ50" s="1"/>
      <c r="FR50" s="1"/>
      <c r="FS50" s="1"/>
      <c r="FT50" s="140" t="s">
        <v>1498</v>
      </c>
      <c r="FU50" s="136" t="s">
        <v>855</v>
      </c>
      <c r="FV50" s="136">
        <v>130.0</v>
      </c>
      <c r="FW50" s="136">
        <f t="shared" si="41"/>
        <v>19.5</v>
      </c>
      <c r="FX50" s="155">
        <f t="shared" si="42"/>
        <v>110.5</v>
      </c>
      <c r="FY50" s="146">
        <v>0.12</v>
      </c>
      <c r="FZ50" s="144" t="s">
        <v>248</v>
      </c>
      <c r="GA50" s="142"/>
      <c r="GB50" s="142"/>
      <c r="GC50" s="142"/>
      <c r="GD50" s="142"/>
      <c r="GE50" s="142"/>
      <c r="GF50" s="142"/>
      <c r="GG50" s="142"/>
      <c r="GH50" s="142"/>
      <c r="GI50" s="142"/>
      <c r="GJ50" s="1"/>
      <c r="GK50" s="1"/>
      <c r="GM50" s="1"/>
      <c r="GN50" s="1"/>
      <c r="GO50" s="1"/>
      <c r="GP50" s="1"/>
      <c r="GR50" s="1"/>
      <c r="GS50" s="1"/>
      <c r="GT50" s="1"/>
      <c r="GU50" s="1"/>
      <c r="GW50" s="1"/>
      <c r="GX50" s="1"/>
      <c r="GY50" s="142"/>
      <c r="GZ50" s="142"/>
      <c r="HA50" s="1"/>
      <c r="HC50" s="1"/>
      <c r="HD50" s="142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JM50" s="1"/>
      <c r="JN50" s="1"/>
      <c r="JO50" s="1"/>
    </row>
    <row r="51" ht="24.75" customHeight="1">
      <c r="A51" s="33"/>
      <c r="D51" s="246"/>
      <c r="E51" s="1"/>
      <c r="J51" s="1"/>
      <c r="K51" s="1"/>
      <c r="L51" s="1"/>
      <c r="M51" s="1"/>
      <c r="O51" s="1"/>
      <c r="P51" s="1"/>
      <c r="Q51" s="1"/>
      <c r="R51" s="1"/>
      <c r="S51" s="1"/>
      <c r="T51" s="1"/>
      <c r="U51" s="1"/>
      <c r="V51" s="1"/>
      <c r="Z51" s="142"/>
      <c r="AB51" s="140" t="s">
        <v>1499</v>
      </c>
      <c r="AC51" s="141" t="s">
        <v>711</v>
      </c>
      <c r="AD51" s="136">
        <f t="shared" si="110"/>
        <v>11.25</v>
      </c>
      <c r="AE51" s="136">
        <f t="shared" si="111"/>
        <v>63.75</v>
      </c>
      <c r="AF51" s="145">
        <v>75.0</v>
      </c>
      <c r="AG51" s="146">
        <v>0.05</v>
      </c>
      <c r="AH51" s="147" t="s">
        <v>248</v>
      </c>
      <c r="AI51" s="1"/>
      <c r="AJ51" s="96"/>
      <c r="AK51" s="1"/>
      <c r="AL51" s="1"/>
      <c r="AM51" s="1"/>
      <c r="AN51" s="1"/>
      <c r="AO51" s="1"/>
      <c r="AP51" s="103"/>
      <c r="AR51" s="221" t="s">
        <v>1485</v>
      </c>
      <c r="AS51" s="259" t="s">
        <v>304</v>
      </c>
      <c r="AT51" s="260">
        <f t="shared" si="11"/>
        <v>27.2</v>
      </c>
      <c r="AU51" s="260">
        <f t="shared" si="12"/>
        <v>244.8</v>
      </c>
      <c r="AV51" s="260">
        <v>272.0</v>
      </c>
      <c r="AW51" s="136"/>
      <c r="AX51" s="139"/>
      <c r="AY51" s="142"/>
      <c r="AZ51" s="96"/>
      <c r="BA51" s="1"/>
      <c r="BB51" s="1"/>
      <c r="BC51" s="1"/>
      <c r="BD51" s="1"/>
      <c r="BE51" s="1"/>
      <c r="BF51" s="103"/>
      <c r="BI51" s="96"/>
      <c r="BJ51" s="1"/>
      <c r="BK51" s="1"/>
      <c r="BL51" s="1"/>
      <c r="BM51" s="1"/>
      <c r="BN51" s="1"/>
      <c r="BO51" s="103"/>
      <c r="BR51" s="140" t="s">
        <v>1500</v>
      </c>
      <c r="BS51" s="141" t="s">
        <v>1501</v>
      </c>
      <c r="BT51" s="136">
        <f t="shared" si="17"/>
        <v>15.9</v>
      </c>
      <c r="BU51" s="136">
        <f t="shared" si="18"/>
        <v>143.1</v>
      </c>
      <c r="BV51" s="136">
        <v>159.0</v>
      </c>
      <c r="BW51" s="138">
        <v>0.18</v>
      </c>
      <c r="BX51" s="139" t="s">
        <v>248</v>
      </c>
      <c r="CA51" s="140" t="s">
        <v>1502</v>
      </c>
      <c r="CB51" s="151" t="s">
        <v>1503</v>
      </c>
      <c r="CC51" s="136">
        <f t="shared" si="136"/>
        <v>38</v>
      </c>
      <c r="CD51" s="136">
        <f t="shared" si="137"/>
        <v>342</v>
      </c>
      <c r="CE51" s="136">
        <v>380.0</v>
      </c>
      <c r="CF51" s="138">
        <v>0.18</v>
      </c>
      <c r="CG51" s="139" t="s">
        <v>248</v>
      </c>
      <c r="CI51" s="140"/>
      <c r="CJ51" s="148"/>
      <c r="CK51" s="136"/>
      <c r="CL51" s="136"/>
      <c r="CM51" s="145"/>
      <c r="CN51" s="145"/>
      <c r="CO51" s="144"/>
      <c r="CQ51" s="140" t="s">
        <v>1504</v>
      </c>
      <c r="CR51" s="148" t="s">
        <v>1211</v>
      </c>
      <c r="CS51" s="136">
        <f t="shared" si="132"/>
        <v>34.9</v>
      </c>
      <c r="CT51" s="136">
        <f t="shared" si="133"/>
        <v>314.1</v>
      </c>
      <c r="CU51" s="145">
        <v>349.0</v>
      </c>
      <c r="CV51" s="146">
        <v>0.18</v>
      </c>
      <c r="CW51" s="152" t="s">
        <v>248</v>
      </c>
      <c r="CZ51" s="97"/>
      <c r="DA51" s="1"/>
      <c r="DD51" s="255"/>
      <c r="DE51" s="1"/>
      <c r="DF51" s="1"/>
      <c r="DG51" s="1"/>
      <c r="DH51" s="1"/>
      <c r="DI51" s="1"/>
      <c r="DT51" s="255"/>
      <c r="DU51" s="1"/>
      <c r="DW51" s="1"/>
      <c r="DX51" s="96"/>
      <c r="DY51" s="1"/>
      <c r="DZ51" s="1"/>
      <c r="EA51" s="1"/>
      <c r="EB51" s="1"/>
      <c r="EC51" s="1"/>
      <c r="ED51" s="1"/>
      <c r="EE51" s="103"/>
      <c r="EF51" s="1"/>
      <c r="EQ51" s="142"/>
      <c r="ER51" s="142"/>
      <c r="ES51" s="142"/>
      <c r="ET51" s="1"/>
      <c r="EU51" s="1"/>
      <c r="EV51" s="1"/>
      <c r="EW51" s="142"/>
      <c r="EX51" s="142"/>
      <c r="EY51" s="142"/>
      <c r="EZ51" s="142"/>
      <c r="FB51" s="142"/>
      <c r="FC51" s="142"/>
      <c r="FD51" s="142"/>
      <c r="FE51" s="142"/>
      <c r="FF51" s="142"/>
      <c r="FG51" s="142"/>
      <c r="FH51" s="142"/>
      <c r="FI51" s="142"/>
      <c r="FJ51" s="1"/>
      <c r="FK51" s="142"/>
      <c r="FL51" s="1"/>
      <c r="FM51" s="1"/>
      <c r="FN51" s="1"/>
      <c r="FO51" s="1"/>
      <c r="FP51" s="1"/>
      <c r="FQ51" s="1"/>
      <c r="FR51" s="1"/>
      <c r="FS51" s="1"/>
      <c r="FT51" s="140" t="s">
        <v>1505</v>
      </c>
      <c r="FU51" s="136" t="s">
        <v>855</v>
      </c>
      <c r="FV51" s="136">
        <v>135.0</v>
      </c>
      <c r="FW51" s="136">
        <f t="shared" si="41"/>
        <v>20.25</v>
      </c>
      <c r="FX51" s="155">
        <f t="shared" si="42"/>
        <v>114.75</v>
      </c>
      <c r="FY51" s="146">
        <v>0.12</v>
      </c>
      <c r="FZ51" s="144" t="s">
        <v>248</v>
      </c>
      <c r="GA51" s="142"/>
      <c r="GB51" s="142"/>
      <c r="GC51" s="142"/>
      <c r="GD51" s="142"/>
      <c r="GE51" s="142"/>
      <c r="GF51" s="142"/>
      <c r="GG51" s="142"/>
      <c r="GH51" s="142"/>
      <c r="GI51" s="142"/>
      <c r="GJ51" s="1"/>
      <c r="GK51" s="1"/>
      <c r="GM51" s="1"/>
      <c r="GN51" s="1"/>
      <c r="GO51" s="1"/>
      <c r="GP51" s="1"/>
      <c r="GR51" s="1"/>
      <c r="GS51" s="1"/>
      <c r="GT51" s="1"/>
      <c r="GU51" s="1"/>
      <c r="GW51" s="1"/>
      <c r="GX51" s="1"/>
      <c r="GY51" s="142"/>
      <c r="GZ51" s="142"/>
      <c r="HA51" s="1"/>
      <c r="HC51" s="1"/>
      <c r="HD51" s="142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JM51" s="1"/>
      <c r="JN51" s="1"/>
      <c r="JO51" s="1"/>
    </row>
    <row r="52" ht="24.75" customHeight="1">
      <c r="A52" s="33"/>
      <c r="D52" s="246"/>
      <c r="E52" s="1"/>
      <c r="J52" s="1"/>
      <c r="K52" s="1"/>
      <c r="L52" s="1"/>
      <c r="M52" s="1"/>
      <c r="O52" s="1"/>
      <c r="P52" s="1"/>
      <c r="Q52" s="1"/>
      <c r="R52" s="1"/>
      <c r="S52" s="1"/>
      <c r="T52" s="1"/>
      <c r="U52" s="1"/>
      <c r="V52" s="1"/>
      <c r="Z52" s="142"/>
      <c r="AB52" s="140" t="s">
        <v>1506</v>
      </c>
      <c r="AC52" s="141" t="s">
        <v>312</v>
      </c>
      <c r="AD52" s="136">
        <f t="shared" si="110"/>
        <v>5.55</v>
      </c>
      <c r="AE52" s="136">
        <f t="shared" si="111"/>
        <v>31.45</v>
      </c>
      <c r="AF52" s="145">
        <v>37.0</v>
      </c>
      <c r="AG52" s="146">
        <v>0.05</v>
      </c>
      <c r="AH52" s="147" t="s">
        <v>248</v>
      </c>
      <c r="AI52" s="1"/>
      <c r="AJ52" s="96"/>
      <c r="AK52" s="1"/>
      <c r="AL52" s="1"/>
      <c r="AM52" s="1"/>
      <c r="AN52" s="1"/>
      <c r="AO52" s="1"/>
      <c r="AP52" s="103"/>
      <c r="AR52" s="149" t="s">
        <v>1492</v>
      </c>
      <c r="AS52" s="141" t="s">
        <v>260</v>
      </c>
      <c r="AT52" s="136">
        <f t="shared" si="11"/>
        <v>14.9</v>
      </c>
      <c r="AU52" s="136">
        <f t="shared" si="12"/>
        <v>134.1</v>
      </c>
      <c r="AV52" s="136">
        <v>149.0</v>
      </c>
      <c r="AW52" s="136"/>
      <c r="AX52" s="139" t="s">
        <v>248</v>
      </c>
      <c r="AY52" s="142"/>
      <c r="AZ52" s="96"/>
      <c r="BA52" s="1"/>
      <c r="BB52" s="1"/>
      <c r="BC52" s="1"/>
      <c r="BD52" s="1"/>
      <c r="BE52" s="1"/>
      <c r="BF52" s="103"/>
      <c r="BI52" s="96"/>
      <c r="BJ52" s="1"/>
      <c r="BK52" s="1"/>
      <c r="BL52" s="1"/>
      <c r="BM52" s="1"/>
      <c r="BN52" s="1"/>
      <c r="BO52" s="103"/>
      <c r="BR52" s="140" t="s">
        <v>1507</v>
      </c>
      <c r="BS52" s="141" t="s">
        <v>1508</v>
      </c>
      <c r="BT52" s="136">
        <f t="shared" si="17"/>
        <v>17.9</v>
      </c>
      <c r="BU52" s="136">
        <f t="shared" si="18"/>
        <v>161.1</v>
      </c>
      <c r="BV52" s="136">
        <v>179.0</v>
      </c>
      <c r="BW52" s="138">
        <v>0.18</v>
      </c>
      <c r="BX52" s="139" t="s">
        <v>248</v>
      </c>
      <c r="CA52" s="140" t="s">
        <v>1509</v>
      </c>
      <c r="CB52" s="151" t="s">
        <v>342</v>
      </c>
      <c r="CC52" s="136">
        <f t="shared" si="136"/>
        <v>25</v>
      </c>
      <c r="CD52" s="136">
        <f t="shared" si="137"/>
        <v>225</v>
      </c>
      <c r="CE52" s="136">
        <v>250.0</v>
      </c>
      <c r="CF52" s="138">
        <v>0.18</v>
      </c>
      <c r="CG52" s="139" t="s">
        <v>248</v>
      </c>
      <c r="CI52" s="262"/>
      <c r="CJ52" s="263"/>
      <c r="CK52" s="264"/>
      <c r="CL52" s="136"/>
      <c r="CM52" s="145"/>
      <c r="CN52" s="145"/>
      <c r="CO52" s="144"/>
      <c r="CQ52" s="140" t="s">
        <v>1510</v>
      </c>
      <c r="CR52" s="148" t="s">
        <v>1511</v>
      </c>
      <c r="CS52" s="136">
        <f t="shared" si="132"/>
        <v>50</v>
      </c>
      <c r="CT52" s="136">
        <f t="shared" si="133"/>
        <v>450</v>
      </c>
      <c r="CU52" s="145">
        <v>500.0</v>
      </c>
      <c r="CV52" s="146">
        <v>0.18</v>
      </c>
      <c r="CW52" s="152" t="s">
        <v>248</v>
      </c>
      <c r="CZ52" s="97"/>
      <c r="DA52" s="1"/>
      <c r="DD52" s="255"/>
      <c r="DE52" s="1"/>
      <c r="DF52" s="1"/>
      <c r="DG52" s="1"/>
      <c r="DH52" s="1"/>
      <c r="DI52" s="1"/>
      <c r="DT52" s="255"/>
      <c r="DU52" s="1"/>
      <c r="DW52" s="1"/>
      <c r="DX52" s="96"/>
      <c r="DY52" s="1"/>
      <c r="DZ52" s="1"/>
      <c r="EA52" s="1"/>
      <c r="EB52" s="1"/>
      <c r="EC52" s="1"/>
      <c r="ED52" s="1"/>
      <c r="EE52" s="103"/>
      <c r="EF52" s="1"/>
      <c r="EQ52" s="142"/>
      <c r="ER52" s="142"/>
      <c r="ES52" s="142"/>
      <c r="ET52" s="1"/>
      <c r="EU52" s="1"/>
      <c r="EV52" s="1"/>
      <c r="EW52" s="142"/>
      <c r="EX52" s="142"/>
      <c r="EY52" s="142"/>
      <c r="EZ52" s="142"/>
      <c r="FB52" s="142"/>
      <c r="FC52" s="142"/>
      <c r="FD52" s="142"/>
      <c r="FE52" s="142"/>
      <c r="FF52" s="142"/>
      <c r="FG52" s="142"/>
      <c r="FH52" s="142"/>
      <c r="FI52" s="142"/>
      <c r="FJ52" s="1"/>
      <c r="FK52" s="142"/>
      <c r="FL52" s="1"/>
      <c r="FM52" s="1"/>
      <c r="FN52" s="1"/>
      <c r="FO52" s="1"/>
      <c r="FP52" s="1"/>
      <c r="FQ52" s="1"/>
      <c r="FR52" s="1"/>
      <c r="FS52" s="1"/>
      <c r="FT52" s="140" t="s">
        <v>1512</v>
      </c>
      <c r="FU52" s="136" t="s">
        <v>855</v>
      </c>
      <c r="FV52" s="136">
        <v>110.0</v>
      </c>
      <c r="FW52" s="136">
        <f t="shared" si="41"/>
        <v>16.5</v>
      </c>
      <c r="FX52" s="155">
        <f t="shared" si="42"/>
        <v>93.5</v>
      </c>
      <c r="FY52" s="146">
        <v>0.12</v>
      </c>
      <c r="FZ52" s="144" t="s">
        <v>248</v>
      </c>
      <c r="GA52" s="142"/>
      <c r="GB52" s="142"/>
      <c r="GC52" s="142"/>
      <c r="GD52" s="142"/>
      <c r="GE52" s="142"/>
      <c r="GF52" s="142"/>
      <c r="GG52" s="142"/>
      <c r="GH52" s="142"/>
      <c r="GI52" s="142"/>
      <c r="GJ52" s="1"/>
      <c r="GK52" s="1"/>
      <c r="GM52" s="1"/>
      <c r="GN52" s="1"/>
      <c r="GO52" s="1"/>
      <c r="GP52" s="1"/>
      <c r="GR52" s="1"/>
      <c r="GS52" s="1"/>
      <c r="GT52" s="1"/>
      <c r="GU52" s="1"/>
      <c r="GW52" s="1"/>
      <c r="GX52" s="1"/>
      <c r="GY52" s="142"/>
      <c r="GZ52" s="142"/>
      <c r="HA52" s="1"/>
      <c r="HC52" s="1"/>
      <c r="HD52" s="142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JM52" s="1"/>
      <c r="JN52" s="1"/>
      <c r="JO52" s="1"/>
    </row>
    <row r="53" ht="24.75" customHeight="1">
      <c r="A53" s="33"/>
      <c r="D53" s="246"/>
      <c r="E53" s="1"/>
      <c r="J53" s="1"/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Z53" s="142"/>
      <c r="AB53" s="140" t="s">
        <v>1513</v>
      </c>
      <c r="AC53" s="141" t="s">
        <v>30</v>
      </c>
      <c r="AD53" s="136">
        <f t="shared" si="110"/>
        <v>4.2</v>
      </c>
      <c r="AE53" s="136">
        <f t="shared" si="111"/>
        <v>23.8</v>
      </c>
      <c r="AF53" s="145">
        <v>28.0</v>
      </c>
      <c r="AG53" s="146">
        <v>0.05</v>
      </c>
      <c r="AH53" s="147" t="s">
        <v>248</v>
      </c>
      <c r="AI53" s="1"/>
      <c r="AJ53" s="96"/>
      <c r="AK53" s="1"/>
      <c r="AL53" s="1"/>
      <c r="AM53" s="1"/>
      <c r="AN53" s="1"/>
      <c r="AO53" s="1"/>
      <c r="AP53" s="103"/>
      <c r="AR53" s="140" t="s">
        <v>1514</v>
      </c>
      <c r="AS53" s="148" t="s">
        <v>279</v>
      </c>
      <c r="AT53" s="136">
        <f t="shared" si="11"/>
        <v>5</v>
      </c>
      <c r="AU53" s="136">
        <f t="shared" si="12"/>
        <v>45</v>
      </c>
      <c r="AV53" s="136">
        <v>50.0</v>
      </c>
      <c r="AW53" s="136"/>
      <c r="AX53" s="139" t="s">
        <v>248</v>
      </c>
      <c r="AY53" s="142"/>
      <c r="AZ53" s="96"/>
      <c r="BA53" s="1"/>
      <c r="BB53" s="1"/>
      <c r="BC53" s="1"/>
      <c r="BD53" s="1"/>
      <c r="BE53" s="1"/>
      <c r="BF53" s="103"/>
      <c r="BI53" s="96"/>
      <c r="BJ53" s="1"/>
      <c r="BK53" s="1"/>
      <c r="BL53" s="1"/>
      <c r="BM53" s="1"/>
      <c r="BN53" s="1"/>
      <c r="BO53" s="103"/>
      <c r="BR53" s="149" t="s">
        <v>1515</v>
      </c>
      <c r="BS53" s="141" t="s">
        <v>1088</v>
      </c>
      <c r="BT53" s="136">
        <f t="shared" si="17"/>
        <v>16.5</v>
      </c>
      <c r="BU53" s="136">
        <f t="shared" si="18"/>
        <v>148.5</v>
      </c>
      <c r="BV53" s="136">
        <v>165.0</v>
      </c>
      <c r="BW53" s="138">
        <v>0.18</v>
      </c>
      <c r="BX53" s="139" t="s">
        <v>248</v>
      </c>
      <c r="CA53" s="179" t="s">
        <v>1516</v>
      </c>
      <c r="CB53" s="180" t="s">
        <v>1517</v>
      </c>
      <c r="CC53" s="136">
        <f t="shared" si="136"/>
        <v>39.9</v>
      </c>
      <c r="CD53" s="136">
        <f t="shared" si="137"/>
        <v>359.1</v>
      </c>
      <c r="CE53" s="136">
        <v>399.0</v>
      </c>
      <c r="CF53" s="138">
        <v>0.18</v>
      </c>
      <c r="CG53" s="139" t="s">
        <v>248</v>
      </c>
      <c r="CI53" s="140"/>
      <c r="CJ53" s="148"/>
      <c r="CK53" s="136"/>
      <c r="CL53" s="136"/>
      <c r="CM53" s="145"/>
      <c r="CN53" s="145"/>
      <c r="CO53" s="144"/>
      <c r="CQ53" s="175" t="s">
        <v>1518</v>
      </c>
      <c r="CR53" s="176" t="s">
        <v>1466</v>
      </c>
      <c r="CS53" s="136">
        <f t="shared" si="132"/>
        <v>26.5</v>
      </c>
      <c r="CT53" s="136">
        <f t="shared" si="133"/>
        <v>238.5</v>
      </c>
      <c r="CU53" s="145">
        <v>265.0</v>
      </c>
      <c r="CV53" s="146">
        <v>0.18</v>
      </c>
      <c r="CW53" s="152" t="s">
        <v>248</v>
      </c>
      <c r="CZ53" s="97"/>
      <c r="DA53" s="1"/>
      <c r="DD53" s="255"/>
      <c r="DE53" s="1"/>
      <c r="DF53" s="1"/>
      <c r="DG53" s="1"/>
      <c r="DH53" s="1"/>
      <c r="DI53" s="1"/>
      <c r="DT53" s="255"/>
      <c r="DU53" s="1"/>
      <c r="DW53" s="1"/>
      <c r="DX53" s="96"/>
      <c r="DY53" s="1"/>
      <c r="DZ53" s="1"/>
      <c r="EA53" s="1"/>
      <c r="EB53" s="1"/>
      <c r="EC53" s="1"/>
      <c r="ED53" s="1"/>
      <c r="EE53" s="103"/>
      <c r="EF53" s="1"/>
      <c r="EQ53" s="142"/>
      <c r="ER53" s="142"/>
      <c r="ES53" s="142"/>
      <c r="ET53" s="1"/>
      <c r="EU53" s="1"/>
      <c r="EV53" s="1"/>
      <c r="EW53" s="142"/>
      <c r="EX53" s="142"/>
      <c r="EY53" s="142"/>
      <c r="EZ53" s="142"/>
      <c r="FB53" s="142"/>
      <c r="FC53" s="142"/>
      <c r="FD53" s="142"/>
      <c r="FE53" s="142"/>
      <c r="FF53" s="142"/>
      <c r="FG53" s="142"/>
      <c r="FH53" s="142"/>
      <c r="FI53" s="142"/>
      <c r="FJ53" s="1"/>
      <c r="FK53" s="142"/>
      <c r="FL53" s="1"/>
      <c r="FM53" s="1"/>
      <c r="FN53" s="1"/>
      <c r="FO53" s="1"/>
      <c r="FP53" s="1"/>
      <c r="FQ53" s="1"/>
      <c r="FR53" s="1"/>
      <c r="FS53" s="1"/>
      <c r="FT53" s="149" t="s">
        <v>1519</v>
      </c>
      <c r="FU53" s="232" t="s">
        <v>1520</v>
      </c>
      <c r="FV53" s="136">
        <v>480.0</v>
      </c>
      <c r="FW53" s="136">
        <f t="shared" si="41"/>
        <v>72</v>
      </c>
      <c r="FX53" s="155">
        <f t="shared" si="42"/>
        <v>408</v>
      </c>
      <c r="FY53" s="146">
        <v>0.12</v>
      </c>
      <c r="FZ53" s="144" t="s">
        <v>248</v>
      </c>
      <c r="GA53" s="142"/>
      <c r="GB53" s="142"/>
      <c r="GC53" s="142"/>
      <c r="GD53" s="142"/>
      <c r="GE53" s="142"/>
      <c r="GF53" s="142"/>
      <c r="GG53" s="142"/>
      <c r="GH53" s="142"/>
      <c r="GI53" s="142"/>
      <c r="GJ53" s="1"/>
      <c r="GK53" s="1"/>
      <c r="GM53" s="1"/>
      <c r="GN53" s="1"/>
      <c r="GO53" s="1"/>
      <c r="GP53" s="1"/>
      <c r="GR53" s="1"/>
      <c r="GS53" s="1"/>
      <c r="GT53" s="1"/>
      <c r="GU53" s="1"/>
      <c r="GW53" s="1"/>
      <c r="GX53" s="1"/>
      <c r="GY53" s="142"/>
      <c r="GZ53" s="142"/>
      <c r="HA53" s="1"/>
      <c r="HC53" s="1"/>
      <c r="HD53" s="142"/>
      <c r="HN53" s="1"/>
      <c r="HO53" s="1"/>
      <c r="HP53" s="1"/>
      <c r="HQ53" s="1"/>
      <c r="HR53" s="1"/>
      <c r="HS53" s="1"/>
      <c r="HT53" s="1"/>
      <c r="HV53" s="1"/>
      <c r="HW53" s="1"/>
      <c r="HX53" s="1"/>
      <c r="HY53" s="1"/>
      <c r="HZ53" s="1"/>
      <c r="IA53" s="1"/>
      <c r="IB53" s="1"/>
      <c r="ID53" s="1"/>
      <c r="IE53" s="1"/>
      <c r="IF53" s="1"/>
      <c r="IG53" s="1"/>
      <c r="IH53" s="1"/>
      <c r="II53" s="1"/>
      <c r="IJ53" s="1"/>
      <c r="IL53" s="1"/>
      <c r="IM53" s="1"/>
      <c r="IN53" s="1"/>
      <c r="IO53" s="1"/>
      <c r="IP53" s="1"/>
      <c r="IQ53" s="1"/>
      <c r="IR53" s="1"/>
      <c r="JM53" s="1"/>
      <c r="JN53" s="1"/>
      <c r="JO53" s="1"/>
    </row>
    <row r="54" ht="24.75" customHeight="1">
      <c r="A54" s="33"/>
      <c r="D54" s="246"/>
      <c r="E54" s="1"/>
      <c r="J54" s="1"/>
      <c r="K54" s="1"/>
      <c r="L54" s="1"/>
      <c r="M54" s="1"/>
      <c r="O54" s="1"/>
      <c r="P54" s="1"/>
      <c r="Q54" s="1"/>
      <c r="R54" s="1"/>
      <c r="S54" s="1"/>
      <c r="T54" s="1"/>
      <c r="U54" s="1"/>
      <c r="V54" s="1"/>
      <c r="Z54" s="142"/>
      <c r="AB54" s="140" t="s">
        <v>1521</v>
      </c>
      <c r="AC54" s="141" t="s">
        <v>30</v>
      </c>
      <c r="AD54" s="136">
        <f t="shared" si="110"/>
        <v>10.5</v>
      </c>
      <c r="AE54" s="136">
        <f t="shared" si="111"/>
        <v>59.5</v>
      </c>
      <c r="AF54" s="145">
        <v>70.0</v>
      </c>
      <c r="AG54" s="146">
        <v>0.05</v>
      </c>
      <c r="AH54" s="147" t="s">
        <v>248</v>
      </c>
      <c r="AI54" s="1"/>
      <c r="AJ54" s="96"/>
      <c r="AK54" s="1"/>
      <c r="AL54" s="1"/>
      <c r="AM54" s="1"/>
      <c r="AN54" s="1"/>
      <c r="AO54" s="1"/>
      <c r="AP54" s="103"/>
      <c r="AR54" s="140" t="s">
        <v>1522</v>
      </c>
      <c r="AS54" s="148" t="s">
        <v>260</v>
      </c>
      <c r="AT54" s="136">
        <f t="shared" si="11"/>
        <v>11.7</v>
      </c>
      <c r="AU54" s="136">
        <f t="shared" si="12"/>
        <v>105.3</v>
      </c>
      <c r="AV54" s="136">
        <v>117.0</v>
      </c>
      <c r="AW54" s="136"/>
      <c r="AX54" s="139" t="s">
        <v>248</v>
      </c>
      <c r="AY54" s="142"/>
      <c r="AZ54" s="96"/>
      <c r="BA54" s="1"/>
      <c r="BB54" s="1"/>
      <c r="BC54" s="1"/>
      <c r="BD54" s="1"/>
      <c r="BE54" s="1"/>
      <c r="BF54" s="103"/>
      <c r="BI54" s="96"/>
      <c r="BJ54" s="1"/>
      <c r="BK54" s="1"/>
      <c r="BL54" s="1"/>
      <c r="BM54" s="1"/>
      <c r="BN54" s="1"/>
      <c r="BO54" s="103"/>
      <c r="BR54" s="140" t="s">
        <v>1523</v>
      </c>
      <c r="BS54" s="141" t="s">
        <v>838</v>
      </c>
      <c r="BT54" s="136">
        <f t="shared" si="17"/>
        <v>44.5</v>
      </c>
      <c r="BU54" s="136">
        <f t="shared" si="18"/>
        <v>400.5</v>
      </c>
      <c r="BV54" s="136">
        <v>445.0</v>
      </c>
      <c r="BW54" s="138">
        <v>0.18</v>
      </c>
      <c r="BX54" s="139" t="s">
        <v>263</v>
      </c>
      <c r="CA54" s="140" t="s">
        <v>1524</v>
      </c>
      <c r="CB54" s="151" t="s">
        <v>1525</v>
      </c>
      <c r="CC54" s="136">
        <f t="shared" si="136"/>
        <v>9.9</v>
      </c>
      <c r="CD54" s="136">
        <f t="shared" si="137"/>
        <v>89.1</v>
      </c>
      <c r="CE54" s="136">
        <v>99.0</v>
      </c>
      <c r="CF54" s="138">
        <v>0.18</v>
      </c>
      <c r="CG54" s="139" t="s">
        <v>248</v>
      </c>
      <c r="CO54" s="142"/>
      <c r="CQ54" s="140" t="s">
        <v>1526</v>
      </c>
      <c r="CR54" s="148" t="s">
        <v>1466</v>
      </c>
      <c r="CS54" s="136">
        <f t="shared" si="132"/>
        <v>29.5</v>
      </c>
      <c r="CT54" s="136">
        <f t="shared" si="133"/>
        <v>265.5</v>
      </c>
      <c r="CU54" s="145">
        <v>295.0</v>
      </c>
      <c r="CV54" s="146">
        <v>0.18</v>
      </c>
      <c r="CW54" s="152" t="s">
        <v>248</v>
      </c>
      <c r="CZ54" s="97"/>
      <c r="DA54" s="1"/>
      <c r="DD54" s="255"/>
      <c r="DH54" s="1"/>
      <c r="DI54" s="1"/>
      <c r="DT54" s="255"/>
      <c r="DU54" s="1"/>
      <c r="DW54" s="1"/>
      <c r="DX54" s="96"/>
      <c r="DY54" s="1"/>
      <c r="DZ54" s="1"/>
      <c r="EA54" s="1"/>
      <c r="EB54" s="1"/>
      <c r="EC54" s="1"/>
      <c r="ED54" s="1"/>
      <c r="EE54" s="103"/>
      <c r="EF54" s="1"/>
      <c r="EQ54" s="142"/>
      <c r="ER54" s="142"/>
      <c r="ES54" s="142"/>
      <c r="ET54" s="1"/>
      <c r="EU54" s="1"/>
      <c r="EV54" s="1"/>
      <c r="EW54" s="142"/>
      <c r="EX54" s="142"/>
      <c r="EY54" s="142"/>
      <c r="EZ54" s="142"/>
      <c r="FB54" s="142"/>
      <c r="FC54" s="142"/>
      <c r="FD54" s="142"/>
      <c r="FE54" s="142"/>
      <c r="FF54" s="142"/>
      <c r="FG54" s="142"/>
      <c r="FH54" s="142"/>
      <c r="FI54" s="142"/>
      <c r="FJ54" s="1"/>
      <c r="FK54" s="142"/>
      <c r="FL54" s="1"/>
      <c r="FM54" s="1"/>
      <c r="FN54" s="1"/>
      <c r="FO54" s="1"/>
      <c r="FP54" s="1"/>
      <c r="FQ54" s="1"/>
      <c r="FR54" s="1"/>
      <c r="FS54" s="1"/>
      <c r="FT54" s="140" t="s">
        <v>1527</v>
      </c>
      <c r="FU54" s="136" t="s">
        <v>499</v>
      </c>
      <c r="FV54" s="136">
        <v>125.0</v>
      </c>
      <c r="FW54" s="136">
        <f t="shared" si="41"/>
        <v>18.75</v>
      </c>
      <c r="FX54" s="155">
        <f t="shared" si="42"/>
        <v>106.25</v>
      </c>
      <c r="FY54" s="146">
        <v>0.12</v>
      </c>
      <c r="FZ54" s="144" t="s">
        <v>248</v>
      </c>
      <c r="GA54" s="142"/>
      <c r="GB54" s="142"/>
      <c r="GC54" s="142"/>
      <c r="GD54" s="142"/>
      <c r="GE54" s="142"/>
      <c r="GF54" s="142"/>
      <c r="GG54" s="142"/>
      <c r="GH54" s="142"/>
      <c r="GI54" s="142"/>
      <c r="GJ54" s="1"/>
      <c r="GK54" s="1"/>
      <c r="GM54" s="1"/>
      <c r="GN54" s="1"/>
      <c r="GO54" s="1"/>
      <c r="GP54" s="1"/>
      <c r="GR54" s="1"/>
      <c r="GS54" s="1"/>
      <c r="GT54" s="1"/>
      <c r="GU54" s="1"/>
      <c r="GW54" s="1"/>
      <c r="GX54" s="1"/>
      <c r="GY54" s="142"/>
      <c r="GZ54" s="142"/>
      <c r="HA54" s="1"/>
      <c r="HC54" s="1"/>
      <c r="HD54" s="142"/>
      <c r="HN54" s="1"/>
      <c r="HO54" s="1"/>
      <c r="HP54" s="1"/>
      <c r="HQ54" s="1"/>
      <c r="HR54" s="1"/>
      <c r="HS54" s="1"/>
      <c r="HT54" s="1"/>
      <c r="HV54" s="1"/>
      <c r="HW54" s="1"/>
      <c r="HX54" s="1"/>
      <c r="HY54" s="1"/>
      <c r="HZ54" s="1"/>
      <c r="IA54" s="1"/>
      <c r="IB54" s="1"/>
      <c r="ID54" s="1"/>
      <c r="IE54" s="1"/>
      <c r="IF54" s="1"/>
      <c r="IG54" s="1"/>
      <c r="IH54" s="1"/>
      <c r="II54" s="1"/>
      <c r="IJ54" s="1"/>
      <c r="IL54" s="1"/>
      <c r="IM54" s="1"/>
      <c r="IN54" s="1"/>
      <c r="IO54" s="1"/>
      <c r="IP54" s="1"/>
      <c r="IQ54" s="1"/>
      <c r="IR54" s="1"/>
      <c r="JM54" s="1"/>
      <c r="JN54" s="1"/>
      <c r="JO54" s="1"/>
    </row>
    <row r="55" ht="24.75" customHeight="1">
      <c r="A55" s="33"/>
      <c r="D55" s="246"/>
      <c r="E55" s="1"/>
      <c r="J55" s="1"/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Z55" s="142"/>
      <c r="AB55" s="140" t="s">
        <v>1528</v>
      </c>
      <c r="AC55" s="141" t="s">
        <v>312</v>
      </c>
      <c r="AD55" s="136">
        <f t="shared" si="110"/>
        <v>18</v>
      </c>
      <c r="AE55" s="136">
        <f t="shared" si="111"/>
        <v>102</v>
      </c>
      <c r="AF55" s="145">
        <v>120.0</v>
      </c>
      <c r="AG55" s="146">
        <v>0.05</v>
      </c>
      <c r="AH55" s="147" t="s">
        <v>248</v>
      </c>
      <c r="AI55" s="1"/>
      <c r="AJ55" s="96"/>
      <c r="AK55" s="1"/>
      <c r="AL55" s="1"/>
      <c r="AM55" s="1"/>
      <c r="AN55" s="1"/>
      <c r="AO55" s="1"/>
      <c r="AP55" s="103"/>
      <c r="AR55" s="140" t="s">
        <v>1529</v>
      </c>
      <c r="AS55" s="148" t="s">
        <v>304</v>
      </c>
      <c r="AT55" s="136">
        <f t="shared" si="11"/>
        <v>27.2</v>
      </c>
      <c r="AU55" s="136">
        <f t="shared" si="12"/>
        <v>244.8</v>
      </c>
      <c r="AV55" s="136">
        <v>272.0</v>
      </c>
      <c r="AW55" s="136"/>
      <c r="AX55" s="139" t="s">
        <v>248</v>
      </c>
      <c r="AY55" s="142"/>
      <c r="AZ55" s="96"/>
      <c r="BA55" s="1"/>
      <c r="BB55" s="1"/>
      <c r="BC55" s="1"/>
      <c r="BD55" s="1"/>
      <c r="BE55" s="1"/>
      <c r="BF55" s="103"/>
      <c r="BI55" s="96"/>
      <c r="BJ55" s="1"/>
      <c r="BK55" s="1"/>
      <c r="BL55" s="1"/>
      <c r="BM55" s="1"/>
      <c r="BN55" s="1"/>
      <c r="BO55" s="103"/>
      <c r="BR55" s="149" t="s">
        <v>1530</v>
      </c>
      <c r="BS55" s="141" t="s">
        <v>623</v>
      </c>
      <c r="BT55" s="136">
        <f t="shared" si="17"/>
        <v>23</v>
      </c>
      <c r="BU55" s="136">
        <f t="shared" si="18"/>
        <v>207</v>
      </c>
      <c r="BV55" s="136">
        <v>230.0</v>
      </c>
      <c r="BW55" s="138">
        <v>0.18</v>
      </c>
      <c r="BX55" s="139" t="s">
        <v>248</v>
      </c>
      <c r="CA55" s="179" t="s">
        <v>1531</v>
      </c>
      <c r="CB55" s="180" t="s">
        <v>499</v>
      </c>
      <c r="CC55" s="136">
        <f t="shared" si="136"/>
        <v>33.9</v>
      </c>
      <c r="CD55" s="136">
        <f t="shared" si="137"/>
        <v>305.1</v>
      </c>
      <c r="CE55" s="136">
        <v>339.0</v>
      </c>
      <c r="CF55" s="138">
        <v>0.18</v>
      </c>
      <c r="CG55" s="139" t="s">
        <v>248</v>
      </c>
      <c r="CO55" s="142"/>
      <c r="CQ55" s="175" t="s">
        <v>1532</v>
      </c>
      <c r="CR55" s="205" t="s">
        <v>1533</v>
      </c>
      <c r="CS55" s="136">
        <f t="shared" si="132"/>
        <v>27.5</v>
      </c>
      <c r="CT55" s="136">
        <f t="shared" si="133"/>
        <v>247.5</v>
      </c>
      <c r="CU55" s="145">
        <v>275.0</v>
      </c>
      <c r="CV55" s="146">
        <v>0.18</v>
      </c>
      <c r="CW55" s="152" t="s">
        <v>248</v>
      </c>
      <c r="CZ55" s="97"/>
      <c r="DA55" s="1"/>
      <c r="DD55" s="255"/>
      <c r="DH55" s="1"/>
      <c r="DI55" s="1"/>
      <c r="DT55" s="255"/>
      <c r="DU55" s="1"/>
      <c r="DW55" s="1"/>
      <c r="DX55" s="96"/>
      <c r="DY55" s="1"/>
      <c r="DZ55" s="1"/>
      <c r="EA55" s="1"/>
      <c r="EB55" s="1"/>
      <c r="EC55" s="1"/>
      <c r="ED55" s="1"/>
      <c r="EE55" s="103"/>
      <c r="EF55" s="1"/>
      <c r="EQ55" s="142"/>
      <c r="ER55" s="142"/>
      <c r="ES55" s="142"/>
      <c r="ET55" s="1"/>
      <c r="EU55" s="1"/>
      <c r="EV55" s="1"/>
      <c r="EW55" s="142"/>
      <c r="EX55" s="142"/>
      <c r="EY55" s="142"/>
      <c r="EZ55" s="142"/>
      <c r="FB55" s="142"/>
      <c r="FC55" s="142"/>
      <c r="FD55" s="142"/>
      <c r="FE55" s="142"/>
      <c r="FF55" s="142"/>
      <c r="FG55" s="142"/>
      <c r="FH55" s="142"/>
      <c r="FI55" s="142"/>
      <c r="FJ55" s="1"/>
      <c r="FK55" s="142"/>
      <c r="FL55" s="1"/>
      <c r="FM55" s="1"/>
      <c r="FN55" s="1"/>
      <c r="FO55" s="1"/>
      <c r="FP55" s="1"/>
      <c r="FQ55" s="1"/>
      <c r="FR55" s="1"/>
      <c r="FS55" s="1"/>
      <c r="FT55" s="140" t="s">
        <v>1527</v>
      </c>
      <c r="FU55" s="136" t="s">
        <v>958</v>
      </c>
      <c r="FV55" s="136">
        <v>160.0</v>
      </c>
      <c r="FW55" s="136">
        <f t="shared" si="41"/>
        <v>24</v>
      </c>
      <c r="FX55" s="155">
        <f t="shared" si="42"/>
        <v>136</v>
      </c>
      <c r="FY55" s="146">
        <v>0.12</v>
      </c>
      <c r="FZ55" s="144" t="s">
        <v>248</v>
      </c>
      <c r="GA55" s="142"/>
      <c r="GB55" s="142"/>
      <c r="GC55" s="142"/>
      <c r="GD55" s="142"/>
      <c r="GE55" s="142"/>
      <c r="GF55" s="142"/>
      <c r="GG55" s="142"/>
      <c r="GH55" s="142"/>
      <c r="GI55" s="142"/>
      <c r="GJ55" s="1"/>
      <c r="GK55" s="1"/>
      <c r="GM55" s="1"/>
      <c r="GN55" s="1"/>
      <c r="GO55" s="1"/>
      <c r="GP55" s="1"/>
      <c r="GR55" s="1"/>
      <c r="GS55" s="1"/>
      <c r="GT55" s="1"/>
      <c r="GU55" s="1"/>
      <c r="GW55" s="1"/>
      <c r="GX55" s="1"/>
      <c r="GY55" s="142"/>
      <c r="GZ55" s="142"/>
      <c r="HA55" s="1"/>
      <c r="HC55" s="1"/>
      <c r="HD55" s="142"/>
      <c r="HN55" s="1"/>
      <c r="HO55" s="1"/>
      <c r="HP55" s="1"/>
      <c r="HQ55" s="1"/>
      <c r="HR55" s="1"/>
      <c r="HS55" s="1"/>
      <c r="HT55" s="1"/>
      <c r="HV55" s="1"/>
      <c r="HW55" s="1"/>
      <c r="HX55" s="1"/>
      <c r="HY55" s="1"/>
      <c r="HZ55" s="1"/>
      <c r="IA55" s="1"/>
      <c r="IB55" s="1"/>
      <c r="ID55" s="1"/>
      <c r="IE55" s="1"/>
      <c r="IF55" s="1"/>
      <c r="IG55" s="1"/>
      <c r="IH55" s="1"/>
      <c r="II55" s="1"/>
      <c r="IJ55" s="1"/>
      <c r="IL55" s="1"/>
      <c r="IM55" s="1"/>
      <c r="IN55" s="1"/>
      <c r="IO55" s="1"/>
      <c r="IP55" s="1"/>
      <c r="IQ55" s="1"/>
      <c r="IR55" s="1"/>
      <c r="JM55" s="1"/>
      <c r="JN55" s="1"/>
      <c r="JO55" s="1"/>
    </row>
    <row r="56" ht="24.75" customHeight="1">
      <c r="A56" s="33"/>
      <c r="D56" s="246"/>
      <c r="E56" s="1"/>
      <c r="J56" s="1"/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Z56" s="142"/>
      <c r="AB56" s="140" t="s">
        <v>1534</v>
      </c>
      <c r="AC56" s="141" t="s">
        <v>30</v>
      </c>
      <c r="AD56" s="136">
        <f t="shared" si="110"/>
        <v>9.75</v>
      </c>
      <c r="AE56" s="136">
        <f t="shared" si="111"/>
        <v>55.25</v>
      </c>
      <c r="AF56" s="145">
        <v>65.0</v>
      </c>
      <c r="AG56" s="146">
        <v>0.05</v>
      </c>
      <c r="AH56" s="147" t="s">
        <v>248</v>
      </c>
      <c r="AI56" s="1"/>
      <c r="AJ56" s="96"/>
      <c r="AK56" s="1"/>
      <c r="AL56" s="1"/>
      <c r="AM56" s="1"/>
      <c r="AN56" s="1"/>
      <c r="AO56" s="1"/>
      <c r="AP56" s="103"/>
      <c r="AR56" s="140" t="s">
        <v>1535</v>
      </c>
      <c r="AS56" s="148" t="s">
        <v>279</v>
      </c>
      <c r="AT56" s="136">
        <f t="shared" si="11"/>
        <v>5.9</v>
      </c>
      <c r="AU56" s="136">
        <f t="shared" si="12"/>
        <v>53.1</v>
      </c>
      <c r="AV56" s="136">
        <v>59.0</v>
      </c>
      <c r="AW56" s="136"/>
      <c r="AX56" s="139" t="s">
        <v>248</v>
      </c>
      <c r="AY56" s="142"/>
      <c r="AZ56" s="96"/>
      <c r="BA56" s="1"/>
      <c r="BB56" s="1"/>
      <c r="BC56" s="1"/>
      <c r="BD56" s="1"/>
      <c r="BE56" s="1"/>
      <c r="BF56" s="103"/>
      <c r="BI56" s="96"/>
      <c r="BJ56" s="1"/>
      <c r="BK56" s="1"/>
      <c r="BL56" s="1"/>
      <c r="BM56" s="1"/>
      <c r="BN56" s="1"/>
      <c r="BO56" s="103"/>
      <c r="BR56" s="140" t="s">
        <v>1536</v>
      </c>
      <c r="BS56" s="141" t="s">
        <v>267</v>
      </c>
      <c r="BT56" s="136">
        <f t="shared" si="17"/>
        <v>69.9</v>
      </c>
      <c r="BU56" s="136">
        <f t="shared" si="18"/>
        <v>629.1</v>
      </c>
      <c r="BV56" s="136">
        <v>699.0</v>
      </c>
      <c r="BW56" s="138">
        <v>0.18</v>
      </c>
      <c r="BX56" s="139" t="s">
        <v>248</v>
      </c>
      <c r="CA56" s="140" t="s">
        <v>1537</v>
      </c>
      <c r="CB56" s="151" t="s">
        <v>589</v>
      </c>
      <c r="CC56" s="136">
        <f t="shared" si="136"/>
        <v>59.9</v>
      </c>
      <c r="CD56" s="136">
        <f t="shared" si="137"/>
        <v>539.1</v>
      </c>
      <c r="CE56" s="136">
        <v>599.0</v>
      </c>
      <c r="CF56" s="138">
        <v>0.18</v>
      </c>
      <c r="CG56" s="139" t="s">
        <v>248</v>
      </c>
      <c r="CO56" s="142"/>
      <c r="CQ56" s="140" t="s">
        <v>1538</v>
      </c>
      <c r="CR56" s="148" t="s">
        <v>1211</v>
      </c>
      <c r="CS56" s="136">
        <f t="shared" si="132"/>
        <v>19.9</v>
      </c>
      <c r="CT56" s="136">
        <f t="shared" si="133"/>
        <v>179.1</v>
      </c>
      <c r="CU56" s="145">
        <v>199.0</v>
      </c>
      <c r="CV56" s="146">
        <v>0.18</v>
      </c>
      <c r="CW56" s="152" t="s">
        <v>248</v>
      </c>
      <c r="CZ56" s="97"/>
      <c r="DA56" s="1"/>
      <c r="DD56" s="255"/>
      <c r="DH56" s="1"/>
      <c r="DI56" s="1"/>
      <c r="DT56" s="255"/>
      <c r="DU56" s="1"/>
      <c r="DW56" s="1"/>
      <c r="DX56" s="96"/>
      <c r="DY56" s="1"/>
      <c r="DZ56" s="1"/>
      <c r="EA56" s="1"/>
      <c r="EB56" s="1"/>
      <c r="EC56" s="1"/>
      <c r="ED56" s="1"/>
      <c r="EE56" s="103"/>
      <c r="EF56" s="1"/>
      <c r="EQ56" s="142"/>
      <c r="ER56" s="142"/>
      <c r="ES56" s="142"/>
      <c r="ET56" s="1"/>
      <c r="EU56" s="1"/>
      <c r="EV56" s="1"/>
      <c r="EW56" s="142"/>
      <c r="EX56" s="142"/>
      <c r="EY56" s="142"/>
      <c r="EZ56" s="142"/>
      <c r="FB56" s="142"/>
      <c r="FC56" s="142"/>
      <c r="FD56" s="142"/>
      <c r="FE56" s="142"/>
      <c r="FF56" s="142"/>
      <c r="FG56" s="142"/>
      <c r="FH56" s="142"/>
      <c r="FI56" s="142"/>
      <c r="FJ56" s="1"/>
      <c r="FK56" s="142"/>
      <c r="FL56" s="1"/>
      <c r="FM56" s="1"/>
      <c r="FN56" s="1"/>
      <c r="FO56" s="1"/>
      <c r="FP56" s="1"/>
      <c r="FQ56" s="1"/>
      <c r="FR56" s="1"/>
      <c r="FS56" s="1"/>
      <c r="FT56" s="140" t="s">
        <v>1527</v>
      </c>
      <c r="FU56" s="136" t="s">
        <v>1539</v>
      </c>
      <c r="FV56" s="136">
        <v>700.0</v>
      </c>
      <c r="FW56" s="136">
        <f t="shared" si="41"/>
        <v>105</v>
      </c>
      <c r="FX56" s="155">
        <f t="shared" si="42"/>
        <v>595</v>
      </c>
      <c r="FY56" s="146">
        <v>0.12</v>
      </c>
      <c r="FZ56" s="144" t="s">
        <v>248</v>
      </c>
      <c r="GA56" s="142"/>
      <c r="GB56" s="142"/>
      <c r="GC56" s="142"/>
      <c r="GD56" s="142"/>
      <c r="GE56" s="142"/>
      <c r="GF56" s="142"/>
      <c r="GG56" s="142"/>
      <c r="GH56" s="142"/>
      <c r="GI56" s="142"/>
      <c r="GJ56" s="1"/>
      <c r="GK56" s="1"/>
      <c r="GM56" s="1"/>
      <c r="GN56" s="1"/>
      <c r="GO56" s="1"/>
      <c r="GP56" s="1"/>
      <c r="GR56" s="1"/>
      <c r="GS56" s="1"/>
      <c r="GT56" s="1"/>
      <c r="GU56" s="1"/>
      <c r="GW56" s="1"/>
      <c r="GX56" s="1"/>
      <c r="GY56" s="142"/>
      <c r="GZ56" s="142"/>
      <c r="HA56" s="1"/>
      <c r="HC56" s="1"/>
      <c r="HD56" s="142"/>
      <c r="HN56" s="1"/>
      <c r="HO56" s="1"/>
      <c r="HP56" s="1"/>
      <c r="HQ56" s="1"/>
      <c r="HR56" s="1"/>
      <c r="HS56" s="1"/>
      <c r="HT56" s="1"/>
      <c r="HV56" s="1"/>
      <c r="HW56" s="1"/>
      <c r="HX56" s="1"/>
      <c r="HY56" s="1"/>
      <c r="HZ56" s="1"/>
      <c r="IA56" s="1"/>
      <c r="IB56" s="1"/>
      <c r="ID56" s="1"/>
      <c r="IE56" s="1"/>
      <c r="IF56" s="1"/>
      <c r="IG56" s="1"/>
      <c r="IH56" s="1"/>
      <c r="II56" s="1"/>
      <c r="IJ56" s="1"/>
      <c r="IL56" s="1"/>
      <c r="IM56" s="1"/>
      <c r="IN56" s="1"/>
      <c r="IO56" s="1"/>
      <c r="IP56" s="1"/>
      <c r="IQ56" s="1"/>
      <c r="IR56" s="1"/>
      <c r="JM56" s="1"/>
      <c r="JN56" s="1"/>
      <c r="JO56" s="1"/>
    </row>
    <row r="57" ht="24.75" customHeight="1">
      <c r="A57" s="33"/>
      <c r="D57" s="246"/>
      <c r="E57" s="1"/>
      <c r="J57" s="1"/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Z57" s="142"/>
      <c r="AB57" s="140" t="s">
        <v>1540</v>
      </c>
      <c r="AC57" s="141" t="s">
        <v>409</v>
      </c>
      <c r="AD57" s="136">
        <f t="shared" si="110"/>
        <v>33</v>
      </c>
      <c r="AE57" s="136">
        <f t="shared" si="111"/>
        <v>187</v>
      </c>
      <c r="AF57" s="145">
        <v>220.0</v>
      </c>
      <c r="AG57" s="146">
        <v>0.05</v>
      </c>
      <c r="AH57" s="147" t="s">
        <v>248</v>
      </c>
      <c r="AI57" s="1"/>
      <c r="AJ57" s="96"/>
      <c r="AK57" s="1"/>
      <c r="AL57" s="1"/>
      <c r="AM57" s="1"/>
      <c r="AN57" s="1"/>
      <c r="AO57" s="1"/>
      <c r="AP57" s="103"/>
      <c r="AR57" s="149" t="s">
        <v>1541</v>
      </c>
      <c r="AS57" s="141" t="s">
        <v>260</v>
      </c>
      <c r="AT57" s="136">
        <f t="shared" si="11"/>
        <v>12.9</v>
      </c>
      <c r="AU57" s="136">
        <f t="shared" si="12"/>
        <v>116.1</v>
      </c>
      <c r="AV57" s="136">
        <v>129.0</v>
      </c>
      <c r="AW57" s="136"/>
      <c r="AX57" s="139" t="s">
        <v>248</v>
      </c>
      <c r="AY57" s="142"/>
      <c r="AZ57" s="96"/>
      <c r="BA57" s="1"/>
      <c r="BB57" s="1"/>
      <c r="BC57" s="1"/>
      <c r="BD57" s="1"/>
      <c r="BE57" s="1"/>
      <c r="BF57" s="103"/>
      <c r="BI57" s="96"/>
      <c r="BJ57" s="1"/>
      <c r="BK57" s="1"/>
      <c r="BL57" s="1"/>
      <c r="BM57" s="1"/>
      <c r="BN57" s="1"/>
      <c r="BO57" s="103"/>
      <c r="BR57" s="140" t="s">
        <v>1542</v>
      </c>
      <c r="BS57" s="141" t="s">
        <v>335</v>
      </c>
      <c r="BT57" s="136">
        <f t="shared" si="17"/>
        <v>85</v>
      </c>
      <c r="BU57" s="136">
        <f t="shared" si="18"/>
        <v>765</v>
      </c>
      <c r="BV57" s="136">
        <v>850.0</v>
      </c>
      <c r="BW57" s="138">
        <v>0.18</v>
      </c>
      <c r="BX57" s="139" t="s">
        <v>248</v>
      </c>
      <c r="CA57" s="179" t="s">
        <v>1543</v>
      </c>
      <c r="CB57" s="180" t="s">
        <v>499</v>
      </c>
      <c r="CC57" s="136">
        <f t="shared" si="136"/>
        <v>19.7</v>
      </c>
      <c r="CD57" s="136">
        <f t="shared" si="137"/>
        <v>177.3</v>
      </c>
      <c r="CE57" s="136">
        <v>197.0</v>
      </c>
      <c r="CF57" s="138">
        <v>0.18</v>
      </c>
      <c r="CG57" s="139" t="s">
        <v>248</v>
      </c>
      <c r="CO57" s="142"/>
      <c r="CQ57" s="140" t="s">
        <v>1544</v>
      </c>
      <c r="CR57" s="148" t="s">
        <v>1190</v>
      </c>
      <c r="CS57" s="136">
        <f t="shared" si="132"/>
        <v>49.8</v>
      </c>
      <c r="CT57" s="136">
        <f t="shared" si="133"/>
        <v>448.2</v>
      </c>
      <c r="CU57" s="145">
        <v>498.0</v>
      </c>
      <c r="CV57" s="146">
        <v>0.18</v>
      </c>
      <c r="CW57" s="152" t="s">
        <v>248</v>
      </c>
      <c r="CZ57" s="97"/>
      <c r="DA57" s="1"/>
      <c r="DD57" s="255"/>
      <c r="DH57" s="1"/>
      <c r="DI57" s="1"/>
      <c r="DT57" s="255"/>
      <c r="DU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Q57" s="142"/>
      <c r="ER57" s="142"/>
      <c r="ES57" s="142"/>
      <c r="ET57" s="1"/>
      <c r="EU57" s="1"/>
      <c r="EV57" s="1"/>
      <c r="EW57" s="142"/>
      <c r="EX57" s="142"/>
      <c r="EY57" s="142"/>
      <c r="EZ57" s="142"/>
      <c r="FB57" s="142"/>
      <c r="FC57" s="142"/>
      <c r="FD57" s="142"/>
      <c r="FE57" s="142"/>
      <c r="FF57" s="142"/>
      <c r="FG57" s="142"/>
      <c r="FH57" s="142"/>
      <c r="FI57" s="142"/>
      <c r="FJ57" s="1"/>
      <c r="FK57" s="142"/>
      <c r="FL57" s="1"/>
      <c r="FM57" s="1"/>
      <c r="FN57" s="1"/>
      <c r="FO57" s="1"/>
      <c r="FP57" s="1"/>
      <c r="FQ57" s="1"/>
      <c r="FR57" s="1"/>
      <c r="FS57" s="1"/>
      <c r="FT57" s="140" t="s">
        <v>1545</v>
      </c>
      <c r="FU57" s="136" t="s">
        <v>499</v>
      </c>
      <c r="FV57" s="136">
        <v>115.0</v>
      </c>
      <c r="FW57" s="136">
        <f t="shared" si="41"/>
        <v>17.25</v>
      </c>
      <c r="FX57" s="155">
        <f t="shared" si="42"/>
        <v>97.75</v>
      </c>
      <c r="FY57" s="146">
        <v>0.12</v>
      </c>
      <c r="FZ57" s="144" t="s">
        <v>248</v>
      </c>
      <c r="GA57" s="142"/>
      <c r="GB57" s="142"/>
      <c r="GC57" s="142"/>
      <c r="GD57" s="142"/>
      <c r="GE57" s="142"/>
      <c r="GF57" s="142"/>
      <c r="GG57" s="142"/>
      <c r="GH57" s="142"/>
      <c r="GI57" s="142"/>
      <c r="GJ57" s="1"/>
      <c r="GK57" s="1"/>
      <c r="GM57" s="1"/>
      <c r="GN57" s="1"/>
      <c r="GO57" s="1"/>
      <c r="GP57" s="1"/>
      <c r="GR57" s="1"/>
      <c r="GS57" s="1"/>
      <c r="GT57" s="1"/>
      <c r="GU57" s="1"/>
      <c r="GW57" s="1"/>
      <c r="GX57" s="1"/>
      <c r="GY57" s="142"/>
      <c r="GZ57" s="142"/>
      <c r="HA57" s="1"/>
      <c r="HC57" s="1"/>
      <c r="HD57" s="142"/>
      <c r="HN57" s="1"/>
      <c r="HO57" s="1"/>
      <c r="HP57" s="1"/>
      <c r="HQ57" s="1"/>
      <c r="HR57" s="1"/>
      <c r="HS57" s="1"/>
      <c r="HT57" s="1"/>
      <c r="HV57" s="1"/>
      <c r="HW57" s="1"/>
      <c r="HX57" s="1"/>
      <c r="HY57" s="1"/>
      <c r="HZ57" s="1"/>
      <c r="IA57" s="1"/>
      <c r="IB57" s="1"/>
      <c r="ID57" s="1"/>
      <c r="IE57" s="1"/>
      <c r="IF57" s="1"/>
      <c r="IG57" s="1"/>
      <c r="IH57" s="1"/>
      <c r="II57" s="1"/>
      <c r="IJ57" s="1"/>
      <c r="IL57" s="1"/>
      <c r="IM57" s="1"/>
      <c r="IN57" s="1"/>
      <c r="IO57" s="1"/>
      <c r="IP57" s="1"/>
      <c r="IQ57" s="1"/>
      <c r="IR57" s="1"/>
      <c r="JM57" s="1"/>
      <c r="JN57" s="1"/>
      <c r="JO57" s="1"/>
    </row>
    <row r="58" ht="24.75" customHeight="1">
      <c r="A58" s="33"/>
      <c r="D58" s="246"/>
      <c r="E58" s="1"/>
      <c r="J58" s="1"/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Z58" s="142"/>
      <c r="AB58" s="140" t="s">
        <v>1546</v>
      </c>
      <c r="AC58" s="141" t="s">
        <v>304</v>
      </c>
      <c r="AD58" s="136">
        <f t="shared" si="110"/>
        <v>39.75</v>
      </c>
      <c r="AE58" s="136">
        <f t="shared" si="111"/>
        <v>225.25</v>
      </c>
      <c r="AF58" s="145">
        <v>265.0</v>
      </c>
      <c r="AG58" s="146">
        <v>0.05</v>
      </c>
      <c r="AH58" s="147" t="s">
        <v>248</v>
      </c>
      <c r="AI58" s="1"/>
      <c r="AJ58" s="96"/>
      <c r="AK58" s="1"/>
      <c r="AL58" s="1"/>
      <c r="AM58" s="1"/>
      <c r="AN58" s="1"/>
      <c r="AO58" s="1"/>
      <c r="AP58" s="103"/>
      <c r="AR58" s="140" t="s">
        <v>1547</v>
      </c>
      <c r="AS58" s="148" t="s">
        <v>304</v>
      </c>
      <c r="AT58" s="136">
        <f t="shared" si="11"/>
        <v>29.7</v>
      </c>
      <c r="AU58" s="136">
        <f t="shared" si="12"/>
        <v>267.3</v>
      </c>
      <c r="AV58" s="136">
        <v>297.0</v>
      </c>
      <c r="AW58" s="136"/>
      <c r="AX58" s="139" t="s">
        <v>248</v>
      </c>
      <c r="AY58" s="142"/>
      <c r="AZ58" s="96"/>
      <c r="BA58" s="1"/>
      <c r="BB58" s="1"/>
      <c r="BC58" s="1"/>
      <c r="BD58" s="1"/>
      <c r="BE58" s="1"/>
      <c r="BF58" s="103"/>
      <c r="BI58" s="96"/>
      <c r="BJ58" s="1"/>
      <c r="BK58" s="1"/>
      <c r="BL58" s="1"/>
      <c r="BM58" s="1"/>
      <c r="BN58" s="1"/>
      <c r="BO58" s="103"/>
      <c r="BR58" s="140" t="s">
        <v>1548</v>
      </c>
      <c r="BS58" s="141" t="s">
        <v>838</v>
      </c>
      <c r="BT58" s="136">
        <f t="shared" si="17"/>
        <v>44.5</v>
      </c>
      <c r="BU58" s="136">
        <f t="shared" si="18"/>
        <v>400.5</v>
      </c>
      <c r="BV58" s="136">
        <v>445.0</v>
      </c>
      <c r="BW58" s="138">
        <v>0.18</v>
      </c>
      <c r="BX58" s="139" t="s">
        <v>263</v>
      </c>
      <c r="CA58" s="140" t="s">
        <v>1549</v>
      </c>
      <c r="CB58" s="151" t="s">
        <v>342</v>
      </c>
      <c r="CC58" s="136">
        <f t="shared" si="136"/>
        <v>44.9</v>
      </c>
      <c r="CD58" s="136">
        <f t="shared" si="137"/>
        <v>404.1</v>
      </c>
      <c r="CE58" s="136">
        <v>449.0</v>
      </c>
      <c r="CF58" s="138">
        <v>0.18</v>
      </c>
      <c r="CG58" s="139" t="s">
        <v>248</v>
      </c>
      <c r="CO58" s="142"/>
      <c r="CQ58" s="140" t="s">
        <v>1550</v>
      </c>
      <c r="CR58" s="148" t="s">
        <v>1190</v>
      </c>
      <c r="CS58" s="136">
        <f t="shared" si="132"/>
        <v>59.8</v>
      </c>
      <c r="CT58" s="136">
        <f t="shared" si="133"/>
        <v>538.2</v>
      </c>
      <c r="CU58" s="145">
        <v>598.0</v>
      </c>
      <c r="CV58" s="146">
        <v>0.18</v>
      </c>
      <c r="CW58" s="152" t="s">
        <v>248</v>
      </c>
      <c r="CZ58" s="97"/>
      <c r="DA58" s="1"/>
      <c r="DD58" s="255"/>
      <c r="DH58" s="1"/>
      <c r="DI58" s="1"/>
      <c r="DT58" s="255"/>
      <c r="DU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Q58" s="142"/>
      <c r="ER58" s="142"/>
      <c r="ES58" s="142"/>
      <c r="ET58" s="1"/>
      <c r="EU58" s="1"/>
      <c r="EV58" s="1"/>
      <c r="EW58" s="142"/>
      <c r="EX58" s="142"/>
      <c r="EY58" s="142"/>
      <c r="EZ58" s="142"/>
      <c r="FB58" s="142"/>
      <c r="FC58" s="142"/>
      <c r="FD58" s="142"/>
      <c r="FE58" s="142"/>
      <c r="FF58" s="142"/>
      <c r="FG58" s="142"/>
      <c r="FH58" s="142"/>
      <c r="FI58" s="142"/>
      <c r="FJ58" s="1"/>
      <c r="FK58" s="142"/>
      <c r="FL58" s="1"/>
      <c r="FM58" s="1"/>
      <c r="FN58" s="1"/>
      <c r="FO58" s="1"/>
      <c r="FP58" s="1"/>
      <c r="FQ58" s="1"/>
      <c r="FR58" s="1"/>
      <c r="FS58" s="1"/>
      <c r="FT58" s="140" t="s">
        <v>1551</v>
      </c>
      <c r="FU58" s="136" t="s">
        <v>499</v>
      </c>
      <c r="FV58" s="136">
        <v>90.0</v>
      </c>
      <c r="FW58" s="136">
        <f t="shared" si="41"/>
        <v>13.5</v>
      </c>
      <c r="FX58" s="155">
        <f t="shared" si="42"/>
        <v>76.5</v>
      </c>
      <c r="FY58" s="146">
        <v>0.12</v>
      </c>
      <c r="FZ58" s="144" t="s">
        <v>248</v>
      </c>
      <c r="GA58" s="142"/>
      <c r="GB58" s="142"/>
      <c r="GC58" s="142"/>
      <c r="GD58" s="142"/>
      <c r="GE58" s="142"/>
      <c r="GF58" s="142"/>
      <c r="GG58" s="142"/>
      <c r="GH58" s="142"/>
      <c r="GI58" s="142"/>
      <c r="GJ58" s="1"/>
      <c r="GK58" s="1"/>
      <c r="GM58" s="1"/>
      <c r="GN58" s="1"/>
      <c r="GO58" s="1"/>
      <c r="GP58" s="1"/>
      <c r="GR58" s="1"/>
      <c r="GS58" s="1"/>
      <c r="GT58" s="1"/>
      <c r="GU58" s="1"/>
      <c r="GW58" s="1"/>
      <c r="GX58" s="1"/>
      <c r="GY58" s="142"/>
      <c r="GZ58" s="142"/>
      <c r="HA58" s="1"/>
      <c r="HC58" s="1"/>
      <c r="HD58" s="142"/>
      <c r="HN58" s="1"/>
      <c r="HO58" s="1"/>
      <c r="HP58" s="1"/>
      <c r="HQ58" s="1"/>
      <c r="HR58" s="1"/>
      <c r="HS58" s="1"/>
      <c r="HT58" s="1"/>
      <c r="HV58" s="1"/>
      <c r="HW58" s="1"/>
      <c r="HX58" s="1"/>
      <c r="HY58" s="1"/>
      <c r="HZ58" s="1"/>
      <c r="IA58" s="1"/>
      <c r="IB58" s="1"/>
      <c r="ID58" s="1"/>
      <c r="IE58" s="1"/>
      <c r="IF58" s="1"/>
      <c r="IG58" s="1"/>
      <c r="IH58" s="1"/>
      <c r="II58" s="1"/>
      <c r="IJ58" s="1"/>
      <c r="IL58" s="1"/>
      <c r="IM58" s="1"/>
      <c r="IN58" s="1"/>
      <c r="IO58" s="1"/>
      <c r="IP58" s="1"/>
      <c r="IQ58" s="1"/>
      <c r="IR58" s="1"/>
      <c r="JM58" s="1"/>
      <c r="JN58" s="1"/>
      <c r="JO58" s="1"/>
    </row>
    <row r="59" ht="24.75" customHeight="1">
      <c r="A59" s="33"/>
      <c r="D59" s="246"/>
      <c r="E59" s="1"/>
      <c r="J59" s="1"/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Z59" s="142"/>
      <c r="AB59" s="140" t="s">
        <v>1552</v>
      </c>
      <c r="AC59" s="141" t="s">
        <v>1553</v>
      </c>
      <c r="AD59" s="136">
        <f t="shared" si="110"/>
        <v>24</v>
      </c>
      <c r="AE59" s="136">
        <f t="shared" si="111"/>
        <v>136</v>
      </c>
      <c r="AF59" s="145">
        <v>160.0</v>
      </c>
      <c r="AG59" s="146">
        <v>0.05</v>
      </c>
      <c r="AH59" s="147" t="s">
        <v>248</v>
      </c>
      <c r="AI59" s="1"/>
      <c r="AJ59" s="96"/>
      <c r="AK59" s="1"/>
      <c r="AL59" s="1"/>
      <c r="AM59" s="1"/>
      <c r="AN59" s="1"/>
      <c r="AO59" s="1"/>
      <c r="AP59" s="103"/>
      <c r="AR59" s="140" t="s">
        <v>1554</v>
      </c>
      <c r="AS59" s="148" t="s">
        <v>279</v>
      </c>
      <c r="AT59" s="136">
        <f t="shared" si="11"/>
        <v>5</v>
      </c>
      <c r="AU59" s="136">
        <f t="shared" si="12"/>
        <v>45</v>
      </c>
      <c r="AV59" s="136">
        <v>50.0</v>
      </c>
      <c r="AW59" s="136"/>
      <c r="AX59" s="139" t="s">
        <v>248</v>
      </c>
      <c r="AY59" s="142"/>
      <c r="AZ59" s="96"/>
      <c r="BA59" s="1"/>
      <c r="BB59" s="1"/>
      <c r="BC59" s="1"/>
      <c r="BD59" s="1"/>
      <c r="BE59" s="1"/>
      <c r="BF59" s="103"/>
      <c r="BI59" s="96"/>
      <c r="BJ59" s="1"/>
      <c r="BK59" s="1"/>
      <c r="BL59" s="1"/>
      <c r="BM59" s="1"/>
      <c r="BN59" s="1"/>
      <c r="BO59" s="103"/>
      <c r="BR59" s="140" t="s">
        <v>1555</v>
      </c>
      <c r="BS59" s="141" t="s">
        <v>1088</v>
      </c>
      <c r="BT59" s="136">
        <f t="shared" si="17"/>
        <v>17</v>
      </c>
      <c r="BU59" s="136">
        <f t="shared" si="18"/>
        <v>153</v>
      </c>
      <c r="BV59" s="136">
        <v>170.0</v>
      </c>
      <c r="BW59" s="138">
        <v>0.18</v>
      </c>
      <c r="BX59" s="139" t="s">
        <v>248</v>
      </c>
      <c r="CA59" s="179" t="s">
        <v>1556</v>
      </c>
      <c r="CB59" s="180" t="s">
        <v>566</v>
      </c>
      <c r="CC59" s="136">
        <f t="shared" si="136"/>
        <v>38</v>
      </c>
      <c r="CD59" s="136">
        <f t="shared" si="137"/>
        <v>342</v>
      </c>
      <c r="CE59" s="136">
        <v>380.0</v>
      </c>
      <c r="CF59" s="138">
        <v>0.18</v>
      </c>
      <c r="CG59" s="139" t="s">
        <v>248</v>
      </c>
      <c r="CO59" s="142"/>
      <c r="CQ59" s="140" t="s">
        <v>1557</v>
      </c>
      <c r="CR59" s="148" t="s">
        <v>1211</v>
      </c>
      <c r="CS59" s="136">
        <f t="shared" si="132"/>
        <v>22.5</v>
      </c>
      <c r="CT59" s="136">
        <f t="shared" si="133"/>
        <v>202.5</v>
      </c>
      <c r="CU59" s="145">
        <v>225.0</v>
      </c>
      <c r="CV59" s="146">
        <v>0.18</v>
      </c>
      <c r="CW59" s="152" t="s">
        <v>248</v>
      </c>
      <c r="CZ59" s="97"/>
      <c r="DA59" s="1"/>
      <c r="DD59" s="255"/>
      <c r="DH59" s="1"/>
      <c r="DI59" s="1"/>
      <c r="DT59" s="255"/>
      <c r="DU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Q59" s="142"/>
      <c r="ER59" s="142"/>
      <c r="ES59" s="142"/>
      <c r="EW59" s="142"/>
      <c r="EX59" s="142"/>
      <c r="EY59" s="142"/>
      <c r="EZ59" s="142"/>
      <c r="FB59" s="142"/>
      <c r="FC59" s="142"/>
      <c r="FD59" s="142"/>
      <c r="FE59" s="142"/>
      <c r="FF59" s="142"/>
      <c r="FG59" s="142"/>
      <c r="FH59" s="142"/>
      <c r="FI59" s="142"/>
      <c r="FJ59" s="1"/>
      <c r="FK59" s="142"/>
      <c r="FL59" s="1"/>
      <c r="FM59" s="1"/>
      <c r="FN59" s="1"/>
      <c r="FO59" s="1"/>
      <c r="FP59" s="1"/>
      <c r="FQ59" s="1"/>
      <c r="FR59" s="1"/>
      <c r="FS59" s="1"/>
      <c r="FT59" s="149" t="s">
        <v>1558</v>
      </c>
      <c r="FU59" s="136" t="s">
        <v>337</v>
      </c>
      <c r="FV59" s="136">
        <v>125.0</v>
      </c>
      <c r="FW59" s="136">
        <f t="shared" si="41"/>
        <v>18.75</v>
      </c>
      <c r="FX59" s="155">
        <f t="shared" si="42"/>
        <v>106.25</v>
      </c>
      <c r="FY59" s="146">
        <v>0.12</v>
      </c>
      <c r="FZ59" s="144" t="s">
        <v>248</v>
      </c>
      <c r="GA59" s="142"/>
      <c r="GB59" s="142"/>
      <c r="GC59" s="142"/>
      <c r="GD59" s="142"/>
      <c r="GE59" s="142"/>
      <c r="GF59" s="142"/>
      <c r="GG59" s="142"/>
      <c r="GH59" s="142"/>
      <c r="GI59" s="142"/>
      <c r="GJ59" s="1"/>
      <c r="GK59" s="1"/>
      <c r="GM59" s="1"/>
      <c r="GN59" s="1"/>
      <c r="GO59" s="1"/>
      <c r="GP59" s="1"/>
      <c r="GR59" s="1"/>
      <c r="GS59" s="1"/>
      <c r="GT59" s="1"/>
      <c r="GU59" s="1"/>
      <c r="GW59" s="1"/>
      <c r="GX59" s="1"/>
      <c r="GY59" s="142"/>
      <c r="GZ59" s="142"/>
      <c r="HA59" s="1"/>
      <c r="HC59" s="1"/>
      <c r="HD59" s="142"/>
      <c r="HN59" s="1"/>
      <c r="HO59" s="1"/>
      <c r="HP59" s="1"/>
      <c r="HQ59" s="1"/>
      <c r="HR59" s="1"/>
      <c r="HS59" s="1"/>
      <c r="HT59" s="1"/>
      <c r="HV59" s="1"/>
      <c r="HW59" s="1"/>
      <c r="HX59" s="1"/>
      <c r="HY59" s="1"/>
      <c r="HZ59" s="1"/>
      <c r="IA59" s="1"/>
      <c r="IB59" s="1"/>
      <c r="ID59" s="1"/>
      <c r="IE59" s="1"/>
      <c r="IF59" s="1"/>
      <c r="IG59" s="1"/>
      <c r="IH59" s="1"/>
      <c r="II59" s="1"/>
      <c r="IJ59" s="1"/>
      <c r="IL59" s="1"/>
      <c r="IM59" s="1"/>
      <c r="IN59" s="1"/>
      <c r="IO59" s="1"/>
      <c r="IP59" s="1"/>
      <c r="IQ59" s="1"/>
      <c r="IR59" s="1"/>
      <c r="JM59" s="1"/>
      <c r="JN59" s="1"/>
      <c r="JO59" s="1"/>
    </row>
    <row r="60" ht="24.75" customHeight="1">
      <c r="A60" s="33"/>
      <c r="D60" s="246"/>
      <c r="E60" s="1"/>
      <c r="J60" s="1"/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Z60" s="142"/>
      <c r="AB60" s="140" t="s">
        <v>1559</v>
      </c>
      <c r="AC60" s="141" t="s">
        <v>1560</v>
      </c>
      <c r="AD60" s="136">
        <f t="shared" si="110"/>
        <v>30</v>
      </c>
      <c r="AE60" s="136">
        <f t="shared" si="111"/>
        <v>170</v>
      </c>
      <c r="AF60" s="145">
        <v>200.0</v>
      </c>
      <c r="AG60" s="146">
        <v>0.05</v>
      </c>
      <c r="AH60" s="147" t="s">
        <v>248</v>
      </c>
      <c r="AI60" s="1"/>
      <c r="AJ60" s="96"/>
      <c r="AK60" s="1"/>
      <c r="AL60" s="1"/>
      <c r="AM60" s="1"/>
      <c r="AN60" s="1"/>
      <c r="AO60" s="1"/>
      <c r="AP60" s="103"/>
      <c r="AR60" s="140" t="s">
        <v>1561</v>
      </c>
      <c r="AS60" s="148" t="s">
        <v>279</v>
      </c>
      <c r="AT60" s="136">
        <f t="shared" si="11"/>
        <v>5.9</v>
      </c>
      <c r="AU60" s="136">
        <f t="shared" si="12"/>
        <v>53.1</v>
      </c>
      <c r="AV60" s="136">
        <v>59.0</v>
      </c>
      <c r="AW60" s="136"/>
      <c r="AX60" s="139" t="s">
        <v>248</v>
      </c>
      <c r="AY60" s="142"/>
      <c r="AZ60" s="96"/>
      <c r="BA60" s="1"/>
      <c r="BB60" s="1"/>
      <c r="BC60" s="1"/>
      <c r="BD60" s="1"/>
      <c r="BE60" s="1"/>
      <c r="BF60" s="103"/>
      <c r="BI60" s="96"/>
      <c r="BJ60" s="1"/>
      <c r="BK60" s="1"/>
      <c r="BL60" s="1"/>
      <c r="BM60" s="1"/>
      <c r="BN60" s="1"/>
      <c r="BO60" s="103"/>
      <c r="BR60" s="140" t="s">
        <v>1562</v>
      </c>
      <c r="BS60" s="141" t="s">
        <v>936</v>
      </c>
      <c r="BT60" s="136">
        <f t="shared" si="17"/>
        <v>29.5</v>
      </c>
      <c r="BU60" s="136">
        <f t="shared" si="18"/>
        <v>265.5</v>
      </c>
      <c r="BV60" s="136">
        <v>295.0</v>
      </c>
      <c r="BW60" s="138">
        <v>0.18</v>
      </c>
      <c r="BX60" s="139" t="s">
        <v>248</v>
      </c>
      <c r="CA60" s="140"/>
      <c r="CB60" s="151"/>
      <c r="CC60" s="136"/>
      <c r="CD60" s="136"/>
      <c r="CE60" s="136"/>
      <c r="CF60" s="136"/>
      <c r="CG60" s="139"/>
      <c r="CO60" s="142"/>
      <c r="CQ60" s="262"/>
      <c r="CR60" s="263"/>
      <c r="CS60" s="136"/>
      <c r="CT60" s="136"/>
      <c r="CU60" s="145"/>
      <c r="CV60" s="146"/>
      <c r="CW60" s="152"/>
      <c r="CZ60" s="97"/>
      <c r="DA60" s="1"/>
      <c r="DD60" s="255"/>
      <c r="DH60" s="1"/>
      <c r="DI60" s="1"/>
      <c r="DT60" s="255"/>
      <c r="DU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Q60" s="142"/>
      <c r="ER60" s="142"/>
      <c r="ES60" s="142"/>
      <c r="EW60" s="142"/>
      <c r="EX60" s="142"/>
      <c r="EY60" s="142"/>
      <c r="EZ60" s="142"/>
      <c r="FB60" s="142"/>
      <c r="FC60" s="142"/>
      <c r="FD60" s="142"/>
      <c r="FE60" s="142"/>
      <c r="FF60" s="142"/>
      <c r="FG60" s="142"/>
      <c r="FH60" s="142"/>
      <c r="FI60" s="142"/>
      <c r="FJ60" s="1"/>
      <c r="FK60" s="142"/>
      <c r="FL60" s="1"/>
      <c r="FM60" s="1"/>
      <c r="FN60" s="1"/>
      <c r="FO60" s="1"/>
      <c r="FP60" s="1"/>
      <c r="FQ60" s="1"/>
      <c r="FR60" s="1"/>
      <c r="FS60" s="1"/>
      <c r="FT60" s="96"/>
      <c r="FU60" s="142"/>
      <c r="FV60" s="1"/>
      <c r="FW60" s="1"/>
      <c r="FX60" s="265">
        <f t="shared" si="42"/>
        <v>0</v>
      </c>
      <c r="FY60" s="142"/>
      <c r="FZ60" s="103"/>
      <c r="GA60" s="142"/>
      <c r="GB60" s="142"/>
      <c r="GC60" s="142"/>
      <c r="GD60" s="142"/>
      <c r="GE60" s="142"/>
      <c r="GF60" s="142"/>
      <c r="GG60" s="142"/>
      <c r="GH60" s="142"/>
      <c r="GI60" s="142"/>
      <c r="GJ60" s="1"/>
      <c r="GK60" s="1"/>
      <c r="GM60" s="1"/>
      <c r="GN60" s="1"/>
      <c r="GO60" s="1"/>
      <c r="GP60" s="1"/>
      <c r="GR60" s="1"/>
      <c r="GS60" s="1"/>
      <c r="GT60" s="1"/>
      <c r="GU60" s="1"/>
      <c r="GW60" s="1"/>
      <c r="GX60" s="1"/>
      <c r="GY60" s="142"/>
      <c r="GZ60" s="142"/>
      <c r="HA60" s="1"/>
      <c r="HC60" s="1"/>
      <c r="HD60" s="142"/>
      <c r="HN60" s="1"/>
      <c r="HO60" s="1"/>
      <c r="HP60" s="1"/>
      <c r="HQ60" s="1"/>
      <c r="HR60" s="1"/>
      <c r="HS60" s="1"/>
      <c r="HT60" s="1"/>
      <c r="HV60" s="1"/>
      <c r="HW60" s="1"/>
      <c r="HX60" s="1"/>
      <c r="HY60" s="1"/>
      <c r="HZ60" s="1"/>
      <c r="IA60" s="1"/>
      <c r="IB60" s="1"/>
      <c r="ID60" s="1"/>
      <c r="IE60" s="1"/>
      <c r="IF60" s="1"/>
      <c r="IG60" s="1"/>
      <c r="IH60" s="1"/>
      <c r="II60" s="1"/>
      <c r="IJ60" s="1"/>
      <c r="IL60" s="1"/>
      <c r="IM60" s="1"/>
      <c r="IN60" s="1"/>
      <c r="IO60" s="1"/>
      <c r="IP60" s="1"/>
      <c r="IQ60" s="1"/>
      <c r="IR60" s="1"/>
      <c r="JM60" s="1"/>
      <c r="JN60" s="1"/>
      <c r="JO60" s="1"/>
    </row>
    <row r="61" ht="24.75" customHeight="1">
      <c r="A61" s="33"/>
      <c r="D61" s="246"/>
      <c r="E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Z61" s="142"/>
      <c r="AB61" s="140" t="s">
        <v>1563</v>
      </c>
      <c r="AC61" s="141" t="s">
        <v>30</v>
      </c>
      <c r="AD61" s="136">
        <f t="shared" si="110"/>
        <v>10.2</v>
      </c>
      <c r="AE61" s="136">
        <f t="shared" si="111"/>
        <v>57.8</v>
      </c>
      <c r="AF61" s="145">
        <v>68.0</v>
      </c>
      <c r="AG61" s="146">
        <v>0.05</v>
      </c>
      <c r="AH61" s="147" t="s">
        <v>248</v>
      </c>
      <c r="AI61" s="1"/>
      <c r="AJ61" s="96"/>
      <c r="AK61" s="1"/>
      <c r="AL61" s="1"/>
      <c r="AM61" s="1"/>
      <c r="AN61" s="1"/>
      <c r="AO61" s="1"/>
      <c r="AP61" s="103"/>
      <c r="AR61" s="140" t="s">
        <v>1564</v>
      </c>
      <c r="AS61" s="148" t="s">
        <v>279</v>
      </c>
      <c r="AT61" s="136">
        <f t="shared" si="11"/>
        <v>5.5</v>
      </c>
      <c r="AU61" s="136">
        <f t="shared" si="12"/>
        <v>49.5</v>
      </c>
      <c r="AV61" s="136">
        <v>55.0</v>
      </c>
      <c r="AW61" s="136"/>
      <c r="AX61" s="139" t="s">
        <v>248</v>
      </c>
      <c r="AY61" s="142"/>
      <c r="AZ61" s="96"/>
      <c r="BA61" s="1"/>
      <c r="BB61" s="1"/>
      <c r="BC61" s="1"/>
      <c r="BD61" s="1"/>
      <c r="BE61" s="1"/>
      <c r="BF61" s="103"/>
      <c r="BI61" s="96"/>
      <c r="BJ61" s="1"/>
      <c r="BK61" s="1"/>
      <c r="BL61" s="1"/>
      <c r="BM61" s="1"/>
      <c r="BN61" s="1"/>
      <c r="BO61" s="103"/>
      <c r="BR61" s="140" t="s">
        <v>1565</v>
      </c>
      <c r="BS61" s="141" t="s">
        <v>936</v>
      </c>
      <c r="BT61" s="136">
        <f t="shared" si="17"/>
        <v>27.5</v>
      </c>
      <c r="BU61" s="136">
        <f t="shared" si="18"/>
        <v>247.5</v>
      </c>
      <c r="BV61" s="136">
        <v>275.0</v>
      </c>
      <c r="BW61" s="138">
        <v>0.18</v>
      </c>
      <c r="BX61" s="139" t="s">
        <v>248</v>
      </c>
      <c r="CA61" s="262"/>
      <c r="CB61" s="180"/>
      <c r="CC61" s="264"/>
      <c r="CD61" s="136"/>
      <c r="CE61" s="136"/>
      <c r="CF61" s="136"/>
      <c r="CG61" s="139"/>
      <c r="CO61" s="142"/>
      <c r="CQ61" s="140" t="s">
        <v>1566</v>
      </c>
      <c r="CR61" s="148" t="s">
        <v>602</v>
      </c>
      <c r="CS61" s="136">
        <f t="shared" ref="CS61:CS64" si="138">CU61*10/100</f>
        <v>42</v>
      </c>
      <c r="CT61" s="136">
        <f t="shared" ref="CT61:CT64" si="139">CU61-CS61</f>
        <v>378</v>
      </c>
      <c r="CU61" s="145">
        <v>420.0</v>
      </c>
      <c r="CV61" s="146">
        <v>0.18</v>
      </c>
      <c r="CW61" s="152" t="s">
        <v>248</v>
      </c>
      <c r="CZ61" s="97"/>
      <c r="DA61" s="1"/>
      <c r="DD61" s="255"/>
      <c r="DH61" s="1"/>
      <c r="DI61" s="1"/>
      <c r="DT61" s="255"/>
      <c r="DU61" s="1"/>
      <c r="DW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Q61" s="142"/>
      <c r="ER61" s="142"/>
      <c r="ES61" s="142"/>
      <c r="EW61" s="142"/>
      <c r="EX61" s="142"/>
      <c r="EY61" s="142"/>
      <c r="EZ61" s="142"/>
      <c r="FB61" s="142"/>
      <c r="FC61" s="142"/>
      <c r="FD61" s="142"/>
      <c r="FE61" s="142"/>
      <c r="FF61" s="142"/>
      <c r="FG61" s="142"/>
      <c r="FH61" s="142"/>
      <c r="FI61" s="142"/>
      <c r="FJ61" s="1"/>
      <c r="FK61" s="142"/>
      <c r="FL61" s="1"/>
      <c r="FM61" s="1"/>
      <c r="FN61" s="1"/>
      <c r="FO61" s="1"/>
      <c r="FP61" s="1"/>
      <c r="FQ61" s="1"/>
      <c r="FR61" s="1"/>
      <c r="FU61" s="142"/>
      <c r="FZ61" s="1"/>
      <c r="GA61" s="1"/>
      <c r="GB61" s="1"/>
      <c r="GC61" s="1"/>
      <c r="GE61" s="1"/>
      <c r="GF61" s="1"/>
      <c r="GG61" s="1"/>
      <c r="GH61" s="1"/>
      <c r="GI61" s="1"/>
      <c r="GJ61" s="1"/>
      <c r="GK61" s="1"/>
      <c r="GM61" s="1"/>
      <c r="GN61" s="1"/>
      <c r="GO61" s="1"/>
      <c r="GP61" s="1"/>
      <c r="GR61" s="1"/>
      <c r="GS61" s="1"/>
      <c r="GT61" s="1"/>
      <c r="GU61" s="1"/>
      <c r="GW61" s="1"/>
      <c r="GX61" s="1"/>
      <c r="GY61" s="142"/>
      <c r="GZ61" s="142"/>
      <c r="HA61" s="1"/>
      <c r="HC61" s="1"/>
      <c r="HD61" s="142"/>
      <c r="HN61" s="1"/>
      <c r="HO61" s="1"/>
      <c r="HP61" s="1"/>
      <c r="HQ61" s="1"/>
      <c r="HR61" s="1"/>
      <c r="HS61" s="1"/>
      <c r="HT61" s="1"/>
      <c r="HV61" s="1"/>
      <c r="HW61" s="1"/>
      <c r="HX61" s="1"/>
      <c r="HY61" s="1"/>
      <c r="HZ61" s="1"/>
      <c r="IA61" s="1"/>
      <c r="IB61" s="1"/>
      <c r="ID61" s="1"/>
      <c r="IE61" s="1"/>
      <c r="IF61" s="1"/>
      <c r="IG61" s="1"/>
      <c r="IH61" s="1"/>
      <c r="II61" s="1"/>
      <c r="IJ61" s="1"/>
      <c r="IL61" s="1"/>
      <c r="IM61" s="1"/>
      <c r="IN61" s="1"/>
      <c r="IO61" s="1"/>
      <c r="IP61" s="1"/>
      <c r="IQ61" s="1"/>
      <c r="IR61" s="1"/>
      <c r="JM61" s="1"/>
      <c r="JN61" s="1"/>
      <c r="JO61" s="1"/>
    </row>
    <row r="62" ht="24.75" customHeight="1">
      <c r="A62" s="33"/>
      <c r="D62" s="246"/>
      <c r="E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Z62" s="142"/>
      <c r="AB62" s="140" t="s">
        <v>1567</v>
      </c>
      <c r="AC62" s="141" t="s">
        <v>30</v>
      </c>
      <c r="AD62" s="136">
        <f t="shared" si="110"/>
        <v>9.75</v>
      </c>
      <c r="AE62" s="136">
        <f t="shared" si="111"/>
        <v>55.25</v>
      </c>
      <c r="AF62" s="145">
        <v>65.0</v>
      </c>
      <c r="AG62" s="146">
        <v>0.05</v>
      </c>
      <c r="AH62" s="147" t="s">
        <v>248</v>
      </c>
      <c r="AI62" s="1"/>
      <c r="AJ62" s="96"/>
      <c r="AK62" s="1"/>
      <c r="AL62" s="1"/>
      <c r="AM62" s="1"/>
      <c r="AN62" s="1"/>
      <c r="AO62" s="1"/>
      <c r="AP62" s="103"/>
      <c r="AR62" s="140" t="s">
        <v>1568</v>
      </c>
      <c r="AS62" s="148" t="s">
        <v>279</v>
      </c>
      <c r="AT62" s="136">
        <f t="shared" si="11"/>
        <v>5.5</v>
      </c>
      <c r="AU62" s="136">
        <f t="shared" si="12"/>
        <v>49.5</v>
      </c>
      <c r="AV62" s="136">
        <v>55.0</v>
      </c>
      <c r="AW62" s="136"/>
      <c r="AX62" s="139" t="s">
        <v>248</v>
      </c>
      <c r="AY62" s="142"/>
      <c r="AZ62" s="96"/>
      <c r="BA62" s="1"/>
      <c r="BB62" s="1"/>
      <c r="BC62" s="1"/>
      <c r="BD62" s="1"/>
      <c r="BE62" s="1"/>
      <c r="BF62" s="103"/>
      <c r="BI62" s="96"/>
      <c r="BJ62" s="1"/>
      <c r="BK62" s="1"/>
      <c r="BL62" s="1"/>
      <c r="BM62" s="1"/>
      <c r="BN62" s="1"/>
      <c r="BO62" s="103"/>
      <c r="BR62" s="140" t="s">
        <v>1569</v>
      </c>
      <c r="BS62" s="141" t="s">
        <v>335</v>
      </c>
      <c r="BT62" s="136">
        <f t="shared" si="17"/>
        <v>64.5</v>
      </c>
      <c r="BU62" s="136">
        <f t="shared" si="18"/>
        <v>580.5</v>
      </c>
      <c r="BV62" s="136">
        <v>645.0</v>
      </c>
      <c r="BW62" s="138">
        <v>0.18</v>
      </c>
      <c r="BX62" s="139" t="s">
        <v>248</v>
      </c>
      <c r="CA62" s="149"/>
      <c r="CB62" s="151"/>
      <c r="CC62" s="136"/>
      <c r="CD62" s="136"/>
      <c r="CE62" s="136"/>
      <c r="CF62" s="136"/>
      <c r="CG62" s="139"/>
      <c r="CO62" s="142"/>
      <c r="CQ62" s="175" t="s">
        <v>1570</v>
      </c>
      <c r="CR62" s="205" t="s">
        <v>1118</v>
      </c>
      <c r="CS62" s="136">
        <f t="shared" si="138"/>
        <v>39.8</v>
      </c>
      <c r="CT62" s="136">
        <f t="shared" si="139"/>
        <v>358.2</v>
      </c>
      <c r="CU62" s="145">
        <v>398.0</v>
      </c>
      <c r="CV62" s="146">
        <v>0.18</v>
      </c>
      <c r="CW62" s="152" t="s">
        <v>248</v>
      </c>
      <c r="CZ62" s="97"/>
      <c r="DA62" s="1"/>
      <c r="DD62" s="255"/>
      <c r="DH62" s="1"/>
      <c r="DI62" s="1"/>
      <c r="DT62" s="255"/>
      <c r="DU62" s="1"/>
      <c r="DW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Q62" s="142"/>
      <c r="ER62" s="142"/>
      <c r="ES62" s="142"/>
      <c r="EW62" s="142"/>
      <c r="EX62" s="142"/>
      <c r="EY62" s="142"/>
      <c r="EZ62" s="142"/>
      <c r="FB62" s="142"/>
      <c r="FC62" s="142"/>
      <c r="FD62" s="142"/>
      <c r="FE62" s="142"/>
      <c r="FF62" s="142"/>
      <c r="FG62" s="142"/>
      <c r="FH62" s="142"/>
      <c r="FI62" s="142"/>
      <c r="FK62" s="142"/>
      <c r="FU62" s="245"/>
      <c r="FV62" s="142"/>
      <c r="FW62" s="142"/>
      <c r="FX62" s="142"/>
      <c r="FY62" s="142"/>
      <c r="FZ62" s="142"/>
      <c r="GA62" s="142"/>
      <c r="GE62" s="1"/>
      <c r="GF62" s="1"/>
      <c r="GG62" s="1"/>
      <c r="GH62" s="1"/>
      <c r="GI62" s="1"/>
      <c r="GJ62" s="1"/>
      <c r="GK62" s="1"/>
      <c r="GM62" s="1"/>
      <c r="GN62" s="1"/>
      <c r="GO62" s="1"/>
      <c r="GP62" s="1"/>
      <c r="GR62" s="1"/>
      <c r="GS62" s="1"/>
      <c r="GT62" s="1"/>
      <c r="GU62" s="1"/>
      <c r="GW62" s="1"/>
      <c r="GX62" s="1"/>
      <c r="GY62" s="142"/>
      <c r="GZ62" s="142"/>
      <c r="HA62" s="1"/>
      <c r="HC62" s="1"/>
      <c r="HD62" s="142"/>
      <c r="HN62" s="1"/>
      <c r="HO62" s="1"/>
      <c r="HP62" s="1"/>
      <c r="HQ62" s="1"/>
      <c r="HR62" s="1"/>
      <c r="HS62" s="1"/>
      <c r="HT62" s="1"/>
      <c r="HV62" s="1"/>
      <c r="HW62" s="1"/>
      <c r="HX62" s="1"/>
      <c r="HY62" s="1"/>
      <c r="HZ62" s="1"/>
      <c r="IA62" s="1"/>
      <c r="IB62" s="1"/>
      <c r="ID62" s="1"/>
      <c r="IE62" s="1"/>
      <c r="IF62" s="1"/>
      <c r="IG62" s="1"/>
      <c r="IH62" s="1"/>
      <c r="II62" s="1"/>
      <c r="IJ62" s="1"/>
      <c r="IL62" s="1"/>
      <c r="IM62" s="1"/>
      <c r="IN62" s="1"/>
      <c r="IO62" s="1"/>
      <c r="IP62" s="1"/>
      <c r="IQ62" s="1"/>
      <c r="IR62" s="1"/>
      <c r="JM62" s="1"/>
      <c r="JN62" s="1"/>
      <c r="JO62" s="1"/>
    </row>
    <row r="63" ht="24.75" customHeight="1">
      <c r="A63" s="33"/>
      <c r="D63" s="246"/>
      <c r="E63" s="1"/>
      <c r="J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Z63" s="142"/>
      <c r="AB63" s="140" t="s">
        <v>1182</v>
      </c>
      <c r="AC63" s="151" t="s">
        <v>1571</v>
      </c>
      <c r="AD63" s="136">
        <f t="shared" si="110"/>
        <v>29.85</v>
      </c>
      <c r="AE63" s="136">
        <f t="shared" si="111"/>
        <v>169.15</v>
      </c>
      <c r="AF63" s="145">
        <v>199.0</v>
      </c>
      <c r="AG63" s="146">
        <v>0.05</v>
      </c>
      <c r="AH63" s="147" t="s">
        <v>248</v>
      </c>
      <c r="AI63" s="1"/>
      <c r="AJ63" s="96"/>
      <c r="AK63" s="1"/>
      <c r="AL63" s="1"/>
      <c r="AM63" s="1"/>
      <c r="AN63" s="1"/>
      <c r="AO63" s="1"/>
      <c r="AP63" s="103"/>
      <c r="AR63" s="140" t="s">
        <v>1572</v>
      </c>
      <c r="AS63" s="148" t="s">
        <v>279</v>
      </c>
      <c r="AT63" s="136">
        <f t="shared" si="11"/>
        <v>8.5</v>
      </c>
      <c r="AU63" s="136">
        <f t="shared" si="12"/>
        <v>76.5</v>
      </c>
      <c r="AV63" s="136">
        <v>85.0</v>
      </c>
      <c r="AW63" s="136"/>
      <c r="AX63" s="139" t="s">
        <v>248</v>
      </c>
      <c r="AY63" s="142"/>
      <c r="AZ63" s="96"/>
      <c r="BA63" s="1"/>
      <c r="BB63" s="1"/>
      <c r="BC63" s="1"/>
      <c r="BD63" s="1"/>
      <c r="BE63" s="1"/>
      <c r="BF63" s="103"/>
      <c r="BI63" s="96"/>
      <c r="BJ63" s="1"/>
      <c r="BK63" s="1"/>
      <c r="BL63" s="1"/>
      <c r="BM63" s="1"/>
      <c r="BN63" s="1"/>
      <c r="BO63" s="103"/>
      <c r="BR63" s="140" t="s">
        <v>1573</v>
      </c>
      <c r="BS63" s="141" t="s">
        <v>623</v>
      </c>
      <c r="BT63" s="136">
        <f t="shared" si="17"/>
        <v>17</v>
      </c>
      <c r="BU63" s="136">
        <f t="shared" si="18"/>
        <v>153</v>
      </c>
      <c r="BV63" s="136">
        <v>170.0</v>
      </c>
      <c r="BW63" s="138">
        <v>0.18</v>
      </c>
      <c r="BX63" s="139" t="s">
        <v>263</v>
      </c>
      <c r="CB63" s="33"/>
      <c r="CO63" s="142"/>
      <c r="CQ63" s="196" t="s">
        <v>1574</v>
      </c>
      <c r="CR63" s="205" t="s">
        <v>1251</v>
      </c>
      <c r="CS63" s="136">
        <f t="shared" si="138"/>
        <v>67.5</v>
      </c>
      <c r="CT63" s="136">
        <f t="shared" si="139"/>
        <v>607.5</v>
      </c>
      <c r="CU63" s="145">
        <v>675.0</v>
      </c>
      <c r="CV63" s="146">
        <v>0.18</v>
      </c>
      <c r="CW63" s="152" t="s">
        <v>248</v>
      </c>
      <c r="CZ63" s="97"/>
      <c r="DA63" s="1"/>
      <c r="DD63" s="255"/>
      <c r="DH63" s="1"/>
      <c r="DI63" s="1"/>
      <c r="DT63" s="255"/>
      <c r="DU63" s="1"/>
      <c r="DW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Q63" s="142"/>
      <c r="ER63" s="142"/>
      <c r="ES63" s="142"/>
      <c r="EW63" s="142"/>
      <c r="EX63" s="142"/>
      <c r="EY63" s="142"/>
      <c r="EZ63" s="142"/>
      <c r="FB63" s="142"/>
      <c r="FC63" s="142"/>
      <c r="FD63" s="142"/>
      <c r="FE63" s="142"/>
      <c r="FF63" s="142"/>
      <c r="FG63" s="142"/>
      <c r="FH63" s="142"/>
      <c r="FI63" s="142"/>
      <c r="FK63" s="142"/>
      <c r="FU63" s="266"/>
      <c r="FZ63" s="1"/>
      <c r="GA63" s="1"/>
      <c r="GE63" s="1"/>
      <c r="GF63" s="1"/>
      <c r="GG63" s="1"/>
      <c r="GH63" s="1"/>
      <c r="GI63" s="1"/>
      <c r="GJ63" s="1"/>
      <c r="GK63" s="1"/>
      <c r="GM63" s="1"/>
      <c r="GN63" s="1"/>
      <c r="GO63" s="1"/>
      <c r="GP63" s="1"/>
      <c r="GR63" s="1"/>
      <c r="GS63" s="1"/>
      <c r="GT63" s="1"/>
      <c r="GU63" s="1"/>
      <c r="GW63" s="1"/>
      <c r="GX63" s="1"/>
      <c r="GY63" s="142"/>
      <c r="GZ63" s="142"/>
      <c r="HA63" s="1"/>
      <c r="HC63" s="1"/>
      <c r="HD63" s="142"/>
      <c r="HN63" s="1"/>
      <c r="HO63" s="1"/>
      <c r="HP63" s="1"/>
      <c r="HQ63" s="1"/>
      <c r="HR63" s="1"/>
      <c r="HS63" s="1"/>
      <c r="HT63" s="1"/>
      <c r="HV63" s="1"/>
      <c r="HW63" s="1"/>
      <c r="HX63" s="1"/>
      <c r="HY63" s="1"/>
      <c r="HZ63" s="1"/>
      <c r="IA63" s="1"/>
      <c r="IB63" s="1"/>
      <c r="ID63" s="1"/>
      <c r="IE63" s="1"/>
      <c r="IF63" s="1"/>
      <c r="IG63" s="1"/>
      <c r="IH63" s="1"/>
      <c r="II63" s="1"/>
      <c r="IJ63" s="1"/>
      <c r="IL63" s="1"/>
      <c r="IM63" s="1"/>
      <c r="IN63" s="1"/>
      <c r="IO63" s="1"/>
      <c r="IP63" s="1"/>
      <c r="IQ63" s="1"/>
      <c r="IR63" s="1"/>
      <c r="JM63" s="1"/>
      <c r="JN63" s="1"/>
      <c r="JO63" s="1"/>
    </row>
    <row r="64" ht="24.75" customHeight="1">
      <c r="A64" s="33"/>
      <c r="D64" s="246"/>
      <c r="E64" s="1"/>
      <c r="J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Z64" s="142"/>
      <c r="AB64" s="140" t="s">
        <v>1534</v>
      </c>
      <c r="AC64" s="151" t="s">
        <v>1571</v>
      </c>
      <c r="AD64" s="136">
        <f t="shared" si="110"/>
        <v>29.85</v>
      </c>
      <c r="AE64" s="136">
        <f t="shared" si="111"/>
        <v>169.15</v>
      </c>
      <c r="AF64" s="145">
        <v>199.0</v>
      </c>
      <c r="AG64" s="146">
        <v>0.05</v>
      </c>
      <c r="AH64" s="147" t="s">
        <v>248</v>
      </c>
      <c r="AI64" s="1"/>
      <c r="AJ64" s="96"/>
      <c r="AK64" s="1"/>
      <c r="AL64" s="1"/>
      <c r="AM64" s="1"/>
      <c r="AN64" s="1"/>
      <c r="AO64" s="1"/>
      <c r="AP64" s="103"/>
      <c r="AR64" s="140" t="s">
        <v>1575</v>
      </c>
      <c r="AS64" s="148" t="s">
        <v>293</v>
      </c>
      <c r="AT64" s="136">
        <f t="shared" si="11"/>
        <v>34.9</v>
      </c>
      <c r="AU64" s="136">
        <f t="shared" si="12"/>
        <v>314.1</v>
      </c>
      <c r="AV64" s="136">
        <v>349.0</v>
      </c>
      <c r="AW64" s="136"/>
      <c r="AX64" s="139" t="s">
        <v>248</v>
      </c>
      <c r="AY64" s="142"/>
      <c r="AZ64" s="96"/>
      <c r="BA64" s="1"/>
      <c r="BB64" s="1"/>
      <c r="BC64" s="1"/>
      <c r="BD64" s="1"/>
      <c r="BE64" s="1"/>
      <c r="BF64" s="103"/>
      <c r="BI64" s="96"/>
      <c r="BJ64" s="1"/>
      <c r="BK64" s="1"/>
      <c r="BL64" s="1"/>
      <c r="BM64" s="1"/>
      <c r="BN64" s="1"/>
      <c r="BO64" s="103"/>
      <c r="BR64" s="140" t="s">
        <v>1576</v>
      </c>
      <c r="BS64" s="141" t="s">
        <v>267</v>
      </c>
      <c r="BT64" s="136">
        <f t="shared" si="17"/>
        <v>80.5</v>
      </c>
      <c r="BU64" s="136">
        <f t="shared" si="18"/>
        <v>724.5</v>
      </c>
      <c r="BV64" s="136">
        <v>805.0</v>
      </c>
      <c r="BW64" s="138">
        <v>0.18</v>
      </c>
      <c r="BX64" s="139" t="s">
        <v>248</v>
      </c>
      <c r="CB64" s="33"/>
      <c r="CO64" s="142"/>
      <c r="CQ64" s="140" t="s">
        <v>1577</v>
      </c>
      <c r="CR64" s="148" t="s">
        <v>1251</v>
      </c>
      <c r="CS64" s="136">
        <f t="shared" si="138"/>
        <v>89.9</v>
      </c>
      <c r="CT64" s="136">
        <f t="shared" si="139"/>
        <v>809.1</v>
      </c>
      <c r="CU64" s="145">
        <v>899.0</v>
      </c>
      <c r="CV64" s="146">
        <v>0.18</v>
      </c>
      <c r="CW64" s="152" t="s">
        <v>248</v>
      </c>
      <c r="CZ64" s="97"/>
      <c r="DA64" s="1"/>
      <c r="DD64" s="255"/>
      <c r="DH64" s="1"/>
      <c r="DI64" s="1"/>
      <c r="DT64" s="255"/>
      <c r="DU64" s="1"/>
      <c r="DW64" s="1"/>
      <c r="EF64" s="1"/>
      <c r="EQ64" s="142"/>
      <c r="ER64" s="142"/>
      <c r="ES64" s="142"/>
      <c r="EW64" s="142"/>
      <c r="EX64" s="142"/>
      <c r="EY64" s="142"/>
      <c r="EZ64" s="142"/>
      <c r="FB64" s="142"/>
      <c r="FC64" s="142"/>
      <c r="FD64" s="142"/>
      <c r="FE64" s="142"/>
      <c r="FF64" s="142"/>
      <c r="FG64" s="142"/>
      <c r="FH64" s="142"/>
      <c r="FI64" s="142"/>
      <c r="FK64" s="142"/>
      <c r="FU64" s="142"/>
      <c r="FZ64" s="1"/>
      <c r="GA64" s="1"/>
      <c r="GE64" s="1"/>
      <c r="GF64" s="1"/>
      <c r="GG64" s="1"/>
      <c r="GH64" s="1"/>
      <c r="GI64" s="1"/>
      <c r="GJ64" s="1"/>
      <c r="GK64" s="1"/>
      <c r="GM64" s="1"/>
      <c r="GN64" s="1"/>
      <c r="GO64" s="1"/>
      <c r="GP64" s="1"/>
      <c r="GR64" s="1"/>
      <c r="GS64" s="1"/>
      <c r="GT64" s="1"/>
      <c r="GU64" s="1"/>
      <c r="GW64" s="1"/>
      <c r="GX64" s="1"/>
      <c r="GY64" s="142"/>
      <c r="GZ64" s="142"/>
      <c r="HA64" s="1"/>
      <c r="HC64" s="1"/>
      <c r="HD64" s="142"/>
      <c r="HN64" s="1"/>
      <c r="HO64" s="1"/>
      <c r="HP64" s="1"/>
      <c r="HQ64" s="1"/>
      <c r="HR64" s="1"/>
      <c r="HS64" s="1"/>
      <c r="HT64" s="1"/>
      <c r="HV64" s="1"/>
      <c r="HW64" s="1"/>
      <c r="HX64" s="1"/>
      <c r="HY64" s="1"/>
      <c r="HZ64" s="1"/>
      <c r="IA64" s="1"/>
      <c r="IB64" s="1"/>
      <c r="ID64" s="1"/>
      <c r="IE64" s="1"/>
      <c r="IF64" s="1"/>
      <c r="IG64" s="1"/>
      <c r="IH64" s="1"/>
      <c r="II64" s="1"/>
      <c r="IJ64" s="1"/>
      <c r="IL64" s="1"/>
      <c r="IM64" s="1"/>
      <c r="IN64" s="1"/>
      <c r="IO64" s="1"/>
      <c r="IP64" s="1"/>
      <c r="IQ64" s="1"/>
      <c r="IR64" s="1"/>
      <c r="JM64" s="1"/>
      <c r="JN64" s="1"/>
      <c r="JO64" s="1"/>
    </row>
    <row r="65" ht="24.75" customHeight="1">
      <c r="A65" s="33"/>
      <c r="D65" s="246"/>
      <c r="E65" s="1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Z65" s="142"/>
      <c r="AB65" s="140" t="s">
        <v>1082</v>
      </c>
      <c r="AC65" s="151" t="s">
        <v>1578</v>
      </c>
      <c r="AD65" s="136">
        <f t="shared" si="110"/>
        <v>52.35</v>
      </c>
      <c r="AE65" s="136">
        <f t="shared" si="111"/>
        <v>296.65</v>
      </c>
      <c r="AF65" s="145">
        <v>349.0</v>
      </c>
      <c r="AG65" s="146">
        <v>0.05</v>
      </c>
      <c r="AH65" s="147" t="s">
        <v>248</v>
      </c>
      <c r="AI65" s="1"/>
      <c r="AJ65" s="96"/>
      <c r="AK65" s="1"/>
      <c r="AL65" s="1"/>
      <c r="AM65" s="1"/>
      <c r="AN65" s="1"/>
      <c r="AO65" s="1"/>
      <c r="AP65" s="103"/>
      <c r="AR65" s="149" t="s">
        <v>1579</v>
      </c>
      <c r="AS65" s="141" t="s">
        <v>304</v>
      </c>
      <c r="AT65" s="136">
        <f t="shared" si="11"/>
        <v>29.7</v>
      </c>
      <c r="AU65" s="136">
        <f t="shared" si="12"/>
        <v>267.3</v>
      </c>
      <c r="AV65" s="136">
        <v>297.0</v>
      </c>
      <c r="AW65" s="136"/>
      <c r="AX65" s="139" t="s">
        <v>248</v>
      </c>
      <c r="AY65" s="142"/>
      <c r="AZ65" s="96"/>
      <c r="BA65" s="1"/>
      <c r="BB65" s="1"/>
      <c r="BC65" s="1"/>
      <c r="BD65" s="1"/>
      <c r="BE65" s="1"/>
      <c r="BF65" s="103"/>
      <c r="BI65" s="96"/>
      <c r="BJ65" s="1"/>
      <c r="BK65" s="1"/>
      <c r="BL65" s="1"/>
      <c r="BM65" s="1"/>
      <c r="BN65" s="1"/>
      <c r="BO65" s="103"/>
      <c r="BR65" s="140" t="s">
        <v>1580</v>
      </c>
      <c r="BS65" s="141" t="s">
        <v>335</v>
      </c>
      <c r="BT65" s="136">
        <f t="shared" si="17"/>
        <v>89</v>
      </c>
      <c r="BU65" s="136">
        <f t="shared" si="18"/>
        <v>801</v>
      </c>
      <c r="BV65" s="136">
        <v>890.0</v>
      </c>
      <c r="BW65" s="138">
        <v>0.18</v>
      </c>
      <c r="BX65" s="139" t="s">
        <v>248</v>
      </c>
      <c r="CB65" s="33"/>
      <c r="CK65" s="1"/>
      <c r="CO65" s="142"/>
      <c r="CQ65" s="264"/>
      <c r="CR65" s="264"/>
      <c r="CS65" s="264"/>
      <c r="CT65" s="136"/>
      <c r="CU65" s="145"/>
      <c r="CV65" s="145"/>
      <c r="CW65" s="152"/>
      <c r="CZ65" s="97"/>
      <c r="DA65" s="1"/>
      <c r="DD65" s="255"/>
      <c r="DH65" s="1"/>
      <c r="DI65" s="1"/>
      <c r="DT65" s="255"/>
      <c r="DU65" s="1"/>
      <c r="DW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Q65" s="142"/>
      <c r="ER65" s="142"/>
      <c r="ES65" s="142"/>
      <c r="EW65" s="142"/>
      <c r="EX65" s="142"/>
      <c r="EY65" s="142"/>
      <c r="EZ65" s="142"/>
      <c r="FB65" s="142"/>
      <c r="FC65" s="142"/>
      <c r="FD65" s="142"/>
      <c r="FE65" s="142"/>
      <c r="FF65" s="142"/>
      <c r="FG65" s="142"/>
      <c r="FH65" s="142"/>
      <c r="FI65" s="142"/>
      <c r="FK65" s="142"/>
      <c r="FU65" s="142"/>
      <c r="FZ65" s="1"/>
      <c r="GA65" s="1"/>
      <c r="GE65" s="1"/>
      <c r="GF65" s="1"/>
      <c r="GG65" s="1"/>
      <c r="GH65" s="1"/>
      <c r="GI65" s="1"/>
      <c r="GJ65" s="1"/>
      <c r="GK65" s="1"/>
      <c r="GM65" s="1"/>
      <c r="GN65" s="1"/>
      <c r="GO65" s="1"/>
      <c r="GP65" s="1"/>
      <c r="GR65" s="1"/>
      <c r="GS65" s="1"/>
      <c r="GT65" s="1"/>
      <c r="GU65" s="1"/>
      <c r="GW65" s="1"/>
      <c r="GX65" s="1"/>
      <c r="GY65" s="142"/>
      <c r="GZ65" s="142"/>
      <c r="HA65" s="1"/>
      <c r="HC65" s="1"/>
      <c r="HD65" s="142"/>
      <c r="HN65" s="1"/>
      <c r="HO65" s="1"/>
      <c r="HP65" s="1"/>
      <c r="HQ65" s="1"/>
      <c r="HR65" s="1"/>
      <c r="HS65" s="1"/>
      <c r="HT65" s="1"/>
      <c r="HV65" s="1"/>
      <c r="HW65" s="1"/>
      <c r="HX65" s="1"/>
      <c r="HY65" s="1"/>
      <c r="HZ65" s="1"/>
      <c r="IA65" s="1"/>
      <c r="IB65" s="1"/>
      <c r="ID65" s="1"/>
      <c r="IE65" s="1"/>
      <c r="IF65" s="1"/>
      <c r="IG65" s="1"/>
      <c r="IH65" s="1"/>
      <c r="II65" s="1"/>
      <c r="IJ65" s="1"/>
      <c r="IL65" s="1"/>
      <c r="IM65" s="1"/>
      <c r="IN65" s="1"/>
      <c r="IO65" s="1"/>
      <c r="IP65" s="1"/>
      <c r="IQ65" s="1"/>
      <c r="IR65" s="1"/>
      <c r="JM65" s="1"/>
      <c r="JN65" s="1"/>
      <c r="JO65" s="1"/>
    </row>
    <row r="66" ht="24.75" customHeight="1">
      <c r="A66" s="33"/>
      <c r="D66" s="246"/>
      <c r="E66" s="1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Z66" s="142"/>
      <c r="AB66" s="140" t="s">
        <v>1581</v>
      </c>
      <c r="AC66" s="141" t="s">
        <v>1582</v>
      </c>
      <c r="AD66" s="136">
        <f t="shared" si="110"/>
        <v>40.5</v>
      </c>
      <c r="AE66" s="136">
        <f t="shared" si="111"/>
        <v>229.5</v>
      </c>
      <c r="AF66" s="145">
        <v>270.0</v>
      </c>
      <c r="AG66" s="146">
        <v>0.05</v>
      </c>
      <c r="AH66" s="147" t="s">
        <v>248</v>
      </c>
      <c r="AI66" s="1"/>
      <c r="AJ66" s="96"/>
      <c r="AK66" s="1"/>
      <c r="AL66" s="1"/>
      <c r="AM66" s="1"/>
      <c r="AN66" s="1"/>
      <c r="AO66" s="1"/>
      <c r="AP66" s="103"/>
      <c r="AR66" s="221" t="s">
        <v>1485</v>
      </c>
      <c r="AS66" s="259" t="s">
        <v>293</v>
      </c>
      <c r="AT66" s="260">
        <f t="shared" si="11"/>
        <v>34.9</v>
      </c>
      <c r="AU66" s="260">
        <f t="shared" si="12"/>
        <v>314.1</v>
      </c>
      <c r="AV66" s="260">
        <v>349.0</v>
      </c>
      <c r="AW66" s="260"/>
      <c r="AX66" s="261"/>
      <c r="AY66" s="142"/>
      <c r="AZ66" s="96"/>
      <c r="BA66" s="1"/>
      <c r="BB66" s="1"/>
      <c r="BC66" s="1"/>
      <c r="BD66" s="1"/>
      <c r="BE66" s="1"/>
      <c r="BF66" s="103"/>
      <c r="BI66" s="96"/>
      <c r="BJ66" s="1"/>
      <c r="BK66" s="1"/>
      <c r="BL66" s="1"/>
      <c r="BM66" s="1"/>
      <c r="BN66" s="1"/>
      <c r="BO66" s="103"/>
      <c r="BR66" s="140" t="s">
        <v>1583</v>
      </c>
      <c r="BS66" s="141" t="s">
        <v>778</v>
      </c>
      <c r="BT66" s="136">
        <f t="shared" si="17"/>
        <v>49</v>
      </c>
      <c r="BU66" s="136">
        <f t="shared" si="18"/>
        <v>441</v>
      </c>
      <c r="BV66" s="136">
        <v>490.0</v>
      </c>
      <c r="BW66" s="138">
        <v>0.18</v>
      </c>
      <c r="BX66" s="139" t="s">
        <v>248</v>
      </c>
      <c r="CB66" s="33"/>
      <c r="CK66" s="1"/>
      <c r="CO66" s="142"/>
      <c r="CS66" s="1"/>
      <c r="CW66" s="267"/>
      <c r="CZ66" s="97"/>
      <c r="DA66" s="1"/>
      <c r="DD66" s="255"/>
      <c r="DH66" s="1"/>
      <c r="DI66" s="1"/>
      <c r="DT66" s="255"/>
      <c r="DU66" s="1"/>
      <c r="DW66" s="1"/>
      <c r="EF66" s="1"/>
      <c r="EQ66" s="142"/>
      <c r="ER66" s="142"/>
      <c r="ES66" s="142"/>
      <c r="EW66" s="142"/>
      <c r="EX66" s="142"/>
      <c r="EY66" s="142"/>
      <c r="EZ66" s="142"/>
      <c r="FB66" s="142"/>
      <c r="FC66" s="142"/>
      <c r="FD66" s="142"/>
      <c r="FE66" s="142"/>
      <c r="FF66" s="142"/>
      <c r="FG66" s="142"/>
      <c r="FH66" s="142"/>
      <c r="FI66" s="142"/>
      <c r="FK66" s="142"/>
      <c r="FU66" s="142"/>
      <c r="FZ66" s="1"/>
      <c r="GA66" s="1"/>
      <c r="GE66" s="1"/>
      <c r="GF66" s="1"/>
      <c r="GG66" s="1"/>
      <c r="GH66" s="1"/>
      <c r="GI66" s="1"/>
      <c r="GJ66" s="1"/>
      <c r="GK66" s="1"/>
      <c r="GM66" s="1"/>
      <c r="GN66" s="1"/>
      <c r="GO66" s="1"/>
      <c r="GP66" s="1"/>
      <c r="GR66" s="1"/>
      <c r="GS66" s="1"/>
      <c r="GT66" s="1"/>
      <c r="GU66" s="1"/>
      <c r="GW66" s="1"/>
      <c r="GX66" s="1"/>
      <c r="GY66" s="142"/>
      <c r="GZ66" s="142"/>
      <c r="HA66" s="1"/>
      <c r="HC66" s="1"/>
      <c r="HD66" s="142"/>
      <c r="HN66" s="1"/>
      <c r="HO66" s="1"/>
      <c r="HP66" s="1"/>
      <c r="HQ66" s="1"/>
      <c r="HR66" s="1"/>
      <c r="HS66" s="1"/>
      <c r="HT66" s="1"/>
      <c r="HV66" s="1"/>
      <c r="HW66" s="1"/>
      <c r="HX66" s="1"/>
      <c r="HY66" s="1"/>
      <c r="HZ66" s="1"/>
      <c r="IA66" s="1"/>
      <c r="IB66" s="1"/>
      <c r="ID66" s="1"/>
      <c r="IE66" s="1"/>
      <c r="IF66" s="1"/>
      <c r="IG66" s="1"/>
      <c r="IH66" s="1"/>
      <c r="II66" s="1"/>
      <c r="IJ66" s="1"/>
      <c r="IL66" s="1"/>
      <c r="IM66" s="1"/>
      <c r="IN66" s="1"/>
      <c r="IO66" s="1"/>
      <c r="IP66" s="1"/>
      <c r="IQ66" s="1"/>
      <c r="IR66" s="1"/>
      <c r="JM66" s="1"/>
      <c r="JN66" s="1"/>
      <c r="JO66" s="1"/>
    </row>
    <row r="67" ht="24.75" customHeight="1">
      <c r="A67" s="33"/>
      <c r="D67" s="246"/>
      <c r="E67" s="1"/>
      <c r="J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Z67" s="142"/>
      <c r="AB67" s="154"/>
      <c r="AC67" s="154"/>
      <c r="AD67" s="154"/>
      <c r="AE67" s="154"/>
      <c r="AF67" s="154"/>
      <c r="AG67" s="145"/>
      <c r="AH67" s="147"/>
      <c r="AI67" s="1"/>
      <c r="AJ67" s="96"/>
      <c r="AK67" s="1"/>
      <c r="AL67" s="1"/>
      <c r="AM67" s="1"/>
      <c r="AN67" s="1"/>
      <c r="AO67" s="1"/>
      <c r="AP67" s="103"/>
      <c r="AR67" s="149"/>
      <c r="AS67" s="141"/>
      <c r="AT67" s="136">
        <f t="shared" si="11"/>
        <v>0</v>
      </c>
      <c r="AU67" s="136">
        <f t="shared" si="12"/>
        <v>0</v>
      </c>
      <c r="AV67" s="136"/>
      <c r="AW67" s="136"/>
      <c r="AX67" s="139"/>
      <c r="AY67" s="142"/>
      <c r="AZ67" s="96"/>
      <c r="BA67" s="1"/>
      <c r="BB67" s="1"/>
      <c r="BC67" s="1"/>
      <c r="BD67" s="1"/>
      <c r="BE67" s="1"/>
      <c r="BF67" s="103"/>
      <c r="BI67" s="96"/>
      <c r="BJ67" s="1"/>
      <c r="BK67" s="1"/>
      <c r="BL67" s="1"/>
      <c r="BM67" s="1"/>
      <c r="BN67" s="1"/>
      <c r="BO67" s="103"/>
      <c r="BR67" s="140" t="s">
        <v>1584</v>
      </c>
      <c r="BS67" s="141" t="s">
        <v>267</v>
      </c>
      <c r="BT67" s="136">
        <f t="shared" si="17"/>
        <v>66</v>
      </c>
      <c r="BU67" s="136">
        <f t="shared" si="18"/>
        <v>594</v>
      </c>
      <c r="BV67" s="136">
        <v>660.0</v>
      </c>
      <c r="BW67" s="138">
        <v>0.18</v>
      </c>
      <c r="BX67" s="139" t="s">
        <v>248</v>
      </c>
      <c r="CB67" s="33"/>
      <c r="CK67" s="1"/>
      <c r="CO67" s="142"/>
      <c r="CS67" s="1"/>
      <c r="CW67" s="267"/>
      <c r="CZ67" s="97"/>
      <c r="DA67" s="1"/>
      <c r="DD67" s="255"/>
      <c r="DH67" s="1"/>
      <c r="DI67" s="1"/>
      <c r="DT67" s="255"/>
      <c r="DU67" s="1"/>
      <c r="DW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Q67" s="142"/>
      <c r="ER67" s="142"/>
      <c r="ES67" s="142"/>
      <c r="EW67" s="142"/>
      <c r="EX67" s="142"/>
      <c r="EY67" s="142"/>
      <c r="EZ67" s="142"/>
      <c r="FB67" s="142"/>
      <c r="FC67" s="142"/>
      <c r="FD67" s="142"/>
      <c r="FE67" s="142"/>
      <c r="FF67" s="142"/>
      <c r="FG67" s="142"/>
      <c r="FH67" s="142"/>
      <c r="FI67" s="142"/>
      <c r="FK67" s="142"/>
      <c r="FU67" s="142"/>
      <c r="FZ67" s="1"/>
      <c r="GA67" s="1"/>
      <c r="GE67" s="1"/>
      <c r="GF67" s="1"/>
      <c r="GG67" s="1"/>
      <c r="GH67" s="1"/>
      <c r="GI67" s="1"/>
      <c r="GJ67" s="1"/>
      <c r="GK67" s="1"/>
      <c r="GM67" s="1"/>
      <c r="GN67" s="1"/>
      <c r="GO67" s="1"/>
      <c r="GP67" s="1"/>
      <c r="GR67" s="1"/>
      <c r="GS67" s="1"/>
      <c r="GT67" s="1"/>
      <c r="GU67" s="1"/>
      <c r="GW67" s="1"/>
      <c r="GX67" s="1"/>
      <c r="GY67" s="142"/>
      <c r="GZ67" s="142"/>
      <c r="HA67" s="1"/>
      <c r="HC67" s="1"/>
      <c r="HD67" s="142"/>
      <c r="HN67" s="1"/>
      <c r="HO67" s="1"/>
      <c r="HP67" s="1"/>
      <c r="HQ67" s="1"/>
      <c r="HR67" s="1"/>
      <c r="HS67" s="1"/>
      <c r="HT67" s="1"/>
      <c r="HV67" s="1"/>
      <c r="HW67" s="1"/>
      <c r="HX67" s="1"/>
      <c r="HY67" s="1"/>
      <c r="HZ67" s="1"/>
      <c r="IA67" s="1"/>
      <c r="IB67" s="1"/>
      <c r="ID67" s="1"/>
      <c r="IE67" s="1"/>
      <c r="IF67" s="1"/>
      <c r="IG67" s="1"/>
      <c r="IH67" s="1"/>
      <c r="II67" s="1"/>
      <c r="IJ67" s="1"/>
      <c r="IL67" s="1"/>
      <c r="IM67" s="1"/>
      <c r="IN67" s="1"/>
      <c r="IO67" s="1"/>
      <c r="IP67" s="1"/>
      <c r="IQ67" s="1"/>
      <c r="IR67" s="1"/>
      <c r="JM67" s="1"/>
      <c r="JN67" s="1"/>
      <c r="JO67" s="1"/>
    </row>
    <row r="68" ht="24.75" customHeight="1">
      <c r="A68" s="33"/>
      <c r="D68" s="246"/>
      <c r="E68" s="1"/>
      <c r="J68" s="1"/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Z68" s="142"/>
      <c r="AB68" s="154"/>
      <c r="AC68" s="154"/>
      <c r="AD68" s="154"/>
      <c r="AE68" s="154"/>
      <c r="AF68" s="154"/>
      <c r="AG68" s="145"/>
      <c r="AH68" s="147"/>
      <c r="AI68" s="1"/>
      <c r="AJ68" s="96"/>
      <c r="AK68" s="1"/>
      <c r="AL68" s="1"/>
      <c r="AM68" s="1"/>
      <c r="AN68" s="1"/>
      <c r="AO68" s="1"/>
      <c r="AP68" s="103"/>
      <c r="AR68" s="140"/>
      <c r="AS68" s="148"/>
      <c r="AT68" s="136"/>
      <c r="AU68" s="136"/>
      <c r="AV68" s="136"/>
      <c r="AW68" s="136"/>
      <c r="AX68" s="139"/>
      <c r="AY68" s="142"/>
      <c r="AZ68" s="96"/>
      <c r="BA68" s="1"/>
      <c r="BB68" s="1"/>
      <c r="BC68" s="1"/>
      <c r="BD68" s="1"/>
      <c r="BE68" s="1"/>
      <c r="BF68" s="103"/>
      <c r="BI68" s="96"/>
      <c r="BJ68" s="1"/>
      <c r="BK68" s="1"/>
      <c r="BL68" s="1"/>
      <c r="BM68" s="1"/>
      <c r="BN68" s="1"/>
      <c r="BO68" s="103"/>
      <c r="BR68" s="140" t="s">
        <v>1585</v>
      </c>
      <c r="BS68" s="141" t="s">
        <v>1088</v>
      </c>
      <c r="BT68" s="136">
        <f t="shared" si="17"/>
        <v>20</v>
      </c>
      <c r="BU68" s="136">
        <f t="shared" si="18"/>
        <v>180</v>
      </c>
      <c r="BV68" s="136">
        <v>200.0</v>
      </c>
      <c r="BW68" s="138">
        <v>0.18</v>
      </c>
      <c r="BX68" s="139" t="s">
        <v>248</v>
      </c>
      <c r="CB68" s="33"/>
      <c r="CK68" s="1"/>
      <c r="CO68" s="142"/>
      <c r="CS68" s="1"/>
      <c r="CW68" s="267"/>
      <c r="CZ68" s="97"/>
      <c r="DA68" s="1"/>
      <c r="DD68" s="255"/>
      <c r="DH68" s="1"/>
      <c r="DI68" s="1"/>
      <c r="DT68" s="255"/>
      <c r="DU68" s="1"/>
      <c r="DW68" s="1"/>
      <c r="EF68" s="1"/>
      <c r="EQ68" s="142"/>
      <c r="ER68" s="142"/>
      <c r="ES68" s="142"/>
      <c r="EW68" s="142"/>
      <c r="EX68" s="142"/>
      <c r="EY68" s="142"/>
      <c r="EZ68" s="142"/>
      <c r="FB68" s="142"/>
      <c r="FC68" s="142"/>
      <c r="FD68" s="142"/>
      <c r="FE68" s="142"/>
      <c r="FF68" s="142"/>
      <c r="FG68" s="142"/>
      <c r="FH68" s="142"/>
      <c r="FI68" s="142"/>
      <c r="FK68" s="142"/>
      <c r="FU68" s="142"/>
      <c r="FZ68" s="1"/>
      <c r="GA68" s="1"/>
      <c r="GE68" s="1"/>
      <c r="GF68" s="1"/>
      <c r="GG68" s="1"/>
      <c r="GH68" s="1"/>
      <c r="GI68" s="1"/>
      <c r="GJ68" s="1"/>
      <c r="GK68" s="1"/>
      <c r="GM68" s="1"/>
      <c r="GN68" s="1"/>
      <c r="GO68" s="1"/>
      <c r="GP68" s="1"/>
      <c r="GR68" s="1"/>
      <c r="GS68" s="1"/>
      <c r="GT68" s="1"/>
      <c r="GU68" s="1"/>
      <c r="GW68" s="1"/>
      <c r="GX68" s="1"/>
      <c r="GY68" s="142"/>
      <c r="GZ68" s="142"/>
      <c r="HA68" s="1"/>
      <c r="HC68" s="1"/>
      <c r="HD68" s="142"/>
      <c r="HN68" s="1"/>
      <c r="HO68" s="1"/>
      <c r="HP68" s="1"/>
      <c r="HQ68" s="1"/>
      <c r="HR68" s="1"/>
      <c r="HS68" s="1"/>
      <c r="HT68" s="1"/>
      <c r="HV68" s="1"/>
      <c r="HW68" s="1"/>
      <c r="HX68" s="1"/>
      <c r="HY68" s="1"/>
      <c r="HZ68" s="1"/>
      <c r="IA68" s="1"/>
      <c r="IB68" s="1"/>
      <c r="ID68" s="1"/>
      <c r="IE68" s="1"/>
      <c r="IF68" s="1"/>
      <c r="IG68" s="1"/>
      <c r="IH68" s="1"/>
      <c r="II68" s="1"/>
      <c r="IJ68" s="1"/>
      <c r="IL68" s="1"/>
      <c r="IM68" s="1"/>
      <c r="IN68" s="1"/>
      <c r="IO68" s="1"/>
      <c r="IP68" s="1"/>
      <c r="IQ68" s="1"/>
      <c r="IR68" s="1"/>
      <c r="JM68" s="1"/>
      <c r="JN68" s="1"/>
      <c r="JO68" s="1"/>
    </row>
    <row r="69" ht="24.75" customHeight="1">
      <c r="A69" s="33"/>
      <c r="D69" s="246"/>
      <c r="E69" s="1"/>
      <c r="J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Z69" s="142"/>
      <c r="AB69" s="149" t="s">
        <v>1586</v>
      </c>
      <c r="AC69" s="141" t="s">
        <v>312</v>
      </c>
      <c r="AD69" s="136">
        <f t="shared" ref="AD69:AD141" si="140">AF69*15/100</f>
        <v>10.8</v>
      </c>
      <c r="AE69" s="136">
        <f t="shared" ref="AE69:AE141" si="141">AF69-AD69</f>
        <v>61.2</v>
      </c>
      <c r="AF69" s="145">
        <v>72.0</v>
      </c>
      <c r="AG69" s="146">
        <v>0.05</v>
      </c>
      <c r="AH69" s="147" t="s">
        <v>255</v>
      </c>
      <c r="AI69" s="1"/>
      <c r="AJ69" s="96"/>
      <c r="AK69" s="1"/>
      <c r="AL69" s="1"/>
      <c r="AM69" s="1"/>
      <c r="AN69" s="1"/>
      <c r="AO69" s="1"/>
      <c r="AP69" s="103"/>
      <c r="AR69" s="140"/>
      <c r="AS69" s="148"/>
      <c r="AT69" s="136"/>
      <c r="AU69" s="136"/>
      <c r="AV69" s="136"/>
      <c r="AW69" s="136"/>
      <c r="AX69" s="139"/>
      <c r="AY69" s="142"/>
      <c r="AZ69" s="96"/>
      <c r="BA69" s="1"/>
      <c r="BB69" s="1"/>
      <c r="BC69" s="1"/>
      <c r="BD69" s="1"/>
      <c r="BE69" s="1"/>
      <c r="BF69" s="103"/>
      <c r="BI69" s="96"/>
      <c r="BJ69" s="1"/>
      <c r="BK69" s="1"/>
      <c r="BL69" s="1"/>
      <c r="BM69" s="1"/>
      <c r="BN69" s="1"/>
      <c r="BO69" s="103"/>
      <c r="BR69" s="140" t="s">
        <v>1587</v>
      </c>
      <c r="BS69" s="141" t="s">
        <v>267</v>
      </c>
      <c r="BT69" s="136">
        <f t="shared" si="17"/>
        <v>75</v>
      </c>
      <c r="BU69" s="136">
        <f t="shared" si="18"/>
        <v>675</v>
      </c>
      <c r="BV69" s="136">
        <v>750.0</v>
      </c>
      <c r="BW69" s="138">
        <v>0.18</v>
      </c>
      <c r="BX69" s="139" t="s">
        <v>248</v>
      </c>
      <c r="CB69" s="33"/>
      <c r="CK69" s="1"/>
      <c r="CO69" s="142"/>
      <c r="CS69" s="1"/>
      <c r="CW69" s="267"/>
      <c r="CZ69" s="97"/>
      <c r="DA69" s="1"/>
      <c r="DD69" s="255"/>
      <c r="DH69" s="1"/>
      <c r="DI69" s="1"/>
      <c r="DT69" s="255"/>
      <c r="DU69" s="1"/>
      <c r="DW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Q69" s="142"/>
      <c r="ER69" s="142"/>
      <c r="ES69" s="142"/>
      <c r="EW69" s="142"/>
      <c r="EX69" s="142"/>
      <c r="EY69" s="142"/>
      <c r="EZ69" s="142"/>
      <c r="FB69" s="142"/>
      <c r="FC69" s="142"/>
      <c r="FD69" s="142"/>
      <c r="FE69" s="142"/>
      <c r="FF69" s="142"/>
      <c r="FG69" s="142"/>
      <c r="FH69" s="142"/>
      <c r="FI69" s="142"/>
      <c r="FK69" s="142"/>
      <c r="FU69" s="142"/>
      <c r="FZ69" s="1"/>
      <c r="GA69" s="1"/>
      <c r="GE69" s="1"/>
      <c r="GF69" s="1"/>
      <c r="GG69" s="1"/>
      <c r="GH69" s="1"/>
      <c r="GI69" s="1"/>
      <c r="GJ69" s="1"/>
      <c r="GK69" s="1"/>
      <c r="GM69" s="1"/>
      <c r="GN69" s="1"/>
      <c r="GO69" s="1"/>
      <c r="GP69" s="1"/>
      <c r="GR69" s="1"/>
      <c r="GS69" s="1"/>
      <c r="GT69" s="1"/>
      <c r="GU69" s="1"/>
      <c r="GW69" s="1"/>
      <c r="GX69" s="1"/>
      <c r="GY69" s="142"/>
      <c r="GZ69" s="142"/>
      <c r="HA69" s="1"/>
      <c r="HC69" s="1"/>
      <c r="HD69" s="142"/>
      <c r="HN69" s="1"/>
      <c r="HO69" s="1"/>
      <c r="HP69" s="1"/>
      <c r="HQ69" s="1"/>
      <c r="HR69" s="1"/>
      <c r="HS69" s="1"/>
      <c r="HT69" s="1"/>
      <c r="HV69" s="1"/>
      <c r="HW69" s="1"/>
      <c r="HX69" s="1"/>
      <c r="HY69" s="1"/>
      <c r="HZ69" s="1"/>
      <c r="IA69" s="1"/>
      <c r="IB69" s="1"/>
      <c r="ID69" s="1"/>
      <c r="IE69" s="1"/>
      <c r="IF69" s="1"/>
      <c r="IG69" s="1"/>
      <c r="IH69" s="1"/>
      <c r="II69" s="1"/>
      <c r="IJ69" s="1"/>
      <c r="IL69" s="1"/>
      <c r="IM69" s="1"/>
      <c r="IN69" s="1"/>
      <c r="IO69" s="1"/>
      <c r="IP69" s="1"/>
      <c r="IQ69" s="1"/>
      <c r="IR69" s="1"/>
      <c r="JM69" s="1"/>
      <c r="JN69" s="1"/>
      <c r="JO69" s="1"/>
    </row>
    <row r="70" ht="24.75" customHeight="1">
      <c r="A70" s="33"/>
      <c r="D70" s="246"/>
      <c r="E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Z70" s="142"/>
      <c r="AB70" s="140" t="s">
        <v>1588</v>
      </c>
      <c r="AC70" s="141" t="s">
        <v>279</v>
      </c>
      <c r="AD70" s="136">
        <f t="shared" si="140"/>
        <v>9.6</v>
      </c>
      <c r="AE70" s="136">
        <f t="shared" si="141"/>
        <v>54.4</v>
      </c>
      <c r="AF70" s="145">
        <v>64.0</v>
      </c>
      <c r="AG70" s="146">
        <v>0.05</v>
      </c>
      <c r="AH70" s="147" t="s">
        <v>255</v>
      </c>
      <c r="AI70" s="1"/>
      <c r="AJ70" s="96"/>
      <c r="AK70" s="1"/>
      <c r="AL70" s="1"/>
      <c r="AM70" s="1"/>
      <c r="AN70" s="1"/>
      <c r="AO70" s="1"/>
      <c r="AP70" s="103"/>
      <c r="AR70" s="140"/>
      <c r="AS70" s="148"/>
      <c r="AT70" s="136"/>
      <c r="AU70" s="136"/>
      <c r="AV70" s="136"/>
      <c r="AW70" s="136"/>
      <c r="AX70" s="139"/>
      <c r="AY70" s="142"/>
      <c r="AZ70" s="96"/>
      <c r="BA70" s="1"/>
      <c r="BB70" s="1"/>
      <c r="BC70" s="1"/>
      <c r="BD70" s="1"/>
      <c r="BE70" s="1"/>
      <c r="BF70" s="103"/>
      <c r="BI70" s="96"/>
      <c r="BJ70" s="1"/>
      <c r="BK70" s="1"/>
      <c r="BL70" s="1"/>
      <c r="BM70" s="1"/>
      <c r="BN70" s="1"/>
      <c r="BO70" s="103"/>
      <c r="BR70" s="140" t="s">
        <v>1589</v>
      </c>
      <c r="BS70" s="141" t="s">
        <v>335</v>
      </c>
      <c r="BT70" s="136">
        <f t="shared" si="17"/>
        <v>14.7</v>
      </c>
      <c r="BU70" s="136">
        <f t="shared" si="18"/>
        <v>132.3</v>
      </c>
      <c r="BV70" s="136">
        <v>147.0</v>
      </c>
      <c r="BW70" s="138">
        <v>0.18</v>
      </c>
      <c r="BX70" s="139" t="s">
        <v>248</v>
      </c>
      <c r="CB70" s="33"/>
      <c r="CK70" s="1"/>
      <c r="CO70" s="142"/>
      <c r="CS70" s="1"/>
      <c r="CW70" s="267"/>
      <c r="CZ70" s="97"/>
      <c r="DA70" s="1"/>
      <c r="DD70" s="255"/>
      <c r="DH70" s="1"/>
      <c r="DI70" s="1"/>
      <c r="DT70" s="255"/>
      <c r="DU70" s="1"/>
      <c r="DW70" s="1"/>
      <c r="EF70" s="1"/>
      <c r="EQ70" s="142"/>
      <c r="ER70" s="142"/>
      <c r="ES70" s="142"/>
      <c r="EW70" s="142"/>
      <c r="EX70" s="142"/>
      <c r="EY70" s="142"/>
      <c r="EZ70" s="142"/>
      <c r="FB70" s="142"/>
      <c r="FC70" s="142"/>
      <c r="FD70" s="142"/>
      <c r="FE70" s="142"/>
      <c r="FF70" s="142"/>
      <c r="FG70" s="142"/>
      <c r="FH70" s="142"/>
      <c r="FI70" s="142"/>
      <c r="FK70" s="142"/>
      <c r="FU70" s="142"/>
      <c r="FZ70" s="1"/>
      <c r="GA70" s="1"/>
      <c r="GE70" s="1"/>
      <c r="GF70" s="1"/>
      <c r="GG70" s="1"/>
      <c r="GH70" s="1"/>
      <c r="GI70" s="1"/>
      <c r="GJ70" s="1"/>
      <c r="GK70" s="1"/>
      <c r="GM70" s="1"/>
      <c r="GN70" s="1"/>
      <c r="GO70" s="1"/>
      <c r="GP70" s="1"/>
      <c r="GR70" s="1"/>
      <c r="GS70" s="1"/>
      <c r="GT70" s="1"/>
      <c r="GU70" s="1"/>
      <c r="GW70" s="1"/>
      <c r="GX70" s="1"/>
      <c r="GY70" s="142"/>
      <c r="GZ70" s="142"/>
      <c r="HA70" s="1"/>
      <c r="HC70" s="1"/>
      <c r="HD70" s="142"/>
      <c r="HN70" s="1"/>
      <c r="HO70" s="1"/>
      <c r="HP70" s="1"/>
      <c r="HQ70" s="1"/>
      <c r="HR70" s="1"/>
      <c r="HS70" s="1"/>
      <c r="HT70" s="1"/>
      <c r="HV70" s="1"/>
      <c r="HW70" s="1"/>
      <c r="HX70" s="1"/>
      <c r="HY70" s="1"/>
      <c r="HZ70" s="1"/>
      <c r="IA70" s="1"/>
      <c r="IB70" s="1"/>
      <c r="ID70" s="1"/>
      <c r="IE70" s="1"/>
      <c r="IF70" s="1"/>
      <c r="IG70" s="1"/>
      <c r="IH70" s="1"/>
      <c r="II70" s="1"/>
      <c r="IJ70" s="1"/>
      <c r="IL70" s="1"/>
      <c r="IM70" s="1"/>
      <c r="IN70" s="1"/>
      <c r="IO70" s="1"/>
      <c r="IP70" s="1"/>
      <c r="IQ70" s="1"/>
      <c r="IR70" s="1"/>
      <c r="JM70" s="1"/>
      <c r="JN70" s="1"/>
      <c r="JO70" s="1"/>
    </row>
    <row r="71" ht="24.75" customHeight="1">
      <c r="A71" s="33"/>
      <c r="D71" s="246"/>
      <c r="E71" s="1"/>
      <c r="J71" s="1"/>
      <c r="K71" s="1"/>
      <c r="L71" s="1"/>
      <c r="M71" s="1"/>
      <c r="O71" s="1"/>
      <c r="P71" s="1"/>
      <c r="Q71" s="1"/>
      <c r="R71" s="1"/>
      <c r="S71" s="1"/>
      <c r="T71" s="1"/>
      <c r="U71" s="1"/>
      <c r="V71" s="1"/>
      <c r="Z71" s="142"/>
      <c r="AB71" s="140" t="s">
        <v>1590</v>
      </c>
      <c r="AC71" s="141" t="s">
        <v>312</v>
      </c>
      <c r="AD71" s="136">
        <f t="shared" si="140"/>
        <v>15.75</v>
      </c>
      <c r="AE71" s="136">
        <f t="shared" si="141"/>
        <v>89.25</v>
      </c>
      <c r="AF71" s="145">
        <v>105.0</v>
      </c>
      <c r="AG71" s="146">
        <v>0.05</v>
      </c>
      <c r="AH71" s="147" t="s">
        <v>255</v>
      </c>
      <c r="AI71" s="1"/>
      <c r="AJ71" s="96"/>
      <c r="AK71" s="1"/>
      <c r="AL71" s="1"/>
      <c r="AM71" s="1"/>
      <c r="AN71" s="1"/>
      <c r="AO71" s="1"/>
      <c r="AP71" s="103"/>
      <c r="AR71" s="140"/>
      <c r="AS71" s="148"/>
      <c r="AT71" s="136"/>
      <c r="AU71" s="136"/>
      <c r="AV71" s="136"/>
      <c r="AW71" s="136"/>
      <c r="AX71" s="139"/>
      <c r="AY71" s="142"/>
      <c r="AZ71" s="96"/>
      <c r="BA71" s="1"/>
      <c r="BB71" s="1"/>
      <c r="BC71" s="1"/>
      <c r="BD71" s="1"/>
      <c r="BE71" s="1"/>
      <c r="BF71" s="103"/>
      <c r="BI71" s="96"/>
      <c r="BJ71" s="1"/>
      <c r="BK71" s="1"/>
      <c r="BL71" s="1"/>
      <c r="BM71" s="1"/>
      <c r="BN71" s="1"/>
      <c r="BO71" s="103"/>
      <c r="BR71" s="140" t="s">
        <v>1591</v>
      </c>
      <c r="BS71" s="141" t="s">
        <v>936</v>
      </c>
      <c r="BT71" s="136">
        <f t="shared" si="17"/>
        <v>32.5</v>
      </c>
      <c r="BU71" s="136">
        <f t="shared" si="18"/>
        <v>292.5</v>
      </c>
      <c r="BV71" s="136">
        <v>325.0</v>
      </c>
      <c r="BW71" s="138">
        <v>0.18</v>
      </c>
      <c r="BX71" s="139" t="s">
        <v>248</v>
      </c>
      <c r="CB71" s="33"/>
      <c r="CK71" s="1"/>
      <c r="CO71" s="142"/>
      <c r="CS71" s="1"/>
      <c r="CW71" s="267"/>
      <c r="CZ71" s="97"/>
      <c r="DA71" s="1"/>
      <c r="DD71" s="255"/>
      <c r="DH71" s="1"/>
      <c r="DI71" s="1"/>
      <c r="DT71" s="255"/>
      <c r="DU71" s="1"/>
      <c r="DW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Q71" s="142"/>
      <c r="ER71" s="142"/>
      <c r="ES71" s="142"/>
      <c r="EW71" s="142"/>
      <c r="EX71" s="142"/>
      <c r="EY71" s="142"/>
      <c r="EZ71" s="142"/>
      <c r="FB71" s="142"/>
      <c r="FC71" s="142"/>
      <c r="FD71" s="142"/>
      <c r="FE71" s="142"/>
      <c r="FF71" s="142"/>
      <c r="FG71" s="142"/>
      <c r="FH71" s="142"/>
      <c r="FI71" s="142"/>
      <c r="FK71" s="142"/>
      <c r="FU71" s="142"/>
      <c r="FZ71" s="1"/>
      <c r="GA71" s="1"/>
      <c r="GE71" s="1"/>
      <c r="GF71" s="1"/>
      <c r="GG71" s="1"/>
      <c r="GH71" s="1"/>
      <c r="GI71" s="1"/>
      <c r="GJ71" s="1"/>
      <c r="GK71" s="1"/>
      <c r="GM71" s="1"/>
      <c r="GN71" s="1"/>
      <c r="GO71" s="1"/>
      <c r="GP71" s="1"/>
      <c r="GR71" s="1"/>
      <c r="GS71" s="1"/>
      <c r="GT71" s="1"/>
      <c r="GU71" s="1"/>
      <c r="GW71" s="1"/>
      <c r="GX71" s="1"/>
      <c r="GY71" s="142"/>
      <c r="GZ71" s="142"/>
      <c r="HA71" s="1"/>
      <c r="HC71" s="1"/>
      <c r="HD71" s="142"/>
      <c r="HN71" s="1"/>
      <c r="HO71" s="1"/>
      <c r="HP71" s="1"/>
      <c r="HQ71" s="1"/>
      <c r="HR71" s="1"/>
      <c r="HS71" s="1"/>
      <c r="HT71" s="1"/>
      <c r="HV71" s="1"/>
      <c r="HW71" s="1"/>
      <c r="HX71" s="1"/>
      <c r="HY71" s="1"/>
      <c r="HZ71" s="1"/>
      <c r="IA71" s="1"/>
      <c r="IB71" s="1"/>
      <c r="ID71" s="1"/>
      <c r="IE71" s="1"/>
      <c r="IF71" s="1"/>
      <c r="IG71" s="1"/>
      <c r="IH71" s="1"/>
      <c r="II71" s="1"/>
      <c r="IJ71" s="1"/>
      <c r="IL71" s="1"/>
      <c r="IM71" s="1"/>
      <c r="IN71" s="1"/>
      <c r="IO71" s="1"/>
      <c r="IP71" s="1"/>
      <c r="IQ71" s="1"/>
      <c r="IR71" s="1"/>
      <c r="JM71" s="1"/>
      <c r="JN71" s="1"/>
      <c r="JO71" s="1"/>
    </row>
    <row r="72" ht="24.75" customHeight="1">
      <c r="A72" s="33"/>
      <c r="D72" s="246"/>
      <c r="E72" s="1"/>
      <c r="J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Z72" s="142"/>
      <c r="AB72" s="140" t="s">
        <v>1592</v>
      </c>
      <c r="AC72" s="141" t="s">
        <v>30</v>
      </c>
      <c r="AD72" s="136">
        <f t="shared" si="140"/>
        <v>10.35</v>
      </c>
      <c r="AE72" s="136">
        <f t="shared" si="141"/>
        <v>58.65</v>
      </c>
      <c r="AF72" s="145">
        <v>69.0</v>
      </c>
      <c r="AG72" s="146">
        <v>0.05</v>
      </c>
      <c r="AH72" s="147" t="s">
        <v>255</v>
      </c>
      <c r="AI72" s="1"/>
      <c r="AJ72" s="96"/>
      <c r="AK72" s="1"/>
      <c r="AL72" s="1"/>
      <c r="AM72" s="1"/>
      <c r="AN72" s="1"/>
      <c r="AO72" s="1"/>
      <c r="AP72" s="103"/>
      <c r="AR72" s="140"/>
      <c r="AS72" s="148"/>
      <c r="AT72" s="136"/>
      <c r="AU72" s="136"/>
      <c r="AV72" s="136"/>
      <c r="AW72" s="136"/>
      <c r="AX72" s="139"/>
      <c r="AY72" s="142"/>
      <c r="AZ72" s="96"/>
      <c r="BA72" s="1"/>
      <c r="BB72" s="1"/>
      <c r="BC72" s="1"/>
      <c r="BD72" s="1"/>
      <c r="BE72" s="1"/>
      <c r="BF72" s="103"/>
      <c r="BI72" s="96"/>
      <c r="BJ72" s="1"/>
      <c r="BK72" s="1"/>
      <c r="BL72" s="1"/>
      <c r="BM72" s="1"/>
      <c r="BN72" s="1"/>
      <c r="BO72" s="103"/>
      <c r="BR72" s="140" t="s">
        <v>1593</v>
      </c>
      <c r="BS72" s="141" t="s">
        <v>936</v>
      </c>
      <c r="BT72" s="136">
        <f t="shared" si="17"/>
        <v>37.5</v>
      </c>
      <c r="BU72" s="136">
        <f t="shared" si="18"/>
        <v>337.5</v>
      </c>
      <c r="BV72" s="136">
        <v>375.0</v>
      </c>
      <c r="BW72" s="138">
        <v>0.18</v>
      </c>
      <c r="BX72" s="139" t="s">
        <v>248</v>
      </c>
      <c r="CB72" s="33"/>
      <c r="CK72" s="1"/>
      <c r="CO72" s="142"/>
      <c r="CS72" s="1"/>
      <c r="CW72" s="267"/>
      <c r="CZ72" s="97"/>
      <c r="DA72" s="1"/>
      <c r="DD72" s="255"/>
      <c r="DH72" s="1"/>
      <c r="DI72" s="1"/>
      <c r="DT72" s="255"/>
      <c r="DU72" s="1"/>
      <c r="DW72" s="1"/>
      <c r="EF72" s="1"/>
      <c r="EQ72" s="142"/>
      <c r="ER72" s="142"/>
      <c r="ES72" s="142"/>
      <c r="EW72" s="142"/>
      <c r="EX72" s="142"/>
      <c r="EY72" s="142"/>
      <c r="EZ72" s="142"/>
      <c r="FB72" s="142"/>
      <c r="FC72" s="142"/>
      <c r="FD72" s="142"/>
      <c r="FE72" s="142"/>
      <c r="FF72" s="142"/>
      <c r="FG72" s="142"/>
      <c r="FH72" s="142"/>
      <c r="FI72" s="142"/>
      <c r="FK72" s="142"/>
      <c r="FU72" s="142"/>
      <c r="FZ72" s="1"/>
      <c r="GA72" s="1"/>
      <c r="GE72" s="1"/>
      <c r="GF72" s="1"/>
      <c r="GG72" s="1"/>
      <c r="GH72" s="1"/>
      <c r="GI72" s="1"/>
      <c r="GJ72" s="1"/>
      <c r="GK72" s="1"/>
      <c r="GM72" s="1"/>
      <c r="GN72" s="1"/>
      <c r="GO72" s="1"/>
      <c r="GP72" s="1"/>
      <c r="GR72" s="1"/>
      <c r="GS72" s="1"/>
      <c r="GT72" s="1"/>
      <c r="GU72" s="1"/>
      <c r="GW72" s="1"/>
      <c r="GX72" s="1"/>
      <c r="GY72" s="142"/>
      <c r="GZ72" s="142"/>
      <c r="HA72" s="1"/>
      <c r="HC72" s="1"/>
      <c r="HD72" s="142"/>
      <c r="HN72" s="1"/>
      <c r="HO72" s="1"/>
      <c r="HP72" s="1"/>
      <c r="HQ72" s="1"/>
      <c r="HR72" s="1"/>
      <c r="HS72" s="1"/>
      <c r="HT72" s="1"/>
      <c r="HV72" s="1"/>
      <c r="HW72" s="1"/>
      <c r="HX72" s="1"/>
      <c r="HY72" s="1"/>
      <c r="HZ72" s="1"/>
      <c r="IA72" s="1"/>
      <c r="IB72" s="1"/>
      <c r="ID72" s="1"/>
      <c r="IE72" s="1"/>
      <c r="IF72" s="1"/>
      <c r="IG72" s="1"/>
      <c r="IH72" s="1"/>
      <c r="II72" s="1"/>
      <c r="IJ72" s="1"/>
      <c r="IL72" s="1"/>
      <c r="IM72" s="1"/>
      <c r="IN72" s="1"/>
      <c r="IO72" s="1"/>
      <c r="IP72" s="1"/>
      <c r="IQ72" s="1"/>
      <c r="IR72" s="1"/>
      <c r="JM72" s="1"/>
      <c r="JN72" s="1"/>
      <c r="JO72" s="1"/>
    </row>
    <row r="73" ht="24.75" customHeight="1">
      <c r="A73" s="33"/>
      <c r="D73" s="246"/>
      <c r="E73" s="1"/>
      <c r="J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Z73" s="142"/>
      <c r="AB73" s="140" t="s">
        <v>1594</v>
      </c>
      <c r="AC73" s="141" t="s">
        <v>30</v>
      </c>
      <c r="AD73" s="136">
        <f t="shared" si="140"/>
        <v>11.7</v>
      </c>
      <c r="AE73" s="136">
        <f t="shared" si="141"/>
        <v>66.3</v>
      </c>
      <c r="AF73" s="145">
        <v>78.0</v>
      </c>
      <c r="AG73" s="146">
        <v>0.05</v>
      </c>
      <c r="AH73" s="147" t="s">
        <v>255</v>
      </c>
      <c r="AI73" s="1"/>
      <c r="AJ73" s="96"/>
      <c r="AK73" s="1"/>
      <c r="AL73" s="1"/>
      <c r="AM73" s="1"/>
      <c r="AN73" s="1"/>
      <c r="AO73" s="1"/>
      <c r="AP73" s="103"/>
      <c r="AR73" s="140"/>
      <c r="AS73" s="148"/>
      <c r="AT73" s="136"/>
      <c r="AU73" s="136"/>
      <c r="AV73" s="136"/>
      <c r="AW73" s="136"/>
      <c r="AX73" s="139"/>
      <c r="AY73" s="142"/>
      <c r="AZ73" s="96"/>
      <c r="BA73" s="1"/>
      <c r="BB73" s="1"/>
      <c r="BC73" s="1"/>
      <c r="BD73" s="1"/>
      <c r="BE73" s="1"/>
      <c r="BF73" s="103"/>
      <c r="BI73" s="96"/>
      <c r="BJ73" s="1"/>
      <c r="BK73" s="1"/>
      <c r="BL73" s="1"/>
      <c r="BM73" s="1"/>
      <c r="BN73" s="1"/>
      <c r="BO73" s="103"/>
      <c r="BR73" s="140" t="s">
        <v>1595</v>
      </c>
      <c r="BS73" s="141" t="s">
        <v>1596</v>
      </c>
      <c r="BT73" s="136">
        <f t="shared" si="17"/>
        <v>39.5</v>
      </c>
      <c r="BU73" s="136">
        <f t="shared" si="18"/>
        <v>355.5</v>
      </c>
      <c r="BV73" s="136">
        <v>395.0</v>
      </c>
      <c r="BW73" s="138">
        <v>0.18</v>
      </c>
      <c r="BX73" s="139" t="s">
        <v>248</v>
      </c>
      <c r="CB73" s="33"/>
      <c r="CK73" s="1"/>
      <c r="CO73" s="142"/>
      <c r="CS73" s="1"/>
      <c r="CW73" s="267"/>
      <c r="CZ73" s="97"/>
      <c r="DA73" s="1"/>
      <c r="DD73" s="255"/>
      <c r="DH73" s="1"/>
      <c r="DI73" s="1"/>
      <c r="DT73" s="255"/>
      <c r="DU73" s="1"/>
      <c r="DW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Q73" s="142"/>
      <c r="ER73" s="142"/>
      <c r="ES73" s="142"/>
      <c r="EW73" s="142"/>
      <c r="EX73" s="142"/>
      <c r="EY73" s="142"/>
      <c r="EZ73" s="142"/>
      <c r="FB73" s="142"/>
      <c r="FC73" s="142"/>
      <c r="FD73" s="142"/>
      <c r="FE73" s="142"/>
      <c r="FF73" s="142"/>
      <c r="FG73" s="142"/>
      <c r="FH73" s="142"/>
      <c r="FI73" s="142"/>
      <c r="FK73" s="142"/>
      <c r="FU73" s="142"/>
      <c r="FZ73" s="1"/>
      <c r="GA73" s="1"/>
      <c r="GE73" s="1"/>
      <c r="GF73" s="1"/>
      <c r="GG73" s="1"/>
      <c r="GH73" s="1"/>
      <c r="GI73" s="1"/>
      <c r="GJ73" s="1"/>
      <c r="GK73" s="1"/>
      <c r="GM73" s="1"/>
      <c r="GN73" s="1"/>
      <c r="GO73" s="1"/>
      <c r="GP73" s="1"/>
      <c r="GR73" s="1"/>
      <c r="GS73" s="1"/>
      <c r="GT73" s="1"/>
      <c r="GU73" s="1"/>
      <c r="GW73" s="1"/>
      <c r="GX73" s="1"/>
      <c r="GY73" s="142"/>
      <c r="GZ73" s="142"/>
      <c r="HA73" s="1"/>
      <c r="HC73" s="1"/>
      <c r="HD73" s="142"/>
      <c r="HN73" s="1"/>
      <c r="HO73" s="1"/>
      <c r="HP73" s="1"/>
      <c r="HQ73" s="1"/>
      <c r="HR73" s="1"/>
      <c r="HS73" s="1"/>
      <c r="HT73" s="1"/>
      <c r="HV73" s="1"/>
      <c r="HW73" s="1"/>
      <c r="HX73" s="1"/>
      <c r="HY73" s="1"/>
      <c r="HZ73" s="1"/>
      <c r="IA73" s="1"/>
      <c r="IB73" s="1"/>
      <c r="ID73" s="1"/>
      <c r="IE73" s="1"/>
      <c r="IF73" s="1"/>
      <c r="IG73" s="1"/>
      <c r="IH73" s="1"/>
      <c r="II73" s="1"/>
      <c r="IJ73" s="1"/>
      <c r="IL73" s="1"/>
      <c r="IM73" s="1"/>
      <c r="IN73" s="1"/>
      <c r="IO73" s="1"/>
      <c r="IP73" s="1"/>
      <c r="IQ73" s="1"/>
      <c r="IR73" s="1"/>
      <c r="JM73" s="1"/>
      <c r="JN73" s="1"/>
      <c r="JO73" s="1"/>
    </row>
    <row r="74" ht="24.75" customHeight="1">
      <c r="A74" s="33"/>
      <c r="D74" s="246"/>
      <c r="E74" s="1"/>
      <c r="J74" s="1"/>
      <c r="K74" s="1"/>
      <c r="L74" s="1"/>
      <c r="M74" s="1"/>
      <c r="O74" s="1"/>
      <c r="P74" s="1"/>
      <c r="Q74" s="1"/>
      <c r="R74" s="1"/>
      <c r="S74" s="1"/>
      <c r="T74" s="1"/>
      <c r="U74" s="1"/>
      <c r="V74" s="1"/>
      <c r="Z74" s="142"/>
      <c r="AB74" s="140" t="s">
        <v>1597</v>
      </c>
      <c r="AC74" s="141" t="s">
        <v>312</v>
      </c>
      <c r="AD74" s="136">
        <f t="shared" si="140"/>
        <v>5.55</v>
      </c>
      <c r="AE74" s="136">
        <f t="shared" si="141"/>
        <v>31.45</v>
      </c>
      <c r="AF74" s="145">
        <v>37.0</v>
      </c>
      <c r="AG74" s="146">
        <v>0.05</v>
      </c>
      <c r="AH74" s="147" t="s">
        <v>255</v>
      </c>
      <c r="AI74" s="1"/>
      <c r="AJ74" s="96"/>
      <c r="AK74" s="1"/>
      <c r="AL74" s="1"/>
      <c r="AM74" s="1"/>
      <c r="AN74" s="1"/>
      <c r="AO74" s="1"/>
      <c r="AP74" s="103"/>
      <c r="AR74" s="140"/>
      <c r="AS74" s="148"/>
      <c r="AT74" s="136"/>
      <c r="AU74" s="136"/>
      <c r="AV74" s="136"/>
      <c r="AW74" s="136"/>
      <c r="AX74" s="139"/>
      <c r="AY74" s="142"/>
      <c r="AZ74" s="96"/>
      <c r="BA74" s="1"/>
      <c r="BB74" s="1"/>
      <c r="BC74" s="1"/>
      <c r="BD74" s="1"/>
      <c r="BE74" s="1"/>
      <c r="BF74" s="103"/>
      <c r="BI74" s="96"/>
      <c r="BJ74" s="1"/>
      <c r="BK74" s="1"/>
      <c r="BL74" s="1"/>
      <c r="BM74" s="1"/>
      <c r="BN74" s="1"/>
      <c r="BO74" s="103"/>
      <c r="BR74" s="140" t="s">
        <v>1598</v>
      </c>
      <c r="BS74" s="141" t="s">
        <v>1599</v>
      </c>
      <c r="BT74" s="136">
        <f t="shared" si="17"/>
        <v>27</v>
      </c>
      <c r="BU74" s="136">
        <f t="shared" si="18"/>
        <v>243</v>
      </c>
      <c r="BV74" s="136">
        <v>270.0</v>
      </c>
      <c r="BW74" s="138">
        <v>0.18</v>
      </c>
      <c r="BX74" s="139" t="s">
        <v>248</v>
      </c>
      <c r="CB74" s="33"/>
      <c r="CK74" s="1"/>
      <c r="CO74" s="142"/>
      <c r="CS74" s="1"/>
      <c r="CW74" s="267"/>
      <c r="CZ74" s="97"/>
      <c r="DA74" s="1"/>
      <c r="DD74" s="255"/>
      <c r="DH74" s="1"/>
      <c r="DI74" s="1"/>
      <c r="DT74" s="255"/>
      <c r="DU74" s="1"/>
      <c r="DW74" s="1"/>
      <c r="EF74" s="1"/>
      <c r="EQ74" s="142"/>
      <c r="ER74" s="142"/>
      <c r="ES74" s="142"/>
      <c r="EW74" s="142"/>
      <c r="EX74" s="142"/>
      <c r="EY74" s="142"/>
      <c r="EZ74" s="142"/>
      <c r="FB74" s="142"/>
      <c r="FC74" s="142"/>
      <c r="FD74" s="142"/>
      <c r="FE74" s="142"/>
      <c r="FF74" s="142"/>
      <c r="FG74" s="142"/>
      <c r="FH74" s="142"/>
      <c r="FI74" s="142"/>
      <c r="FK74" s="142"/>
      <c r="FU74" s="142"/>
      <c r="FZ74" s="1"/>
      <c r="GA74" s="1"/>
      <c r="GE74" s="1"/>
      <c r="GF74" s="1"/>
      <c r="GG74" s="1"/>
      <c r="GH74" s="1"/>
      <c r="GI74" s="1"/>
      <c r="GJ74" s="1"/>
      <c r="GK74" s="1"/>
      <c r="GM74" s="1"/>
      <c r="GN74" s="1"/>
      <c r="GO74" s="1"/>
      <c r="GP74" s="1"/>
      <c r="GR74" s="1"/>
      <c r="GS74" s="1"/>
      <c r="GT74" s="1"/>
      <c r="GU74" s="1"/>
      <c r="GW74" s="1"/>
      <c r="GX74" s="1"/>
      <c r="GY74" s="142"/>
      <c r="GZ74" s="142"/>
      <c r="HA74" s="1"/>
      <c r="HC74" s="1"/>
      <c r="HD74" s="142"/>
      <c r="HN74" s="1"/>
      <c r="HO74" s="1"/>
      <c r="HP74" s="1"/>
      <c r="HQ74" s="1"/>
      <c r="HR74" s="1"/>
      <c r="HS74" s="1"/>
      <c r="HT74" s="1"/>
      <c r="HV74" s="1"/>
      <c r="HW74" s="1"/>
      <c r="HX74" s="1"/>
      <c r="HY74" s="1"/>
      <c r="HZ74" s="1"/>
      <c r="IA74" s="1"/>
      <c r="IB74" s="1"/>
      <c r="ID74" s="1"/>
      <c r="IE74" s="1"/>
      <c r="IF74" s="1"/>
      <c r="IG74" s="1"/>
      <c r="IH74" s="1"/>
      <c r="II74" s="1"/>
      <c r="IJ74" s="1"/>
      <c r="IL74" s="1"/>
      <c r="IM74" s="1"/>
      <c r="IN74" s="1"/>
      <c r="IO74" s="1"/>
      <c r="IP74" s="1"/>
      <c r="IQ74" s="1"/>
      <c r="IR74" s="1"/>
      <c r="JM74" s="1"/>
      <c r="JN74" s="1"/>
      <c r="JO74" s="1"/>
    </row>
    <row r="75" ht="24.75" customHeight="1">
      <c r="A75" s="33"/>
      <c r="D75" s="246"/>
      <c r="E75" s="1"/>
      <c r="J75" s="1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Z75" s="142"/>
      <c r="AB75" s="140" t="s">
        <v>1600</v>
      </c>
      <c r="AC75" s="141" t="s">
        <v>30</v>
      </c>
      <c r="AD75" s="136">
        <f t="shared" si="140"/>
        <v>31.5</v>
      </c>
      <c r="AE75" s="136">
        <f t="shared" si="141"/>
        <v>178.5</v>
      </c>
      <c r="AF75" s="145">
        <v>210.0</v>
      </c>
      <c r="AG75" s="146">
        <v>0.05</v>
      </c>
      <c r="AH75" s="147" t="s">
        <v>255</v>
      </c>
      <c r="AI75" s="1"/>
      <c r="AJ75" s="96"/>
      <c r="AK75" s="1"/>
      <c r="AL75" s="1"/>
      <c r="AM75" s="1"/>
      <c r="AN75" s="1"/>
      <c r="AO75" s="1"/>
      <c r="AP75" s="103"/>
      <c r="AR75" s="140"/>
      <c r="AS75" s="148"/>
      <c r="AT75" s="136"/>
      <c r="AU75" s="136"/>
      <c r="AV75" s="136"/>
      <c r="AW75" s="136"/>
      <c r="AX75" s="139"/>
      <c r="AY75" s="142"/>
      <c r="AZ75" s="1"/>
      <c r="BA75" s="1"/>
      <c r="BI75" s="96"/>
      <c r="BJ75" s="1"/>
      <c r="BK75" s="1"/>
      <c r="BL75" s="1"/>
      <c r="BM75" s="1"/>
      <c r="BN75" s="1"/>
      <c r="BO75" s="103"/>
      <c r="BR75" s="140"/>
      <c r="BS75" s="148"/>
      <c r="BT75" s="254"/>
      <c r="BU75" s="136"/>
      <c r="BV75" s="136"/>
      <c r="BW75" s="136"/>
      <c r="BX75" s="139"/>
      <c r="CB75" s="33"/>
      <c r="CK75" s="1"/>
      <c r="CO75" s="142"/>
      <c r="CS75" s="1"/>
      <c r="CW75" s="267"/>
      <c r="CZ75" s="97"/>
      <c r="DA75" s="1"/>
      <c r="DD75" s="255"/>
      <c r="DH75" s="1"/>
      <c r="DI75" s="1"/>
      <c r="DT75" s="255"/>
      <c r="DU75" s="1"/>
      <c r="DW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Q75" s="142"/>
      <c r="ER75" s="142"/>
      <c r="ES75" s="142"/>
      <c r="EW75" s="142"/>
      <c r="EX75" s="142"/>
      <c r="EY75" s="142"/>
      <c r="EZ75" s="142"/>
      <c r="FB75" s="142"/>
      <c r="FC75" s="142"/>
      <c r="FD75" s="142"/>
      <c r="FE75" s="142"/>
      <c r="FF75" s="142"/>
      <c r="FG75" s="142"/>
      <c r="FH75" s="142"/>
      <c r="FI75" s="142"/>
      <c r="FK75" s="142"/>
      <c r="FU75" s="142"/>
      <c r="FZ75" s="1"/>
      <c r="GA75" s="1"/>
      <c r="GE75" s="1"/>
      <c r="GF75" s="1"/>
      <c r="GG75" s="1"/>
      <c r="GH75" s="1"/>
      <c r="GI75" s="1"/>
      <c r="GJ75" s="1"/>
      <c r="GK75" s="1"/>
      <c r="GM75" s="1"/>
      <c r="GN75" s="1"/>
      <c r="GO75" s="1"/>
      <c r="GP75" s="1"/>
      <c r="GR75" s="1"/>
      <c r="GS75" s="1"/>
      <c r="GT75" s="1"/>
      <c r="GU75" s="1"/>
      <c r="GW75" s="1"/>
      <c r="GX75" s="1"/>
      <c r="GY75" s="142"/>
      <c r="GZ75" s="142"/>
      <c r="HA75" s="1"/>
      <c r="HC75" s="1"/>
      <c r="HD75" s="142"/>
      <c r="HN75" s="1"/>
      <c r="HO75" s="1"/>
      <c r="HP75" s="1"/>
      <c r="HQ75" s="1"/>
      <c r="HR75" s="1"/>
      <c r="HS75" s="1"/>
      <c r="HT75" s="1"/>
      <c r="HV75" s="1"/>
      <c r="HW75" s="1"/>
      <c r="HX75" s="1"/>
      <c r="HY75" s="1"/>
      <c r="HZ75" s="1"/>
      <c r="IA75" s="1"/>
      <c r="IB75" s="1"/>
      <c r="ID75" s="1"/>
      <c r="IE75" s="1"/>
      <c r="IF75" s="1"/>
      <c r="IG75" s="1"/>
      <c r="IH75" s="1"/>
      <c r="II75" s="1"/>
      <c r="IJ75" s="1"/>
      <c r="IL75" s="1"/>
      <c r="IM75" s="1"/>
      <c r="IN75" s="1"/>
      <c r="IO75" s="1"/>
      <c r="IP75" s="1"/>
      <c r="IQ75" s="1"/>
      <c r="IR75" s="1"/>
      <c r="JM75" s="1"/>
      <c r="JN75" s="1"/>
      <c r="JO75" s="1"/>
    </row>
    <row r="76" ht="24.75" customHeight="1">
      <c r="A76" s="33"/>
      <c r="D76" s="246"/>
      <c r="E76" s="1"/>
      <c r="J76" s="1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Z76" s="142"/>
      <c r="AB76" s="140" t="s">
        <v>1601</v>
      </c>
      <c r="AC76" s="141" t="s">
        <v>30</v>
      </c>
      <c r="AD76" s="136">
        <f t="shared" si="140"/>
        <v>24.75</v>
      </c>
      <c r="AE76" s="136">
        <f t="shared" si="141"/>
        <v>140.25</v>
      </c>
      <c r="AF76" s="145">
        <v>165.0</v>
      </c>
      <c r="AG76" s="146">
        <v>0.05</v>
      </c>
      <c r="AH76" s="147" t="s">
        <v>255</v>
      </c>
      <c r="AI76" s="1"/>
      <c r="AJ76" s="96"/>
      <c r="AK76" s="1"/>
      <c r="AL76" s="1"/>
      <c r="AM76" s="1"/>
      <c r="AN76" s="1"/>
      <c r="AO76" s="1"/>
      <c r="AP76" s="103"/>
      <c r="AR76" s="140"/>
      <c r="AS76" s="148"/>
      <c r="AT76" s="136"/>
      <c r="AU76" s="136"/>
      <c r="AV76" s="136"/>
      <c r="AW76" s="136"/>
      <c r="AX76" s="139"/>
      <c r="AY76" s="142"/>
      <c r="AZ76" s="1"/>
      <c r="BA76" s="1"/>
      <c r="BI76" s="96"/>
      <c r="BJ76" s="1"/>
      <c r="BK76" s="1"/>
      <c r="BL76" s="1"/>
      <c r="BM76" s="1"/>
      <c r="BN76" s="1"/>
      <c r="BO76" s="103"/>
      <c r="BR76" s="183"/>
      <c r="BS76" s="186"/>
      <c r="BT76" s="154"/>
      <c r="BU76" s="154"/>
      <c r="BV76" s="154"/>
      <c r="BW76" s="154"/>
      <c r="BX76" s="203"/>
      <c r="CB76" s="33"/>
      <c r="CK76" s="1"/>
      <c r="CO76" s="142"/>
      <c r="CS76" s="1"/>
      <c r="CW76" s="267"/>
      <c r="CZ76" s="97"/>
      <c r="DA76" s="1"/>
      <c r="DD76" s="255"/>
      <c r="DH76" s="1"/>
      <c r="DI76" s="1"/>
      <c r="DW76" s="1"/>
      <c r="EF76" s="1"/>
      <c r="EQ76" s="142"/>
      <c r="ER76" s="142"/>
      <c r="ES76" s="142"/>
      <c r="EW76" s="142"/>
      <c r="EX76" s="142"/>
      <c r="EY76" s="142"/>
      <c r="EZ76" s="142"/>
      <c r="FB76" s="142"/>
      <c r="FC76" s="142"/>
      <c r="FD76" s="142"/>
      <c r="FE76" s="142"/>
      <c r="FF76" s="142"/>
      <c r="FG76" s="142"/>
      <c r="FH76" s="142"/>
      <c r="FI76" s="142"/>
      <c r="FK76" s="142"/>
      <c r="FU76" s="142"/>
      <c r="FZ76" s="1"/>
      <c r="GA76" s="1"/>
      <c r="GE76" s="1"/>
      <c r="GF76" s="1"/>
      <c r="GG76" s="1"/>
      <c r="GH76" s="1"/>
      <c r="GI76" s="1"/>
      <c r="GJ76" s="1"/>
      <c r="GK76" s="1"/>
      <c r="GM76" s="1"/>
      <c r="GN76" s="1"/>
      <c r="GO76" s="1"/>
      <c r="GP76" s="1"/>
      <c r="GR76" s="1"/>
      <c r="GS76" s="1"/>
      <c r="GT76" s="1"/>
      <c r="GU76" s="1"/>
      <c r="GW76" s="1"/>
      <c r="GX76" s="1"/>
      <c r="GY76" s="142"/>
      <c r="GZ76" s="142"/>
      <c r="HA76" s="1"/>
      <c r="HC76" s="1"/>
      <c r="HD76" s="142"/>
      <c r="HN76" s="1"/>
      <c r="HO76" s="1"/>
      <c r="HP76" s="1"/>
      <c r="HQ76" s="1"/>
      <c r="HR76" s="1"/>
      <c r="HS76" s="1"/>
      <c r="HT76" s="1"/>
      <c r="HV76" s="1"/>
      <c r="HW76" s="1"/>
      <c r="HX76" s="1"/>
      <c r="HY76" s="1"/>
      <c r="HZ76" s="1"/>
      <c r="IA76" s="1"/>
      <c r="IB76" s="1"/>
      <c r="ID76" s="1"/>
      <c r="IE76" s="1"/>
      <c r="IF76" s="1"/>
      <c r="IG76" s="1"/>
      <c r="IH76" s="1"/>
      <c r="II76" s="1"/>
      <c r="IJ76" s="1"/>
      <c r="IL76" s="1"/>
      <c r="IM76" s="1"/>
      <c r="IN76" s="1"/>
      <c r="IO76" s="1"/>
      <c r="IP76" s="1"/>
      <c r="IQ76" s="1"/>
      <c r="IR76" s="1"/>
      <c r="JM76" s="1"/>
      <c r="JN76" s="1"/>
      <c r="JO76" s="1"/>
    </row>
    <row r="77" ht="24.75" customHeight="1">
      <c r="A77" s="33"/>
      <c r="D77" s="246"/>
      <c r="E77" s="1"/>
      <c r="J77" s="1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Z77" s="142"/>
      <c r="AB77" s="140" t="s">
        <v>1602</v>
      </c>
      <c r="AC77" s="141" t="s">
        <v>30</v>
      </c>
      <c r="AD77" s="136">
        <f t="shared" si="140"/>
        <v>20.25</v>
      </c>
      <c r="AE77" s="136">
        <f t="shared" si="141"/>
        <v>114.75</v>
      </c>
      <c r="AF77" s="145">
        <v>135.0</v>
      </c>
      <c r="AG77" s="146">
        <v>0.05</v>
      </c>
      <c r="AH77" s="147" t="s">
        <v>255</v>
      </c>
      <c r="AI77" s="1"/>
      <c r="AJ77" s="1"/>
      <c r="AK77" s="1"/>
      <c r="AR77" s="140"/>
      <c r="AS77" s="148"/>
      <c r="AT77" s="136"/>
      <c r="AU77" s="136"/>
      <c r="AV77" s="136"/>
      <c r="AW77" s="136"/>
      <c r="AX77" s="139"/>
      <c r="AY77" s="142"/>
      <c r="AZ77" s="1"/>
      <c r="BA77" s="1"/>
      <c r="BB77" s="1"/>
      <c r="BJ77" s="1"/>
      <c r="BK77" s="1"/>
      <c r="CB77" s="33"/>
      <c r="CK77" s="1"/>
      <c r="CO77" s="142"/>
      <c r="CS77" s="1"/>
      <c r="CW77" s="267"/>
      <c r="CZ77" s="97"/>
      <c r="DA77" s="1"/>
      <c r="DD77" s="255"/>
      <c r="DH77" s="1"/>
      <c r="DI77" s="1"/>
      <c r="DW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Q77" s="142"/>
      <c r="ER77" s="142"/>
      <c r="ES77" s="142"/>
      <c r="EW77" s="142"/>
      <c r="EX77" s="142"/>
      <c r="EY77" s="142"/>
      <c r="EZ77" s="142"/>
      <c r="FB77" s="142"/>
      <c r="FC77" s="142"/>
      <c r="FD77" s="142"/>
      <c r="FE77" s="142"/>
      <c r="FF77" s="142"/>
      <c r="FG77" s="142"/>
      <c r="FH77" s="142"/>
      <c r="FI77" s="142"/>
      <c r="FK77" s="142"/>
      <c r="FU77" s="142"/>
      <c r="FZ77" s="1"/>
      <c r="GA77" s="1"/>
      <c r="GE77" s="1"/>
      <c r="GF77" s="1"/>
      <c r="GG77" s="1"/>
      <c r="GH77" s="1"/>
      <c r="GI77" s="1"/>
      <c r="GJ77" s="1"/>
      <c r="GK77" s="1"/>
      <c r="GM77" s="1"/>
      <c r="GN77" s="1"/>
      <c r="GO77" s="1"/>
      <c r="GP77" s="1"/>
      <c r="GR77" s="1"/>
      <c r="GS77" s="1"/>
      <c r="GT77" s="1"/>
      <c r="GU77" s="1"/>
      <c r="GW77" s="1"/>
      <c r="GX77" s="1"/>
      <c r="GY77" s="142"/>
      <c r="GZ77" s="142"/>
      <c r="HA77" s="1"/>
      <c r="HC77" s="1"/>
      <c r="HD77" s="142"/>
      <c r="HN77" s="1"/>
      <c r="HO77" s="1"/>
      <c r="HP77" s="1"/>
      <c r="HQ77" s="1"/>
      <c r="HR77" s="1"/>
      <c r="HS77" s="1"/>
      <c r="HT77" s="1"/>
      <c r="HV77" s="1"/>
      <c r="HW77" s="1"/>
      <c r="HX77" s="1"/>
      <c r="HY77" s="1"/>
      <c r="HZ77" s="1"/>
      <c r="IA77" s="1"/>
      <c r="IB77" s="1"/>
      <c r="ID77" s="1"/>
      <c r="IE77" s="1"/>
      <c r="IF77" s="1"/>
      <c r="IG77" s="1"/>
      <c r="IH77" s="1"/>
      <c r="II77" s="1"/>
      <c r="IJ77" s="1"/>
      <c r="IL77" s="1"/>
      <c r="IM77" s="1"/>
      <c r="IN77" s="1"/>
      <c r="IO77" s="1"/>
      <c r="IP77" s="1"/>
      <c r="IQ77" s="1"/>
      <c r="IR77" s="1"/>
      <c r="JM77" s="1"/>
      <c r="JN77" s="1"/>
      <c r="JO77" s="1"/>
    </row>
    <row r="78" ht="24.75" customHeight="1">
      <c r="A78" s="33"/>
      <c r="D78" s="246"/>
      <c r="E78" s="1"/>
      <c r="J78" s="1"/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Z78" s="142"/>
      <c r="AB78" s="140" t="s">
        <v>1603</v>
      </c>
      <c r="AC78" s="141" t="s">
        <v>1604</v>
      </c>
      <c r="AD78" s="136">
        <f t="shared" si="140"/>
        <v>29.85</v>
      </c>
      <c r="AE78" s="136">
        <f t="shared" si="141"/>
        <v>169.15</v>
      </c>
      <c r="AF78" s="145">
        <v>199.0</v>
      </c>
      <c r="AG78" s="146">
        <v>0.05</v>
      </c>
      <c r="AH78" s="147" t="s">
        <v>255</v>
      </c>
      <c r="AI78" s="1"/>
      <c r="AJ78" s="1"/>
      <c r="AK78" s="1"/>
      <c r="AR78" s="140"/>
      <c r="AS78" s="148"/>
      <c r="AT78" s="136"/>
      <c r="AU78" s="136"/>
      <c r="AV78" s="136"/>
      <c r="AW78" s="136"/>
      <c r="AX78" s="139"/>
      <c r="AY78" s="142"/>
      <c r="AZ78" s="1"/>
      <c r="BA78" s="1"/>
      <c r="BB78" s="1"/>
      <c r="BJ78" s="1"/>
      <c r="BK78" s="1"/>
      <c r="CB78" s="33"/>
      <c r="CK78" s="1"/>
      <c r="CO78" s="142"/>
      <c r="CS78" s="1"/>
      <c r="CW78" s="267"/>
      <c r="CZ78" s="97"/>
      <c r="DA78" s="1"/>
      <c r="DD78" s="255"/>
      <c r="DH78" s="1"/>
      <c r="DI78" s="1"/>
      <c r="DW78" s="1"/>
      <c r="EF78" s="1"/>
      <c r="EQ78" s="142"/>
      <c r="ER78" s="142"/>
      <c r="ES78" s="142"/>
      <c r="EW78" s="142"/>
      <c r="EX78" s="142"/>
      <c r="EY78" s="142"/>
      <c r="EZ78" s="142"/>
      <c r="FB78" s="142"/>
      <c r="FC78" s="142"/>
      <c r="FD78" s="142"/>
      <c r="FE78" s="142"/>
      <c r="FF78" s="142"/>
      <c r="FG78" s="142"/>
      <c r="FH78" s="142"/>
      <c r="FI78" s="142"/>
      <c r="FK78" s="142"/>
      <c r="FU78" s="142"/>
      <c r="FZ78" s="1"/>
      <c r="GA78" s="1"/>
      <c r="GE78" s="1"/>
      <c r="GF78" s="1"/>
      <c r="GG78" s="1"/>
      <c r="GH78" s="1"/>
      <c r="GI78" s="1"/>
      <c r="GJ78" s="1"/>
      <c r="GK78" s="1"/>
      <c r="GM78" s="1"/>
      <c r="GN78" s="1"/>
      <c r="GO78" s="1"/>
      <c r="GP78" s="1"/>
      <c r="GR78" s="1"/>
      <c r="GS78" s="1"/>
      <c r="GT78" s="1"/>
      <c r="GU78" s="1"/>
      <c r="GW78" s="1"/>
      <c r="GX78" s="1"/>
      <c r="GY78" s="142"/>
      <c r="GZ78" s="142"/>
      <c r="HA78" s="1"/>
      <c r="HC78" s="1"/>
      <c r="HD78" s="142"/>
      <c r="HN78" s="1"/>
      <c r="HO78" s="1"/>
      <c r="HP78" s="1"/>
      <c r="HQ78" s="1"/>
      <c r="HR78" s="1"/>
      <c r="HS78" s="1"/>
      <c r="HT78" s="1"/>
      <c r="HV78" s="1"/>
      <c r="HW78" s="1"/>
      <c r="HX78" s="1"/>
      <c r="HY78" s="1"/>
      <c r="HZ78" s="1"/>
      <c r="IA78" s="1"/>
      <c r="IB78" s="1"/>
      <c r="ID78" s="1"/>
      <c r="IE78" s="1"/>
      <c r="IF78" s="1"/>
      <c r="IG78" s="1"/>
      <c r="IH78" s="1"/>
      <c r="II78" s="1"/>
      <c r="IJ78" s="1"/>
      <c r="IL78" s="1"/>
      <c r="IM78" s="1"/>
      <c r="IN78" s="1"/>
      <c r="IO78" s="1"/>
      <c r="IP78" s="1"/>
      <c r="IQ78" s="1"/>
      <c r="IR78" s="1"/>
      <c r="JM78" s="1"/>
      <c r="JN78" s="1"/>
      <c r="JO78" s="1"/>
    </row>
    <row r="79" ht="24.75" customHeight="1">
      <c r="A79" s="33"/>
      <c r="D79" s="246"/>
      <c r="E79" s="1"/>
      <c r="J79" s="1"/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Z79" s="142"/>
      <c r="AB79" s="140" t="s">
        <v>1605</v>
      </c>
      <c r="AC79" s="141" t="s">
        <v>1604</v>
      </c>
      <c r="AD79" s="136">
        <f t="shared" si="140"/>
        <v>24</v>
      </c>
      <c r="AE79" s="136">
        <f t="shared" si="141"/>
        <v>136</v>
      </c>
      <c r="AF79" s="145">
        <v>160.0</v>
      </c>
      <c r="AG79" s="146">
        <v>0.05</v>
      </c>
      <c r="AH79" s="147" t="s">
        <v>255</v>
      </c>
      <c r="AI79" s="1"/>
      <c r="AJ79" s="1"/>
      <c r="AK79" s="1"/>
      <c r="AR79" s="140"/>
      <c r="AS79" s="148"/>
      <c r="AT79" s="136"/>
      <c r="AU79" s="136"/>
      <c r="AV79" s="136"/>
      <c r="AW79" s="136"/>
      <c r="AX79" s="139"/>
      <c r="AY79" s="142"/>
      <c r="AZ79" s="1"/>
      <c r="BA79" s="1"/>
      <c r="BB79" s="1"/>
      <c r="BJ79" s="1"/>
      <c r="BK79" s="1"/>
      <c r="CB79" s="33"/>
      <c r="CK79" s="1"/>
      <c r="CO79" s="142"/>
      <c r="CS79" s="1"/>
      <c r="CW79" s="267"/>
      <c r="CZ79" s="97"/>
      <c r="DA79" s="1"/>
      <c r="DD79" s="255"/>
      <c r="DH79" s="1"/>
      <c r="DI79" s="1"/>
      <c r="DW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Q79" s="142"/>
      <c r="ER79" s="142"/>
      <c r="ES79" s="142"/>
      <c r="EW79" s="142"/>
      <c r="EX79" s="142"/>
      <c r="EY79" s="142"/>
      <c r="EZ79" s="142"/>
      <c r="FB79" s="142"/>
      <c r="FC79" s="142"/>
      <c r="FD79" s="142"/>
      <c r="FE79" s="142"/>
      <c r="FF79" s="142"/>
      <c r="FG79" s="142"/>
      <c r="FH79" s="142"/>
      <c r="FI79" s="142"/>
      <c r="FK79" s="142"/>
      <c r="FU79" s="142"/>
      <c r="FZ79" s="1"/>
      <c r="GA79" s="1"/>
      <c r="GE79" s="1"/>
      <c r="GF79" s="1"/>
      <c r="GG79" s="1"/>
      <c r="GH79" s="1"/>
      <c r="GI79" s="1"/>
      <c r="GJ79" s="1"/>
      <c r="GK79" s="1"/>
      <c r="GM79" s="1"/>
      <c r="GN79" s="1"/>
      <c r="GO79" s="1"/>
      <c r="GP79" s="1"/>
      <c r="GR79" s="1"/>
      <c r="GS79" s="1"/>
      <c r="GT79" s="1"/>
      <c r="GU79" s="1"/>
      <c r="GW79" s="1"/>
      <c r="GX79" s="1"/>
      <c r="GY79" s="142"/>
      <c r="GZ79" s="142"/>
      <c r="HA79" s="1"/>
      <c r="HC79" s="1"/>
      <c r="HD79" s="142"/>
      <c r="HN79" s="1"/>
      <c r="HO79" s="1"/>
      <c r="HP79" s="1"/>
      <c r="HQ79" s="1"/>
      <c r="HR79" s="1"/>
      <c r="HS79" s="1"/>
      <c r="HT79" s="1"/>
      <c r="HV79" s="1"/>
      <c r="HW79" s="1"/>
      <c r="HX79" s="1"/>
      <c r="HY79" s="1"/>
      <c r="HZ79" s="1"/>
      <c r="IA79" s="1"/>
      <c r="IB79" s="1"/>
      <c r="ID79" s="1"/>
      <c r="IE79" s="1"/>
      <c r="IF79" s="1"/>
      <c r="IG79" s="1"/>
      <c r="IH79" s="1"/>
      <c r="II79" s="1"/>
      <c r="IJ79" s="1"/>
      <c r="IL79" s="1"/>
      <c r="IM79" s="1"/>
      <c r="IN79" s="1"/>
      <c r="IO79" s="1"/>
      <c r="IP79" s="1"/>
      <c r="IQ79" s="1"/>
      <c r="IR79" s="1"/>
      <c r="JM79" s="1"/>
      <c r="JN79" s="1"/>
      <c r="JO79" s="1"/>
    </row>
    <row r="80" ht="24.75" customHeight="1">
      <c r="A80" s="33"/>
      <c r="D80" s="246"/>
      <c r="E80" s="1"/>
      <c r="J80" s="1"/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Z80" s="142"/>
      <c r="AB80" s="140" t="s">
        <v>1606</v>
      </c>
      <c r="AC80" s="141" t="s">
        <v>1604</v>
      </c>
      <c r="AD80" s="136">
        <f t="shared" si="140"/>
        <v>27</v>
      </c>
      <c r="AE80" s="136">
        <f t="shared" si="141"/>
        <v>153</v>
      </c>
      <c r="AF80" s="145">
        <v>180.0</v>
      </c>
      <c r="AG80" s="146">
        <v>0.05</v>
      </c>
      <c r="AH80" s="147" t="s">
        <v>255</v>
      </c>
      <c r="AI80" s="1"/>
      <c r="AJ80" s="1"/>
      <c r="AK80" s="1"/>
      <c r="AR80" s="149"/>
      <c r="AS80" s="141"/>
      <c r="AT80" s="136"/>
      <c r="AU80" s="136"/>
      <c r="AV80" s="136"/>
      <c r="AW80" s="136"/>
      <c r="AX80" s="139"/>
      <c r="AY80" s="142"/>
      <c r="AZ80" s="1"/>
      <c r="BA80" s="1"/>
      <c r="BB80" s="1"/>
      <c r="BJ80" s="1"/>
      <c r="BK80" s="1"/>
      <c r="CB80" s="33"/>
      <c r="CC80" s="1"/>
      <c r="CK80" s="1"/>
      <c r="CO80" s="142"/>
      <c r="CS80" s="1"/>
      <c r="CW80" s="267"/>
      <c r="CZ80" s="97"/>
      <c r="DA80" s="1"/>
      <c r="DD80" s="255"/>
      <c r="DH80" s="1"/>
      <c r="DI80" s="1"/>
      <c r="DW80" s="1"/>
      <c r="EF80" s="1"/>
      <c r="EQ80" s="142"/>
      <c r="ER80" s="142"/>
      <c r="ES80" s="142"/>
      <c r="EW80" s="142"/>
      <c r="EX80" s="142"/>
      <c r="EY80" s="142"/>
      <c r="EZ80" s="142"/>
      <c r="FB80" s="142"/>
      <c r="FC80" s="142"/>
      <c r="FD80" s="142"/>
      <c r="FE80" s="142"/>
      <c r="FF80" s="142"/>
      <c r="FG80" s="142"/>
      <c r="FH80" s="142"/>
      <c r="FI80" s="142"/>
      <c r="FK80" s="142"/>
      <c r="FU80" s="142"/>
      <c r="FZ80" s="1"/>
      <c r="GA80" s="1"/>
      <c r="GE80" s="1"/>
      <c r="GF80" s="1"/>
      <c r="GG80" s="1"/>
      <c r="GH80" s="1"/>
      <c r="GI80" s="1"/>
      <c r="GJ80" s="1"/>
      <c r="GK80" s="1"/>
      <c r="GM80" s="1"/>
      <c r="GN80" s="1"/>
      <c r="GO80" s="1"/>
      <c r="GP80" s="1"/>
      <c r="GR80" s="1"/>
      <c r="GS80" s="1"/>
      <c r="GT80" s="1"/>
      <c r="GU80" s="1"/>
      <c r="GW80" s="1"/>
      <c r="GX80" s="1"/>
      <c r="GY80" s="142"/>
      <c r="GZ80" s="142"/>
      <c r="HA80" s="1"/>
      <c r="HC80" s="1"/>
      <c r="HD80" s="142"/>
      <c r="HN80" s="1"/>
      <c r="HO80" s="1"/>
      <c r="HP80" s="1"/>
      <c r="HQ80" s="1"/>
      <c r="HR80" s="1"/>
      <c r="HS80" s="1"/>
      <c r="HT80" s="1"/>
      <c r="HV80" s="1"/>
      <c r="HW80" s="1"/>
      <c r="HX80" s="1"/>
      <c r="HY80" s="1"/>
      <c r="HZ80" s="1"/>
      <c r="IA80" s="1"/>
      <c r="IB80" s="1"/>
      <c r="ID80" s="1"/>
      <c r="IE80" s="1"/>
      <c r="IF80" s="1"/>
      <c r="IG80" s="1"/>
      <c r="IH80" s="1"/>
      <c r="II80" s="1"/>
      <c r="IJ80" s="1"/>
      <c r="IL80" s="1"/>
      <c r="IM80" s="1"/>
      <c r="IN80" s="1"/>
      <c r="IO80" s="1"/>
      <c r="IP80" s="1"/>
      <c r="IQ80" s="1"/>
      <c r="IR80" s="1"/>
      <c r="JM80" s="1"/>
      <c r="JN80" s="1"/>
      <c r="JO80" s="1"/>
    </row>
    <row r="81" ht="24.75" customHeight="1">
      <c r="A81" s="33"/>
      <c r="D81" s="246"/>
      <c r="E81" s="1"/>
      <c r="J81" s="1"/>
      <c r="K81" s="1"/>
      <c r="L81" s="1"/>
      <c r="M81" s="1"/>
      <c r="O81" s="1"/>
      <c r="P81" s="1"/>
      <c r="Q81" s="1"/>
      <c r="R81" s="1"/>
      <c r="S81" s="1"/>
      <c r="T81" s="1"/>
      <c r="U81" s="1"/>
      <c r="V81" s="1"/>
      <c r="Z81" s="142"/>
      <c r="AB81" s="140" t="s">
        <v>1607</v>
      </c>
      <c r="AC81" s="141" t="s">
        <v>279</v>
      </c>
      <c r="AD81" s="136">
        <f t="shared" si="140"/>
        <v>29.85</v>
      </c>
      <c r="AE81" s="136">
        <f t="shared" si="141"/>
        <v>169.15</v>
      </c>
      <c r="AF81" s="145">
        <v>199.0</v>
      </c>
      <c r="AG81" s="146">
        <v>0.05</v>
      </c>
      <c r="AH81" s="147" t="s">
        <v>255</v>
      </c>
      <c r="AI81" s="1"/>
      <c r="AJ81" s="1"/>
      <c r="AK81" s="1"/>
      <c r="AR81" s="96"/>
      <c r="AS81" s="1"/>
      <c r="AT81" s="1"/>
      <c r="AU81" s="1"/>
      <c r="AV81" s="1"/>
      <c r="AW81" s="1"/>
      <c r="AX81" s="103"/>
      <c r="AY81" s="1"/>
      <c r="AZ81" s="1"/>
      <c r="BA81" s="1"/>
      <c r="BB81" s="1"/>
      <c r="BJ81" s="1"/>
      <c r="BK81" s="1"/>
      <c r="CB81" s="33"/>
      <c r="CC81" s="1"/>
      <c r="CK81" s="1"/>
      <c r="CO81" s="142"/>
      <c r="CS81" s="1"/>
      <c r="CW81" s="267"/>
      <c r="CZ81" s="97"/>
      <c r="DA81" s="1"/>
      <c r="DD81" s="255"/>
      <c r="DH81" s="1"/>
      <c r="DI81" s="1"/>
      <c r="DW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Q81" s="142"/>
      <c r="ER81" s="142"/>
      <c r="ES81" s="142"/>
      <c r="EW81" s="142"/>
      <c r="EX81" s="142"/>
      <c r="EY81" s="142"/>
      <c r="EZ81" s="142"/>
      <c r="FB81" s="142"/>
      <c r="FC81" s="142"/>
      <c r="FD81" s="142"/>
      <c r="FE81" s="142"/>
      <c r="FF81" s="142"/>
      <c r="FG81" s="142"/>
      <c r="FH81" s="142"/>
      <c r="FI81" s="142"/>
      <c r="FK81" s="142"/>
      <c r="FU81" s="142"/>
      <c r="FZ81" s="1"/>
      <c r="GA81" s="1"/>
      <c r="GE81" s="1"/>
      <c r="GF81" s="1"/>
      <c r="GG81" s="1"/>
      <c r="GH81" s="1"/>
      <c r="GI81" s="1"/>
      <c r="GJ81" s="1"/>
      <c r="GK81" s="1"/>
      <c r="GM81" s="1"/>
      <c r="GN81" s="1"/>
      <c r="GO81" s="1"/>
      <c r="GP81" s="1"/>
      <c r="GR81" s="1"/>
      <c r="GS81" s="1"/>
      <c r="GT81" s="1"/>
      <c r="GU81" s="1"/>
      <c r="GW81" s="1"/>
      <c r="GX81" s="1"/>
      <c r="GY81" s="142"/>
      <c r="GZ81" s="142"/>
      <c r="HA81" s="1"/>
      <c r="HC81" s="1"/>
      <c r="HD81" s="142"/>
      <c r="HN81" s="1"/>
      <c r="HO81" s="1"/>
      <c r="HP81" s="1"/>
      <c r="HQ81" s="1"/>
      <c r="HR81" s="1"/>
      <c r="HS81" s="1"/>
      <c r="HT81" s="1"/>
      <c r="HV81" s="1"/>
      <c r="HW81" s="1"/>
      <c r="HX81" s="1"/>
      <c r="HY81" s="1"/>
      <c r="HZ81" s="1"/>
      <c r="IA81" s="1"/>
      <c r="IB81" s="1"/>
      <c r="ID81" s="1"/>
      <c r="IE81" s="1"/>
      <c r="IF81" s="1"/>
      <c r="IG81" s="1"/>
      <c r="IH81" s="1"/>
      <c r="II81" s="1"/>
      <c r="IJ81" s="1"/>
      <c r="IL81" s="1"/>
      <c r="IM81" s="1"/>
      <c r="IN81" s="1"/>
      <c r="IO81" s="1"/>
      <c r="IP81" s="1"/>
      <c r="IQ81" s="1"/>
      <c r="IR81" s="1"/>
      <c r="JM81" s="1"/>
      <c r="JN81" s="1"/>
      <c r="JO81" s="1"/>
    </row>
    <row r="82" ht="24.75" customHeight="1">
      <c r="A82" s="33"/>
      <c r="D82" s="246"/>
      <c r="E82" s="1"/>
      <c r="J82" s="1"/>
      <c r="K82" s="1"/>
      <c r="L82" s="1"/>
      <c r="M82" s="1"/>
      <c r="O82" s="1"/>
      <c r="P82" s="1"/>
      <c r="Q82" s="1"/>
      <c r="R82" s="1"/>
      <c r="S82" s="1"/>
      <c r="T82" s="1"/>
      <c r="U82" s="1"/>
      <c r="V82" s="1"/>
      <c r="Z82" s="142"/>
      <c r="AB82" s="140" t="s">
        <v>1608</v>
      </c>
      <c r="AC82" s="141" t="s">
        <v>1609</v>
      </c>
      <c r="AD82" s="136">
        <f t="shared" si="140"/>
        <v>74.85</v>
      </c>
      <c r="AE82" s="136">
        <f t="shared" si="141"/>
        <v>424.15</v>
      </c>
      <c r="AF82" s="145">
        <v>499.0</v>
      </c>
      <c r="AG82" s="146">
        <v>0.05</v>
      </c>
      <c r="AH82" s="147" t="s">
        <v>255</v>
      </c>
      <c r="AI82" s="1"/>
      <c r="AJ82" s="1"/>
      <c r="AK82" s="1"/>
      <c r="AL82" s="1"/>
      <c r="AT82" s="1"/>
      <c r="AX82" s="1"/>
      <c r="AY82" s="1"/>
      <c r="AZ82" s="1"/>
      <c r="BA82" s="1"/>
      <c r="BB82" s="1"/>
      <c r="BJ82" s="1"/>
      <c r="BK82" s="1"/>
      <c r="CB82" s="33"/>
      <c r="CC82" s="1"/>
      <c r="CK82" s="1"/>
      <c r="CO82" s="142"/>
      <c r="CS82" s="1"/>
      <c r="CW82" s="267"/>
      <c r="CZ82" s="97"/>
      <c r="DA82" s="1"/>
      <c r="DD82" s="255"/>
      <c r="DH82" s="1"/>
      <c r="DI82" s="1"/>
      <c r="DW82" s="1"/>
      <c r="EF82" s="1"/>
      <c r="EQ82" s="142"/>
      <c r="ER82" s="142"/>
      <c r="ES82" s="142"/>
      <c r="EW82" s="142"/>
      <c r="EX82" s="142"/>
      <c r="EY82" s="142"/>
      <c r="EZ82" s="142"/>
      <c r="FB82" s="142"/>
      <c r="FC82" s="142"/>
      <c r="FD82" s="142"/>
      <c r="FE82" s="142"/>
      <c r="FF82" s="142"/>
      <c r="FG82" s="142"/>
      <c r="FH82" s="142"/>
      <c r="FI82" s="142"/>
      <c r="FK82" s="142"/>
      <c r="FU82" s="142"/>
      <c r="FZ82" s="1"/>
      <c r="GA82" s="1"/>
      <c r="GE82" s="1"/>
      <c r="GF82" s="1"/>
      <c r="GG82" s="1"/>
      <c r="GH82" s="1"/>
      <c r="GI82" s="1"/>
      <c r="GJ82" s="1"/>
      <c r="GK82" s="1"/>
      <c r="GM82" s="1"/>
      <c r="GN82" s="1"/>
      <c r="GO82" s="1"/>
      <c r="GP82" s="1"/>
      <c r="GR82" s="1"/>
      <c r="GS82" s="1"/>
      <c r="GT82" s="1"/>
      <c r="GU82" s="1"/>
      <c r="GW82" s="1"/>
      <c r="GX82" s="1"/>
      <c r="GY82" s="142"/>
      <c r="GZ82" s="142"/>
      <c r="HA82" s="1"/>
      <c r="HC82" s="1"/>
      <c r="HD82" s="142"/>
      <c r="HN82" s="1"/>
      <c r="HO82" s="1"/>
      <c r="HP82" s="1"/>
      <c r="HQ82" s="1"/>
      <c r="HR82" s="1"/>
      <c r="HS82" s="1"/>
      <c r="HT82" s="1"/>
      <c r="HV82" s="1"/>
      <c r="HW82" s="1"/>
      <c r="HX82" s="1"/>
      <c r="HY82" s="1"/>
      <c r="HZ82" s="1"/>
      <c r="IA82" s="1"/>
      <c r="IB82" s="1"/>
      <c r="ID82" s="1"/>
      <c r="IE82" s="1"/>
      <c r="IF82" s="1"/>
      <c r="IG82" s="1"/>
      <c r="IH82" s="1"/>
      <c r="II82" s="1"/>
      <c r="IJ82" s="1"/>
      <c r="IL82" s="1"/>
      <c r="IM82" s="1"/>
      <c r="IN82" s="1"/>
      <c r="IO82" s="1"/>
      <c r="IP82" s="1"/>
      <c r="IQ82" s="1"/>
      <c r="IR82" s="1"/>
      <c r="JM82" s="1"/>
      <c r="JN82" s="1"/>
      <c r="JO82" s="1"/>
    </row>
    <row r="83" ht="24.75" customHeight="1">
      <c r="A83" s="33"/>
      <c r="D83" s="246"/>
      <c r="E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  <c r="Z83" s="142"/>
      <c r="AB83" s="140" t="s">
        <v>1610</v>
      </c>
      <c r="AC83" s="141" t="s">
        <v>1611</v>
      </c>
      <c r="AD83" s="136">
        <f t="shared" si="140"/>
        <v>52.5</v>
      </c>
      <c r="AE83" s="136">
        <f t="shared" si="141"/>
        <v>297.5</v>
      </c>
      <c r="AF83" s="145">
        <v>350.0</v>
      </c>
      <c r="AG83" s="146">
        <v>0.05</v>
      </c>
      <c r="AH83" s="147" t="s">
        <v>255</v>
      </c>
      <c r="AI83" s="1"/>
      <c r="AJ83" s="1"/>
      <c r="AK83" s="1"/>
      <c r="AL83" s="1"/>
      <c r="AT83" s="1"/>
      <c r="AX83" s="1"/>
      <c r="AY83" s="1"/>
      <c r="AZ83" s="1"/>
      <c r="BA83" s="1"/>
      <c r="BB83" s="1"/>
      <c r="BJ83" s="1"/>
      <c r="BK83" s="1"/>
      <c r="CB83" s="33"/>
      <c r="CC83" s="1"/>
      <c r="CK83" s="1"/>
      <c r="CO83" s="142"/>
      <c r="CS83" s="1"/>
      <c r="CW83" s="267"/>
      <c r="CZ83" s="97"/>
      <c r="DA83" s="1"/>
      <c r="DD83" s="255"/>
      <c r="DH83" s="1"/>
      <c r="DI83" s="1"/>
      <c r="DW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Q83" s="142"/>
      <c r="ER83" s="142"/>
      <c r="ES83" s="142"/>
      <c r="EW83" s="142"/>
      <c r="EX83" s="142"/>
      <c r="EY83" s="142"/>
      <c r="EZ83" s="142"/>
      <c r="FB83" s="142"/>
      <c r="FC83" s="142"/>
      <c r="FD83" s="142"/>
      <c r="FE83" s="142"/>
      <c r="FF83" s="142"/>
      <c r="FG83" s="142"/>
      <c r="FH83" s="142"/>
      <c r="FI83" s="142"/>
      <c r="FK83" s="142"/>
      <c r="FU83" s="142"/>
      <c r="FZ83" s="1"/>
      <c r="GA83" s="1"/>
      <c r="GE83" s="1"/>
      <c r="GF83" s="1"/>
      <c r="GG83" s="1"/>
      <c r="GH83" s="1"/>
      <c r="GI83" s="1"/>
      <c r="GJ83" s="1"/>
      <c r="GK83" s="1"/>
      <c r="GM83" s="1"/>
      <c r="GN83" s="1"/>
      <c r="GO83" s="1"/>
      <c r="GP83" s="1"/>
      <c r="GR83" s="1"/>
      <c r="GS83" s="1"/>
      <c r="GT83" s="1"/>
      <c r="GU83" s="1"/>
      <c r="GW83" s="1"/>
      <c r="GX83" s="1"/>
      <c r="GY83" s="142"/>
      <c r="GZ83" s="142"/>
      <c r="HA83" s="1"/>
      <c r="HC83" s="1"/>
      <c r="HD83" s="142"/>
      <c r="HN83" s="1"/>
      <c r="HO83" s="1"/>
      <c r="HP83" s="1"/>
      <c r="HQ83" s="1"/>
      <c r="HR83" s="1"/>
      <c r="HS83" s="1"/>
      <c r="HT83" s="1"/>
      <c r="HV83" s="1"/>
      <c r="HW83" s="1"/>
      <c r="HX83" s="1"/>
      <c r="HY83" s="1"/>
      <c r="HZ83" s="1"/>
      <c r="IA83" s="1"/>
      <c r="IB83" s="1"/>
      <c r="ID83" s="1"/>
      <c r="IE83" s="1"/>
      <c r="IF83" s="1"/>
      <c r="IG83" s="1"/>
      <c r="IH83" s="1"/>
      <c r="II83" s="1"/>
      <c r="IJ83" s="1"/>
      <c r="IL83" s="1"/>
      <c r="IM83" s="1"/>
      <c r="IN83" s="1"/>
      <c r="IO83" s="1"/>
      <c r="IP83" s="1"/>
      <c r="IQ83" s="1"/>
      <c r="IR83" s="1"/>
      <c r="JM83" s="1"/>
      <c r="JN83" s="1"/>
      <c r="JO83" s="1"/>
    </row>
    <row r="84" ht="24.75" customHeight="1">
      <c r="A84" s="33"/>
      <c r="D84" s="246"/>
      <c r="E84" s="1"/>
      <c r="J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Z84" s="142"/>
      <c r="AB84" s="140" t="s">
        <v>1612</v>
      </c>
      <c r="AC84" s="141" t="s">
        <v>1604</v>
      </c>
      <c r="AD84" s="136">
        <f t="shared" si="140"/>
        <v>29.85</v>
      </c>
      <c r="AE84" s="136">
        <f t="shared" si="141"/>
        <v>169.15</v>
      </c>
      <c r="AF84" s="145">
        <v>199.0</v>
      </c>
      <c r="AG84" s="146">
        <v>0.05</v>
      </c>
      <c r="AH84" s="147" t="s">
        <v>255</v>
      </c>
      <c r="AI84" s="1"/>
      <c r="AJ84" s="1"/>
      <c r="AK84" s="1"/>
      <c r="AL84" s="1"/>
      <c r="AT84" s="1"/>
      <c r="AX84" s="1"/>
      <c r="AY84" s="1"/>
      <c r="AZ84" s="1"/>
      <c r="BA84" s="1"/>
      <c r="BB84" s="1"/>
      <c r="BJ84" s="1"/>
      <c r="BK84" s="1"/>
      <c r="CB84" s="33"/>
      <c r="CC84" s="1"/>
      <c r="CK84" s="1"/>
      <c r="CO84" s="142"/>
      <c r="CS84" s="1"/>
      <c r="CW84" s="267"/>
      <c r="CZ84" s="97"/>
      <c r="DA84" s="1"/>
      <c r="DD84" s="255"/>
      <c r="DH84" s="1"/>
      <c r="DI84" s="1"/>
      <c r="DW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Q84" s="142"/>
      <c r="ER84" s="142"/>
      <c r="ES84" s="142"/>
      <c r="EW84" s="142"/>
      <c r="EX84" s="142"/>
      <c r="EY84" s="142"/>
      <c r="EZ84" s="142"/>
      <c r="FB84" s="142"/>
      <c r="FC84" s="142"/>
      <c r="FD84" s="142"/>
      <c r="FE84" s="142"/>
      <c r="FF84" s="142"/>
      <c r="FG84" s="142"/>
      <c r="FH84" s="142"/>
      <c r="FI84" s="142"/>
      <c r="FK84" s="142"/>
      <c r="FU84" s="142"/>
      <c r="FZ84" s="1"/>
      <c r="GA84" s="1"/>
      <c r="GE84" s="1"/>
      <c r="GF84" s="1"/>
      <c r="GG84" s="1"/>
      <c r="GH84" s="1"/>
      <c r="GI84" s="1"/>
      <c r="GJ84" s="1"/>
      <c r="GK84" s="1"/>
      <c r="GM84" s="1"/>
      <c r="GN84" s="1"/>
      <c r="GO84" s="1"/>
      <c r="GP84" s="1"/>
      <c r="GR84" s="1"/>
      <c r="GS84" s="1"/>
      <c r="GT84" s="1"/>
      <c r="GU84" s="1"/>
      <c r="GW84" s="1"/>
      <c r="GX84" s="1"/>
      <c r="GY84" s="142"/>
      <c r="GZ84" s="142"/>
      <c r="HA84" s="1"/>
      <c r="HC84" s="1"/>
      <c r="HD84" s="142"/>
      <c r="HN84" s="1"/>
      <c r="HO84" s="1"/>
      <c r="HP84" s="1"/>
      <c r="HQ84" s="1"/>
      <c r="HR84" s="1"/>
      <c r="HS84" s="1"/>
      <c r="HT84" s="1"/>
      <c r="HV84" s="1"/>
      <c r="HW84" s="1"/>
      <c r="HX84" s="1"/>
      <c r="HY84" s="1"/>
      <c r="HZ84" s="1"/>
      <c r="IA84" s="1"/>
      <c r="IB84" s="1"/>
      <c r="ID84" s="1"/>
      <c r="IE84" s="1"/>
      <c r="IF84" s="1"/>
      <c r="IG84" s="1"/>
      <c r="IH84" s="1"/>
      <c r="II84" s="1"/>
      <c r="IJ84" s="1"/>
      <c r="IL84" s="1"/>
      <c r="IM84" s="1"/>
      <c r="IN84" s="1"/>
      <c r="IO84" s="1"/>
      <c r="IP84" s="1"/>
      <c r="IQ84" s="1"/>
      <c r="IR84" s="1"/>
      <c r="JM84" s="1"/>
      <c r="JN84" s="1"/>
      <c r="JO84" s="1"/>
    </row>
    <row r="85" ht="24.75" customHeight="1">
      <c r="A85" s="33"/>
      <c r="D85" s="246"/>
      <c r="E85" s="1"/>
      <c r="J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Z85" s="142"/>
      <c r="AB85" s="140" t="s">
        <v>1613</v>
      </c>
      <c r="AC85" s="141" t="s">
        <v>27</v>
      </c>
      <c r="AD85" s="136">
        <f t="shared" si="140"/>
        <v>60</v>
      </c>
      <c r="AE85" s="136">
        <f t="shared" si="141"/>
        <v>340</v>
      </c>
      <c r="AF85" s="145">
        <v>400.0</v>
      </c>
      <c r="AG85" s="146">
        <v>0.05</v>
      </c>
      <c r="AH85" s="147" t="s">
        <v>255</v>
      </c>
      <c r="AI85" s="1"/>
      <c r="AJ85" s="1"/>
      <c r="AK85" s="1"/>
      <c r="AL85" s="1"/>
      <c r="AT85" s="1"/>
      <c r="AX85" s="1"/>
      <c r="AY85" s="1"/>
      <c r="AZ85" s="1"/>
      <c r="BA85" s="1"/>
      <c r="BB85" s="1"/>
      <c r="BJ85" s="1"/>
      <c r="BK85" s="1"/>
      <c r="CB85" s="33"/>
      <c r="CC85" s="1"/>
      <c r="CK85" s="1"/>
      <c r="CO85" s="142"/>
      <c r="CS85" s="1"/>
      <c r="CW85" s="267"/>
      <c r="CZ85" s="97"/>
      <c r="DA85" s="1"/>
      <c r="DD85" s="255"/>
      <c r="DH85" s="1"/>
      <c r="DI85" s="1"/>
      <c r="DW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Q85" s="142"/>
      <c r="ER85" s="142"/>
      <c r="ES85" s="142"/>
      <c r="EW85" s="142"/>
      <c r="EX85" s="142"/>
      <c r="EY85" s="142"/>
      <c r="EZ85" s="142"/>
      <c r="FB85" s="142"/>
      <c r="FC85" s="142"/>
      <c r="FD85" s="142"/>
      <c r="FE85" s="142"/>
      <c r="FF85" s="142"/>
      <c r="FG85" s="142"/>
      <c r="FH85" s="142"/>
      <c r="FI85" s="142"/>
      <c r="FK85" s="142"/>
      <c r="FU85" s="142"/>
      <c r="FZ85" s="1"/>
      <c r="GA85" s="1"/>
      <c r="GE85" s="1"/>
      <c r="GF85" s="1"/>
      <c r="GG85" s="1"/>
      <c r="GH85" s="1"/>
      <c r="GI85" s="1"/>
      <c r="GJ85" s="1"/>
      <c r="GK85" s="1"/>
      <c r="GM85" s="1"/>
      <c r="GN85" s="1"/>
      <c r="GO85" s="1"/>
      <c r="GP85" s="1"/>
      <c r="GR85" s="1"/>
      <c r="GS85" s="1"/>
      <c r="GT85" s="1"/>
      <c r="GU85" s="1"/>
      <c r="GW85" s="1"/>
      <c r="GX85" s="1"/>
      <c r="GY85" s="142"/>
      <c r="GZ85" s="142"/>
      <c r="HA85" s="1"/>
      <c r="HC85" s="1"/>
      <c r="HD85" s="142"/>
      <c r="HN85" s="1"/>
      <c r="HO85" s="1"/>
      <c r="HP85" s="1"/>
      <c r="HQ85" s="1"/>
      <c r="HR85" s="1"/>
      <c r="HS85" s="1"/>
      <c r="HT85" s="1"/>
      <c r="HV85" s="1"/>
      <c r="HW85" s="1"/>
      <c r="HX85" s="1"/>
      <c r="HY85" s="1"/>
      <c r="HZ85" s="1"/>
      <c r="IA85" s="1"/>
      <c r="IB85" s="1"/>
      <c r="ID85" s="1"/>
      <c r="IE85" s="1"/>
      <c r="IF85" s="1"/>
      <c r="IG85" s="1"/>
      <c r="IH85" s="1"/>
      <c r="II85" s="1"/>
      <c r="IJ85" s="1"/>
      <c r="IL85" s="1"/>
      <c r="IM85" s="1"/>
      <c r="IN85" s="1"/>
      <c r="IO85" s="1"/>
      <c r="IP85" s="1"/>
      <c r="IQ85" s="1"/>
      <c r="IR85" s="1"/>
      <c r="JM85" s="1"/>
      <c r="JN85" s="1"/>
      <c r="JO85" s="1"/>
    </row>
    <row r="86" ht="24.75" customHeight="1">
      <c r="A86" s="33"/>
      <c r="D86" s="246"/>
      <c r="E86" s="1"/>
      <c r="J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Z86" s="142"/>
      <c r="AB86" s="140" t="s">
        <v>1614</v>
      </c>
      <c r="AC86" s="141" t="s">
        <v>1615</v>
      </c>
      <c r="AD86" s="136">
        <f t="shared" si="140"/>
        <v>315</v>
      </c>
      <c r="AE86" s="136">
        <f t="shared" si="141"/>
        <v>1785</v>
      </c>
      <c r="AF86" s="145">
        <v>2100.0</v>
      </c>
      <c r="AG86" s="146">
        <v>0.05</v>
      </c>
      <c r="AH86" s="147" t="s">
        <v>255</v>
      </c>
      <c r="AI86" s="1"/>
      <c r="AJ86" s="1"/>
      <c r="AK86" s="1"/>
      <c r="AL86" s="1"/>
      <c r="AT86" s="1"/>
      <c r="AX86" s="1"/>
      <c r="AY86" s="1"/>
      <c r="AZ86" s="1"/>
      <c r="BA86" s="1"/>
      <c r="BB86" s="1"/>
      <c r="BJ86" s="1"/>
      <c r="BK86" s="1"/>
      <c r="CB86" s="33"/>
      <c r="CC86" s="1"/>
      <c r="CK86" s="1"/>
      <c r="CO86" s="142"/>
      <c r="CS86" s="1"/>
      <c r="CW86" s="267"/>
      <c r="CZ86" s="97"/>
      <c r="DA86" s="1"/>
      <c r="DD86" s="255"/>
      <c r="DH86" s="1"/>
      <c r="DI86" s="1"/>
      <c r="DW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Q86" s="142"/>
      <c r="ER86" s="142"/>
      <c r="ES86" s="142"/>
      <c r="EW86" s="142"/>
      <c r="EX86" s="142"/>
      <c r="EY86" s="142"/>
      <c r="EZ86" s="142"/>
      <c r="FB86" s="142"/>
      <c r="FC86" s="142"/>
      <c r="FD86" s="142"/>
      <c r="FE86" s="142"/>
      <c r="FF86" s="142"/>
      <c r="FG86" s="142"/>
      <c r="FH86" s="142"/>
      <c r="FI86" s="142"/>
      <c r="FK86" s="142"/>
      <c r="FU86" s="142"/>
      <c r="FZ86" s="1"/>
      <c r="GA86" s="1"/>
      <c r="GE86" s="1"/>
      <c r="GF86" s="1"/>
      <c r="GG86" s="1"/>
      <c r="GH86" s="1"/>
      <c r="GI86" s="1"/>
      <c r="GJ86" s="1"/>
      <c r="GK86" s="1"/>
      <c r="GM86" s="1"/>
      <c r="GN86" s="1"/>
      <c r="GO86" s="1"/>
      <c r="GP86" s="1"/>
      <c r="GR86" s="1"/>
      <c r="GS86" s="1"/>
      <c r="GT86" s="1"/>
      <c r="GU86" s="1"/>
      <c r="GW86" s="1"/>
      <c r="HC86" s="1"/>
      <c r="HD86" s="142"/>
      <c r="HN86" s="1"/>
      <c r="HO86" s="1"/>
      <c r="HP86" s="1"/>
      <c r="HQ86" s="1"/>
      <c r="HR86" s="1"/>
      <c r="HS86" s="1"/>
      <c r="HT86" s="1"/>
      <c r="HV86" s="1"/>
      <c r="HW86" s="1"/>
      <c r="HX86" s="1"/>
      <c r="HY86" s="1"/>
      <c r="HZ86" s="1"/>
      <c r="IA86" s="1"/>
      <c r="IB86" s="1"/>
      <c r="ID86" s="1"/>
      <c r="IE86" s="1"/>
      <c r="IF86" s="1"/>
      <c r="IG86" s="1"/>
      <c r="IH86" s="1"/>
      <c r="II86" s="1"/>
      <c r="IJ86" s="1"/>
      <c r="IL86" s="1"/>
      <c r="IM86" s="1"/>
      <c r="IN86" s="1"/>
      <c r="IO86" s="1"/>
      <c r="IP86" s="1"/>
      <c r="IQ86" s="1"/>
      <c r="IR86" s="1"/>
      <c r="JM86" s="1"/>
      <c r="JN86" s="1"/>
      <c r="JO86" s="1"/>
    </row>
    <row r="87" ht="24.75" customHeight="1">
      <c r="A87" s="33"/>
      <c r="D87" s="246"/>
      <c r="E87" s="1"/>
      <c r="J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Z87" s="142"/>
      <c r="AB87" s="140" t="s">
        <v>1616</v>
      </c>
      <c r="AC87" s="141" t="s">
        <v>1617</v>
      </c>
      <c r="AD87" s="136">
        <f t="shared" si="140"/>
        <v>42</v>
      </c>
      <c r="AE87" s="136">
        <f t="shared" si="141"/>
        <v>238</v>
      </c>
      <c r="AF87" s="145">
        <v>280.0</v>
      </c>
      <c r="AG87" s="146">
        <v>0.05</v>
      </c>
      <c r="AH87" s="147" t="s">
        <v>255</v>
      </c>
      <c r="AI87" s="1"/>
      <c r="AJ87" s="1"/>
      <c r="AK87" s="1"/>
      <c r="AL87" s="1"/>
      <c r="AT87" s="1"/>
      <c r="AX87" s="1"/>
      <c r="AY87" s="1"/>
      <c r="AZ87" s="1"/>
      <c r="BA87" s="1"/>
      <c r="BB87" s="1"/>
      <c r="BJ87" s="1"/>
      <c r="BK87" s="1"/>
      <c r="CB87" s="33"/>
      <c r="CC87" s="1"/>
      <c r="CK87" s="1"/>
      <c r="CO87" s="142"/>
      <c r="CS87" s="1"/>
      <c r="CW87" s="267"/>
      <c r="CZ87" s="97"/>
      <c r="DA87" s="1"/>
      <c r="DD87" s="255"/>
      <c r="DH87" s="1"/>
      <c r="DI87" s="1"/>
      <c r="DW87" s="1"/>
      <c r="EF87" s="1"/>
      <c r="EQ87" s="142"/>
      <c r="ER87" s="142"/>
      <c r="ES87" s="142"/>
      <c r="EW87" s="142"/>
      <c r="EX87" s="142"/>
      <c r="EY87" s="142"/>
      <c r="EZ87" s="142"/>
      <c r="FB87" s="142"/>
      <c r="FC87" s="142"/>
      <c r="FD87" s="142"/>
      <c r="FE87" s="142"/>
      <c r="FF87" s="142"/>
      <c r="FG87" s="142"/>
      <c r="FH87" s="142"/>
      <c r="FI87" s="142"/>
      <c r="FK87" s="142"/>
      <c r="FU87" s="142"/>
      <c r="FZ87" s="1"/>
      <c r="GA87" s="1"/>
      <c r="GE87" s="1"/>
      <c r="GF87" s="1"/>
      <c r="GG87" s="1"/>
      <c r="GH87" s="1"/>
      <c r="GI87" s="1"/>
      <c r="GJ87" s="1"/>
      <c r="GK87" s="1"/>
      <c r="GM87" s="1"/>
      <c r="GN87" s="1"/>
      <c r="GO87" s="1"/>
      <c r="GP87" s="1"/>
      <c r="GR87" s="1"/>
      <c r="GS87" s="1"/>
      <c r="GT87" s="1"/>
      <c r="GU87" s="1"/>
      <c r="GW87" s="1"/>
      <c r="HC87" s="1"/>
      <c r="HD87" s="142"/>
      <c r="HN87" s="1"/>
      <c r="HO87" s="1"/>
      <c r="HP87" s="1"/>
      <c r="HQ87" s="1"/>
      <c r="HR87" s="1"/>
      <c r="HS87" s="1"/>
      <c r="HT87" s="1"/>
      <c r="HV87" s="1"/>
      <c r="HW87" s="1"/>
      <c r="HX87" s="1"/>
      <c r="HY87" s="1"/>
      <c r="HZ87" s="1"/>
      <c r="IA87" s="1"/>
      <c r="IB87" s="1"/>
      <c r="ID87" s="1"/>
      <c r="IE87" s="1"/>
      <c r="IF87" s="1"/>
      <c r="IG87" s="1"/>
      <c r="IH87" s="1"/>
      <c r="II87" s="1"/>
      <c r="IJ87" s="1"/>
      <c r="IL87" s="1"/>
      <c r="IM87" s="1"/>
      <c r="IN87" s="1"/>
      <c r="IO87" s="1"/>
      <c r="IP87" s="1"/>
      <c r="IQ87" s="1"/>
      <c r="IR87" s="1"/>
      <c r="JM87" s="1"/>
      <c r="JN87" s="1"/>
      <c r="JO87" s="1"/>
    </row>
    <row r="88" ht="24.75" customHeight="1">
      <c r="A88" s="33"/>
      <c r="D88" s="246"/>
      <c r="E88" s="1"/>
      <c r="J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Z88" s="142"/>
      <c r="AB88" s="140" t="s">
        <v>1618</v>
      </c>
      <c r="AC88" s="141" t="s">
        <v>30</v>
      </c>
      <c r="AD88" s="136">
        <f t="shared" si="140"/>
        <v>29.85</v>
      </c>
      <c r="AE88" s="136">
        <f t="shared" si="141"/>
        <v>169.15</v>
      </c>
      <c r="AF88" s="145">
        <v>199.0</v>
      </c>
      <c r="AG88" s="146">
        <v>0.05</v>
      </c>
      <c r="AH88" s="147" t="s">
        <v>255</v>
      </c>
      <c r="AI88" s="1"/>
      <c r="AJ88" s="268"/>
      <c r="AK88" s="268"/>
      <c r="AL88" s="1"/>
      <c r="AT88" s="1"/>
      <c r="AX88" s="1"/>
      <c r="AY88" s="1"/>
      <c r="AZ88" s="1"/>
      <c r="BA88" s="1"/>
      <c r="BB88" s="1"/>
      <c r="BJ88" s="1"/>
      <c r="BK88" s="1"/>
      <c r="CB88" s="33"/>
      <c r="CC88" s="1"/>
      <c r="CK88" s="1"/>
      <c r="CO88" s="142"/>
      <c r="CS88" s="1"/>
      <c r="CW88" s="267"/>
      <c r="CZ88" s="97"/>
      <c r="DA88" s="1"/>
      <c r="DH88" s="1"/>
      <c r="DI88" s="1"/>
      <c r="DW88" s="1"/>
      <c r="EF88" s="1"/>
      <c r="EQ88" s="142"/>
      <c r="ER88" s="142"/>
      <c r="ES88" s="142"/>
      <c r="EW88" s="142"/>
      <c r="EX88" s="142"/>
      <c r="EY88" s="142"/>
      <c r="EZ88" s="142"/>
      <c r="FB88" s="142"/>
      <c r="FC88" s="142"/>
      <c r="FD88" s="142"/>
      <c r="FE88" s="142"/>
      <c r="FF88" s="142"/>
      <c r="FG88" s="142"/>
      <c r="FH88" s="142"/>
      <c r="FI88" s="142"/>
      <c r="FK88" s="142"/>
      <c r="FU88" s="142"/>
      <c r="FZ88" s="1"/>
      <c r="GA88" s="1"/>
      <c r="GE88" s="1"/>
      <c r="GF88" s="1"/>
      <c r="GG88" s="1"/>
      <c r="GH88" s="1"/>
      <c r="GI88" s="1"/>
      <c r="GJ88" s="1"/>
      <c r="GK88" s="1"/>
      <c r="GM88" s="1"/>
      <c r="GN88" s="1"/>
      <c r="GO88" s="1"/>
      <c r="GP88" s="1"/>
      <c r="GR88" s="1"/>
      <c r="GS88" s="1"/>
      <c r="GT88" s="1"/>
      <c r="GU88" s="1"/>
      <c r="GW88" s="1"/>
      <c r="HC88" s="1"/>
      <c r="HD88" s="142"/>
      <c r="HN88" s="1"/>
      <c r="HO88" s="1"/>
      <c r="HP88" s="1"/>
      <c r="HQ88" s="1"/>
      <c r="HR88" s="1"/>
      <c r="HS88" s="1"/>
      <c r="HT88" s="1"/>
      <c r="HV88" s="1"/>
      <c r="HW88" s="1"/>
      <c r="HX88" s="1"/>
      <c r="HY88" s="1"/>
      <c r="HZ88" s="1"/>
      <c r="IA88" s="1"/>
      <c r="IB88" s="1"/>
      <c r="ID88" s="1"/>
      <c r="IE88" s="1"/>
      <c r="IF88" s="1"/>
      <c r="IG88" s="1"/>
      <c r="IH88" s="1"/>
      <c r="II88" s="1"/>
      <c r="IJ88" s="1"/>
      <c r="IL88" s="1"/>
      <c r="IM88" s="1"/>
      <c r="IN88" s="1"/>
      <c r="IO88" s="1"/>
      <c r="IP88" s="1"/>
      <c r="IQ88" s="1"/>
      <c r="IR88" s="1"/>
      <c r="JM88" s="1"/>
      <c r="JN88" s="1"/>
      <c r="JO88" s="1"/>
    </row>
    <row r="89" ht="24.75" customHeight="1">
      <c r="A89" s="33"/>
      <c r="D89" s="246"/>
      <c r="E89" s="1"/>
      <c r="J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Z89" s="142"/>
      <c r="AB89" s="140" t="s">
        <v>1619</v>
      </c>
      <c r="AC89" s="141" t="s">
        <v>30</v>
      </c>
      <c r="AD89" s="136">
        <f t="shared" si="140"/>
        <v>24</v>
      </c>
      <c r="AE89" s="136">
        <f t="shared" si="141"/>
        <v>136</v>
      </c>
      <c r="AF89" s="145">
        <v>160.0</v>
      </c>
      <c r="AG89" s="146">
        <v>0.05</v>
      </c>
      <c r="AH89" s="147" t="s">
        <v>255</v>
      </c>
      <c r="AI89" s="1"/>
      <c r="AJ89" s="268"/>
      <c r="AK89" s="268"/>
      <c r="AL89" s="1"/>
      <c r="AT89" s="1"/>
      <c r="AX89" s="1"/>
      <c r="AY89" s="1"/>
      <c r="AZ89" s="1"/>
      <c r="BA89" s="1"/>
      <c r="BB89" s="1"/>
      <c r="BJ89" s="1"/>
      <c r="BK89" s="1"/>
      <c r="CB89" s="33"/>
      <c r="CC89" s="1"/>
      <c r="CK89" s="1"/>
      <c r="CO89" s="142"/>
      <c r="CS89" s="1"/>
      <c r="CW89" s="267"/>
      <c r="CZ89" s="97"/>
      <c r="DA89" s="1"/>
      <c r="DH89" s="1"/>
      <c r="DI89" s="1"/>
      <c r="DW89" s="1"/>
      <c r="EF89" s="1"/>
      <c r="EQ89" s="142"/>
      <c r="ER89" s="142"/>
      <c r="ES89" s="142"/>
      <c r="EW89" s="142"/>
      <c r="EX89" s="142"/>
      <c r="EY89" s="142"/>
      <c r="EZ89" s="142"/>
      <c r="FB89" s="142"/>
      <c r="FC89" s="142"/>
      <c r="FD89" s="142"/>
      <c r="FE89" s="142"/>
      <c r="FF89" s="142"/>
      <c r="FG89" s="142"/>
      <c r="FH89" s="142"/>
      <c r="FI89" s="142"/>
      <c r="FK89" s="142"/>
      <c r="FU89" s="142"/>
      <c r="FZ89" s="1"/>
      <c r="GA89" s="1"/>
      <c r="GE89" s="1"/>
      <c r="GF89" s="1"/>
      <c r="GG89" s="1"/>
      <c r="GH89" s="1"/>
      <c r="GI89" s="1"/>
      <c r="GJ89" s="1"/>
      <c r="GK89" s="1"/>
      <c r="GM89" s="1"/>
      <c r="GN89" s="1"/>
      <c r="GO89" s="1"/>
      <c r="GP89" s="1"/>
      <c r="GR89" s="1"/>
      <c r="GS89" s="1"/>
      <c r="GT89" s="1"/>
      <c r="GU89" s="1"/>
      <c r="GW89" s="1"/>
      <c r="HC89" s="1"/>
      <c r="HD89" s="142"/>
      <c r="HN89" s="1"/>
      <c r="HO89" s="1"/>
      <c r="HP89" s="1"/>
      <c r="HQ89" s="1"/>
      <c r="HR89" s="1"/>
      <c r="HS89" s="1"/>
      <c r="HT89" s="1"/>
      <c r="HV89" s="1"/>
      <c r="HW89" s="1"/>
      <c r="HX89" s="1"/>
      <c r="HY89" s="1"/>
      <c r="HZ89" s="1"/>
      <c r="IA89" s="1"/>
      <c r="IB89" s="1"/>
      <c r="ID89" s="1"/>
      <c r="IE89" s="1"/>
      <c r="IF89" s="1"/>
      <c r="IG89" s="1"/>
      <c r="IH89" s="1"/>
      <c r="II89" s="1"/>
      <c r="IJ89" s="1"/>
      <c r="IL89" s="1"/>
      <c r="IM89" s="1"/>
      <c r="IN89" s="1"/>
      <c r="IO89" s="1"/>
      <c r="IP89" s="1"/>
      <c r="IQ89" s="1"/>
      <c r="IR89" s="1"/>
      <c r="JM89" s="1"/>
      <c r="JN89" s="1"/>
      <c r="JO89" s="1"/>
    </row>
    <row r="90" ht="24.75" customHeight="1">
      <c r="A90" s="33"/>
      <c r="D90" s="246"/>
      <c r="E90" s="1"/>
      <c r="J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Z90" s="142"/>
      <c r="AB90" s="140" t="s">
        <v>1620</v>
      </c>
      <c r="AC90" s="141" t="s">
        <v>1621</v>
      </c>
      <c r="AD90" s="136">
        <f t="shared" si="140"/>
        <v>22.35</v>
      </c>
      <c r="AE90" s="136">
        <f t="shared" si="141"/>
        <v>126.65</v>
      </c>
      <c r="AF90" s="145">
        <v>149.0</v>
      </c>
      <c r="AG90" s="146">
        <v>0.05</v>
      </c>
      <c r="AH90" s="147" t="s">
        <v>255</v>
      </c>
      <c r="AI90" s="1"/>
      <c r="AJ90" s="1"/>
      <c r="AK90" s="1"/>
      <c r="AL90" s="1"/>
      <c r="AT90" s="1"/>
      <c r="AX90" s="1"/>
      <c r="AY90" s="1"/>
      <c r="AZ90" s="1"/>
      <c r="BA90" s="1"/>
      <c r="BB90" s="1"/>
      <c r="BJ90" s="1"/>
      <c r="BK90" s="1"/>
      <c r="CB90" s="33"/>
      <c r="CC90" s="1"/>
      <c r="CK90" s="1"/>
      <c r="CO90" s="142"/>
      <c r="CS90" s="1"/>
      <c r="CW90" s="267"/>
      <c r="CZ90" s="97"/>
      <c r="DA90" s="1"/>
      <c r="DH90" s="1"/>
      <c r="DI90" s="1"/>
      <c r="DW90" s="1"/>
      <c r="EF90" s="1"/>
      <c r="EQ90" s="142"/>
      <c r="ER90" s="142"/>
      <c r="ES90" s="142"/>
      <c r="EW90" s="142"/>
      <c r="EX90" s="142"/>
      <c r="EY90" s="142"/>
      <c r="EZ90" s="142"/>
      <c r="FB90" s="142"/>
      <c r="FC90" s="142"/>
      <c r="FD90" s="142"/>
      <c r="FE90" s="142"/>
      <c r="FF90" s="142"/>
      <c r="FG90" s="142"/>
      <c r="FH90" s="142"/>
      <c r="FI90" s="142"/>
      <c r="FK90" s="142"/>
      <c r="FU90" s="142"/>
      <c r="FZ90" s="1"/>
      <c r="GA90" s="1"/>
      <c r="GE90" s="1"/>
      <c r="GF90" s="1"/>
      <c r="GG90" s="1"/>
      <c r="GH90" s="1"/>
      <c r="GI90" s="1"/>
      <c r="GJ90" s="1"/>
      <c r="GK90" s="1"/>
      <c r="GM90" s="1"/>
      <c r="GN90" s="1"/>
      <c r="GO90" s="1"/>
      <c r="GP90" s="1"/>
      <c r="GR90" s="1"/>
      <c r="GS90" s="1"/>
      <c r="GT90" s="1"/>
      <c r="GU90" s="1"/>
      <c r="GW90" s="1"/>
      <c r="HC90" s="1"/>
      <c r="HD90" s="142"/>
      <c r="HN90" s="1"/>
      <c r="HO90" s="1"/>
      <c r="HP90" s="1"/>
      <c r="HQ90" s="1"/>
      <c r="HR90" s="1"/>
      <c r="HS90" s="1"/>
      <c r="HT90" s="1"/>
      <c r="HV90" s="1"/>
      <c r="HW90" s="1"/>
      <c r="HX90" s="1"/>
      <c r="HY90" s="1"/>
      <c r="HZ90" s="1"/>
      <c r="IA90" s="1"/>
      <c r="IB90" s="1"/>
      <c r="ID90" s="1"/>
      <c r="IE90" s="1"/>
      <c r="IF90" s="1"/>
      <c r="IG90" s="1"/>
      <c r="IH90" s="1"/>
      <c r="II90" s="1"/>
      <c r="IJ90" s="1"/>
      <c r="IL90" s="1"/>
      <c r="IM90" s="1"/>
      <c r="IN90" s="1"/>
      <c r="IO90" s="1"/>
      <c r="IP90" s="1"/>
      <c r="IQ90" s="1"/>
      <c r="IR90" s="1"/>
      <c r="JM90" s="1"/>
      <c r="JN90" s="1"/>
      <c r="JO90" s="1"/>
    </row>
    <row r="91" ht="24.75" customHeight="1">
      <c r="A91" s="33"/>
      <c r="D91" s="246"/>
      <c r="E91" s="1"/>
      <c r="J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Z91" s="142"/>
      <c r="AB91" s="140" t="s">
        <v>1622</v>
      </c>
      <c r="AC91" s="141" t="s">
        <v>30</v>
      </c>
      <c r="AD91" s="136">
        <f t="shared" si="140"/>
        <v>60</v>
      </c>
      <c r="AE91" s="136">
        <f t="shared" si="141"/>
        <v>340</v>
      </c>
      <c r="AF91" s="145">
        <v>400.0</v>
      </c>
      <c r="AG91" s="146">
        <v>0.05</v>
      </c>
      <c r="AH91" s="147" t="s">
        <v>255</v>
      </c>
      <c r="AI91" s="1"/>
      <c r="AJ91" s="1"/>
      <c r="AK91" s="1"/>
      <c r="AL91" s="1"/>
      <c r="AT91" s="1"/>
      <c r="AX91" s="1"/>
      <c r="AY91" s="1"/>
      <c r="AZ91" s="1"/>
      <c r="BA91" s="1"/>
      <c r="BB91" s="1"/>
      <c r="BJ91" s="1"/>
      <c r="BK91" s="1"/>
      <c r="CB91" s="33"/>
      <c r="CC91" s="1"/>
      <c r="CK91" s="1"/>
      <c r="CO91" s="142"/>
      <c r="CS91" s="1"/>
      <c r="CW91" s="267"/>
      <c r="CZ91" s="97"/>
      <c r="DA91" s="1"/>
      <c r="DH91" s="1"/>
      <c r="DI91" s="1"/>
      <c r="DW91" s="1"/>
      <c r="EF91" s="1"/>
      <c r="EQ91" s="142"/>
      <c r="ER91" s="142"/>
      <c r="ES91" s="142"/>
      <c r="EW91" s="142"/>
      <c r="EX91" s="142"/>
      <c r="EY91" s="142"/>
      <c r="EZ91" s="142"/>
      <c r="FB91" s="142"/>
      <c r="FC91" s="142"/>
      <c r="FD91" s="142"/>
      <c r="FE91" s="142"/>
      <c r="FF91" s="142"/>
      <c r="FG91" s="142"/>
      <c r="FH91" s="142"/>
      <c r="FI91" s="142"/>
      <c r="FK91" s="142"/>
      <c r="FU91" s="142"/>
      <c r="FZ91" s="1"/>
      <c r="GA91" s="1"/>
      <c r="GE91" s="1"/>
      <c r="GF91" s="1"/>
      <c r="GG91" s="1"/>
      <c r="GH91" s="1"/>
      <c r="GI91" s="1"/>
      <c r="GJ91" s="1"/>
      <c r="GK91" s="1"/>
      <c r="GM91" s="1"/>
      <c r="GN91" s="1"/>
      <c r="GO91" s="1"/>
      <c r="GP91" s="1"/>
      <c r="GR91" s="1"/>
      <c r="GS91" s="1"/>
      <c r="GT91" s="1"/>
      <c r="GU91" s="1"/>
      <c r="GW91" s="1"/>
      <c r="HC91" s="1"/>
      <c r="HD91" s="142"/>
      <c r="HN91" s="1"/>
      <c r="HO91" s="1"/>
      <c r="HP91" s="1"/>
      <c r="HQ91" s="1"/>
      <c r="HR91" s="1"/>
      <c r="HS91" s="1"/>
      <c r="HT91" s="1"/>
      <c r="HV91" s="1"/>
      <c r="HW91" s="1"/>
      <c r="HX91" s="1"/>
      <c r="HY91" s="1"/>
      <c r="HZ91" s="1"/>
      <c r="IA91" s="1"/>
      <c r="IB91" s="1"/>
      <c r="ID91" s="1"/>
      <c r="IE91" s="1"/>
      <c r="IF91" s="1"/>
      <c r="IG91" s="1"/>
      <c r="IH91" s="1"/>
      <c r="II91" s="1"/>
      <c r="IJ91" s="1"/>
      <c r="IL91" s="1"/>
      <c r="IM91" s="1"/>
      <c r="IN91" s="1"/>
      <c r="IO91" s="1"/>
      <c r="IP91" s="1"/>
      <c r="IQ91" s="1"/>
      <c r="IR91" s="1"/>
      <c r="JM91" s="1"/>
      <c r="JN91" s="1"/>
      <c r="JO91" s="1"/>
    </row>
    <row r="92" ht="24.75" customHeight="1">
      <c r="A92" s="33"/>
      <c r="D92" s="246"/>
      <c r="E92" s="1"/>
      <c r="J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Z92" s="142"/>
      <c r="AB92" s="140" t="s">
        <v>1623</v>
      </c>
      <c r="AC92" s="141" t="s">
        <v>1624</v>
      </c>
      <c r="AD92" s="136">
        <f t="shared" si="140"/>
        <v>32.25</v>
      </c>
      <c r="AE92" s="136">
        <f t="shared" si="141"/>
        <v>182.75</v>
      </c>
      <c r="AF92" s="145">
        <v>215.0</v>
      </c>
      <c r="AG92" s="146">
        <v>0.05</v>
      </c>
      <c r="AH92" s="147" t="s">
        <v>255</v>
      </c>
      <c r="AI92" s="1"/>
      <c r="AJ92" s="1"/>
      <c r="AK92" s="1"/>
      <c r="AL92" s="1"/>
      <c r="AT92" s="1"/>
      <c r="AX92" s="1"/>
      <c r="AY92" s="1"/>
      <c r="AZ92" s="1"/>
      <c r="BA92" s="1"/>
      <c r="BB92" s="1"/>
      <c r="BJ92" s="1"/>
      <c r="BK92" s="1"/>
      <c r="CB92" s="33"/>
      <c r="CC92" s="1"/>
      <c r="CK92" s="1"/>
      <c r="CO92" s="142"/>
      <c r="CS92" s="1"/>
      <c r="CW92" s="267"/>
      <c r="CZ92" s="97"/>
      <c r="DA92" s="1"/>
      <c r="DH92" s="1"/>
      <c r="DI92" s="1"/>
      <c r="DW92" s="1"/>
      <c r="EF92" s="1"/>
      <c r="EQ92" s="142"/>
      <c r="ER92" s="142"/>
      <c r="ES92" s="142"/>
      <c r="EW92" s="142"/>
      <c r="EX92" s="142"/>
      <c r="EY92" s="142"/>
      <c r="EZ92" s="142"/>
      <c r="FB92" s="142"/>
      <c r="FC92" s="142"/>
      <c r="FD92" s="142"/>
      <c r="FE92" s="142"/>
      <c r="FF92" s="142"/>
      <c r="FG92" s="142"/>
      <c r="FH92" s="142"/>
      <c r="FI92" s="142"/>
      <c r="FK92" s="142"/>
      <c r="FU92" s="142"/>
      <c r="FZ92" s="1"/>
      <c r="GA92" s="1"/>
      <c r="GE92" s="1"/>
      <c r="GF92" s="1"/>
      <c r="GG92" s="1"/>
      <c r="GH92" s="1"/>
      <c r="GI92" s="1"/>
      <c r="GJ92" s="1"/>
      <c r="GK92" s="1"/>
      <c r="GM92" s="1"/>
      <c r="GN92" s="1"/>
      <c r="GO92" s="1"/>
      <c r="GP92" s="1"/>
      <c r="GR92" s="1"/>
      <c r="GS92" s="1"/>
      <c r="GT92" s="1"/>
      <c r="GU92" s="1"/>
      <c r="GW92" s="1"/>
      <c r="HC92" s="1"/>
      <c r="HD92" s="142"/>
      <c r="HN92" s="1"/>
      <c r="HO92" s="1"/>
      <c r="HP92" s="1"/>
      <c r="HQ92" s="1"/>
      <c r="HR92" s="1"/>
      <c r="HS92" s="1"/>
      <c r="HT92" s="1"/>
      <c r="HV92" s="1"/>
      <c r="HW92" s="1"/>
      <c r="HX92" s="1"/>
      <c r="HY92" s="1"/>
      <c r="HZ92" s="1"/>
      <c r="IA92" s="1"/>
      <c r="IB92" s="1"/>
      <c r="ID92" s="1"/>
      <c r="IE92" s="1"/>
      <c r="IF92" s="1"/>
      <c r="IG92" s="1"/>
      <c r="IH92" s="1"/>
      <c r="II92" s="1"/>
      <c r="IJ92" s="1"/>
      <c r="IL92" s="1"/>
      <c r="IM92" s="1"/>
      <c r="IN92" s="1"/>
      <c r="IO92" s="1"/>
      <c r="IP92" s="1"/>
      <c r="IQ92" s="1"/>
      <c r="IR92" s="1"/>
      <c r="JM92" s="1"/>
      <c r="JN92" s="1"/>
      <c r="JO92" s="1"/>
    </row>
    <row r="93" ht="24.75" customHeight="1">
      <c r="A93" s="33"/>
      <c r="D93" s="246"/>
      <c r="E93" s="1"/>
      <c r="J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Z93" s="142"/>
      <c r="AB93" s="140" t="s">
        <v>1625</v>
      </c>
      <c r="AC93" s="141" t="s">
        <v>1626</v>
      </c>
      <c r="AD93" s="136">
        <f t="shared" si="140"/>
        <v>23.85</v>
      </c>
      <c r="AE93" s="136">
        <f t="shared" si="141"/>
        <v>135.15</v>
      </c>
      <c r="AF93" s="145">
        <v>159.0</v>
      </c>
      <c r="AG93" s="146">
        <v>0.05</v>
      </c>
      <c r="AH93" s="147" t="s">
        <v>255</v>
      </c>
      <c r="AI93" s="1"/>
      <c r="AJ93" s="1"/>
      <c r="AK93" s="1"/>
      <c r="AL93" s="1"/>
      <c r="AT93" s="1"/>
      <c r="AX93" s="1"/>
      <c r="AY93" s="1"/>
      <c r="AZ93" s="1"/>
      <c r="BA93" s="1"/>
      <c r="BB93" s="1"/>
      <c r="BJ93" s="1"/>
      <c r="BK93" s="1"/>
      <c r="CB93" s="33"/>
      <c r="CC93" s="1"/>
      <c r="CK93" s="1"/>
      <c r="CO93" s="142"/>
      <c r="CS93" s="1"/>
      <c r="CW93" s="267"/>
      <c r="CZ93" s="97"/>
      <c r="DA93" s="1"/>
      <c r="DH93" s="1"/>
      <c r="DI93" s="1"/>
      <c r="DW93" s="1"/>
      <c r="EF93" s="1"/>
      <c r="EQ93" s="142"/>
      <c r="ER93" s="142"/>
      <c r="ES93" s="142"/>
      <c r="EW93" s="142"/>
      <c r="EX93" s="142"/>
      <c r="EY93" s="142"/>
      <c r="EZ93" s="142"/>
      <c r="FB93" s="142"/>
      <c r="FC93" s="142"/>
      <c r="FD93" s="142"/>
      <c r="FE93" s="142"/>
      <c r="FF93" s="142"/>
      <c r="FG93" s="142"/>
      <c r="FH93" s="142"/>
      <c r="FI93" s="142"/>
      <c r="FK93" s="142"/>
      <c r="FU93" s="142"/>
      <c r="FZ93" s="1"/>
      <c r="GA93" s="1"/>
      <c r="GE93" s="1"/>
      <c r="GF93" s="1"/>
      <c r="GG93" s="1"/>
      <c r="GH93" s="1"/>
      <c r="GI93" s="1"/>
      <c r="GJ93" s="1"/>
      <c r="GK93" s="1"/>
      <c r="GM93" s="1"/>
      <c r="GN93" s="1"/>
      <c r="GO93" s="1"/>
      <c r="GP93" s="1"/>
      <c r="GR93" s="1"/>
      <c r="GS93" s="1"/>
      <c r="GT93" s="1"/>
      <c r="GU93" s="1"/>
      <c r="GW93" s="1"/>
      <c r="HC93" s="1"/>
      <c r="HD93" s="142"/>
      <c r="HN93" s="1"/>
      <c r="HO93" s="1"/>
      <c r="HP93" s="1"/>
      <c r="HQ93" s="1"/>
      <c r="HR93" s="1"/>
      <c r="HS93" s="1"/>
      <c r="HT93" s="1"/>
      <c r="HV93" s="1"/>
      <c r="HW93" s="1"/>
      <c r="HX93" s="1"/>
      <c r="HY93" s="1"/>
      <c r="HZ93" s="1"/>
      <c r="IA93" s="1"/>
      <c r="IB93" s="1"/>
      <c r="ID93" s="1"/>
      <c r="IE93" s="1"/>
      <c r="IF93" s="1"/>
      <c r="IG93" s="1"/>
      <c r="IH93" s="1"/>
      <c r="II93" s="1"/>
      <c r="IJ93" s="1"/>
      <c r="IL93" s="1"/>
      <c r="IM93" s="1"/>
      <c r="IN93" s="1"/>
      <c r="IO93" s="1"/>
      <c r="IP93" s="1"/>
      <c r="IQ93" s="1"/>
      <c r="IR93" s="1"/>
      <c r="JM93" s="1"/>
      <c r="JN93" s="1"/>
      <c r="JO93" s="1"/>
    </row>
    <row r="94" ht="24.75" customHeight="1">
      <c r="A94" s="33"/>
      <c r="D94" s="246"/>
      <c r="E94" s="1"/>
      <c r="J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Z94" s="142"/>
      <c r="AB94" s="140" t="s">
        <v>1627</v>
      </c>
      <c r="AC94" s="141" t="s">
        <v>1604</v>
      </c>
      <c r="AD94" s="136">
        <f t="shared" si="140"/>
        <v>44.85</v>
      </c>
      <c r="AE94" s="136">
        <f t="shared" si="141"/>
        <v>254.15</v>
      </c>
      <c r="AF94" s="145">
        <v>299.0</v>
      </c>
      <c r="AG94" s="146">
        <v>0.05</v>
      </c>
      <c r="AH94" s="147" t="s">
        <v>255</v>
      </c>
      <c r="AI94" s="1"/>
      <c r="AJ94" s="1"/>
      <c r="AK94" s="1"/>
      <c r="AL94" s="1"/>
      <c r="AT94" s="1"/>
      <c r="AX94" s="1"/>
      <c r="AY94" s="1"/>
      <c r="AZ94" s="1"/>
      <c r="BA94" s="1"/>
      <c r="BB94" s="1"/>
      <c r="BJ94" s="1"/>
      <c r="BK94" s="1"/>
      <c r="BT94" s="1"/>
      <c r="CB94" s="33"/>
      <c r="CC94" s="1"/>
      <c r="CK94" s="1"/>
      <c r="CO94" s="142"/>
      <c r="CS94" s="1"/>
      <c r="CW94" s="267"/>
      <c r="CZ94" s="97"/>
      <c r="DA94" s="1"/>
      <c r="DH94" s="1"/>
      <c r="DI94" s="1"/>
      <c r="DW94" s="1"/>
      <c r="EF94" s="1"/>
      <c r="EQ94" s="142"/>
      <c r="ER94" s="142"/>
      <c r="ES94" s="142"/>
      <c r="EW94" s="142"/>
      <c r="EX94" s="142"/>
      <c r="EY94" s="142"/>
      <c r="EZ94" s="142"/>
      <c r="FB94" s="142"/>
      <c r="FC94" s="142"/>
      <c r="FD94" s="142"/>
      <c r="FE94" s="142"/>
      <c r="FF94" s="142"/>
      <c r="FG94" s="142"/>
      <c r="FH94" s="142"/>
      <c r="FI94" s="142"/>
      <c r="FK94" s="142"/>
      <c r="FU94" s="142"/>
      <c r="FZ94" s="1"/>
      <c r="GA94" s="1"/>
      <c r="GE94" s="1"/>
      <c r="GF94" s="1"/>
      <c r="GG94" s="1"/>
      <c r="GH94" s="1"/>
      <c r="GI94" s="1"/>
      <c r="GJ94" s="1"/>
      <c r="GK94" s="1"/>
      <c r="GM94" s="1"/>
      <c r="GN94" s="1"/>
      <c r="GO94" s="1"/>
      <c r="GP94" s="1"/>
      <c r="GR94" s="1"/>
      <c r="GS94" s="1"/>
      <c r="GT94" s="1"/>
      <c r="GU94" s="1"/>
      <c r="GW94" s="1"/>
      <c r="HC94" s="1"/>
      <c r="HD94" s="142"/>
      <c r="HN94" s="1"/>
      <c r="HO94" s="1"/>
      <c r="HP94" s="1"/>
      <c r="HQ94" s="1"/>
      <c r="HR94" s="1"/>
      <c r="HS94" s="1"/>
      <c r="HT94" s="1"/>
      <c r="HV94" s="1"/>
      <c r="HW94" s="1"/>
      <c r="HX94" s="1"/>
      <c r="HY94" s="1"/>
      <c r="HZ94" s="1"/>
      <c r="IA94" s="1"/>
      <c r="IB94" s="1"/>
      <c r="ID94" s="1"/>
      <c r="IE94" s="1"/>
      <c r="IF94" s="1"/>
      <c r="IG94" s="1"/>
      <c r="IH94" s="1"/>
      <c r="II94" s="1"/>
      <c r="IJ94" s="1"/>
      <c r="IL94" s="1"/>
      <c r="IM94" s="1"/>
      <c r="IN94" s="1"/>
      <c r="IO94" s="1"/>
      <c r="IP94" s="1"/>
      <c r="IQ94" s="1"/>
      <c r="IR94" s="1"/>
      <c r="JM94" s="1"/>
      <c r="JN94" s="1"/>
      <c r="JO94" s="1"/>
    </row>
    <row r="95" ht="24.75" customHeight="1">
      <c r="A95" s="33"/>
      <c r="D95" s="246"/>
      <c r="E95" s="1"/>
      <c r="J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Z95" s="142"/>
      <c r="AB95" s="140" t="s">
        <v>1588</v>
      </c>
      <c r="AC95" s="141" t="s">
        <v>1628</v>
      </c>
      <c r="AD95" s="136">
        <f t="shared" si="140"/>
        <v>48</v>
      </c>
      <c r="AE95" s="136">
        <f t="shared" si="141"/>
        <v>272</v>
      </c>
      <c r="AF95" s="145">
        <v>320.0</v>
      </c>
      <c r="AG95" s="146">
        <v>0.05</v>
      </c>
      <c r="AH95" s="147" t="s">
        <v>255</v>
      </c>
      <c r="AI95" s="1"/>
      <c r="AJ95" s="1"/>
      <c r="AK95" s="1"/>
      <c r="AL95" s="1"/>
      <c r="AT95" s="1"/>
      <c r="AX95" s="1"/>
      <c r="AY95" s="1"/>
      <c r="AZ95" s="1"/>
      <c r="BA95" s="1"/>
      <c r="BB95" s="1"/>
      <c r="BJ95" s="1"/>
      <c r="BK95" s="1"/>
      <c r="BT95" s="1"/>
      <c r="CB95" s="33"/>
      <c r="CC95" s="1"/>
      <c r="CK95" s="1"/>
      <c r="CO95" s="142"/>
      <c r="CS95" s="1"/>
      <c r="CW95" s="267"/>
      <c r="CZ95" s="97"/>
      <c r="DA95" s="1"/>
      <c r="DH95" s="1"/>
      <c r="DI95" s="1"/>
      <c r="DW95" s="1"/>
      <c r="EF95" s="1"/>
      <c r="EQ95" s="142"/>
      <c r="ER95" s="142"/>
      <c r="ES95" s="142"/>
      <c r="EW95" s="142"/>
      <c r="EX95" s="142"/>
      <c r="EY95" s="142"/>
      <c r="EZ95" s="142"/>
      <c r="FB95" s="142"/>
      <c r="FC95" s="142"/>
      <c r="FD95" s="142"/>
      <c r="FE95" s="142"/>
      <c r="FF95" s="142"/>
      <c r="FG95" s="142"/>
      <c r="FH95" s="142"/>
      <c r="FI95" s="142"/>
      <c r="FK95" s="142"/>
      <c r="FU95" s="142"/>
      <c r="FZ95" s="1"/>
      <c r="GA95" s="1"/>
      <c r="GE95" s="1"/>
      <c r="GF95" s="1"/>
      <c r="GG95" s="1"/>
      <c r="GH95" s="1"/>
      <c r="GI95" s="1"/>
      <c r="GJ95" s="1"/>
      <c r="GK95" s="1"/>
      <c r="GM95" s="1"/>
      <c r="GN95" s="1"/>
      <c r="GO95" s="1"/>
      <c r="GP95" s="1"/>
      <c r="GR95" s="1"/>
      <c r="GS95" s="1"/>
      <c r="GT95" s="1"/>
      <c r="GU95" s="1"/>
      <c r="GW95" s="1"/>
      <c r="HC95" s="1"/>
      <c r="HD95" s="142"/>
      <c r="HN95" s="1"/>
      <c r="HO95" s="1"/>
      <c r="HP95" s="1"/>
      <c r="HQ95" s="1"/>
      <c r="HR95" s="1"/>
      <c r="HS95" s="1"/>
      <c r="HT95" s="1"/>
      <c r="HV95" s="1"/>
      <c r="HW95" s="1"/>
      <c r="HX95" s="1"/>
      <c r="HY95" s="1"/>
      <c r="HZ95" s="1"/>
      <c r="IA95" s="1"/>
      <c r="IB95" s="1"/>
      <c r="ID95" s="1"/>
      <c r="IE95" s="1"/>
      <c r="IF95" s="1"/>
      <c r="IG95" s="1"/>
      <c r="IH95" s="1"/>
      <c r="II95" s="1"/>
      <c r="IJ95" s="1"/>
      <c r="IL95" s="1"/>
      <c r="IM95" s="1"/>
      <c r="IN95" s="1"/>
      <c r="IO95" s="1"/>
      <c r="IP95" s="1"/>
      <c r="IQ95" s="1"/>
      <c r="IR95" s="1"/>
      <c r="JM95" s="1"/>
      <c r="JN95" s="1"/>
      <c r="JO95" s="1"/>
    </row>
    <row r="96" ht="24.75" customHeight="1">
      <c r="A96" s="33"/>
      <c r="D96" s="246"/>
      <c r="E96" s="1"/>
      <c r="J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Z96" s="142"/>
      <c r="AB96" s="140" t="s">
        <v>1629</v>
      </c>
      <c r="AC96" s="141" t="s">
        <v>312</v>
      </c>
      <c r="AD96" s="136">
        <f t="shared" si="140"/>
        <v>18.75</v>
      </c>
      <c r="AE96" s="136">
        <f t="shared" si="141"/>
        <v>106.25</v>
      </c>
      <c r="AF96" s="145">
        <v>125.0</v>
      </c>
      <c r="AG96" s="146">
        <v>0.05</v>
      </c>
      <c r="AH96" s="147" t="s">
        <v>255</v>
      </c>
      <c r="AI96" s="1"/>
      <c r="AJ96" s="1"/>
      <c r="AK96" s="1"/>
      <c r="AL96" s="1"/>
      <c r="AT96" s="1"/>
      <c r="AX96" s="1"/>
      <c r="AY96" s="1"/>
      <c r="AZ96" s="1"/>
      <c r="BA96" s="1"/>
      <c r="BB96" s="1"/>
      <c r="BJ96" s="1"/>
      <c r="BK96" s="1"/>
      <c r="BT96" s="1"/>
      <c r="CB96" s="33"/>
      <c r="CC96" s="1"/>
      <c r="CK96" s="1"/>
      <c r="CO96" s="142"/>
      <c r="CS96" s="1"/>
      <c r="CW96" s="267"/>
      <c r="CZ96" s="97"/>
      <c r="DA96" s="1"/>
      <c r="DH96" s="1"/>
      <c r="DI96" s="1"/>
      <c r="DW96" s="1"/>
      <c r="EF96" s="1"/>
      <c r="EQ96" s="142"/>
      <c r="ER96" s="142"/>
      <c r="ES96" s="142"/>
      <c r="EW96" s="142"/>
      <c r="EX96" s="142"/>
      <c r="EY96" s="142"/>
      <c r="EZ96" s="142"/>
      <c r="FB96" s="142"/>
      <c r="FC96" s="142"/>
      <c r="FD96" s="142"/>
      <c r="FE96" s="142"/>
      <c r="FF96" s="142"/>
      <c r="FG96" s="142"/>
      <c r="FH96" s="142"/>
      <c r="FI96" s="142"/>
      <c r="FK96" s="142"/>
      <c r="FU96" s="142"/>
      <c r="FZ96" s="1"/>
      <c r="GA96" s="1"/>
      <c r="GE96" s="1"/>
      <c r="GF96" s="1"/>
      <c r="GG96" s="1"/>
      <c r="GH96" s="1"/>
      <c r="GI96" s="1"/>
      <c r="GJ96" s="1"/>
      <c r="GK96" s="1"/>
      <c r="GM96" s="1"/>
      <c r="GN96" s="1"/>
      <c r="GO96" s="1"/>
      <c r="GP96" s="1"/>
      <c r="GR96" s="1"/>
      <c r="GS96" s="1"/>
      <c r="GT96" s="1"/>
      <c r="GU96" s="1"/>
      <c r="GW96" s="1"/>
      <c r="HC96" s="1"/>
      <c r="HD96" s="142"/>
      <c r="HN96" s="1"/>
      <c r="HO96" s="1"/>
      <c r="HP96" s="1"/>
      <c r="HQ96" s="1"/>
      <c r="HR96" s="1"/>
      <c r="HS96" s="1"/>
      <c r="HT96" s="1"/>
      <c r="HV96" s="1"/>
      <c r="HW96" s="1"/>
      <c r="HX96" s="1"/>
      <c r="HY96" s="1"/>
      <c r="HZ96" s="1"/>
      <c r="IA96" s="1"/>
      <c r="IB96" s="1"/>
      <c r="ID96" s="1"/>
      <c r="IE96" s="1"/>
      <c r="IF96" s="1"/>
      <c r="IG96" s="1"/>
      <c r="IH96" s="1"/>
      <c r="II96" s="1"/>
      <c r="IJ96" s="1"/>
      <c r="IL96" s="1"/>
      <c r="IM96" s="1"/>
      <c r="IN96" s="1"/>
      <c r="IO96" s="1"/>
      <c r="IP96" s="1"/>
      <c r="IQ96" s="1"/>
      <c r="IR96" s="1"/>
      <c r="JM96" s="1"/>
      <c r="JN96" s="1"/>
      <c r="JO96" s="1"/>
    </row>
    <row r="97" ht="24.75" customHeight="1">
      <c r="A97" s="33"/>
      <c r="D97" s="246"/>
      <c r="E97" s="1"/>
      <c r="J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Z97" s="142"/>
      <c r="AB97" s="140" t="s">
        <v>1630</v>
      </c>
      <c r="AC97" s="141" t="s">
        <v>1631</v>
      </c>
      <c r="AD97" s="136">
        <f t="shared" si="140"/>
        <v>59.85</v>
      </c>
      <c r="AE97" s="136">
        <f t="shared" si="141"/>
        <v>339.15</v>
      </c>
      <c r="AF97" s="145">
        <v>399.0</v>
      </c>
      <c r="AG97" s="146">
        <v>0.05</v>
      </c>
      <c r="AH97" s="147" t="s">
        <v>255</v>
      </c>
      <c r="AI97" s="1"/>
      <c r="AJ97" s="1"/>
      <c r="AK97" s="1"/>
      <c r="AL97" s="1"/>
      <c r="AT97" s="1"/>
      <c r="AX97" s="1"/>
      <c r="AY97" s="1"/>
      <c r="AZ97" s="1"/>
      <c r="BA97" s="1"/>
      <c r="BB97" s="1"/>
      <c r="BJ97" s="1"/>
      <c r="BK97" s="1"/>
      <c r="BT97" s="1"/>
      <c r="CB97" s="33"/>
      <c r="CC97" s="1"/>
      <c r="CK97" s="1"/>
      <c r="CO97" s="142"/>
      <c r="CS97" s="1"/>
      <c r="CW97" s="267"/>
      <c r="CZ97" s="97"/>
      <c r="DA97" s="1"/>
      <c r="DH97" s="1"/>
      <c r="DI97" s="1"/>
      <c r="DW97" s="1"/>
      <c r="EF97" s="1"/>
      <c r="EQ97" s="142"/>
      <c r="ER97" s="142"/>
      <c r="ES97" s="142"/>
      <c r="EW97" s="142"/>
      <c r="EX97" s="142"/>
      <c r="EY97" s="142"/>
      <c r="EZ97" s="142"/>
      <c r="FB97" s="142"/>
      <c r="FC97" s="142"/>
      <c r="FD97" s="142"/>
      <c r="FE97" s="142"/>
      <c r="FF97" s="142"/>
      <c r="FG97" s="142"/>
      <c r="FH97" s="142"/>
      <c r="FI97" s="142"/>
      <c r="FK97" s="142"/>
      <c r="FU97" s="142"/>
      <c r="FZ97" s="1"/>
      <c r="GA97" s="1"/>
      <c r="GE97" s="1"/>
      <c r="GF97" s="1"/>
      <c r="GG97" s="1"/>
      <c r="GH97" s="1"/>
      <c r="GI97" s="1"/>
      <c r="GJ97" s="1"/>
      <c r="GK97" s="1"/>
      <c r="GM97" s="1"/>
      <c r="GN97" s="1"/>
      <c r="GO97" s="1"/>
      <c r="GP97" s="1"/>
      <c r="GR97" s="1"/>
      <c r="GS97" s="1"/>
      <c r="GT97" s="1"/>
      <c r="GU97" s="1"/>
      <c r="GW97" s="1"/>
      <c r="HC97" s="1"/>
      <c r="HD97" s="142"/>
      <c r="HN97" s="1"/>
      <c r="HO97" s="1"/>
      <c r="HP97" s="1"/>
      <c r="HQ97" s="1"/>
      <c r="HR97" s="1"/>
      <c r="HS97" s="1"/>
      <c r="HT97" s="1"/>
      <c r="HV97" s="1"/>
      <c r="HW97" s="1"/>
      <c r="HX97" s="1"/>
      <c r="HY97" s="1"/>
      <c r="HZ97" s="1"/>
      <c r="IA97" s="1"/>
      <c r="IB97" s="1"/>
      <c r="ID97" s="1"/>
      <c r="IE97" s="1"/>
      <c r="IF97" s="1"/>
      <c r="IG97" s="1"/>
      <c r="IH97" s="1"/>
      <c r="II97" s="1"/>
      <c r="IJ97" s="1"/>
      <c r="IL97" s="1"/>
      <c r="IM97" s="1"/>
      <c r="IN97" s="1"/>
      <c r="IO97" s="1"/>
      <c r="IP97" s="1"/>
      <c r="IQ97" s="1"/>
      <c r="IR97" s="1"/>
      <c r="JM97" s="1"/>
      <c r="JN97" s="1"/>
      <c r="JO97" s="1"/>
    </row>
    <row r="98" ht="24.75" customHeight="1">
      <c r="A98" s="33"/>
      <c r="D98" s="246"/>
      <c r="E98" s="1"/>
      <c r="J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Z98" s="142"/>
      <c r="AB98" s="140" t="s">
        <v>1632</v>
      </c>
      <c r="AC98" s="141" t="s">
        <v>1628</v>
      </c>
      <c r="AD98" s="136">
        <f t="shared" si="140"/>
        <v>59.85</v>
      </c>
      <c r="AE98" s="136">
        <f t="shared" si="141"/>
        <v>339.15</v>
      </c>
      <c r="AF98" s="145">
        <v>399.0</v>
      </c>
      <c r="AG98" s="146">
        <v>0.05</v>
      </c>
      <c r="AH98" s="147" t="s">
        <v>255</v>
      </c>
      <c r="AI98" s="1"/>
      <c r="AJ98" s="1"/>
      <c r="AK98" s="1"/>
      <c r="AL98" s="1"/>
      <c r="AT98" s="1"/>
      <c r="AX98" s="1"/>
      <c r="AY98" s="1"/>
      <c r="AZ98" s="1"/>
      <c r="BA98" s="1"/>
      <c r="BB98" s="1"/>
      <c r="BJ98" s="1"/>
      <c r="BK98" s="1"/>
      <c r="BT98" s="1"/>
      <c r="CB98" s="33"/>
      <c r="CC98" s="1"/>
      <c r="CK98" s="1"/>
      <c r="CO98" s="142"/>
      <c r="CS98" s="1"/>
      <c r="CW98" s="267"/>
      <c r="CZ98" s="97"/>
      <c r="DA98" s="1"/>
      <c r="DH98" s="1"/>
      <c r="DI98" s="1"/>
      <c r="DW98" s="1"/>
      <c r="EF98" s="1"/>
      <c r="EQ98" s="142"/>
      <c r="ER98" s="142"/>
      <c r="ES98" s="142"/>
      <c r="EW98" s="142"/>
      <c r="EX98" s="142"/>
      <c r="EY98" s="142"/>
      <c r="EZ98" s="142"/>
      <c r="FB98" s="142"/>
      <c r="FC98" s="142"/>
      <c r="FD98" s="142"/>
      <c r="FE98" s="142"/>
      <c r="FF98" s="142"/>
      <c r="FG98" s="142"/>
      <c r="FH98" s="142"/>
      <c r="FI98" s="142"/>
      <c r="FK98" s="142"/>
      <c r="FU98" s="142"/>
      <c r="FZ98" s="1"/>
      <c r="GA98" s="1"/>
      <c r="GE98" s="1"/>
      <c r="GF98" s="1"/>
      <c r="GG98" s="1"/>
      <c r="GH98" s="1"/>
      <c r="GI98" s="1"/>
      <c r="GJ98" s="1"/>
      <c r="GK98" s="1"/>
      <c r="GM98" s="1"/>
      <c r="GN98" s="1"/>
      <c r="GO98" s="1"/>
      <c r="GP98" s="1"/>
      <c r="GR98" s="1"/>
      <c r="GS98" s="1"/>
      <c r="GT98" s="1"/>
      <c r="GU98" s="1"/>
      <c r="GW98" s="1"/>
      <c r="HC98" s="1"/>
      <c r="HD98" s="142"/>
      <c r="HN98" s="1"/>
      <c r="HO98" s="1"/>
      <c r="HP98" s="1"/>
      <c r="HQ98" s="1"/>
      <c r="HR98" s="1"/>
      <c r="HS98" s="1"/>
      <c r="HT98" s="1"/>
      <c r="HV98" s="1"/>
      <c r="HW98" s="1"/>
      <c r="HX98" s="1"/>
      <c r="HY98" s="1"/>
      <c r="HZ98" s="1"/>
      <c r="IA98" s="1"/>
      <c r="IB98" s="1"/>
      <c r="ID98" s="1"/>
      <c r="IE98" s="1"/>
      <c r="IF98" s="1"/>
      <c r="IG98" s="1"/>
      <c r="IH98" s="1"/>
      <c r="II98" s="1"/>
      <c r="IJ98" s="1"/>
      <c r="IL98" s="1"/>
      <c r="IM98" s="1"/>
      <c r="IN98" s="1"/>
      <c r="IO98" s="1"/>
      <c r="IP98" s="1"/>
      <c r="IQ98" s="1"/>
      <c r="IR98" s="1"/>
      <c r="JM98" s="1"/>
      <c r="JN98" s="1"/>
      <c r="JO98" s="1"/>
    </row>
    <row r="99" ht="24.75" customHeight="1">
      <c r="A99" s="33"/>
      <c r="D99" s="246"/>
      <c r="E99" s="1"/>
      <c r="J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Z99" s="142"/>
      <c r="AB99" s="140" t="s">
        <v>1633</v>
      </c>
      <c r="AC99" s="141" t="s">
        <v>1634</v>
      </c>
      <c r="AD99" s="136">
        <f t="shared" si="140"/>
        <v>44.85</v>
      </c>
      <c r="AE99" s="136">
        <f t="shared" si="141"/>
        <v>254.15</v>
      </c>
      <c r="AF99" s="145">
        <v>299.0</v>
      </c>
      <c r="AG99" s="146">
        <v>0.05</v>
      </c>
      <c r="AH99" s="147" t="s">
        <v>255</v>
      </c>
      <c r="AI99" s="1"/>
      <c r="AJ99" s="1"/>
      <c r="AK99" s="1"/>
      <c r="AL99" s="1"/>
      <c r="AT99" s="1"/>
      <c r="AX99" s="1"/>
      <c r="AY99" s="1"/>
      <c r="AZ99" s="1"/>
      <c r="BA99" s="1"/>
      <c r="BB99" s="1"/>
      <c r="BJ99" s="1"/>
      <c r="BK99" s="1"/>
      <c r="BT99" s="1"/>
      <c r="CB99" s="33"/>
      <c r="CC99" s="1"/>
      <c r="CK99" s="1"/>
      <c r="CO99" s="142"/>
      <c r="CS99" s="1"/>
      <c r="CW99" s="267"/>
      <c r="CZ99" s="97"/>
      <c r="DA99" s="1"/>
      <c r="DH99" s="1"/>
      <c r="DI99" s="1"/>
      <c r="DW99" s="1"/>
      <c r="EF99" s="1"/>
      <c r="EQ99" s="142"/>
      <c r="ER99" s="142"/>
      <c r="ES99" s="142"/>
      <c r="EW99" s="142"/>
      <c r="EX99" s="142"/>
      <c r="EY99" s="142"/>
      <c r="EZ99" s="142"/>
      <c r="FB99" s="142"/>
      <c r="FC99" s="142"/>
      <c r="FD99" s="142"/>
      <c r="FE99" s="142"/>
      <c r="FF99" s="142"/>
      <c r="FG99" s="142"/>
      <c r="FH99" s="142"/>
      <c r="FI99" s="142"/>
      <c r="FK99" s="142"/>
      <c r="FU99" s="142"/>
      <c r="FZ99" s="1"/>
      <c r="GA99" s="1"/>
      <c r="GE99" s="1"/>
      <c r="GF99" s="1"/>
      <c r="GG99" s="1"/>
      <c r="GH99" s="1"/>
      <c r="GI99" s="1"/>
      <c r="GJ99" s="1"/>
      <c r="GK99" s="1"/>
      <c r="GM99" s="1"/>
      <c r="GN99" s="1"/>
      <c r="GO99" s="1"/>
      <c r="GP99" s="1"/>
      <c r="GR99" s="1"/>
      <c r="GS99" s="1"/>
      <c r="GT99" s="1"/>
      <c r="GU99" s="1"/>
      <c r="GW99" s="1"/>
      <c r="HC99" s="1"/>
      <c r="HD99" s="142"/>
      <c r="HN99" s="1"/>
      <c r="HO99" s="1"/>
      <c r="HP99" s="1"/>
      <c r="HQ99" s="1"/>
      <c r="HR99" s="1"/>
      <c r="HS99" s="1"/>
      <c r="HT99" s="1"/>
      <c r="HV99" s="1"/>
      <c r="HW99" s="1"/>
      <c r="HX99" s="1"/>
      <c r="HY99" s="1"/>
      <c r="HZ99" s="1"/>
      <c r="IA99" s="1"/>
      <c r="IB99" s="1"/>
      <c r="ID99" s="1"/>
      <c r="IE99" s="1"/>
      <c r="IF99" s="1"/>
      <c r="IG99" s="1"/>
      <c r="IH99" s="1"/>
      <c r="II99" s="1"/>
      <c r="IJ99" s="1"/>
      <c r="IL99" s="1"/>
      <c r="IM99" s="1"/>
      <c r="IN99" s="1"/>
      <c r="IO99" s="1"/>
      <c r="IP99" s="1"/>
      <c r="IQ99" s="1"/>
      <c r="IR99" s="1"/>
      <c r="JM99" s="1"/>
      <c r="JN99" s="1"/>
      <c r="JO99" s="1"/>
    </row>
    <row r="100" ht="24.75" customHeight="1">
      <c r="A100" s="33"/>
      <c r="D100" s="246"/>
      <c r="E100" s="1"/>
      <c r="J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Z100" s="142"/>
      <c r="AB100" s="140" t="s">
        <v>1635</v>
      </c>
      <c r="AC100" s="141" t="s">
        <v>1636</v>
      </c>
      <c r="AD100" s="136">
        <f t="shared" si="140"/>
        <v>26.1</v>
      </c>
      <c r="AE100" s="136">
        <f t="shared" si="141"/>
        <v>147.9</v>
      </c>
      <c r="AF100" s="145">
        <v>174.0</v>
      </c>
      <c r="AG100" s="146">
        <v>0.05</v>
      </c>
      <c r="AH100" s="147" t="s">
        <v>255</v>
      </c>
      <c r="AI100" s="1"/>
      <c r="AJ100" s="1"/>
      <c r="AK100" s="1"/>
      <c r="AL100" s="1"/>
      <c r="AT100" s="1"/>
      <c r="AX100" s="1"/>
      <c r="AY100" s="1"/>
      <c r="AZ100" s="1"/>
      <c r="BA100" s="1"/>
      <c r="BB100" s="1"/>
      <c r="BJ100" s="1"/>
      <c r="BK100" s="1"/>
      <c r="BT100" s="1"/>
      <c r="CB100" s="33"/>
      <c r="CC100" s="1"/>
      <c r="CK100" s="1"/>
      <c r="CO100" s="142"/>
      <c r="CS100" s="1"/>
      <c r="CW100" s="267"/>
      <c r="CZ100" s="97"/>
      <c r="DA100" s="1"/>
      <c r="DH100" s="1"/>
      <c r="DI100" s="1"/>
      <c r="DW100" s="1"/>
      <c r="EF100" s="1"/>
      <c r="EQ100" s="142"/>
      <c r="ER100" s="142"/>
      <c r="ES100" s="142"/>
      <c r="EW100" s="142"/>
      <c r="EX100" s="142"/>
      <c r="EY100" s="142"/>
      <c r="EZ100" s="142"/>
      <c r="FB100" s="142"/>
      <c r="FC100" s="142"/>
      <c r="FD100" s="142"/>
      <c r="FE100" s="142"/>
      <c r="FF100" s="142"/>
      <c r="FG100" s="142"/>
      <c r="FH100" s="142"/>
      <c r="FI100" s="142"/>
      <c r="FK100" s="142"/>
      <c r="FU100" s="142"/>
      <c r="FZ100" s="1"/>
      <c r="GA100" s="1"/>
      <c r="GE100" s="1"/>
      <c r="GF100" s="1"/>
      <c r="GG100" s="1"/>
      <c r="GH100" s="1"/>
      <c r="GI100" s="1"/>
      <c r="GJ100" s="1"/>
      <c r="GK100" s="1"/>
      <c r="GM100" s="1"/>
      <c r="GN100" s="1"/>
      <c r="GO100" s="1"/>
      <c r="GP100" s="1"/>
      <c r="GR100" s="1"/>
      <c r="GS100" s="1"/>
      <c r="GT100" s="1"/>
      <c r="GU100" s="1"/>
      <c r="GW100" s="1"/>
      <c r="HC100" s="1"/>
      <c r="HD100" s="142"/>
      <c r="HN100" s="1"/>
      <c r="HO100" s="1"/>
      <c r="HP100" s="1"/>
      <c r="HQ100" s="1"/>
      <c r="HR100" s="1"/>
      <c r="HS100" s="1"/>
      <c r="HT100" s="1"/>
      <c r="HV100" s="1"/>
      <c r="HW100" s="1"/>
      <c r="HX100" s="1"/>
      <c r="HY100" s="1"/>
      <c r="HZ100" s="1"/>
      <c r="IA100" s="1"/>
      <c r="IB100" s="1"/>
      <c r="ID100" s="1"/>
      <c r="IE100" s="1"/>
      <c r="IF100" s="1"/>
      <c r="IG100" s="1"/>
      <c r="IH100" s="1"/>
      <c r="II100" s="1"/>
      <c r="IJ100" s="1"/>
      <c r="IL100" s="1"/>
      <c r="IM100" s="1"/>
      <c r="IN100" s="1"/>
      <c r="IO100" s="1"/>
      <c r="IP100" s="1"/>
      <c r="IQ100" s="1"/>
      <c r="IR100" s="1"/>
      <c r="JM100" s="1"/>
      <c r="JN100" s="1"/>
      <c r="JO100" s="1"/>
    </row>
    <row r="101" ht="24.75" customHeight="1">
      <c r="A101" s="33"/>
      <c r="D101" s="246"/>
      <c r="E101" s="1"/>
      <c r="J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Z101" s="142"/>
      <c r="AB101" s="140" t="s">
        <v>1637</v>
      </c>
      <c r="AC101" s="141" t="s">
        <v>1638</v>
      </c>
      <c r="AD101" s="136">
        <f t="shared" si="140"/>
        <v>48</v>
      </c>
      <c r="AE101" s="136">
        <f t="shared" si="141"/>
        <v>272</v>
      </c>
      <c r="AF101" s="145">
        <v>320.0</v>
      </c>
      <c r="AG101" s="146">
        <v>0.05</v>
      </c>
      <c r="AH101" s="147" t="s">
        <v>255</v>
      </c>
      <c r="AI101" s="1"/>
      <c r="AJ101" s="1"/>
      <c r="AK101" s="1"/>
      <c r="AL101" s="1"/>
      <c r="AT101" s="1"/>
      <c r="AX101" s="1"/>
      <c r="AY101" s="1"/>
      <c r="AZ101" s="1"/>
      <c r="BA101" s="1"/>
      <c r="BB101" s="1"/>
      <c r="BJ101" s="1"/>
      <c r="BK101" s="1"/>
      <c r="BT101" s="1"/>
      <c r="CB101" s="33"/>
      <c r="CC101" s="1"/>
      <c r="CK101" s="1"/>
      <c r="CO101" s="142"/>
      <c r="CS101" s="1"/>
      <c r="CW101" s="267"/>
      <c r="CZ101" s="97"/>
      <c r="DA101" s="1"/>
      <c r="DH101" s="1"/>
      <c r="DI101" s="1"/>
      <c r="DW101" s="1"/>
      <c r="EF101" s="1"/>
      <c r="EQ101" s="142"/>
      <c r="ER101" s="142"/>
      <c r="ES101" s="142"/>
      <c r="EW101" s="142"/>
      <c r="EX101" s="142"/>
      <c r="EY101" s="142"/>
      <c r="EZ101" s="142"/>
      <c r="FB101" s="142"/>
      <c r="FC101" s="142"/>
      <c r="FD101" s="142"/>
      <c r="FE101" s="142"/>
      <c r="FF101" s="142"/>
      <c r="FG101" s="142"/>
      <c r="FH101" s="142"/>
      <c r="FI101" s="142"/>
      <c r="FK101" s="142"/>
      <c r="FU101" s="142"/>
      <c r="FZ101" s="1"/>
      <c r="GA101" s="1"/>
      <c r="GE101" s="1"/>
      <c r="GF101" s="1"/>
      <c r="GG101" s="1"/>
      <c r="GH101" s="1"/>
      <c r="GI101" s="1"/>
      <c r="GJ101" s="1"/>
      <c r="GK101" s="1"/>
      <c r="GM101" s="1"/>
      <c r="GN101" s="1"/>
      <c r="GO101" s="1"/>
      <c r="GP101" s="1"/>
      <c r="GR101" s="1"/>
      <c r="GS101" s="1"/>
      <c r="GT101" s="1"/>
      <c r="GU101" s="1"/>
      <c r="GW101" s="1"/>
      <c r="HC101" s="1"/>
      <c r="HD101" s="142"/>
      <c r="HN101" s="1"/>
      <c r="HO101" s="1"/>
      <c r="HP101" s="1"/>
      <c r="HQ101" s="1"/>
      <c r="HR101" s="1"/>
      <c r="HS101" s="1"/>
      <c r="HT101" s="1"/>
      <c r="HV101" s="1"/>
      <c r="HW101" s="1"/>
      <c r="HX101" s="1"/>
      <c r="HY101" s="1"/>
      <c r="HZ101" s="1"/>
      <c r="IA101" s="1"/>
      <c r="IB101" s="1"/>
      <c r="ID101" s="1"/>
      <c r="IE101" s="1"/>
      <c r="IF101" s="1"/>
      <c r="IG101" s="1"/>
      <c r="IH101" s="1"/>
      <c r="II101" s="1"/>
      <c r="IJ101" s="1"/>
      <c r="IL101" s="1"/>
      <c r="IM101" s="1"/>
      <c r="IN101" s="1"/>
      <c r="IO101" s="1"/>
      <c r="IP101" s="1"/>
      <c r="IQ101" s="1"/>
      <c r="IR101" s="1"/>
      <c r="JM101" s="1"/>
      <c r="JN101" s="1"/>
      <c r="JO101" s="1"/>
    </row>
    <row r="102" ht="24.75" customHeight="1">
      <c r="A102" s="33"/>
      <c r="D102" s="246"/>
      <c r="E102" s="1"/>
      <c r="J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Z102" s="142"/>
      <c r="AB102" s="140" t="s">
        <v>1639</v>
      </c>
      <c r="AC102" s="141" t="s">
        <v>1621</v>
      </c>
      <c r="AD102" s="136">
        <f t="shared" si="140"/>
        <v>29.85</v>
      </c>
      <c r="AE102" s="136">
        <f t="shared" si="141"/>
        <v>169.15</v>
      </c>
      <c r="AF102" s="145">
        <v>199.0</v>
      </c>
      <c r="AG102" s="146">
        <v>0.05</v>
      </c>
      <c r="AH102" s="147" t="s">
        <v>255</v>
      </c>
      <c r="AI102" s="1"/>
      <c r="AJ102" s="1"/>
      <c r="AK102" s="1"/>
      <c r="AL102" s="1"/>
      <c r="AT102" s="1"/>
      <c r="AX102" s="1"/>
      <c r="AY102" s="1"/>
      <c r="AZ102" s="1"/>
      <c r="BA102" s="1"/>
      <c r="BB102" s="1"/>
      <c r="BJ102" s="1"/>
      <c r="BK102" s="1"/>
      <c r="BT102" s="1"/>
      <c r="CB102" s="33"/>
      <c r="CC102" s="1"/>
      <c r="CK102" s="1"/>
      <c r="CO102" s="142"/>
      <c r="CS102" s="1"/>
      <c r="CW102" s="267"/>
      <c r="CZ102" s="97"/>
      <c r="DA102" s="1"/>
      <c r="DH102" s="1"/>
      <c r="DI102" s="1"/>
      <c r="DW102" s="1"/>
      <c r="EF102" s="1"/>
      <c r="EQ102" s="142"/>
      <c r="ER102" s="142"/>
      <c r="ES102" s="142"/>
      <c r="EW102" s="142"/>
      <c r="EX102" s="142"/>
      <c r="EY102" s="142"/>
      <c r="EZ102" s="142"/>
      <c r="FB102" s="142"/>
      <c r="FC102" s="142"/>
      <c r="FD102" s="142"/>
      <c r="FE102" s="142"/>
      <c r="FF102" s="142"/>
      <c r="FG102" s="142"/>
      <c r="FH102" s="142"/>
      <c r="FI102" s="142"/>
      <c r="FK102" s="142"/>
      <c r="FU102" s="142"/>
      <c r="FZ102" s="1"/>
      <c r="GA102" s="1"/>
      <c r="GE102" s="1"/>
      <c r="GF102" s="1"/>
      <c r="GG102" s="1"/>
      <c r="GH102" s="1"/>
      <c r="GI102" s="1"/>
      <c r="GJ102" s="1"/>
      <c r="GK102" s="1"/>
      <c r="GM102" s="1"/>
      <c r="GN102" s="1"/>
      <c r="GO102" s="1"/>
      <c r="GP102" s="1"/>
      <c r="GR102" s="1"/>
      <c r="GS102" s="1"/>
      <c r="GT102" s="1"/>
      <c r="GU102" s="1"/>
      <c r="GW102" s="1"/>
      <c r="HC102" s="1"/>
      <c r="HD102" s="142"/>
      <c r="HN102" s="1"/>
      <c r="HO102" s="1"/>
      <c r="HP102" s="1"/>
      <c r="HQ102" s="1"/>
      <c r="HR102" s="1"/>
      <c r="HS102" s="1"/>
      <c r="HT102" s="1"/>
      <c r="HV102" s="1"/>
      <c r="HW102" s="1"/>
      <c r="HX102" s="1"/>
      <c r="HY102" s="1"/>
      <c r="HZ102" s="1"/>
      <c r="IA102" s="1"/>
      <c r="IB102" s="1"/>
      <c r="ID102" s="1"/>
      <c r="IE102" s="1"/>
      <c r="IF102" s="1"/>
      <c r="IG102" s="1"/>
      <c r="IH102" s="1"/>
      <c r="II102" s="1"/>
      <c r="IJ102" s="1"/>
      <c r="IL102" s="1"/>
      <c r="IM102" s="1"/>
      <c r="IN102" s="1"/>
      <c r="IO102" s="1"/>
      <c r="IP102" s="1"/>
      <c r="IQ102" s="1"/>
      <c r="IR102" s="1"/>
      <c r="JM102" s="1"/>
      <c r="JN102" s="1"/>
      <c r="JO102" s="1"/>
    </row>
    <row r="103" ht="24.75" customHeight="1">
      <c r="A103" s="33"/>
      <c r="D103" s="246"/>
      <c r="E103" s="1"/>
      <c r="J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Z103" s="142"/>
      <c r="AB103" s="140" t="s">
        <v>1640</v>
      </c>
      <c r="AC103" s="141" t="s">
        <v>1604</v>
      </c>
      <c r="AD103" s="136">
        <f t="shared" si="140"/>
        <v>44.85</v>
      </c>
      <c r="AE103" s="136">
        <f t="shared" si="141"/>
        <v>254.15</v>
      </c>
      <c r="AF103" s="145">
        <v>299.0</v>
      </c>
      <c r="AG103" s="146">
        <v>0.05</v>
      </c>
      <c r="AH103" s="147" t="s">
        <v>255</v>
      </c>
      <c r="AI103" s="1"/>
      <c r="AJ103" s="1"/>
      <c r="AK103" s="1"/>
      <c r="AL103" s="1"/>
      <c r="AT103" s="1"/>
      <c r="AX103" s="1"/>
      <c r="AY103" s="1"/>
      <c r="AZ103" s="1"/>
      <c r="BA103" s="1"/>
      <c r="BB103" s="1"/>
      <c r="BJ103" s="1"/>
      <c r="BK103" s="1"/>
      <c r="BT103" s="1"/>
      <c r="CB103" s="33"/>
      <c r="CC103" s="1"/>
      <c r="CK103" s="1"/>
      <c r="CO103" s="142"/>
      <c r="CS103" s="1"/>
      <c r="CW103" s="267"/>
      <c r="CZ103" s="97"/>
      <c r="DA103" s="1"/>
      <c r="DH103" s="1"/>
      <c r="DI103" s="1"/>
      <c r="DW103" s="1"/>
      <c r="EF103" s="1"/>
      <c r="EQ103" s="142"/>
      <c r="ER103" s="142"/>
      <c r="ES103" s="142"/>
      <c r="EW103" s="142"/>
      <c r="EX103" s="142"/>
      <c r="EY103" s="142"/>
      <c r="EZ103" s="142"/>
      <c r="FB103" s="142"/>
      <c r="FC103" s="142"/>
      <c r="FD103" s="142"/>
      <c r="FE103" s="142"/>
      <c r="FF103" s="142"/>
      <c r="FG103" s="142"/>
      <c r="FH103" s="142"/>
      <c r="FI103" s="142"/>
      <c r="FK103" s="142"/>
      <c r="FU103" s="142"/>
      <c r="FZ103" s="1"/>
      <c r="GA103" s="1"/>
      <c r="GE103" s="1"/>
      <c r="GF103" s="1"/>
      <c r="GG103" s="1"/>
      <c r="GH103" s="1"/>
      <c r="GI103" s="1"/>
      <c r="GJ103" s="1"/>
      <c r="GK103" s="1"/>
      <c r="GM103" s="1"/>
      <c r="GN103" s="1"/>
      <c r="GO103" s="1"/>
      <c r="GP103" s="1"/>
      <c r="GR103" s="1"/>
      <c r="GS103" s="1"/>
      <c r="GT103" s="1"/>
      <c r="GU103" s="1"/>
      <c r="GW103" s="1"/>
      <c r="HC103" s="1"/>
      <c r="HD103" s="142"/>
      <c r="HN103" s="1"/>
      <c r="HO103" s="1"/>
      <c r="HP103" s="1"/>
      <c r="HQ103" s="1"/>
      <c r="HR103" s="1"/>
      <c r="HS103" s="1"/>
      <c r="HT103" s="1"/>
      <c r="HV103" s="1"/>
      <c r="HW103" s="1"/>
      <c r="HX103" s="1"/>
      <c r="HY103" s="1"/>
      <c r="HZ103" s="1"/>
      <c r="IA103" s="1"/>
      <c r="IB103" s="1"/>
      <c r="ID103" s="1"/>
      <c r="IE103" s="1"/>
      <c r="IF103" s="1"/>
      <c r="IG103" s="1"/>
      <c r="IH103" s="1"/>
      <c r="II103" s="1"/>
      <c r="IJ103" s="1"/>
      <c r="IL103" s="1"/>
      <c r="IM103" s="1"/>
      <c r="IN103" s="1"/>
      <c r="IO103" s="1"/>
      <c r="IP103" s="1"/>
      <c r="IQ103" s="1"/>
      <c r="IR103" s="1"/>
      <c r="JM103" s="1"/>
      <c r="JN103" s="1"/>
      <c r="JO103" s="1"/>
    </row>
    <row r="104" ht="24.75" customHeight="1">
      <c r="A104" s="33"/>
      <c r="D104" s="246"/>
      <c r="E104" s="1"/>
      <c r="J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Z104" s="142"/>
      <c r="AB104" s="140" t="s">
        <v>1641</v>
      </c>
      <c r="AC104" s="141" t="s">
        <v>27</v>
      </c>
      <c r="AD104" s="136">
        <f t="shared" si="140"/>
        <v>44.85</v>
      </c>
      <c r="AE104" s="136">
        <f t="shared" si="141"/>
        <v>254.15</v>
      </c>
      <c r="AF104" s="145">
        <v>299.0</v>
      </c>
      <c r="AG104" s="146">
        <v>0.05</v>
      </c>
      <c r="AH104" s="147" t="s">
        <v>255</v>
      </c>
      <c r="AI104" s="1"/>
      <c r="AJ104" s="1"/>
      <c r="AK104" s="1"/>
      <c r="AL104" s="1"/>
      <c r="AT104" s="1"/>
      <c r="AX104" s="1"/>
      <c r="AY104" s="1"/>
      <c r="AZ104" s="1"/>
      <c r="BA104" s="1"/>
      <c r="BB104" s="1"/>
      <c r="BJ104" s="1"/>
      <c r="BK104" s="1"/>
      <c r="BT104" s="1"/>
      <c r="CB104" s="33"/>
      <c r="CC104" s="1"/>
      <c r="CK104" s="1"/>
      <c r="CO104" s="142"/>
      <c r="CS104" s="1"/>
      <c r="CW104" s="267"/>
      <c r="CZ104" s="97"/>
      <c r="DA104" s="1"/>
      <c r="DH104" s="1"/>
      <c r="DI104" s="1"/>
      <c r="DW104" s="1"/>
      <c r="EF104" s="1"/>
      <c r="EQ104" s="142"/>
      <c r="ER104" s="142"/>
      <c r="ES104" s="142"/>
      <c r="EW104" s="142"/>
      <c r="EX104" s="142"/>
      <c r="EY104" s="142"/>
      <c r="EZ104" s="142"/>
      <c r="FB104" s="142"/>
      <c r="FC104" s="142"/>
      <c r="FD104" s="142"/>
      <c r="FE104" s="142"/>
      <c r="FF104" s="142"/>
      <c r="FG104" s="142"/>
      <c r="FH104" s="142"/>
      <c r="FI104" s="142"/>
      <c r="FK104" s="142"/>
      <c r="FU104" s="142"/>
      <c r="FZ104" s="1"/>
      <c r="GA104" s="1"/>
      <c r="GE104" s="1"/>
      <c r="GF104" s="1"/>
      <c r="GG104" s="1"/>
      <c r="GH104" s="1"/>
      <c r="GI104" s="1"/>
      <c r="GJ104" s="1"/>
      <c r="GK104" s="1"/>
      <c r="GM104" s="1"/>
      <c r="GN104" s="1"/>
      <c r="GO104" s="1"/>
      <c r="GP104" s="1"/>
      <c r="GR104" s="1"/>
      <c r="GS104" s="1"/>
      <c r="GT104" s="1"/>
      <c r="GU104" s="1"/>
      <c r="GW104" s="1"/>
      <c r="HC104" s="1"/>
      <c r="HD104" s="142"/>
      <c r="HN104" s="1"/>
      <c r="HO104" s="1"/>
      <c r="HP104" s="1"/>
      <c r="HQ104" s="1"/>
      <c r="HR104" s="1"/>
      <c r="HS104" s="1"/>
      <c r="HT104" s="1"/>
      <c r="HV104" s="1"/>
      <c r="HW104" s="1"/>
      <c r="HX104" s="1"/>
      <c r="HY104" s="1"/>
      <c r="HZ104" s="1"/>
      <c r="IA104" s="1"/>
      <c r="IB104" s="1"/>
      <c r="ID104" s="1"/>
      <c r="IE104" s="1"/>
      <c r="IF104" s="1"/>
      <c r="IG104" s="1"/>
      <c r="IH104" s="1"/>
      <c r="II104" s="1"/>
      <c r="IJ104" s="1"/>
      <c r="IL104" s="1"/>
      <c r="IM104" s="1"/>
      <c r="IN104" s="1"/>
      <c r="IO104" s="1"/>
      <c r="IP104" s="1"/>
      <c r="IQ104" s="1"/>
      <c r="IR104" s="1"/>
      <c r="JM104" s="1"/>
      <c r="JN104" s="1"/>
      <c r="JO104" s="1"/>
    </row>
    <row r="105" ht="24.75" customHeight="1">
      <c r="A105" s="33"/>
      <c r="D105" s="246"/>
      <c r="E105" s="1"/>
      <c r="J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Z105" s="142"/>
      <c r="AB105" s="140" t="s">
        <v>1642</v>
      </c>
      <c r="AC105" s="141" t="s">
        <v>1643</v>
      </c>
      <c r="AD105" s="136">
        <f t="shared" si="140"/>
        <v>44.85</v>
      </c>
      <c r="AE105" s="136">
        <f t="shared" si="141"/>
        <v>254.15</v>
      </c>
      <c r="AF105" s="145">
        <v>299.0</v>
      </c>
      <c r="AG105" s="146">
        <v>0.05</v>
      </c>
      <c r="AH105" s="147" t="s">
        <v>255</v>
      </c>
      <c r="AI105" s="1"/>
      <c r="AJ105" s="1"/>
      <c r="AK105" s="1"/>
      <c r="AL105" s="1"/>
      <c r="AT105" s="1"/>
      <c r="AX105" s="1"/>
      <c r="AY105" s="1"/>
      <c r="AZ105" s="1"/>
      <c r="BA105" s="1"/>
      <c r="BB105" s="1"/>
      <c r="BJ105" s="1"/>
      <c r="BK105" s="1"/>
      <c r="BT105" s="1"/>
      <c r="CB105" s="33"/>
      <c r="CC105" s="1"/>
      <c r="CK105" s="1"/>
      <c r="CO105" s="142"/>
      <c r="CS105" s="1"/>
      <c r="CW105" s="267"/>
      <c r="CZ105" s="97"/>
      <c r="DA105" s="1"/>
      <c r="DH105" s="1"/>
      <c r="DI105" s="1"/>
      <c r="DW105" s="1"/>
      <c r="EF105" s="1"/>
      <c r="EQ105" s="142"/>
      <c r="ER105" s="142"/>
      <c r="ES105" s="142"/>
      <c r="EW105" s="142"/>
      <c r="EX105" s="142"/>
      <c r="EY105" s="142"/>
      <c r="EZ105" s="142"/>
      <c r="FB105" s="142"/>
      <c r="FC105" s="142"/>
      <c r="FD105" s="142"/>
      <c r="FE105" s="142"/>
      <c r="FF105" s="142"/>
      <c r="FG105" s="142"/>
      <c r="FH105" s="142"/>
      <c r="FI105" s="142"/>
      <c r="FK105" s="142"/>
      <c r="FU105" s="142"/>
      <c r="FZ105" s="1"/>
      <c r="GA105" s="1"/>
      <c r="GE105" s="1"/>
      <c r="GF105" s="1"/>
      <c r="GG105" s="1"/>
      <c r="GH105" s="1"/>
      <c r="GI105" s="1"/>
      <c r="GJ105" s="1"/>
      <c r="GK105" s="1"/>
      <c r="GM105" s="1"/>
      <c r="GN105" s="1"/>
      <c r="GO105" s="1"/>
      <c r="GP105" s="1"/>
      <c r="GR105" s="1"/>
      <c r="GS105" s="1"/>
      <c r="GT105" s="1"/>
      <c r="GU105" s="1"/>
      <c r="GW105" s="1"/>
      <c r="HC105" s="1"/>
      <c r="HD105" s="142"/>
      <c r="HN105" s="1"/>
      <c r="HO105" s="1"/>
      <c r="HP105" s="1"/>
      <c r="HQ105" s="1"/>
      <c r="HR105" s="1"/>
      <c r="HS105" s="1"/>
      <c r="HT105" s="1"/>
      <c r="HV105" s="1"/>
      <c r="HW105" s="1"/>
      <c r="HX105" s="1"/>
      <c r="HY105" s="1"/>
      <c r="HZ105" s="1"/>
      <c r="IA105" s="1"/>
      <c r="IB105" s="1"/>
      <c r="ID105" s="1"/>
      <c r="IE105" s="1"/>
      <c r="IF105" s="1"/>
      <c r="IG105" s="1"/>
      <c r="IH105" s="1"/>
      <c r="II105" s="1"/>
      <c r="IJ105" s="1"/>
      <c r="IL105" s="1"/>
      <c r="IM105" s="1"/>
      <c r="IN105" s="1"/>
      <c r="IO105" s="1"/>
      <c r="IP105" s="1"/>
      <c r="IQ105" s="1"/>
      <c r="IR105" s="1"/>
      <c r="JM105" s="1"/>
      <c r="JN105" s="1"/>
      <c r="JO105" s="1"/>
    </row>
    <row r="106" ht="24.75" customHeight="1">
      <c r="A106" s="33"/>
      <c r="D106" s="246"/>
      <c r="E106" s="1"/>
      <c r="J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Z106" s="142"/>
      <c r="AB106" s="140" t="s">
        <v>1644</v>
      </c>
      <c r="AC106" s="141" t="s">
        <v>1604</v>
      </c>
      <c r="AD106" s="136">
        <f t="shared" si="140"/>
        <v>29.85</v>
      </c>
      <c r="AE106" s="136">
        <f t="shared" si="141"/>
        <v>169.15</v>
      </c>
      <c r="AF106" s="145">
        <v>199.0</v>
      </c>
      <c r="AG106" s="146">
        <v>0.05</v>
      </c>
      <c r="AH106" s="147" t="s">
        <v>255</v>
      </c>
      <c r="AI106" s="1"/>
      <c r="AJ106" s="1"/>
      <c r="AK106" s="1"/>
      <c r="AL106" s="1"/>
      <c r="AT106" s="1"/>
      <c r="AX106" s="1"/>
      <c r="AY106" s="1"/>
      <c r="AZ106" s="1"/>
      <c r="BA106" s="1"/>
      <c r="BB106" s="1"/>
      <c r="BJ106" s="1"/>
      <c r="BK106" s="1"/>
      <c r="BT106" s="1"/>
      <c r="CB106" s="33"/>
      <c r="CC106" s="1"/>
      <c r="CK106" s="1"/>
      <c r="CO106" s="142"/>
      <c r="CS106" s="1"/>
      <c r="CW106" s="267"/>
      <c r="CZ106" s="97"/>
      <c r="DA106" s="1"/>
      <c r="DH106" s="1"/>
      <c r="DI106" s="1"/>
      <c r="DW106" s="1"/>
      <c r="EF106" s="1"/>
      <c r="EQ106" s="142"/>
      <c r="ER106" s="142"/>
      <c r="ES106" s="142"/>
      <c r="EW106" s="142"/>
      <c r="EX106" s="142"/>
      <c r="EY106" s="142"/>
      <c r="EZ106" s="142"/>
      <c r="FB106" s="142"/>
      <c r="FC106" s="142"/>
      <c r="FD106" s="142"/>
      <c r="FE106" s="142"/>
      <c r="FF106" s="142"/>
      <c r="FG106" s="142"/>
      <c r="FH106" s="142"/>
      <c r="FI106" s="142"/>
      <c r="FK106" s="142"/>
      <c r="FU106" s="142"/>
      <c r="FZ106" s="1"/>
      <c r="GA106" s="1"/>
      <c r="GE106" s="1"/>
      <c r="GF106" s="1"/>
      <c r="GG106" s="1"/>
      <c r="GH106" s="1"/>
      <c r="GI106" s="1"/>
      <c r="GJ106" s="1"/>
      <c r="GK106" s="1"/>
      <c r="GM106" s="1"/>
      <c r="GN106" s="1"/>
      <c r="GO106" s="1"/>
      <c r="GP106" s="1"/>
      <c r="GR106" s="1"/>
      <c r="GS106" s="1"/>
      <c r="GT106" s="1"/>
      <c r="GU106" s="1"/>
      <c r="GW106" s="1"/>
      <c r="HC106" s="1"/>
      <c r="HD106" s="142"/>
      <c r="HN106" s="1"/>
      <c r="HO106" s="1"/>
      <c r="HP106" s="1"/>
      <c r="HQ106" s="1"/>
      <c r="HR106" s="1"/>
      <c r="HS106" s="1"/>
      <c r="HT106" s="1"/>
      <c r="HV106" s="1"/>
      <c r="HW106" s="1"/>
      <c r="HX106" s="1"/>
      <c r="HY106" s="1"/>
      <c r="HZ106" s="1"/>
      <c r="IA106" s="1"/>
      <c r="IB106" s="1"/>
      <c r="ID106" s="1"/>
      <c r="IE106" s="1"/>
      <c r="IF106" s="1"/>
      <c r="IG106" s="1"/>
      <c r="IH106" s="1"/>
      <c r="II106" s="1"/>
      <c r="IJ106" s="1"/>
      <c r="IL106" s="1"/>
      <c r="IM106" s="1"/>
      <c r="IN106" s="1"/>
      <c r="IO106" s="1"/>
      <c r="IP106" s="1"/>
      <c r="IQ106" s="1"/>
      <c r="IR106" s="1"/>
      <c r="JM106" s="1"/>
      <c r="JN106" s="1"/>
      <c r="JO106" s="1"/>
    </row>
    <row r="107" ht="24.75" customHeight="1">
      <c r="A107" s="33"/>
      <c r="D107" s="246"/>
      <c r="E107" s="1"/>
      <c r="J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Z107" s="142"/>
      <c r="AB107" s="140" t="s">
        <v>1645</v>
      </c>
      <c r="AC107" s="141" t="s">
        <v>1604</v>
      </c>
      <c r="AD107" s="136">
        <f t="shared" si="140"/>
        <v>34.5</v>
      </c>
      <c r="AE107" s="136">
        <f t="shared" si="141"/>
        <v>195.5</v>
      </c>
      <c r="AF107" s="145">
        <v>230.0</v>
      </c>
      <c r="AG107" s="146">
        <v>0.05</v>
      </c>
      <c r="AH107" s="147" t="s">
        <v>255</v>
      </c>
      <c r="AI107" s="1"/>
      <c r="AJ107" s="1"/>
      <c r="AK107" s="1"/>
      <c r="AL107" s="1"/>
      <c r="AT107" s="1"/>
      <c r="AX107" s="1"/>
      <c r="AY107" s="1"/>
      <c r="AZ107" s="1"/>
      <c r="BA107" s="1"/>
      <c r="BB107" s="1"/>
      <c r="BJ107" s="1"/>
      <c r="BK107" s="1"/>
      <c r="BT107" s="1"/>
      <c r="CB107" s="33"/>
      <c r="CC107" s="1"/>
      <c r="CK107" s="1"/>
      <c r="CO107" s="142"/>
      <c r="CS107" s="1"/>
      <c r="CW107" s="267"/>
      <c r="CZ107" s="97"/>
      <c r="DA107" s="1"/>
      <c r="DH107" s="1"/>
      <c r="DI107" s="1"/>
      <c r="DW107" s="1"/>
      <c r="EF107" s="1"/>
      <c r="EQ107" s="142"/>
      <c r="ER107" s="142"/>
      <c r="ES107" s="142"/>
      <c r="EW107" s="142"/>
      <c r="EX107" s="142"/>
      <c r="EY107" s="142"/>
      <c r="EZ107" s="142"/>
      <c r="FB107" s="142"/>
      <c r="FC107" s="142"/>
      <c r="FD107" s="142"/>
      <c r="FE107" s="142"/>
      <c r="FF107" s="142"/>
      <c r="FG107" s="142"/>
      <c r="FH107" s="142"/>
      <c r="FI107" s="142"/>
      <c r="FK107" s="142"/>
      <c r="FU107" s="142"/>
      <c r="FZ107" s="1"/>
      <c r="GA107" s="1"/>
      <c r="GE107" s="1"/>
      <c r="GF107" s="1"/>
      <c r="GG107" s="1"/>
      <c r="GH107" s="1"/>
      <c r="GI107" s="1"/>
      <c r="GJ107" s="1"/>
      <c r="GK107" s="1"/>
      <c r="GM107" s="1"/>
      <c r="GN107" s="1"/>
      <c r="GO107" s="1"/>
      <c r="GP107" s="1"/>
      <c r="GR107" s="1"/>
      <c r="GS107" s="1"/>
      <c r="GT107" s="1"/>
      <c r="GU107" s="1"/>
      <c r="GW107" s="1"/>
      <c r="HC107" s="1"/>
      <c r="HD107" s="142"/>
      <c r="HN107" s="1"/>
      <c r="HO107" s="1"/>
      <c r="HP107" s="1"/>
      <c r="HQ107" s="1"/>
      <c r="HR107" s="1"/>
      <c r="HS107" s="1"/>
      <c r="HT107" s="1"/>
      <c r="HV107" s="1"/>
      <c r="HW107" s="1"/>
      <c r="HX107" s="1"/>
      <c r="HY107" s="1"/>
      <c r="HZ107" s="1"/>
      <c r="IA107" s="1"/>
      <c r="IB107" s="1"/>
      <c r="ID107" s="1"/>
      <c r="IE107" s="1"/>
      <c r="IF107" s="1"/>
      <c r="IG107" s="1"/>
      <c r="IH107" s="1"/>
      <c r="II107" s="1"/>
      <c r="IJ107" s="1"/>
      <c r="IL107" s="1"/>
      <c r="IM107" s="1"/>
      <c r="IN107" s="1"/>
      <c r="IO107" s="1"/>
      <c r="IP107" s="1"/>
      <c r="IQ107" s="1"/>
      <c r="IR107" s="1"/>
      <c r="JM107" s="1"/>
      <c r="JN107" s="1"/>
      <c r="JO107" s="1"/>
    </row>
    <row r="108" ht="24.75" customHeight="1">
      <c r="A108" s="33"/>
      <c r="D108" s="246"/>
      <c r="E108" s="1"/>
      <c r="J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Z108" s="142"/>
      <c r="AB108" s="140" t="s">
        <v>1646</v>
      </c>
      <c r="AC108" s="141" t="s">
        <v>30</v>
      </c>
      <c r="AD108" s="136">
        <f t="shared" si="140"/>
        <v>18</v>
      </c>
      <c r="AE108" s="136">
        <f t="shared" si="141"/>
        <v>102</v>
      </c>
      <c r="AF108" s="145">
        <v>120.0</v>
      </c>
      <c r="AG108" s="146">
        <v>0.05</v>
      </c>
      <c r="AH108" s="147" t="s">
        <v>255</v>
      </c>
      <c r="AI108" s="1"/>
      <c r="AJ108" s="1"/>
      <c r="AK108" s="1"/>
      <c r="AL108" s="1"/>
      <c r="AT108" s="1"/>
      <c r="AX108" s="1"/>
      <c r="AY108" s="1"/>
      <c r="AZ108" s="1"/>
      <c r="BA108" s="1"/>
      <c r="BB108" s="1"/>
      <c r="BJ108" s="1"/>
      <c r="BK108" s="1"/>
      <c r="BT108" s="1"/>
      <c r="CB108" s="33"/>
      <c r="CC108" s="1"/>
      <c r="CK108" s="1"/>
      <c r="CO108" s="142"/>
      <c r="CS108" s="1"/>
      <c r="CW108" s="267"/>
      <c r="CZ108" s="97"/>
      <c r="DA108" s="1"/>
      <c r="DH108" s="1"/>
      <c r="DI108" s="1"/>
      <c r="DW108" s="1"/>
      <c r="EF108" s="1"/>
      <c r="EQ108" s="142"/>
      <c r="ER108" s="142"/>
      <c r="ES108" s="142"/>
      <c r="EW108" s="142"/>
      <c r="EX108" s="142"/>
      <c r="EY108" s="142"/>
      <c r="EZ108" s="142"/>
      <c r="FB108" s="142"/>
      <c r="FC108" s="142"/>
      <c r="FD108" s="142"/>
      <c r="FE108" s="142"/>
      <c r="FF108" s="142"/>
      <c r="FG108" s="142"/>
      <c r="FH108" s="142"/>
      <c r="FI108" s="142"/>
      <c r="FK108" s="142"/>
      <c r="FU108" s="142"/>
      <c r="FZ108" s="1"/>
      <c r="GA108" s="1"/>
      <c r="GE108" s="1"/>
      <c r="GF108" s="1"/>
      <c r="GG108" s="1"/>
      <c r="GH108" s="1"/>
      <c r="GI108" s="1"/>
      <c r="GJ108" s="1"/>
      <c r="GK108" s="1"/>
      <c r="GM108" s="1"/>
      <c r="GN108" s="1"/>
      <c r="GO108" s="1"/>
      <c r="GP108" s="1"/>
      <c r="GR108" s="1"/>
      <c r="GS108" s="1"/>
      <c r="GT108" s="1"/>
      <c r="GU108" s="1"/>
      <c r="GW108" s="1"/>
      <c r="HC108" s="1"/>
      <c r="HD108" s="142"/>
      <c r="HN108" s="1"/>
      <c r="HO108" s="1"/>
      <c r="HP108" s="1"/>
      <c r="HQ108" s="1"/>
      <c r="HR108" s="1"/>
      <c r="HS108" s="1"/>
      <c r="HT108" s="1"/>
      <c r="HV108" s="1"/>
      <c r="HW108" s="1"/>
      <c r="HX108" s="1"/>
      <c r="HY108" s="1"/>
      <c r="HZ108" s="1"/>
      <c r="IA108" s="1"/>
      <c r="IB108" s="1"/>
      <c r="ID108" s="1"/>
      <c r="IE108" s="1"/>
      <c r="IF108" s="1"/>
      <c r="IG108" s="1"/>
      <c r="IH108" s="1"/>
      <c r="II108" s="1"/>
      <c r="IJ108" s="1"/>
      <c r="IL108" s="1"/>
      <c r="IM108" s="1"/>
      <c r="IN108" s="1"/>
      <c r="IO108" s="1"/>
      <c r="IP108" s="1"/>
      <c r="IQ108" s="1"/>
      <c r="IR108" s="1"/>
      <c r="JM108" s="1"/>
      <c r="JN108" s="1"/>
      <c r="JO108" s="1"/>
    </row>
    <row r="109" ht="24.75" customHeight="1">
      <c r="A109" s="33"/>
      <c r="D109" s="246"/>
      <c r="E109" s="1"/>
      <c r="J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Z109" s="142"/>
      <c r="AB109" s="140" t="s">
        <v>1618</v>
      </c>
      <c r="AC109" s="141" t="s">
        <v>1647</v>
      </c>
      <c r="AD109" s="136">
        <f t="shared" si="140"/>
        <v>29.85</v>
      </c>
      <c r="AE109" s="136">
        <f t="shared" si="141"/>
        <v>169.15</v>
      </c>
      <c r="AF109" s="145">
        <v>199.0</v>
      </c>
      <c r="AG109" s="146">
        <v>0.05</v>
      </c>
      <c r="AH109" s="147" t="s">
        <v>255</v>
      </c>
      <c r="AI109" s="1"/>
      <c r="AJ109" s="1"/>
      <c r="AK109" s="1"/>
      <c r="AL109" s="1"/>
      <c r="AT109" s="1"/>
      <c r="AX109" s="1"/>
      <c r="AY109" s="1"/>
      <c r="AZ109" s="1"/>
      <c r="BA109" s="1"/>
      <c r="BB109" s="1"/>
      <c r="BJ109" s="1"/>
      <c r="BK109" s="1"/>
      <c r="BT109" s="1"/>
      <c r="CB109" s="33"/>
      <c r="CC109" s="1"/>
      <c r="CK109" s="1"/>
      <c r="CO109" s="142"/>
      <c r="CS109" s="1"/>
      <c r="CW109" s="267"/>
      <c r="CZ109" s="97"/>
      <c r="DA109" s="1"/>
      <c r="DH109" s="1"/>
      <c r="DI109" s="1"/>
      <c r="DW109" s="1"/>
      <c r="EF109" s="1"/>
      <c r="EQ109" s="142"/>
      <c r="ER109" s="142"/>
      <c r="ES109" s="142"/>
      <c r="EW109" s="142"/>
      <c r="EX109" s="142"/>
      <c r="EY109" s="142"/>
      <c r="EZ109" s="142"/>
      <c r="FB109" s="142"/>
      <c r="FC109" s="142"/>
      <c r="FD109" s="142"/>
      <c r="FE109" s="142"/>
      <c r="FF109" s="142"/>
      <c r="FG109" s="142"/>
      <c r="FH109" s="142"/>
      <c r="FI109" s="142"/>
      <c r="FK109" s="142"/>
      <c r="FU109" s="142"/>
      <c r="FZ109" s="1"/>
      <c r="GA109" s="1"/>
      <c r="GE109" s="1"/>
      <c r="GF109" s="1"/>
      <c r="GG109" s="1"/>
      <c r="GH109" s="1"/>
      <c r="GI109" s="1"/>
      <c r="GJ109" s="1"/>
      <c r="GK109" s="1"/>
      <c r="GM109" s="1"/>
      <c r="GN109" s="1"/>
      <c r="GO109" s="1"/>
      <c r="GP109" s="1"/>
      <c r="GR109" s="1"/>
      <c r="GS109" s="1"/>
      <c r="GT109" s="1"/>
      <c r="GU109" s="1"/>
      <c r="GW109" s="1"/>
      <c r="HC109" s="1"/>
      <c r="HD109" s="142"/>
      <c r="HN109" s="1"/>
      <c r="HO109" s="1"/>
      <c r="HP109" s="1"/>
      <c r="HQ109" s="1"/>
      <c r="HR109" s="1"/>
      <c r="HS109" s="1"/>
      <c r="HT109" s="1"/>
      <c r="HV109" s="1"/>
      <c r="HW109" s="1"/>
      <c r="HX109" s="1"/>
      <c r="HY109" s="1"/>
      <c r="HZ109" s="1"/>
      <c r="IA109" s="1"/>
      <c r="IB109" s="1"/>
      <c r="ID109" s="1"/>
      <c r="IE109" s="1"/>
      <c r="IF109" s="1"/>
      <c r="IG109" s="1"/>
      <c r="IH109" s="1"/>
      <c r="II109" s="1"/>
      <c r="IJ109" s="1"/>
      <c r="IL109" s="1"/>
      <c r="IM109" s="1"/>
      <c r="IN109" s="1"/>
      <c r="IO109" s="1"/>
      <c r="IP109" s="1"/>
      <c r="IQ109" s="1"/>
      <c r="IR109" s="1"/>
      <c r="JM109" s="1"/>
      <c r="JN109" s="1"/>
      <c r="JO109" s="1"/>
    </row>
    <row r="110" ht="24.75" customHeight="1">
      <c r="A110" s="33"/>
      <c r="D110" s="246"/>
      <c r="E110" s="1"/>
      <c r="J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Z110" s="142"/>
      <c r="AB110" s="140" t="s">
        <v>1648</v>
      </c>
      <c r="AC110" s="141" t="s">
        <v>279</v>
      </c>
      <c r="AD110" s="136">
        <f t="shared" si="140"/>
        <v>44.85</v>
      </c>
      <c r="AE110" s="136">
        <f t="shared" si="141"/>
        <v>254.15</v>
      </c>
      <c r="AF110" s="145">
        <v>299.0</v>
      </c>
      <c r="AG110" s="146">
        <v>0.05</v>
      </c>
      <c r="AH110" s="147" t="s">
        <v>255</v>
      </c>
      <c r="AI110" s="1"/>
      <c r="AJ110" s="1"/>
      <c r="AK110" s="1"/>
      <c r="AL110" s="1"/>
      <c r="AT110" s="1"/>
      <c r="AX110" s="1"/>
      <c r="AY110" s="1"/>
      <c r="AZ110" s="1"/>
      <c r="BA110" s="1"/>
      <c r="BB110" s="1"/>
      <c r="BJ110" s="1"/>
      <c r="BK110" s="1"/>
      <c r="BT110" s="1"/>
      <c r="CB110" s="33"/>
      <c r="CC110" s="1"/>
      <c r="CK110" s="1"/>
      <c r="CO110" s="142"/>
      <c r="CS110" s="1"/>
      <c r="CW110" s="267"/>
      <c r="CZ110" s="97"/>
      <c r="DA110" s="1"/>
      <c r="DH110" s="1"/>
      <c r="DI110" s="1"/>
      <c r="DW110" s="1"/>
      <c r="EF110" s="1"/>
      <c r="EQ110" s="142"/>
      <c r="ER110" s="142"/>
      <c r="ES110" s="142"/>
      <c r="EW110" s="142"/>
      <c r="EX110" s="142"/>
      <c r="EY110" s="142"/>
      <c r="EZ110" s="142"/>
      <c r="FB110" s="142"/>
      <c r="FC110" s="142"/>
      <c r="FD110" s="142"/>
      <c r="FE110" s="142"/>
      <c r="FF110" s="142"/>
      <c r="FG110" s="142"/>
      <c r="FH110" s="142"/>
      <c r="FI110" s="142"/>
      <c r="FK110" s="142"/>
      <c r="FU110" s="142"/>
      <c r="FZ110" s="1"/>
      <c r="GA110" s="1"/>
      <c r="GE110" s="1"/>
      <c r="GF110" s="1"/>
      <c r="GG110" s="1"/>
      <c r="GH110" s="1"/>
      <c r="GI110" s="1"/>
      <c r="GJ110" s="1"/>
      <c r="GK110" s="1"/>
      <c r="GM110" s="1"/>
      <c r="GN110" s="1"/>
      <c r="GO110" s="1"/>
      <c r="GP110" s="1"/>
      <c r="GR110" s="1"/>
      <c r="GS110" s="1"/>
      <c r="GT110" s="1"/>
      <c r="GU110" s="1"/>
      <c r="GW110" s="1"/>
      <c r="HC110" s="1"/>
      <c r="HD110" s="142"/>
      <c r="HN110" s="1"/>
      <c r="HO110" s="1"/>
      <c r="HP110" s="1"/>
      <c r="HQ110" s="1"/>
      <c r="HR110" s="1"/>
      <c r="HS110" s="1"/>
      <c r="HT110" s="1"/>
      <c r="HV110" s="1"/>
      <c r="HW110" s="1"/>
      <c r="HX110" s="1"/>
      <c r="HY110" s="1"/>
      <c r="HZ110" s="1"/>
      <c r="IA110" s="1"/>
      <c r="IB110" s="1"/>
      <c r="ID110" s="1"/>
      <c r="IE110" s="1"/>
      <c r="IF110" s="1"/>
      <c r="IG110" s="1"/>
      <c r="IH110" s="1"/>
      <c r="II110" s="1"/>
      <c r="IJ110" s="1"/>
      <c r="IL110" s="1"/>
      <c r="IM110" s="1"/>
      <c r="IN110" s="1"/>
      <c r="IO110" s="1"/>
      <c r="IP110" s="1"/>
      <c r="IQ110" s="1"/>
      <c r="IR110" s="1"/>
      <c r="JM110" s="1"/>
      <c r="JN110" s="1"/>
      <c r="JO110" s="1"/>
    </row>
    <row r="111" ht="24.75" customHeight="1">
      <c r="A111" s="33"/>
      <c r="D111" s="246"/>
      <c r="E111" s="1"/>
      <c r="J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Z111" s="142"/>
      <c r="AB111" s="140" t="s">
        <v>1649</v>
      </c>
      <c r="AC111" s="141" t="s">
        <v>1650</v>
      </c>
      <c r="AD111" s="136">
        <f t="shared" si="140"/>
        <v>74.85</v>
      </c>
      <c r="AE111" s="136">
        <f t="shared" si="141"/>
        <v>424.15</v>
      </c>
      <c r="AF111" s="145">
        <v>499.0</v>
      </c>
      <c r="AG111" s="146">
        <v>0.05</v>
      </c>
      <c r="AH111" s="147" t="s">
        <v>255</v>
      </c>
      <c r="AI111" s="1"/>
      <c r="AJ111" s="1"/>
      <c r="AK111" s="1"/>
      <c r="AL111" s="1"/>
      <c r="AT111" s="1"/>
      <c r="AX111" s="1"/>
      <c r="AY111" s="1"/>
      <c r="AZ111" s="1"/>
      <c r="BA111" s="1"/>
      <c r="BB111" s="1"/>
      <c r="BJ111" s="1"/>
      <c r="BK111" s="1"/>
      <c r="BT111" s="1"/>
      <c r="CB111" s="33"/>
      <c r="CC111" s="1"/>
      <c r="CK111" s="1"/>
      <c r="CO111" s="142"/>
      <c r="CS111" s="1"/>
      <c r="CW111" s="267"/>
      <c r="CZ111" s="97"/>
      <c r="DA111" s="1"/>
      <c r="DH111" s="1"/>
      <c r="DI111" s="1"/>
      <c r="DW111" s="1"/>
      <c r="EF111" s="1"/>
      <c r="EQ111" s="142"/>
      <c r="ER111" s="142"/>
      <c r="ES111" s="142"/>
      <c r="EW111" s="142"/>
      <c r="EX111" s="142"/>
      <c r="EY111" s="142"/>
      <c r="EZ111" s="142"/>
      <c r="FB111" s="142"/>
      <c r="FC111" s="142"/>
      <c r="FD111" s="142"/>
      <c r="FE111" s="142"/>
      <c r="FF111" s="142"/>
      <c r="FG111" s="142"/>
      <c r="FH111" s="142"/>
      <c r="FI111" s="142"/>
      <c r="FK111" s="142"/>
      <c r="FU111" s="142"/>
      <c r="FZ111" s="1"/>
      <c r="GA111" s="1"/>
      <c r="GE111" s="1"/>
      <c r="GF111" s="1"/>
      <c r="GG111" s="1"/>
      <c r="GH111" s="1"/>
      <c r="GI111" s="1"/>
      <c r="GJ111" s="1"/>
      <c r="GK111" s="1"/>
      <c r="GM111" s="1"/>
      <c r="GN111" s="1"/>
      <c r="GO111" s="1"/>
      <c r="GP111" s="1"/>
      <c r="GR111" s="1"/>
      <c r="GS111" s="1"/>
      <c r="GT111" s="1"/>
      <c r="GU111" s="1"/>
      <c r="GW111" s="1"/>
      <c r="HC111" s="1"/>
      <c r="HD111" s="142"/>
      <c r="HN111" s="1"/>
      <c r="HO111" s="1"/>
      <c r="HP111" s="1"/>
      <c r="HQ111" s="1"/>
      <c r="HR111" s="1"/>
      <c r="HS111" s="1"/>
      <c r="HT111" s="1"/>
      <c r="HV111" s="1"/>
      <c r="HW111" s="1"/>
      <c r="HX111" s="1"/>
      <c r="HY111" s="1"/>
      <c r="HZ111" s="1"/>
      <c r="IA111" s="1"/>
      <c r="IB111" s="1"/>
      <c r="ID111" s="1"/>
      <c r="IE111" s="1"/>
      <c r="IF111" s="1"/>
      <c r="IG111" s="1"/>
      <c r="IH111" s="1"/>
      <c r="II111" s="1"/>
      <c r="IJ111" s="1"/>
      <c r="IL111" s="1"/>
      <c r="IM111" s="1"/>
      <c r="IN111" s="1"/>
      <c r="IO111" s="1"/>
      <c r="IP111" s="1"/>
      <c r="IQ111" s="1"/>
      <c r="IR111" s="1"/>
      <c r="JM111" s="1"/>
      <c r="JN111" s="1"/>
      <c r="JO111" s="1"/>
    </row>
    <row r="112" ht="24.75" customHeight="1">
      <c r="A112" s="33"/>
      <c r="D112" s="246"/>
      <c r="E112" s="1"/>
      <c r="J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Z112" s="142"/>
      <c r="AB112" s="140" t="s">
        <v>1651</v>
      </c>
      <c r="AC112" s="141" t="s">
        <v>30</v>
      </c>
      <c r="AD112" s="136">
        <f t="shared" si="140"/>
        <v>29.85</v>
      </c>
      <c r="AE112" s="136">
        <f t="shared" si="141"/>
        <v>169.15</v>
      </c>
      <c r="AF112" s="145">
        <v>199.0</v>
      </c>
      <c r="AG112" s="146">
        <v>0.05</v>
      </c>
      <c r="AH112" s="147" t="s">
        <v>255</v>
      </c>
      <c r="AI112" s="1"/>
      <c r="AJ112" s="1"/>
      <c r="AK112" s="1"/>
      <c r="AL112" s="1"/>
      <c r="AT112" s="1"/>
      <c r="AX112" s="1"/>
      <c r="AY112" s="1"/>
      <c r="AZ112" s="1"/>
      <c r="BA112" s="1"/>
      <c r="BB112" s="1"/>
      <c r="BJ112" s="1"/>
      <c r="BK112" s="1"/>
      <c r="BT112" s="1"/>
      <c r="CB112" s="33"/>
      <c r="CC112" s="1"/>
      <c r="CK112" s="1"/>
      <c r="CO112" s="142"/>
      <c r="CS112" s="1"/>
      <c r="CW112" s="267"/>
      <c r="CZ112" s="97"/>
      <c r="DA112" s="1"/>
      <c r="DH112" s="1"/>
      <c r="DI112" s="1"/>
      <c r="DW112" s="1"/>
      <c r="EF112" s="1"/>
      <c r="EQ112" s="142"/>
      <c r="ER112" s="142"/>
      <c r="ES112" s="142"/>
      <c r="EW112" s="142"/>
      <c r="EX112" s="142"/>
      <c r="EY112" s="142"/>
      <c r="EZ112" s="142"/>
      <c r="FB112" s="142"/>
      <c r="FC112" s="142"/>
      <c r="FD112" s="142"/>
      <c r="FE112" s="142"/>
      <c r="FF112" s="142"/>
      <c r="FG112" s="142"/>
      <c r="FH112" s="142"/>
      <c r="FI112" s="142"/>
      <c r="FK112" s="142"/>
      <c r="FU112" s="142"/>
      <c r="FZ112" s="1"/>
      <c r="GA112" s="1"/>
      <c r="GE112" s="1"/>
      <c r="GF112" s="1"/>
      <c r="GG112" s="1"/>
      <c r="GH112" s="1"/>
      <c r="GI112" s="1"/>
      <c r="GJ112" s="1"/>
      <c r="GK112" s="1"/>
      <c r="GM112" s="1"/>
      <c r="GN112" s="1"/>
      <c r="GO112" s="1"/>
      <c r="GP112" s="1"/>
      <c r="GR112" s="1"/>
      <c r="GS112" s="1"/>
      <c r="GT112" s="1"/>
      <c r="GU112" s="1"/>
      <c r="GW112" s="1"/>
      <c r="HC112" s="1"/>
      <c r="HD112" s="142"/>
      <c r="HN112" s="1"/>
      <c r="HO112" s="1"/>
      <c r="HP112" s="1"/>
      <c r="HQ112" s="1"/>
      <c r="HR112" s="1"/>
      <c r="HS112" s="1"/>
      <c r="HT112" s="1"/>
      <c r="HV112" s="1"/>
      <c r="HW112" s="1"/>
      <c r="HX112" s="1"/>
      <c r="HY112" s="1"/>
      <c r="HZ112" s="1"/>
      <c r="IA112" s="1"/>
      <c r="IB112" s="1"/>
      <c r="ID112" s="1"/>
      <c r="IE112" s="1"/>
      <c r="IF112" s="1"/>
      <c r="IG112" s="1"/>
      <c r="IH112" s="1"/>
      <c r="II112" s="1"/>
      <c r="IJ112" s="1"/>
      <c r="IL112" s="1"/>
      <c r="IM112" s="1"/>
      <c r="IN112" s="1"/>
      <c r="IO112" s="1"/>
      <c r="IP112" s="1"/>
      <c r="IQ112" s="1"/>
      <c r="IR112" s="1"/>
      <c r="JM112" s="1"/>
      <c r="JN112" s="1"/>
      <c r="JO112" s="1"/>
    </row>
    <row r="113" ht="24.75" customHeight="1">
      <c r="A113" s="33"/>
      <c r="D113" s="246"/>
      <c r="E113" s="1"/>
      <c r="J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Z113" s="142"/>
      <c r="AB113" s="140" t="s">
        <v>1652</v>
      </c>
      <c r="AC113" s="141" t="s">
        <v>1609</v>
      </c>
      <c r="AD113" s="136">
        <f t="shared" si="140"/>
        <v>44.85</v>
      </c>
      <c r="AE113" s="136">
        <f t="shared" si="141"/>
        <v>254.15</v>
      </c>
      <c r="AF113" s="145">
        <v>299.0</v>
      </c>
      <c r="AG113" s="146">
        <v>0.05</v>
      </c>
      <c r="AH113" s="147" t="s">
        <v>255</v>
      </c>
      <c r="AI113" s="1"/>
      <c r="AJ113" s="1"/>
      <c r="AK113" s="1"/>
      <c r="AL113" s="1"/>
      <c r="AT113" s="1"/>
      <c r="AX113" s="1"/>
      <c r="AY113" s="1"/>
      <c r="AZ113" s="1"/>
      <c r="BA113" s="1"/>
      <c r="BB113" s="1"/>
      <c r="BJ113" s="1"/>
      <c r="BK113" s="1"/>
      <c r="BT113" s="1"/>
      <c r="CB113" s="33"/>
      <c r="CC113" s="1"/>
      <c r="CK113" s="1"/>
      <c r="CO113" s="142"/>
      <c r="CS113" s="1"/>
      <c r="CW113" s="267"/>
      <c r="CZ113" s="97"/>
      <c r="DA113" s="1"/>
      <c r="DH113" s="1"/>
      <c r="DI113" s="1"/>
      <c r="DW113" s="1"/>
      <c r="EF113" s="1"/>
      <c r="EQ113" s="142"/>
      <c r="ER113" s="142"/>
      <c r="ES113" s="142"/>
      <c r="EW113" s="142"/>
      <c r="EX113" s="142"/>
      <c r="EY113" s="142"/>
      <c r="EZ113" s="142"/>
      <c r="FB113" s="142"/>
      <c r="FC113" s="142"/>
      <c r="FD113" s="142"/>
      <c r="FE113" s="142"/>
      <c r="FF113" s="142"/>
      <c r="FG113" s="142"/>
      <c r="FH113" s="142"/>
      <c r="FI113" s="142"/>
      <c r="FK113" s="142"/>
      <c r="FU113" s="142"/>
      <c r="FZ113" s="1"/>
      <c r="GA113" s="1"/>
      <c r="GE113" s="1"/>
      <c r="GF113" s="1"/>
      <c r="GG113" s="1"/>
      <c r="GH113" s="1"/>
      <c r="GI113" s="1"/>
      <c r="GJ113" s="1"/>
      <c r="GK113" s="1"/>
      <c r="GM113" s="1"/>
      <c r="GN113" s="1"/>
      <c r="GO113" s="1"/>
      <c r="GP113" s="1"/>
      <c r="GR113" s="1"/>
      <c r="GS113" s="1"/>
      <c r="GT113" s="1"/>
      <c r="GU113" s="1"/>
      <c r="GW113" s="1"/>
      <c r="HC113" s="1"/>
      <c r="HD113" s="142"/>
      <c r="HN113" s="1"/>
      <c r="HO113" s="1"/>
      <c r="HP113" s="1"/>
      <c r="HQ113" s="1"/>
      <c r="HR113" s="1"/>
      <c r="HS113" s="1"/>
      <c r="HT113" s="1"/>
      <c r="HV113" s="1"/>
      <c r="HW113" s="1"/>
      <c r="HX113" s="1"/>
      <c r="HY113" s="1"/>
      <c r="HZ113" s="1"/>
      <c r="IA113" s="1"/>
      <c r="IB113" s="1"/>
      <c r="ID113" s="1"/>
      <c r="IE113" s="1"/>
      <c r="IF113" s="1"/>
      <c r="IG113" s="1"/>
      <c r="IH113" s="1"/>
      <c r="II113" s="1"/>
      <c r="IJ113" s="1"/>
      <c r="IL113" s="1"/>
      <c r="IM113" s="1"/>
      <c r="IN113" s="1"/>
      <c r="IO113" s="1"/>
      <c r="IP113" s="1"/>
      <c r="IQ113" s="1"/>
      <c r="IR113" s="1"/>
      <c r="JM113" s="1"/>
      <c r="JN113" s="1"/>
      <c r="JO113" s="1"/>
    </row>
    <row r="114" ht="24.75" customHeight="1">
      <c r="A114" s="33"/>
      <c r="D114" s="246"/>
      <c r="E114" s="1"/>
      <c r="J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Z114" s="142"/>
      <c r="AB114" s="140" t="s">
        <v>1653</v>
      </c>
      <c r="AC114" s="141" t="s">
        <v>1604</v>
      </c>
      <c r="AD114" s="136">
        <f t="shared" si="140"/>
        <v>44.85</v>
      </c>
      <c r="AE114" s="136">
        <f t="shared" si="141"/>
        <v>254.15</v>
      </c>
      <c r="AF114" s="145">
        <v>299.0</v>
      </c>
      <c r="AG114" s="146">
        <v>0.05</v>
      </c>
      <c r="AH114" s="147" t="s">
        <v>255</v>
      </c>
      <c r="AI114" s="1"/>
      <c r="AJ114" s="1"/>
      <c r="AK114" s="1"/>
      <c r="AL114" s="1"/>
      <c r="AT114" s="1"/>
      <c r="AX114" s="1"/>
      <c r="AY114" s="1"/>
      <c r="AZ114" s="1"/>
      <c r="BA114" s="1"/>
      <c r="BB114" s="1"/>
      <c r="BJ114" s="1"/>
      <c r="BK114" s="1"/>
      <c r="BT114" s="1"/>
      <c r="CB114" s="33"/>
      <c r="CC114" s="1"/>
      <c r="CK114" s="1"/>
      <c r="CO114" s="142"/>
      <c r="CS114" s="1"/>
      <c r="CW114" s="267"/>
      <c r="CZ114" s="97"/>
      <c r="DA114" s="1"/>
      <c r="DH114" s="1"/>
      <c r="DI114" s="1"/>
      <c r="DW114" s="1"/>
      <c r="EF114" s="1"/>
      <c r="EQ114" s="142"/>
      <c r="ER114" s="142"/>
      <c r="ES114" s="142"/>
      <c r="EW114" s="142"/>
      <c r="EX114" s="142"/>
      <c r="EY114" s="142"/>
      <c r="EZ114" s="142"/>
      <c r="FB114" s="142"/>
      <c r="FC114" s="142"/>
      <c r="FD114" s="142"/>
      <c r="FE114" s="142"/>
      <c r="FF114" s="142"/>
      <c r="FG114" s="142"/>
      <c r="FH114" s="142"/>
      <c r="FI114" s="142"/>
      <c r="FK114" s="142"/>
      <c r="FU114" s="142"/>
      <c r="FZ114" s="1"/>
      <c r="GA114" s="1"/>
      <c r="GE114" s="1"/>
      <c r="GF114" s="1"/>
      <c r="GG114" s="1"/>
      <c r="GH114" s="1"/>
      <c r="GI114" s="1"/>
      <c r="GJ114" s="1"/>
      <c r="GK114" s="1"/>
      <c r="GM114" s="1"/>
      <c r="GN114" s="1"/>
      <c r="GO114" s="1"/>
      <c r="GP114" s="1"/>
      <c r="GR114" s="1"/>
      <c r="GS114" s="1"/>
      <c r="GT114" s="1"/>
      <c r="GU114" s="1"/>
      <c r="GW114" s="1"/>
      <c r="HC114" s="1"/>
      <c r="HD114" s="142"/>
      <c r="HN114" s="1"/>
      <c r="HO114" s="1"/>
      <c r="HP114" s="1"/>
      <c r="HQ114" s="1"/>
      <c r="HR114" s="1"/>
      <c r="HS114" s="1"/>
      <c r="HT114" s="1"/>
      <c r="HV114" s="1"/>
      <c r="HW114" s="1"/>
      <c r="HX114" s="1"/>
      <c r="HY114" s="1"/>
      <c r="HZ114" s="1"/>
      <c r="IA114" s="1"/>
      <c r="IB114" s="1"/>
      <c r="ID114" s="1"/>
      <c r="IE114" s="1"/>
      <c r="IF114" s="1"/>
      <c r="IG114" s="1"/>
      <c r="IH114" s="1"/>
      <c r="II114" s="1"/>
      <c r="IJ114" s="1"/>
      <c r="IL114" s="1"/>
      <c r="IM114" s="1"/>
      <c r="IN114" s="1"/>
      <c r="IO114" s="1"/>
      <c r="IP114" s="1"/>
      <c r="IQ114" s="1"/>
      <c r="IR114" s="1"/>
      <c r="JM114" s="1"/>
      <c r="JN114" s="1"/>
      <c r="JO114" s="1"/>
    </row>
    <row r="115" ht="24.75" customHeight="1">
      <c r="A115" s="33"/>
      <c r="D115" s="246"/>
      <c r="E115" s="1"/>
      <c r="J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Z115" s="142"/>
      <c r="AB115" s="140" t="s">
        <v>1654</v>
      </c>
      <c r="AC115" s="141" t="s">
        <v>1655</v>
      </c>
      <c r="AD115" s="136">
        <f t="shared" si="140"/>
        <v>44.85</v>
      </c>
      <c r="AE115" s="136">
        <f t="shared" si="141"/>
        <v>254.15</v>
      </c>
      <c r="AF115" s="145">
        <v>299.0</v>
      </c>
      <c r="AG115" s="146">
        <v>0.05</v>
      </c>
      <c r="AH115" s="147" t="s">
        <v>255</v>
      </c>
      <c r="AI115" s="1"/>
      <c r="AJ115" s="1"/>
      <c r="AK115" s="1"/>
      <c r="AL115" s="1"/>
      <c r="AT115" s="1"/>
      <c r="AX115" s="1"/>
      <c r="AY115" s="1"/>
      <c r="AZ115" s="1"/>
      <c r="BA115" s="1"/>
      <c r="BB115" s="1"/>
      <c r="BJ115" s="1"/>
      <c r="BK115" s="1"/>
      <c r="BT115" s="1"/>
      <c r="CB115" s="33"/>
      <c r="CC115" s="1"/>
      <c r="CK115" s="1"/>
      <c r="CO115" s="142"/>
      <c r="CS115" s="1"/>
      <c r="CW115" s="267"/>
      <c r="CZ115" s="97"/>
      <c r="DA115" s="1"/>
      <c r="DH115" s="1"/>
      <c r="DI115" s="1"/>
      <c r="DW115" s="1"/>
      <c r="EF115" s="1"/>
      <c r="EQ115" s="142"/>
      <c r="ER115" s="142"/>
      <c r="ES115" s="142"/>
      <c r="EW115" s="142"/>
      <c r="EX115" s="142"/>
      <c r="EY115" s="142"/>
      <c r="EZ115" s="142"/>
      <c r="FB115" s="142"/>
      <c r="FC115" s="142"/>
      <c r="FD115" s="142"/>
      <c r="FE115" s="142"/>
      <c r="FF115" s="142"/>
      <c r="FG115" s="142"/>
      <c r="FH115" s="142"/>
      <c r="FI115" s="142"/>
      <c r="FK115" s="142"/>
      <c r="FU115" s="142"/>
      <c r="FZ115" s="1"/>
      <c r="GA115" s="1"/>
      <c r="GE115" s="1"/>
      <c r="GF115" s="1"/>
      <c r="GG115" s="1"/>
      <c r="GH115" s="1"/>
      <c r="GI115" s="1"/>
      <c r="GJ115" s="1"/>
      <c r="GK115" s="1"/>
      <c r="GM115" s="1"/>
      <c r="GN115" s="1"/>
      <c r="GO115" s="1"/>
      <c r="GP115" s="1"/>
      <c r="GR115" s="1"/>
      <c r="GS115" s="1"/>
      <c r="GT115" s="1"/>
      <c r="GU115" s="1"/>
      <c r="GW115" s="1"/>
      <c r="HC115" s="1"/>
      <c r="HD115" s="142"/>
      <c r="HN115" s="1"/>
      <c r="HO115" s="1"/>
      <c r="HP115" s="1"/>
      <c r="HQ115" s="1"/>
      <c r="HR115" s="1"/>
      <c r="HS115" s="1"/>
      <c r="HT115" s="1"/>
      <c r="HV115" s="1"/>
      <c r="HW115" s="1"/>
      <c r="HX115" s="1"/>
      <c r="HY115" s="1"/>
      <c r="HZ115" s="1"/>
      <c r="IA115" s="1"/>
      <c r="IB115" s="1"/>
      <c r="ID115" s="1"/>
      <c r="IE115" s="1"/>
      <c r="IF115" s="1"/>
      <c r="IG115" s="1"/>
      <c r="IH115" s="1"/>
      <c r="II115" s="1"/>
      <c r="IJ115" s="1"/>
      <c r="IL115" s="1"/>
      <c r="IM115" s="1"/>
      <c r="IN115" s="1"/>
      <c r="IO115" s="1"/>
      <c r="IP115" s="1"/>
      <c r="IQ115" s="1"/>
      <c r="IR115" s="1"/>
      <c r="JM115" s="1"/>
      <c r="JN115" s="1"/>
      <c r="JO115" s="1"/>
    </row>
    <row r="116" ht="24.75" customHeight="1">
      <c r="A116" s="33"/>
      <c r="D116" s="246"/>
      <c r="E116" s="1"/>
      <c r="J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Z116" s="142"/>
      <c r="AB116" s="140" t="s">
        <v>1656</v>
      </c>
      <c r="AC116" s="141" t="s">
        <v>30</v>
      </c>
      <c r="AD116" s="136">
        <f t="shared" si="140"/>
        <v>29.85</v>
      </c>
      <c r="AE116" s="136">
        <f t="shared" si="141"/>
        <v>169.15</v>
      </c>
      <c r="AF116" s="145">
        <v>199.0</v>
      </c>
      <c r="AG116" s="146">
        <v>0.05</v>
      </c>
      <c r="AH116" s="147" t="s">
        <v>255</v>
      </c>
      <c r="AI116" s="1"/>
      <c r="AJ116" s="1"/>
      <c r="AK116" s="1"/>
      <c r="AL116" s="1"/>
      <c r="AT116" s="1"/>
      <c r="AX116" s="1"/>
      <c r="AY116" s="1"/>
      <c r="AZ116" s="1"/>
      <c r="BA116" s="1"/>
      <c r="BB116" s="1"/>
      <c r="BJ116" s="1"/>
      <c r="BK116" s="1"/>
      <c r="BT116" s="1"/>
      <c r="CB116" s="33"/>
      <c r="CC116" s="1"/>
      <c r="CK116" s="1"/>
      <c r="CO116" s="142"/>
      <c r="CS116" s="1"/>
      <c r="CW116" s="267"/>
      <c r="CZ116" s="97"/>
      <c r="DA116" s="1"/>
      <c r="DH116" s="1"/>
      <c r="DI116" s="1"/>
      <c r="DW116" s="1"/>
      <c r="EF116" s="1"/>
      <c r="EQ116" s="142"/>
      <c r="ER116" s="142"/>
      <c r="ES116" s="142"/>
      <c r="EW116" s="142"/>
      <c r="EX116" s="142"/>
      <c r="EY116" s="142"/>
      <c r="EZ116" s="142"/>
      <c r="FB116" s="142"/>
      <c r="FC116" s="142"/>
      <c r="FD116" s="142"/>
      <c r="FE116" s="142"/>
      <c r="FF116" s="142"/>
      <c r="FG116" s="142"/>
      <c r="FH116" s="142"/>
      <c r="FI116" s="142"/>
      <c r="FK116" s="142"/>
      <c r="FU116" s="142"/>
      <c r="FZ116" s="1"/>
      <c r="GA116" s="1"/>
      <c r="GE116" s="1"/>
      <c r="GF116" s="1"/>
      <c r="GG116" s="1"/>
      <c r="GH116" s="1"/>
      <c r="GI116" s="1"/>
      <c r="GJ116" s="1"/>
      <c r="GK116" s="1"/>
      <c r="GM116" s="1"/>
      <c r="GN116" s="1"/>
      <c r="GO116" s="1"/>
      <c r="GP116" s="1"/>
      <c r="GR116" s="1"/>
      <c r="GS116" s="1"/>
      <c r="GT116" s="1"/>
      <c r="GU116" s="1"/>
      <c r="GW116" s="1"/>
      <c r="HC116" s="1"/>
      <c r="HD116" s="142"/>
      <c r="HN116" s="1"/>
      <c r="HO116" s="1"/>
      <c r="HP116" s="1"/>
      <c r="HQ116" s="1"/>
      <c r="HR116" s="1"/>
      <c r="HS116" s="1"/>
      <c r="HT116" s="1"/>
      <c r="HV116" s="1"/>
      <c r="HW116" s="1"/>
      <c r="HX116" s="1"/>
      <c r="HY116" s="1"/>
      <c r="HZ116" s="1"/>
      <c r="IA116" s="1"/>
      <c r="IB116" s="1"/>
      <c r="ID116" s="1"/>
      <c r="IE116" s="1"/>
      <c r="IF116" s="1"/>
      <c r="IG116" s="1"/>
      <c r="IH116" s="1"/>
      <c r="II116" s="1"/>
      <c r="IJ116" s="1"/>
      <c r="IL116" s="1"/>
      <c r="IM116" s="1"/>
      <c r="IN116" s="1"/>
      <c r="IO116" s="1"/>
      <c r="IP116" s="1"/>
      <c r="IQ116" s="1"/>
      <c r="IR116" s="1"/>
      <c r="JM116" s="1"/>
      <c r="JN116" s="1"/>
      <c r="JO116" s="1"/>
    </row>
    <row r="117" ht="24.75" customHeight="1">
      <c r="A117" s="33"/>
      <c r="D117" s="246"/>
      <c r="E117" s="1"/>
      <c r="J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Z117" s="142"/>
      <c r="AB117" s="140" t="s">
        <v>1657</v>
      </c>
      <c r="AC117" s="141" t="s">
        <v>1658</v>
      </c>
      <c r="AD117" s="136">
        <f t="shared" si="140"/>
        <v>29.85</v>
      </c>
      <c r="AE117" s="136">
        <f t="shared" si="141"/>
        <v>169.15</v>
      </c>
      <c r="AF117" s="145">
        <v>199.0</v>
      </c>
      <c r="AG117" s="146">
        <v>0.05</v>
      </c>
      <c r="AH117" s="147" t="s">
        <v>255</v>
      </c>
      <c r="AI117" s="1"/>
      <c r="AJ117" s="1"/>
      <c r="AK117" s="1"/>
      <c r="AL117" s="1"/>
      <c r="AT117" s="1"/>
      <c r="AX117" s="1"/>
      <c r="AY117" s="1"/>
      <c r="AZ117" s="1"/>
      <c r="BA117" s="1"/>
      <c r="BB117" s="1"/>
      <c r="BJ117" s="1"/>
      <c r="BK117" s="1"/>
      <c r="BT117" s="1"/>
      <c r="CB117" s="33"/>
      <c r="CC117" s="1"/>
      <c r="CK117" s="1"/>
      <c r="CO117" s="142"/>
      <c r="CS117" s="1"/>
      <c r="CW117" s="267"/>
      <c r="CZ117" s="97"/>
      <c r="DA117" s="1"/>
      <c r="DH117" s="1"/>
      <c r="DI117" s="1"/>
      <c r="DW117" s="1"/>
      <c r="EF117" s="1"/>
      <c r="EQ117" s="142"/>
      <c r="ER117" s="142"/>
      <c r="ES117" s="142"/>
      <c r="EW117" s="142"/>
      <c r="EX117" s="142"/>
      <c r="EY117" s="142"/>
      <c r="EZ117" s="142"/>
      <c r="FB117" s="142"/>
      <c r="FC117" s="142"/>
      <c r="FD117" s="142"/>
      <c r="FE117" s="142"/>
      <c r="FF117" s="142"/>
      <c r="FG117" s="142"/>
      <c r="FH117" s="142"/>
      <c r="FI117" s="142"/>
      <c r="FK117" s="142"/>
      <c r="FU117" s="142"/>
      <c r="FZ117" s="1"/>
      <c r="GA117" s="1"/>
      <c r="GE117" s="1"/>
      <c r="GF117" s="1"/>
      <c r="GG117" s="1"/>
      <c r="GH117" s="1"/>
      <c r="GI117" s="1"/>
      <c r="GJ117" s="1"/>
      <c r="GK117" s="1"/>
      <c r="GM117" s="1"/>
      <c r="GN117" s="1"/>
      <c r="GO117" s="1"/>
      <c r="GP117" s="1"/>
      <c r="GR117" s="1"/>
      <c r="GS117" s="1"/>
      <c r="GT117" s="1"/>
      <c r="GU117" s="1"/>
      <c r="GW117" s="1"/>
      <c r="HC117" s="1"/>
      <c r="HD117" s="142"/>
      <c r="HN117" s="1"/>
      <c r="HO117" s="1"/>
      <c r="HP117" s="1"/>
      <c r="HQ117" s="1"/>
      <c r="HR117" s="1"/>
      <c r="HS117" s="1"/>
      <c r="HT117" s="1"/>
      <c r="HV117" s="1"/>
      <c r="HW117" s="1"/>
      <c r="HX117" s="1"/>
      <c r="HY117" s="1"/>
      <c r="HZ117" s="1"/>
      <c r="IA117" s="1"/>
      <c r="IB117" s="1"/>
      <c r="ID117" s="1"/>
      <c r="IE117" s="1"/>
      <c r="IF117" s="1"/>
      <c r="IG117" s="1"/>
      <c r="IH117" s="1"/>
      <c r="II117" s="1"/>
      <c r="IJ117" s="1"/>
      <c r="IL117" s="1"/>
      <c r="IM117" s="1"/>
      <c r="IN117" s="1"/>
      <c r="IO117" s="1"/>
      <c r="IP117" s="1"/>
      <c r="IQ117" s="1"/>
      <c r="IR117" s="1"/>
      <c r="JM117" s="1"/>
      <c r="JN117" s="1"/>
      <c r="JO117" s="1"/>
    </row>
    <row r="118" ht="24.75" customHeight="1">
      <c r="A118" s="33"/>
      <c r="D118" s="246"/>
      <c r="E118" s="1"/>
      <c r="J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Z118" s="142"/>
      <c r="AB118" s="140" t="s">
        <v>1659</v>
      </c>
      <c r="AC118" s="141" t="s">
        <v>1660</v>
      </c>
      <c r="AD118" s="136">
        <f t="shared" si="140"/>
        <v>31.5</v>
      </c>
      <c r="AE118" s="136">
        <f t="shared" si="141"/>
        <v>178.5</v>
      </c>
      <c r="AF118" s="145">
        <v>210.0</v>
      </c>
      <c r="AG118" s="146">
        <v>0.05</v>
      </c>
      <c r="AH118" s="147" t="s">
        <v>255</v>
      </c>
      <c r="AI118" s="1"/>
      <c r="AJ118" s="1"/>
      <c r="AK118" s="1"/>
      <c r="AL118" s="1"/>
      <c r="AT118" s="1"/>
      <c r="AX118" s="1"/>
      <c r="AY118" s="1"/>
      <c r="AZ118" s="1"/>
      <c r="BA118" s="1"/>
      <c r="BB118" s="1"/>
      <c r="BJ118" s="1"/>
      <c r="BK118" s="1"/>
      <c r="BT118" s="1"/>
      <c r="CB118" s="33"/>
      <c r="CC118" s="1"/>
      <c r="CK118" s="1"/>
      <c r="CO118" s="142"/>
      <c r="CS118" s="1"/>
      <c r="CW118" s="267"/>
      <c r="CZ118" s="97"/>
      <c r="DA118" s="1"/>
      <c r="DH118" s="1"/>
      <c r="DI118" s="1"/>
      <c r="DW118" s="1"/>
      <c r="EF118" s="1"/>
      <c r="EQ118" s="142"/>
      <c r="ER118" s="142"/>
      <c r="ES118" s="142"/>
      <c r="EW118" s="142"/>
      <c r="EX118" s="142"/>
      <c r="EY118" s="142"/>
      <c r="EZ118" s="142"/>
      <c r="FB118" s="142"/>
      <c r="FC118" s="142"/>
      <c r="FD118" s="142"/>
      <c r="FE118" s="142"/>
      <c r="FF118" s="142"/>
      <c r="FG118" s="142"/>
      <c r="FH118" s="142"/>
      <c r="FI118" s="142"/>
      <c r="FK118" s="142"/>
      <c r="FU118" s="142"/>
      <c r="FZ118" s="1"/>
      <c r="GA118" s="1"/>
      <c r="GE118" s="1"/>
      <c r="GF118" s="1"/>
      <c r="GG118" s="1"/>
      <c r="GH118" s="1"/>
      <c r="GI118" s="1"/>
      <c r="GJ118" s="1"/>
      <c r="GK118" s="1"/>
      <c r="GM118" s="1"/>
      <c r="GN118" s="1"/>
      <c r="GO118" s="1"/>
      <c r="GP118" s="1"/>
      <c r="GR118" s="1"/>
      <c r="GS118" s="1"/>
      <c r="GT118" s="1"/>
      <c r="GU118" s="1"/>
      <c r="GW118" s="1"/>
      <c r="HC118" s="1"/>
      <c r="HD118" s="142"/>
      <c r="HN118" s="1"/>
      <c r="HO118" s="1"/>
      <c r="HP118" s="1"/>
      <c r="HQ118" s="1"/>
      <c r="HR118" s="1"/>
      <c r="HS118" s="1"/>
      <c r="HT118" s="1"/>
      <c r="HV118" s="1"/>
      <c r="HW118" s="1"/>
      <c r="HX118" s="1"/>
      <c r="HY118" s="1"/>
      <c r="HZ118" s="1"/>
      <c r="IA118" s="1"/>
      <c r="IB118" s="1"/>
      <c r="ID118" s="1"/>
      <c r="IE118" s="1"/>
      <c r="IF118" s="1"/>
      <c r="IG118" s="1"/>
      <c r="IH118" s="1"/>
      <c r="II118" s="1"/>
      <c r="IJ118" s="1"/>
      <c r="IL118" s="1"/>
      <c r="IM118" s="1"/>
      <c r="IN118" s="1"/>
      <c r="IO118" s="1"/>
      <c r="IP118" s="1"/>
      <c r="IQ118" s="1"/>
      <c r="IR118" s="1"/>
      <c r="JM118" s="1"/>
      <c r="JN118" s="1"/>
      <c r="JO118" s="1"/>
    </row>
    <row r="119" ht="24.75" customHeight="1">
      <c r="A119" s="33"/>
      <c r="D119" s="246"/>
      <c r="E119" s="1"/>
      <c r="J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Z119" s="142"/>
      <c r="AB119" s="140" t="s">
        <v>1661</v>
      </c>
      <c r="AC119" s="141" t="s">
        <v>30</v>
      </c>
      <c r="AD119" s="136">
        <f t="shared" si="140"/>
        <v>22.35</v>
      </c>
      <c r="AE119" s="136">
        <f t="shared" si="141"/>
        <v>126.65</v>
      </c>
      <c r="AF119" s="145">
        <v>149.0</v>
      </c>
      <c r="AG119" s="146">
        <v>0.05</v>
      </c>
      <c r="AH119" s="147" t="s">
        <v>255</v>
      </c>
      <c r="AI119" s="1"/>
      <c r="AJ119" s="1"/>
      <c r="AK119" s="1"/>
      <c r="AL119" s="1"/>
      <c r="AT119" s="1"/>
      <c r="AX119" s="1"/>
      <c r="AY119" s="1"/>
      <c r="AZ119" s="1"/>
      <c r="BA119" s="1"/>
      <c r="BB119" s="1"/>
      <c r="BJ119" s="1"/>
      <c r="BK119" s="1"/>
      <c r="BT119" s="1"/>
      <c r="CB119" s="33"/>
      <c r="CC119" s="1"/>
      <c r="CK119" s="1"/>
      <c r="CO119" s="142"/>
      <c r="CS119" s="1"/>
      <c r="CW119" s="267"/>
      <c r="CZ119" s="97"/>
      <c r="DA119" s="1"/>
      <c r="DH119" s="1"/>
      <c r="DI119" s="1"/>
      <c r="DW119" s="1"/>
      <c r="EF119" s="1"/>
      <c r="EQ119" s="142"/>
      <c r="ER119" s="142"/>
      <c r="ES119" s="142"/>
      <c r="EW119" s="142"/>
      <c r="EX119" s="142"/>
      <c r="EY119" s="142"/>
      <c r="EZ119" s="142"/>
      <c r="FB119" s="142"/>
      <c r="FC119" s="142"/>
      <c r="FD119" s="142"/>
      <c r="FE119" s="142"/>
      <c r="FF119" s="142"/>
      <c r="FG119" s="142"/>
      <c r="FH119" s="142"/>
      <c r="FI119" s="142"/>
      <c r="FK119" s="142"/>
      <c r="FU119" s="142"/>
      <c r="FZ119" s="1"/>
      <c r="GA119" s="1"/>
      <c r="GE119" s="1"/>
      <c r="GF119" s="1"/>
      <c r="GG119" s="1"/>
      <c r="GH119" s="1"/>
      <c r="GI119" s="1"/>
      <c r="GJ119" s="1"/>
      <c r="GK119" s="1"/>
      <c r="GM119" s="1"/>
      <c r="GN119" s="1"/>
      <c r="GO119" s="1"/>
      <c r="GP119" s="1"/>
      <c r="GR119" s="1"/>
      <c r="GS119" s="1"/>
      <c r="GT119" s="1"/>
      <c r="GU119" s="1"/>
      <c r="GW119" s="1"/>
      <c r="HC119" s="1"/>
      <c r="HD119" s="142"/>
      <c r="HN119" s="1"/>
      <c r="HO119" s="1"/>
      <c r="HP119" s="1"/>
      <c r="HQ119" s="1"/>
      <c r="HR119" s="1"/>
      <c r="HS119" s="1"/>
      <c r="HT119" s="1"/>
      <c r="HV119" s="1"/>
      <c r="HW119" s="1"/>
      <c r="HX119" s="1"/>
      <c r="HY119" s="1"/>
      <c r="HZ119" s="1"/>
      <c r="IA119" s="1"/>
      <c r="IB119" s="1"/>
      <c r="ID119" s="1"/>
      <c r="IE119" s="1"/>
      <c r="IF119" s="1"/>
      <c r="IG119" s="1"/>
      <c r="IH119" s="1"/>
      <c r="II119" s="1"/>
      <c r="IJ119" s="1"/>
      <c r="IL119" s="1"/>
      <c r="IM119" s="1"/>
      <c r="IN119" s="1"/>
      <c r="IO119" s="1"/>
      <c r="IP119" s="1"/>
      <c r="IQ119" s="1"/>
      <c r="IR119" s="1"/>
      <c r="JM119" s="1"/>
      <c r="JN119" s="1"/>
      <c r="JO119" s="1"/>
    </row>
    <row r="120" ht="24.75" customHeight="1">
      <c r="A120" s="33"/>
      <c r="D120" s="246"/>
      <c r="E120" s="1"/>
      <c r="J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Z120" s="142"/>
      <c r="AB120" s="140" t="s">
        <v>1601</v>
      </c>
      <c r="AC120" s="141" t="s">
        <v>1621</v>
      </c>
      <c r="AD120" s="136">
        <f t="shared" si="140"/>
        <v>59.85</v>
      </c>
      <c r="AE120" s="136">
        <f t="shared" si="141"/>
        <v>339.15</v>
      </c>
      <c r="AF120" s="145">
        <v>399.0</v>
      </c>
      <c r="AG120" s="146">
        <v>0.05</v>
      </c>
      <c r="AH120" s="147" t="s">
        <v>255</v>
      </c>
      <c r="AI120" s="1"/>
      <c r="AJ120" s="1"/>
      <c r="AK120" s="1"/>
      <c r="AL120" s="1"/>
      <c r="AT120" s="1"/>
      <c r="AX120" s="1"/>
      <c r="AY120" s="1"/>
      <c r="AZ120" s="1"/>
      <c r="BA120" s="1"/>
      <c r="BB120" s="1"/>
      <c r="BJ120" s="1"/>
      <c r="BK120" s="1"/>
      <c r="BT120" s="1"/>
      <c r="CB120" s="33"/>
      <c r="CC120" s="1"/>
      <c r="CK120" s="1"/>
      <c r="CO120" s="142"/>
      <c r="CS120" s="1"/>
      <c r="CW120" s="267"/>
      <c r="CZ120" s="97"/>
      <c r="DA120" s="1"/>
      <c r="DH120" s="1"/>
      <c r="DI120" s="1"/>
      <c r="DW120" s="1"/>
      <c r="EF120" s="1"/>
      <c r="EQ120" s="142"/>
      <c r="ER120" s="142"/>
      <c r="ES120" s="142"/>
      <c r="EW120" s="142"/>
      <c r="EX120" s="142"/>
      <c r="EY120" s="142"/>
      <c r="EZ120" s="142"/>
      <c r="FB120" s="142"/>
      <c r="FC120" s="142"/>
      <c r="FD120" s="142"/>
      <c r="FE120" s="142"/>
      <c r="FF120" s="142"/>
      <c r="FG120" s="142"/>
      <c r="FH120" s="142"/>
      <c r="FI120" s="142"/>
      <c r="FK120" s="142"/>
      <c r="FU120" s="142"/>
      <c r="FZ120" s="1"/>
      <c r="GA120" s="1"/>
      <c r="GE120" s="1"/>
      <c r="GF120" s="1"/>
      <c r="GG120" s="1"/>
      <c r="GH120" s="1"/>
      <c r="GI120" s="1"/>
      <c r="GJ120" s="1"/>
      <c r="GK120" s="1"/>
      <c r="GM120" s="1"/>
      <c r="GN120" s="1"/>
      <c r="GO120" s="1"/>
      <c r="GP120" s="1"/>
      <c r="GR120" s="1"/>
      <c r="GS120" s="1"/>
      <c r="GT120" s="1"/>
      <c r="GU120" s="1"/>
      <c r="GW120" s="1"/>
      <c r="HC120" s="1"/>
      <c r="HD120" s="142"/>
      <c r="HN120" s="1"/>
      <c r="HO120" s="1"/>
      <c r="HP120" s="1"/>
      <c r="HQ120" s="1"/>
      <c r="HR120" s="1"/>
      <c r="HS120" s="1"/>
      <c r="HT120" s="1"/>
      <c r="HV120" s="1"/>
      <c r="HW120" s="1"/>
      <c r="HX120" s="1"/>
      <c r="HY120" s="1"/>
      <c r="HZ120" s="1"/>
      <c r="IA120" s="1"/>
      <c r="IB120" s="1"/>
      <c r="ID120" s="1"/>
      <c r="IE120" s="1"/>
      <c r="IF120" s="1"/>
      <c r="IG120" s="1"/>
      <c r="IH120" s="1"/>
      <c r="II120" s="1"/>
      <c r="IJ120" s="1"/>
      <c r="IL120" s="1"/>
      <c r="IM120" s="1"/>
      <c r="IN120" s="1"/>
      <c r="IO120" s="1"/>
      <c r="IP120" s="1"/>
      <c r="IQ120" s="1"/>
      <c r="IR120" s="1"/>
      <c r="JM120" s="1"/>
      <c r="JN120" s="1"/>
      <c r="JO120" s="1"/>
    </row>
    <row r="121" ht="24.75" customHeight="1">
      <c r="A121" s="33"/>
      <c r="D121" s="246"/>
      <c r="E121" s="1"/>
      <c r="J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Z121" s="142"/>
      <c r="AB121" s="140" t="s">
        <v>1662</v>
      </c>
      <c r="AC121" s="141" t="s">
        <v>30</v>
      </c>
      <c r="AD121" s="136">
        <f t="shared" si="140"/>
        <v>29.85</v>
      </c>
      <c r="AE121" s="136">
        <f t="shared" si="141"/>
        <v>169.15</v>
      </c>
      <c r="AF121" s="145">
        <v>199.0</v>
      </c>
      <c r="AG121" s="146">
        <v>0.05</v>
      </c>
      <c r="AH121" s="147" t="s">
        <v>255</v>
      </c>
      <c r="AI121" s="1"/>
      <c r="AJ121" s="1"/>
      <c r="AK121" s="1"/>
      <c r="AL121" s="1"/>
      <c r="AT121" s="1"/>
      <c r="AX121" s="1"/>
      <c r="AY121" s="1"/>
      <c r="AZ121" s="1"/>
      <c r="BA121" s="1"/>
      <c r="BB121" s="1"/>
      <c r="BJ121" s="1"/>
      <c r="BK121" s="1"/>
      <c r="BT121" s="1"/>
      <c r="CB121" s="33"/>
      <c r="CC121" s="1"/>
      <c r="CK121" s="1"/>
      <c r="CO121" s="142"/>
      <c r="CS121" s="1"/>
      <c r="CW121" s="267"/>
      <c r="CZ121" s="97"/>
      <c r="DA121" s="1"/>
      <c r="DH121" s="1"/>
      <c r="DI121" s="1"/>
      <c r="DO121" s="1"/>
      <c r="DP121" s="136"/>
      <c r="DW121" s="1"/>
      <c r="EF121" s="1"/>
      <c r="EQ121" s="142"/>
      <c r="ER121" s="142"/>
      <c r="ES121" s="142"/>
      <c r="EW121" s="142"/>
      <c r="EX121" s="142"/>
      <c r="EY121" s="142"/>
      <c r="EZ121" s="142"/>
      <c r="FB121" s="142"/>
      <c r="FC121" s="142"/>
      <c r="FD121" s="142"/>
      <c r="FE121" s="142"/>
      <c r="FF121" s="142"/>
      <c r="FG121" s="142"/>
      <c r="FH121" s="142"/>
      <c r="FI121" s="142"/>
      <c r="FK121" s="142"/>
      <c r="FU121" s="142"/>
      <c r="FZ121" s="1"/>
      <c r="GA121" s="1"/>
      <c r="GE121" s="1"/>
      <c r="GF121" s="1"/>
      <c r="GG121" s="1"/>
      <c r="GH121" s="1"/>
      <c r="GI121" s="1"/>
      <c r="GJ121" s="1"/>
      <c r="GK121" s="1"/>
      <c r="GM121" s="1"/>
      <c r="GN121" s="1"/>
      <c r="GO121" s="1"/>
      <c r="GP121" s="1"/>
      <c r="GR121" s="1"/>
      <c r="GS121" s="1"/>
      <c r="GT121" s="1"/>
      <c r="GU121" s="1"/>
      <c r="GW121" s="1"/>
      <c r="HC121" s="1"/>
      <c r="HD121" s="142"/>
      <c r="HN121" s="1"/>
      <c r="HO121" s="1"/>
      <c r="HP121" s="1"/>
      <c r="HQ121" s="1"/>
      <c r="HR121" s="1"/>
      <c r="HS121" s="1"/>
      <c r="HT121" s="1"/>
      <c r="HV121" s="1"/>
      <c r="HW121" s="1"/>
      <c r="HX121" s="1"/>
      <c r="HY121" s="1"/>
      <c r="HZ121" s="1"/>
      <c r="IA121" s="1"/>
      <c r="IB121" s="1"/>
      <c r="ID121" s="1"/>
      <c r="IE121" s="1"/>
      <c r="IF121" s="1"/>
      <c r="IG121" s="1"/>
      <c r="IH121" s="1"/>
      <c r="II121" s="1"/>
      <c r="IJ121" s="1"/>
      <c r="IL121" s="1"/>
      <c r="IM121" s="1"/>
      <c r="IN121" s="1"/>
      <c r="IO121" s="1"/>
      <c r="IP121" s="1"/>
      <c r="IQ121" s="1"/>
      <c r="IR121" s="1"/>
      <c r="JM121" s="1"/>
      <c r="JN121" s="1"/>
      <c r="JO121" s="1"/>
    </row>
    <row r="122" ht="24.75" customHeight="1">
      <c r="A122" s="33"/>
      <c r="D122" s="246"/>
      <c r="E122" s="1"/>
      <c r="J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Z122" s="142"/>
      <c r="AB122" s="140" t="s">
        <v>1618</v>
      </c>
      <c r="AC122" s="141" t="s">
        <v>1663</v>
      </c>
      <c r="AD122" s="136">
        <f t="shared" si="140"/>
        <v>29.85</v>
      </c>
      <c r="AE122" s="136">
        <f t="shared" si="141"/>
        <v>169.15</v>
      </c>
      <c r="AF122" s="145">
        <v>199.0</v>
      </c>
      <c r="AG122" s="146">
        <v>0.05</v>
      </c>
      <c r="AH122" s="147" t="s">
        <v>255</v>
      </c>
      <c r="AI122" s="1"/>
      <c r="AJ122" s="1"/>
      <c r="AK122" s="1"/>
      <c r="AL122" s="1"/>
      <c r="AT122" s="1"/>
      <c r="AX122" s="1"/>
      <c r="AY122" s="1"/>
      <c r="AZ122" s="1"/>
      <c r="BA122" s="1"/>
      <c r="BB122" s="1"/>
      <c r="BJ122" s="1"/>
      <c r="BK122" s="1"/>
      <c r="BT122" s="1"/>
      <c r="CB122" s="33"/>
      <c r="CC122" s="1"/>
      <c r="CK122" s="1"/>
      <c r="CO122" s="142"/>
      <c r="CS122" s="1"/>
      <c r="CW122" s="267"/>
      <c r="CZ122" s="97"/>
      <c r="DA122" s="1"/>
      <c r="DH122" s="1"/>
      <c r="DI122" s="1"/>
      <c r="DO122" s="1"/>
      <c r="DP122" s="154"/>
      <c r="DQ122" s="154"/>
      <c r="DR122" s="154">
        <f>DQ122*15/100</f>
        <v>0</v>
      </c>
      <c r="DS122" s="154"/>
      <c r="DT122" s="154"/>
      <c r="DU122" s="154"/>
      <c r="DV122" s="154">
        <f>DQ122-DR122</f>
        <v>0</v>
      </c>
      <c r="DW122" s="1"/>
      <c r="EF122" s="1"/>
      <c r="EQ122" s="142"/>
      <c r="ER122" s="142"/>
      <c r="ES122" s="142"/>
      <c r="EW122" s="142"/>
      <c r="EX122" s="142"/>
      <c r="EY122" s="142"/>
      <c r="EZ122" s="142"/>
      <c r="FB122" s="142"/>
      <c r="FC122" s="142"/>
      <c r="FD122" s="142"/>
      <c r="FE122" s="142"/>
      <c r="FF122" s="142"/>
      <c r="FG122" s="142"/>
      <c r="FH122" s="142"/>
      <c r="FI122" s="142"/>
      <c r="FK122" s="142"/>
      <c r="FU122" s="142"/>
      <c r="FZ122" s="1"/>
      <c r="GA122" s="1"/>
      <c r="GE122" s="1"/>
      <c r="GF122" s="1"/>
      <c r="GG122" s="1"/>
      <c r="GH122" s="1"/>
      <c r="GI122" s="1"/>
      <c r="GJ122" s="1"/>
      <c r="GK122" s="1"/>
      <c r="GM122" s="1"/>
      <c r="GN122" s="1"/>
      <c r="GO122" s="1"/>
      <c r="GP122" s="1"/>
      <c r="GR122" s="1"/>
      <c r="GS122" s="1"/>
      <c r="GT122" s="1"/>
      <c r="GU122" s="1"/>
      <c r="GW122" s="1"/>
      <c r="HC122" s="1"/>
      <c r="HD122" s="142"/>
      <c r="HN122" s="1"/>
      <c r="HO122" s="1"/>
      <c r="HP122" s="1"/>
      <c r="HQ122" s="1"/>
      <c r="HR122" s="1"/>
      <c r="HS122" s="1"/>
      <c r="HT122" s="1"/>
      <c r="HV122" s="1"/>
      <c r="HW122" s="1"/>
      <c r="HX122" s="1"/>
      <c r="HY122" s="1"/>
      <c r="HZ122" s="1"/>
      <c r="IA122" s="1"/>
      <c r="IB122" s="1"/>
      <c r="ID122" s="1"/>
      <c r="IE122" s="1"/>
      <c r="IF122" s="1"/>
      <c r="IG122" s="1"/>
      <c r="IH122" s="1"/>
      <c r="II122" s="1"/>
      <c r="IJ122" s="1"/>
      <c r="IL122" s="1"/>
      <c r="IM122" s="1"/>
      <c r="IN122" s="1"/>
      <c r="IO122" s="1"/>
      <c r="IP122" s="1"/>
      <c r="IQ122" s="1"/>
      <c r="IR122" s="1"/>
      <c r="JM122" s="1"/>
      <c r="JN122" s="1"/>
      <c r="JO122" s="1"/>
    </row>
    <row r="123" ht="24.75" customHeight="1">
      <c r="A123" s="33"/>
      <c r="D123" s="246"/>
      <c r="E123" s="1"/>
      <c r="J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Z123" s="142"/>
      <c r="AB123" s="140" t="s">
        <v>1664</v>
      </c>
      <c r="AC123" s="141" t="s">
        <v>1665</v>
      </c>
      <c r="AD123" s="136">
        <f t="shared" si="140"/>
        <v>44.85</v>
      </c>
      <c r="AE123" s="136">
        <f t="shared" si="141"/>
        <v>254.15</v>
      </c>
      <c r="AF123" s="145">
        <v>299.0</v>
      </c>
      <c r="AG123" s="146">
        <v>0.05</v>
      </c>
      <c r="AH123" s="147" t="s">
        <v>255</v>
      </c>
      <c r="AI123" s="1"/>
      <c r="AJ123" s="1"/>
      <c r="AK123" s="1"/>
      <c r="AL123" s="1"/>
      <c r="AT123" s="1"/>
      <c r="AX123" s="1"/>
      <c r="AY123" s="1"/>
      <c r="AZ123" s="1"/>
      <c r="BA123" s="1"/>
      <c r="BB123" s="1"/>
      <c r="BJ123" s="1"/>
      <c r="BK123" s="1"/>
      <c r="BT123" s="1"/>
      <c r="CB123" s="33"/>
      <c r="CC123" s="1"/>
      <c r="CK123" s="1"/>
      <c r="CO123" s="142"/>
      <c r="CS123" s="1"/>
      <c r="CW123" s="267"/>
      <c r="CZ123" s="97"/>
      <c r="DA123" s="1"/>
      <c r="DH123" s="1"/>
      <c r="DI123" s="1"/>
      <c r="DO123" s="1"/>
      <c r="DP123" s="1"/>
      <c r="DQ123" s="1"/>
      <c r="DR123" s="1"/>
      <c r="DS123" s="1"/>
      <c r="DT123" s="1"/>
      <c r="DU123" s="1"/>
      <c r="DV123" s="1"/>
      <c r="EF123" s="1"/>
      <c r="EQ123" s="142"/>
      <c r="ER123" s="142"/>
      <c r="ES123" s="142"/>
      <c r="EW123" s="142"/>
      <c r="EX123" s="142"/>
      <c r="EY123" s="142"/>
      <c r="EZ123" s="142"/>
      <c r="FB123" s="142"/>
      <c r="FC123" s="142"/>
      <c r="FD123" s="142"/>
      <c r="FE123" s="142"/>
      <c r="FF123" s="142"/>
      <c r="FG123" s="142"/>
      <c r="FH123" s="142"/>
      <c r="FI123" s="142"/>
      <c r="FK123" s="142"/>
      <c r="FU123" s="142"/>
      <c r="FZ123" s="1"/>
      <c r="GA123" s="1"/>
      <c r="GE123" s="1"/>
      <c r="GF123" s="1"/>
      <c r="GG123" s="1"/>
      <c r="GH123" s="1"/>
      <c r="GI123" s="1"/>
      <c r="GJ123" s="1"/>
      <c r="GK123" s="1"/>
      <c r="GM123" s="1"/>
      <c r="GN123" s="1"/>
      <c r="GO123" s="1"/>
      <c r="GP123" s="1"/>
      <c r="GR123" s="1"/>
      <c r="GS123" s="1"/>
      <c r="GT123" s="1"/>
      <c r="GU123" s="1"/>
      <c r="GW123" s="1"/>
      <c r="HC123" s="1"/>
      <c r="HD123" s="142"/>
      <c r="HN123" s="1"/>
      <c r="HO123" s="1"/>
      <c r="HP123" s="1"/>
      <c r="HQ123" s="1"/>
      <c r="HR123" s="1"/>
      <c r="HS123" s="1"/>
      <c r="HT123" s="1"/>
      <c r="HV123" s="1"/>
      <c r="HW123" s="1"/>
      <c r="HX123" s="1"/>
      <c r="HY123" s="1"/>
      <c r="HZ123" s="1"/>
      <c r="IA123" s="1"/>
      <c r="IB123" s="1"/>
      <c r="ID123" s="1"/>
      <c r="IE123" s="1"/>
      <c r="IF123" s="1"/>
      <c r="IG123" s="1"/>
      <c r="IH123" s="1"/>
      <c r="II123" s="1"/>
      <c r="IJ123" s="1"/>
      <c r="IL123" s="1"/>
      <c r="IM123" s="1"/>
      <c r="IN123" s="1"/>
      <c r="IO123" s="1"/>
      <c r="IP123" s="1"/>
      <c r="IQ123" s="1"/>
      <c r="IR123" s="1"/>
      <c r="JM123" s="1"/>
      <c r="JN123" s="1"/>
      <c r="JO123" s="1"/>
    </row>
    <row r="124" ht="24.75" customHeight="1">
      <c r="A124" s="33"/>
      <c r="D124" s="246"/>
      <c r="E124" s="1"/>
      <c r="J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Z124" s="142"/>
      <c r="AB124" s="140" t="s">
        <v>1632</v>
      </c>
      <c r="AC124" s="141" t="s">
        <v>1666</v>
      </c>
      <c r="AD124" s="136">
        <f t="shared" si="140"/>
        <v>29.85</v>
      </c>
      <c r="AE124" s="136">
        <f t="shared" si="141"/>
        <v>169.15</v>
      </c>
      <c r="AF124" s="145">
        <v>199.0</v>
      </c>
      <c r="AG124" s="146">
        <v>0.05</v>
      </c>
      <c r="AH124" s="147" t="s">
        <v>255</v>
      </c>
      <c r="AI124" s="1"/>
      <c r="AJ124" s="1"/>
      <c r="AK124" s="1"/>
      <c r="AL124" s="1"/>
      <c r="AT124" s="1"/>
      <c r="AX124" s="1"/>
      <c r="AY124" s="1"/>
      <c r="AZ124" s="1"/>
      <c r="BA124" s="1"/>
      <c r="BB124" s="1"/>
      <c r="BJ124" s="1"/>
      <c r="BK124" s="1"/>
      <c r="BT124" s="1"/>
      <c r="CB124" s="33"/>
      <c r="CC124" s="1"/>
      <c r="CK124" s="1"/>
      <c r="CO124" s="142"/>
      <c r="CS124" s="1"/>
      <c r="CW124" s="267"/>
      <c r="CZ124" s="97"/>
      <c r="DA124" s="1"/>
      <c r="DH124" s="1"/>
      <c r="DI124" s="1"/>
      <c r="DO124" s="1"/>
      <c r="DP124" s="1"/>
      <c r="DQ124" s="1"/>
      <c r="DR124" s="1"/>
      <c r="DS124" s="1"/>
      <c r="DT124" s="1"/>
      <c r="DU124" s="1"/>
      <c r="DV124" s="1"/>
      <c r="EF124" s="1"/>
      <c r="EQ124" s="142"/>
      <c r="ER124" s="142"/>
      <c r="ES124" s="142"/>
      <c r="EW124" s="142"/>
      <c r="EX124" s="142"/>
      <c r="EY124" s="142"/>
      <c r="EZ124" s="142"/>
      <c r="FB124" s="142"/>
      <c r="FC124" s="142"/>
      <c r="FD124" s="142"/>
      <c r="FE124" s="142"/>
      <c r="FF124" s="142"/>
      <c r="FG124" s="142"/>
      <c r="FH124" s="142"/>
      <c r="FI124" s="142"/>
      <c r="FK124" s="142"/>
      <c r="FU124" s="142"/>
      <c r="FZ124" s="1"/>
      <c r="GA124" s="1"/>
      <c r="GE124" s="1"/>
      <c r="GF124" s="1"/>
      <c r="GG124" s="1"/>
      <c r="GH124" s="1"/>
      <c r="GI124" s="1"/>
      <c r="GJ124" s="1"/>
      <c r="GK124" s="1"/>
      <c r="GM124" s="1"/>
      <c r="GN124" s="1"/>
      <c r="GO124" s="1"/>
      <c r="GP124" s="1"/>
      <c r="GR124" s="1"/>
      <c r="GS124" s="1"/>
      <c r="GT124" s="1"/>
      <c r="GU124" s="1"/>
      <c r="GW124" s="1"/>
      <c r="HC124" s="1"/>
      <c r="HD124" s="142"/>
      <c r="HN124" s="1"/>
      <c r="HO124" s="1"/>
      <c r="HP124" s="1"/>
      <c r="HQ124" s="1"/>
      <c r="HR124" s="1"/>
      <c r="HS124" s="1"/>
      <c r="HT124" s="1"/>
      <c r="HV124" s="1"/>
      <c r="HW124" s="1"/>
      <c r="HX124" s="1"/>
      <c r="HY124" s="1"/>
      <c r="HZ124" s="1"/>
      <c r="IA124" s="1"/>
      <c r="IB124" s="1"/>
      <c r="ID124" s="1"/>
      <c r="IE124" s="1"/>
      <c r="IF124" s="1"/>
      <c r="IG124" s="1"/>
      <c r="IH124" s="1"/>
      <c r="II124" s="1"/>
      <c r="IJ124" s="1"/>
      <c r="IL124" s="1"/>
      <c r="IM124" s="1"/>
      <c r="IN124" s="1"/>
      <c r="IO124" s="1"/>
      <c r="IP124" s="1"/>
      <c r="IQ124" s="1"/>
      <c r="IR124" s="1"/>
      <c r="JM124" s="1"/>
      <c r="JN124" s="1"/>
      <c r="JO124" s="1"/>
    </row>
    <row r="125" ht="24.75" customHeight="1">
      <c r="A125" s="33"/>
      <c r="D125" s="246"/>
      <c r="E125" s="1"/>
      <c r="J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Z125" s="142"/>
      <c r="AB125" s="140" t="s">
        <v>1667</v>
      </c>
      <c r="AC125" s="141" t="s">
        <v>1553</v>
      </c>
      <c r="AD125" s="136">
        <f t="shared" si="140"/>
        <v>24</v>
      </c>
      <c r="AE125" s="136">
        <f t="shared" si="141"/>
        <v>136</v>
      </c>
      <c r="AF125" s="145">
        <v>160.0</v>
      </c>
      <c r="AG125" s="146">
        <v>0.05</v>
      </c>
      <c r="AH125" s="147" t="s">
        <v>255</v>
      </c>
      <c r="AI125" s="1"/>
      <c r="AJ125" s="1"/>
      <c r="AK125" s="1"/>
      <c r="AL125" s="1"/>
      <c r="AT125" s="1"/>
      <c r="AX125" s="1"/>
      <c r="AY125" s="1"/>
      <c r="AZ125" s="1"/>
      <c r="BA125" s="1"/>
      <c r="BB125" s="1"/>
      <c r="BJ125" s="1"/>
      <c r="BK125" s="1"/>
      <c r="BT125" s="1"/>
      <c r="CB125" s="33"/>
      <c r="CC125" s="1"/>
      <c r="CK125" s="1"/>
      <c r="CO125" s="142"/>
      <c r="CS125" s="1"/>
      <c r="CW125" s="267"/>
      <c r="CZ125" s="97"/>
      <c r="DA125" s="1"/>
      <c r="DH125" s="1"/>
      <c r="DI125" s="1"/>
      <c r="DR125" s="1"/>
      <c r="DS125" s="1"/>
      <c r="DT125" s="1"/>
      <c r="DU125" s="1"/>
      <c r="DV125" s="1"/>
      <c r="EF125" s="1"/>
      <c r="EQ125" s="142"/>
      <c r="ER125" s="142"/>
      <c r="ES125" s="142"/>
      <c r="EW125" s="142"/>
      <c r="EX125" s="142"/>
      <c r="EY125" s="142"/>
      <c r="EZ125" s="142"/>
      <c r="FB125" s="142"/>
      <c r="FC125" s="142"/>
      <c r="FD125" s="142"/>
      <c r="FE125" s="142"/>
      <c r="FF125" s="142"/>
      <c r="FG125" s="142"/>
      <c r="FH125" s="142"/>
      <c r="FI125" s="142"/>
      <c r="FK125" s="142"/>
      <c r="FU125" s="142"/>
      <c r="FZ125" s="1"/>
      <c r="GA125" s="1"/>
      <c r="GE125" s="1"/>
      <c r="GF125" s="1"/>
      <c r="GG125" s="1"/>
      <c r="GH125" s="1"/>
      <c r="GI125" s="1"/>
      <c r="GJ125" s="1"/>
      <c r="GK125" s="1"/>
      <c r="GM125" s="1"/>
      <c r="GN125" s="1"/>
      <c r="GO125" s="1"/>
      <c r="GP125" s="1"/>
      <c r="GR125" s="1"/>
      <c r="GS125" s="1"/>
      <c r="GT125" s="1"/>
      <c r="GU125" s="1"/>
      <c r="GW125" s="1"/>
      <c r="HC125" s="1"/>
      <c r="HD125" s="142"/>
      <c r="HN125" s="1"/>
      <c r="HO125" s="1"/>
      <c r="HP125" s="1"/>
      <c r="HQ125" s="1"/>
      <c r="HR125" s="1"/>
      <c r="HS125" s="1"/>
      <c r="HT125" s="1"/>
      <c r="HV125" s="1"/>
      <c r="HW125" s="1"/>
      <c r="HX125" s="1"/>
      <c r="HY125" s="1"/>
      <c r="HZ125" s="1"/>
      <c r="IA125" s="1"/>
      <c r="IB125" s="1"/>
      <c r="ID125" s="1"/>
      <c r="IE125" s="1"/>
      <c r="IF125" s="1"/>
      <c r="IG125" s="1"/>
      <c r="IH125" s="1"/>
      <c r="II125" s="1"/>
      <c r="IJ125" s="1"/>
      <c r="IL125" s="1"/>
      <c r="IM125" s="1"/>
      <c r="IN125" s="1"/>
      <c r="IO125" s="1"/>
      <c r="IP125" s="1"/>
      <c r="IQ125" s="1"/>
      <c r="IR125" s="1"/>
      <c r="JM125" s="1"/>
      <c r="JN125" s="1"/>
      <c r="JO125" s="1"/>
    </row>
    <row r="126" ht="24.75" customHeight="1">
      <c r="A126" s="33"/>
      <c r="D126" s="246"/>
      <c r="E126" s="1"/>
      <c r="J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Z126" s="142"/>
      <c r="AB126" s="140" t="s">
        <v>1668</v>
      </c>
      <c r="AC126" s="141" t="s">
        <v>657</v>
      </c>
      <c r="AD126" s="136">
        <f t="shared" si="140"/>
        <v>74.85</v>
      </c>
      <c r="AE126" s="136">
        <f t="shared" si="141"/>
        <v>424.15</v>
      </c>
      <c r="AF126" s="145">
        <v>499.0</v>
      </c>
      <c r="AG126" s="146">
        <v>0.05</v>
      </c>
      <c r="AH126" s="147" t="s">
        <v>255</v>
      </c>
      <c r="AI126" s="1"/>
      <c r="AJ126" s="1"/>
      <c r="AK126" s="1"/>
      <c r="AL126" s="1"/>
      <c r="AT126" s="1"/>
      <c r="AX126" s="1"/>
      <c r="AY126" s="1"/>
      <c r="AZ126" s="1"/>
      <c r="BA126" s="1"/>
      <c r="BB126" s="1"/>
      <c r="BJ126" s="1"/>
      <c r="BK126" s="1"/>
      <c r="BT126" s="1"/>
      <c r="CB126" s="33"/>
      <c r="CC126" s="1"/>
      <c r="CK126" s="1"/>
      <c r="CO126" s="142"/>
      <c r="CS126" s="1"/>
      <c r="CW126" s="267"/>
      <c r="CZ126" s="97"/>
      <c r="DA126" s="1"/>
      <c r="DH126" s="1"/>
      <c r="DI126" s="1"/>
      <c r="DR126" s="1"/>
      <c r="DS126" s="1"/>
      <c r="DT126" s="1"/>
      <c r="DU126" s="1"/>
      <c r="DV126" s="1"/>
      <c r="EF126" s="1"/>
      <c r="EQ126" s="142"/>
      <c r="ER126" s="142"/>
      <c r="ES126" s="142"/>
      <c r="EW126" s="142"/>
      <c r="EX126" s="142"/>
      <c r="EY126" s="142"/>
      <c r="EZ126" s="142"/>
      <c r="FB126" s="142"/>
      <c r="FC126" s="142"/>
      <c r="FD126" s="142"/>
      <c r="FE126" s="142"/>
      <c r="FF126" s="142"/>
      <c r="FG126" s="142"/>
      <c r="FH126" s="142"/>
      <c r="FI126" s="142"/>
      <c r="FK126" s="142"/>
      <c r="FU126" s="142"/>
      <c r="FZ126" s="1"/>
      <c r="GA126" s="1"/>
      <c r="GE126" s="1"/>
      <c r="GF126" s="1"/>
      <c r="GG126" s="1"/>
      <c r="GH126" s="1"/>
      <c r="GI126" s="1"/>
      <c r="GJ126" s="1"/>
      <c r="GK126" s="1"/>
      <c r="GM126" s="1"/>
      <c r="GN126" s="1"/>
      <c r="GO126" s="1"/>
      <c r="GP126" s="1"/>
      <c r="GR126" s="1"/>
      <c r="GS126" s="1"/>
      <c r="GT126" s="1"/>
      <c r="GU126" s="1"/>
      <c r="GW126" s="1"/>
      <c r="HC126" s="1"/>
      <c r="HD126" s="142"/>
      <c r="HN126" s="1"/>
      <c r="HO126" s="1"/>
      <c r="HP126" s="1"/>
      <c r="HQ126" s="1"/>
      <c r="HR126" s="1"/>
      <c r="HS126" s="1"/>
      <c r="HT126" s="1"/>
      <c r="HV126" s="1"/>
      <c r="HW126" s="1"/>
      <c r="HX126" s="1"/>
      <c r="HY126" s="1"/>
      <c r="HZ126" s="1"/>
      <c r="IA126" s="1"/>
      <c r="IB126" s="1"/>
      <c r="ID126" s="1"/>
      <c r="IE126" s="1"/>
      <c r="IF126" s="1"/>
      <c r="IG126" s="1"/>
      <c r="IH126" s="1"/>
      <c r="II126" s="1"/>
      <c r="IJ126" s="1"/>
      <c r="IL126" s="1"/>
      <c r="IM126" s="1"/>
      <c r="IN126" s="1"/>
      <c r="IO126" s="1"/>
      <c r="IP126" s="1"/>
      <c r="IQ126" s="1"/>
      <c r="IR126" s="1"/>
      <c r="JM126" s="1"/>
      <c r="JN126" s="1"/>
      <c r="JO126" s="1"/>
    </row>
    <row r="127" ht="24.75" customHeight="1">
      <c r="A127" s="33"/>
      <c r="D127" s="246"/>
      <c r="E127" s="1"/>
      <c r="J127" s="1"/>
      <c r="K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Z127" s="142"/>
      <c r="AB127" s="140" t="s">
        <v>1669</v>
      </c>
      <c r="AC127" s="141" t="s">
        <v>1670</v>
      </c>
      <c r="AD127" s="136">
        <f t="shared" si="140"/>
        <v>44.85</v>
      </c>
      <c r="AE127" s="136">
        <f t="shared" si="141"/>
        <v>254.15</v>
      </c>
      <c r="AF127" s="145">
        <v>299.0</v>
      </c>
      <c r="AG127" s="146">
        <v>0.05</v>
      </c>
      <c r="AH127" s="147" t="s">
        <v>255</v>
      </c>
      <c r="AI127" s="1"/>
      <c r="AJ127" s="1"/>
      <c r="AK127" s="1"/>
      <c r="AL127" s="1"/>
      <c r="AT127" s="1"/>
      <c r="AX127" s="1"/>
      <c r="AY127" s="1"/>
      <c r="AZ127" s="1"/>
      <c r="BA127" s="1"/>
      <c r="BB127" s="1"/>
      <c r="BJ127" s="1"/>
      <c r="BK127" s="1"/>
      <c r="BT127" s="1"/>
      <c r="CB127" s="33"/>
      <c r="CC127" s="1"/>
      <c r="CK127" s="1"/>
      <c r="CO127" s="142"/>
      <c r="CS127" s="1"/>
      <c r="CW127" s="267"/>
      <c r="CZ127" s="97"/>
      <c r="DA127" s="1"/>
      <c r="DH127" s="1"/>
      <c r="DI127" s="1"/>
      <c r="DR127" s="1"/>
      <c r="DS127" s="1"/>
      <c r="DT127" s="1"/>
      <c r="DU127" s="1"/>
      <c r="DV127" s="1"/>
      <c r="EF127" s="1"/>
      <c r="EQ127" s="142"/>
      <c r="ER127" s="142"/>
      <c r="ES127" s="142"/>
      <c r="EW127" s="142"/>
      <c r="EX127" s="142"/>
      <c r="EY127" s="142"/>
      <c r="EZ127" s="142"/>
      <c r="FB127" s="142"/>
      <c r="FC127" s="142"/>
      <c r="FD127" s="142"/>
      <c r="FE127" s="142"/>
      <c r="FF127" s="142"/>
      <c r="FG127" s="142"/>
      <c r="FH127" s="142"/>
      <c r="FI127" s="142"/>
      <c r="FK127" s="142"/>
      <c r="FU127" s="142"/>
      <c r="FZ127" s="1"/>
      <c r="GA127" s="1"/>
      <c r="GE127" s="1"/>
      <c r="GF127" s="1"/>
      <c r="GG127" s="1"/>
      <c r="GH127" s="1"/>
      <c r="GI127" s="1"/>
      <c r="GJ127" s="1"/>
      <c r="GK127" s="1"/>
      <c r="GM127" s="1"/>
      <c r="GN127" s="1"/>
      <c r="GO127" s="1"/>
      <c r="GP127" s="1"/>
      <c r="GR127" s="1"/>
      <c r="GS127" s="1"/>
      <c r="GT127" s="1"/>
      <c r="GU127" s="1"/>
      <c r="GW127" s="1"/>
      <c r="HC127" s="1"/>
      <c r="HD127" s="142"/>
      <c r="HN127" s="1"/>
      <c r="HO127" s="1"/>
      <c r="HP127" s="1"/>
      <c r="HQ127" s="1"/>
      <c r="HR127" s="1"/>
      <c r="HS127" s="1"/>
      <c r="HT127" s="1"/>
      <c r="HV127" s="1"/>
      <c r="HW127" s="1"/>
      <c r="HX127" s="1"/>
      <c r="HY127" s="1"/>
      <c r="HZ127" s="1"/>
      <c r="IA127" s="1"/>
      <c r="IB127" s="1"/>
      <c r="ID127" s="1"/>
      <c r="IE127" s="1"/>
      <c r="IF127" s="1"/>
      <c r="IG127" s="1"/>
      <c r="IH127" s="1"/>
      <c r="II127" s="1"/>
      <c r="IJ127" s="1"/>
      <c r="IL127" s="1"/>
      <c r="IM127" s="1"/>
      <c r="IN127" s="1"/>
      <c r="IO127" s="1"/>
      <c r="IP127" s="1"/>
      <c r="IQ127" s="1"/>
      <c r="IR127" s="1"/>
      <c r="JM127" s="1"/>
      <c r="JN127" s="1"/>
      <c r="JO127" s="1"/>
    </row>
    <row r="128" ht="24.75" customHeight="1">
      <c r="A128" s="33"/>
      <c r="D128" s="246"/>
      <c r="E128" s="1"/>
      <c r="J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Z128" s="142"/>
      <c r="AB128" s="140" t="s">
        <v>1671</v>
      </c>
      <c r="AC128" s="141" t="s">
        <v>1631</v>
      </c>
      <c r="AD128" s="136">
        <f t="shared" si="140"/>
        <v>67.5</v>
      </c>
      <c r="AE128" s="136">
        <f t="shared" si="141"/>
        <v>382.5</v>
      </c>
      <c r="AF128" s="145">
        <v>450.0</v>
      </c>
      <c r="AG128" s="146">
        <v>0.05</v>
      </c>
      <c r="AH128" s="147" t="s">
        <v>255</v>
      </c>
      <c r="AI128" s="1"/>
      <c r="AJ128" s="1"/>
      <c r="AK128" s="1"/>
      <c r="AL128" s="1"/>
      <c r="AT128" s="1"/>
      <c r="AX128" s="1"/>
      <c r="AY128" s="1"/>
      <c r="AZ128" s="1"/>
      <c r="BA128" s="1"/>
      <c r="BB128" s="1"/>
      <c r="BJ128" s="1"/>
      <c r="BK128" s="1"/>
      <c r="BT128" s="1"/>
      <c r="CB128" s="33"/>
      <c r="CC128" s="1"/>
      <c r="CK128" s="1"/>
      <c r="CO128" s="142"/>
      <c r="CS128" s="1"/>
      <c r="CW128" s="267"/>
      <c r="CZ128" s="97"/>
      <c r="DA128" s="1"/>
      <c r="DH128" s="1"/>
      <c r="DI128" s="1"/>
      <c r="DR128" s="1"/>
      <c r="DS128" s="1"/>
      <c r="DT128" s="1"/>
      <c r="DU128" s="1"/>
      <c r="DV128" s="1"/>
      <c r="EF128" s="1"/>
      <c r="EQ128" s="142"/>
      <c r="ER128" s="142"/>
      <c r="ES128" s="142"/>
      <c r="EW128" s="142"/>
      <c r="EX128" s="142"/>
      <c r="EY128" s="142"/>
      <c r="EZ128" s="142"/>
      <c r="FB128" s="142"/>
      <c r="FC128" s="142"/>
      <c r="FD128" s="142"/>
      <c r="FE128" s="142"/>
      <c r="FF128" s="142"/>
      <c r="FG128" s="142"/>
      <c r="FH128" s="142"/>
      <c r="FI128" s="142"/>
      <c r="FK128" s="142"/>
      <c r="FU128" s="142"/>
      <c r="FZ128" s="1"/>
      <c r="GA128" s="1"/>
      <c r="GE128" s="1"/>
      <c r="GF128" s="1"/>
      <c r="GG128" s="1"/>
      <c r="GH128" s="1"/>
      <c r="GI128" s="1"/>
      <c r="GJ128" s="1"/>
      <c r="GK128" s="1"/>
      <c r="GM128" s="1"/>
      <c r="GN128" s="1"/>
      <c r="GO128" s="1"/>
      <c r="GP128" s="1"/>
      <c r="GR128" s="1"/>
      <c r="GS128" s="1"/>
      <c r="GT128" s="1"/>
      <c r="GU128" s="1"/>
      <c r="GW128" s="1"/>
      <c r="HC128" s="1"/>
      <c r="HD128" s="142"/>
      <c r="HN128" s="1"/>
      <c r="HO128" s="1"/>
      <c r="HP128" s="1"/>
      <c r="HQ128" s="1"/>
      <c r="HR128" s="1"/>
      <c r="HS128" s="1"/>
      <c r="HT128" s="1"/>
      <c r="HV128" s="1"/>
      <c r="HW128" s="1"/>
      <c r="HX128" s="1"/>
      <c r="HY128" s="1"/>
      <c r="HZ128" s="1"/>
      <c r="IA128" s="1"/>
      <c r="IB128" s="1"/>
      <c r="ID128" s="1"/>
      <c r="IE128" s="1"/>
      <c r="IF128" s="1"/>
      <c r="IG128" s="1"/>
      <c r="IH128" s="1"/>
      <c r="II128" s="1"/>
      <c r="IJ128" s="1"/>
      <c r="IL128" s="1"/>
      <c r="IM128" s="1"/>
      <c r="IN128" s="1"/>
      <c r="IO128" s="1"/>
      <c r="IP128" s="1"/>
      <c r="IQ128" s="1"/>
      <c r="IR128" s="1"/>
      <c r="JM128" s="1"/>
      <c r="JN128" s="1"/>
      <c r="JO128" s="1"/>
    </row>
    <row r="129" ht="24.75" customHeight="1">
      <c r="A129" s="33"/>
      <c r="D129" s="246"/>
      <c r="E129" s="1"/>
      <c r="J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Z129" s="142"/>
      <c r="AB129" s="140" t="s">
        <v>1594</v>
      </c>
      <c r="AC129" s="141" t="s">
        <v>1655</v>
      </c>
      <c r="AD129" s="136">
        <f t="shared" si="140"/>
        <v>37.5</v>
      </c>
      <c r="AE129" s="136">
        <f t="shared" si="141"/>
        <v>212.5</v>
      </c>
      <c r="AF129" s="145">
        <v>250.0</v>
      </c>
      <c r="AG129" s="146">
        <v>0.05</v>
      </c>
      <c r="AH129" s="147" t="s">
        <v>255</v>
      </c>
      <c r="AI129" s="1"/>
      <c r="AJ129" s="1"/>
      <c r="AK129" s="1"/>
      <c r="AL129" s="1"/>
      <c r="AT129" s="1"/>
      <c r="AX129" s="1"/>
      <c r="AY129" s="1"/>
      <c r="AZ129" s="1"/>
      <c r="BA129" s="1"/>
      <c r="BB129" s="1"/>
      <c r="BJ129" s="1"/>
      <c r="BK129" s="1"/>
      <c r="BT129" s="1"/>
      <c r="CB129" s="33"/>
      <c r="CC129" s="1"/>
      <c r="CK129" s="1"/>
      <c r="CO129" s="142"/>
      <c r="CS129" s="1"/>
      <c r="CW129" s="267"/>
      <c r="CZ129" s="97"/>
      <c r="DA129" s="1"/>
      <c r="DH129" s="1"/>
      <c r="DI129" s="1"/>
      <c r="DR129" s="1"/>
      <c r="DS129" s="1"/>
      <c r="DT129" s="1"/>
      <c r="DU129" s="1"/>
      <c r="DV129" s="1"/>
      <c r="EF129" s="1"/>
      <c r="EQ129" s="142"/>
      <c r="ER129" s="142"/>
      <c r="ES129" s="142"/>
      <c r="EW129" s="142"/>
      <c r="EX129" s="142"/>
      <c r="EY129" s="142"/>
      <c r="EZ129" s="142"/>
      <c r="FB129" s="142"/>
      <c r="FC129" s="142"/>
      <c r="FD129" s="142"/>
      <c r="FE129" s="142"/>
      <c r="FF129" s="142"/>
      <c r="FG129" s="142"/>
      <c r="FH129" s="142"/>
      <c r="FI129" s="142"/>
      <c r="FK129" s="142"/>
      <c r="FU129" s="142"/>
      <c r="FZ129" s="1"/>
      <c r="GA129" s="1"/>
      <c r="GE129" s="1"/>
      <c r="GF129" s="1"/>
      <c r="GG129" s="1"/>
      <c r="GH129" s="1"/>
      <c r="GI129" s="1"/>
      <c r="GJ129" s="1"/>
      <c r="GK129" s="1"/>
      <c r="GM129" s="1"/>
      <c r="GN129" s="1"/>
      <c r="GO129" s="1"/>
      <c r="GP129" s="1"/>
      <c r="GR129" s="1"/>
      <c r="GS129" s="1"/>
      <c r="GT129" s="1"/>
      <c r="GU129" s="1"/>
      <c r="GW129" s="1"/>
      <c r="HC129" s="1"/>
      <c r="HD129" s="142"/>
      <c r="HN129" s="1"/>
      <c r="HO129" s="1"/>
      <c r="HP129" s="1"/>
      <c r="HQ129" s="1"/>
      <c r="HR129" s="1"/>
      <c r="HS129" s="1"/>
      <c r="HT129" s="1"/>
      <c r="HV129" s="1"/>
      <c r="HW129" s="1"/>
      <c r="HX129" s="1"/>
      <c r="HY129" s="1"/>
      <c r="HZ129" s="1"/>
      <c r="IA129" s="1"/>
      <c r="IB129" s="1"/>
      <c r="ID129" s="1"/>
      <c r="IE129" s="1"/>
      <c r="IF129" s="1"/>
      <c r="IG129" s="1"/>
      <c r="IH129" s="1"/>
      <c r="II129" s="1"/>
      <c r="IJ129" s="1"/>
      <c r="IL129" s="1"/>
      <c r="IM129" s="1"/>
      <c r="IN129" s="1"/>
      <c r="IO129" s="1"/>
      <c r="IP129" s="1"/>
      <c r="IQ129" s="1"/>
      <c r="IR129" s="1"/>
      <c r="JM129" s="1"/>
      <c r="JN129" s="1"/>
      <c r="JO129" s="1"/>
    </row>
    <row r="130" ht="24.75" customHeight="1">
      <c r="A130" s="33"/>
      <c r="D130" s="246"/>
      <c r="E130" s="1"/>
      <c r="J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Z130" s="142"/>
      <c r="AB130" s="140" t="s">
        <v>1672</v>
      </c>
      <c r="AC130" s="141" t="s">
        <v>1673</v>
      </c>
      <c r="AD130" s="136">
        <f t="shared" si="140"/>
        <v>27.75</v>
      </c>
      <c r="AE130" s="136">
        <f t="shared" si="141"/>
        <v>157.25</v>
      </c>
      <c r="AF130" s="145">
        <v>185.0</v>
      </c>
      <c r="AG130" s="146">
        <v>0.05</v>
      </c>
      <c r="AH130" s="147" t="s">
        <v>255</v>
      </c>
      <c r="AI130" s="1"/>
      <c r="AJ130" s="1"/>
      <c r="AK130" s="1"/>
      <c r="AL130" s="1"/>
      <c r="AT130" s="1"/>
      <c r="AX130" s="1"/>
      <c r="AY130" s="1"/>
      <c r="AZ130" s="1"/>
      <c r="BA130" s="1"/>
      <c r="BB130" s="1"/>
      <c r="BJ130" s="1"/>
      <c r="BK130" s="1"/>
      <c r="BT130" s="1"/>
      <c r="CB130" s="33"/>
      <c r="CC130" s="1"/>
      <c r="CK130" s="1"/>
      <c r="CO130" s="142"/>
      <c r="CS130" s="1"/>
      <c r="CW130" s="267"/>
      <c r="CZ130" s="97"/>
      <c r="DA130" s="1"/>
      <c r="DH130" s="1"/>
      <c r="DI130" s="1"/>
      <c r="DR130" s="1"/>
      <c r="DS130" s="1"/>
      <c r="DT130" s="1"/>
      <c r="DU130" s="1"/>
      <c r="DV130" s="1"/>
      <c r="EF130" s="1"/>
      <c r="EQ130" s="142"/>
      <c r="ER130" s="142"/>
      <c r="ES130" s="142"/>
      <c r="EW130" s="142"/>
      <c r="EX130" s="142"/>
      <c r="EY130" s="142"/>
      <c r="EZ130" s="142"/>
      <c r="FB130" s="142"/>
      <c r="FC130" s="142"/>
      <c r="FD130" s="142"/>
      <c r="FE130" s="142"/>
      <c r="FF130" s="142"/>
      <c r="FG130" s="142"/>
      <c r="FH130" s="142"/>
      <c r="FI130" s="142"/>
      <c r="FK130" s="142"/>
      <c r="FU130" s="142"/>
      <c r="FZ130" s="1"/>
      <c r="GA130" s="1"/>
      <c r="GE130" s="1"/>
      <c r="GF130" s="1"/>
      <c r="GG130" s="1"/>
      <c r="GH130" s="1"/>
      <c r="GI130" s="1"/>
      <c r="GJ130" s="1"/>
      <c r="GK130" s="1"/>
      <c r="GM130" s="1"/>
      <c r="GN130" s="1"/>
      <c r="GO130" s="1"/>
      <c r="GP130" s="1"/>
      <c r="GR130" s="1"/>
      <c r="GS130" s="1"/>
      <c r="GT130" s="1"/>
      <c r="GU130" s="1"/>
      <c r="GW130" s="1"/>
      <c r="HC130" s="1"/>
      <c r="HD130" s="142"/>
      <c r="HN130" s="1"/>
      <c r="HO130" s="1"/>
      <c r="HP130" s="1"/>
      <c r="HQ130" s="1"/>
      <c r="HR130" s="1"/>
      <c r="HS130" s="1"/>
      <c r="HT130" s="1"/>
      <c r="HV130" s="1"/>
      <c r="HW130" s="1"/>
      <c r="HX130" s="1"/>
      <c r="HY130" s="1"/>
      <c r="HZ130" s="1"/>
      <c r="IA130" s="1"/>
      <c r="IB130" s="1"/>
      <c r="ID130" s="1"/>
      <c r="IE130" s="1"/>
      <c r="IF130" s="1"/>
      <c r="IG130" s="1"/>
      <c r="IH130" s="1"/>
      <c r="II130" s="1"/>
      <c r="IJ130" s="1"/>
      <c r="IL130" s="1"/>
      <c r="IM130" s="1"/>
      <c r="IN130" s="1"/>
      <c r="IO130" s="1"/>
      <c r="IP130" s="1"/>
      <c r="IQ130" s="1"/>
      <c r="IR130" s="1"/>
      <c r="JM130" s="1"/>
      <c r="JN130" s="1"/>
      <c r="JO130" s="1"/>
    </row>
    <row r="131" ht="24.75" customHeight="1">
      <c r="A131" s="33"/>
      <c r="D131" s="246"/>
      <c r="E131" s="1"/>
      <c r="J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Z131" s="142"/>
      <c r="AB131" s="140" t="s">
        <v>1674</v>
      </c>
      <c r="AC131" s="141" t="s">
        <v>1675</v>
      </c>
      <c r="AD131" s="136">
        <f t="shared" si="140"/>
        <v>22.5</v>
      </c>
      <c r="AE131" s="136">
        <f t="shared" si="141"/>
        <v>127.5</v>
      </c>
      <c r="AF131" s="145">
        <v>150.0</v>
      </c>
      <c r="AG131" s="146">
        <v>0.05</v>
      </c>
      <c r="AH131" s="147" t="s">
        <v>255</v>
      </c>
      <c r="AI131" s="1"/>
      <c r="AJ131" s="1"/>
      <c r="AK131" s="1"/>
      <c r="AL131" s="1"/>
      <c r="AT131" s="1"/>
      <c r="AX131" s="1"/>
      <c r="AY131" s="1"/>
      <c r="AZ131" s="1"/>
      <c r="BA131" s="1"/>
      <c r="BB131" s="1"/>
      <c r="BJ131" s="1"/>
      <c r="BK131" s="1"/>
      <c r="BT131" s="1"/>
      <c r="CB131" s="33"/>
      <c r="CC131" s="1"/>
      <c r="CK131" s="1"/>
      <c r="CO131" s="142"/>
      <c r="CS131" s="1"/>
      <c r="CW131" s="267"/>
      <c r="CZ131" s="97"/>
      <c r="DA131" s="1"/>
      <c r="DH131" s="1"/>
      <c r="DI131" s="1"/>
      <c r="DR131" s="1"/>
      <c r="DS131" s="1"/>
      <c r="DT131" s="1"/>
      <c r="DU131" s="1"/>
      <c r="DV131" s="1"/>
      <c r="EF131" s="1"/>
      <c r="EQ131" s="142"/>
      <c r="ER131" s="142"/>
      <c r="ES131" s="142"/>
      <c r="EW131" s="142"/>
      <c r="EX131" s="142"/>
      <c r="EY131" s="142"/>
      <c r="EZ131" s="142"/>
      <c r="FB131" s="142"/>
      <c r="FC131" s="142"/>
      <c r="FD131" s="142"/>
      <c r="FE131" s="142"/>
      <c r="FF131" s="142"/>
      <c r="FG131" s="142"/>
      <c r="FH131" s="142"/>
      <c r="FI131" s="142"/>
      <c r="FK131" s="142"/>
      <c r="FU131" s="142"/>
      <c r="FZ131" s="1"/>
      <c r="GA131" s="1"/>
      <c r="GE131" s="1"/>
      <c r="GF131" s="1"/>
      <c r="GG131" s="1"/>
      <c r="GH131" s="1"/>
      <c r="GI131" s="1"/>
      <c r="GJ131" s="1"/>
      <c r="GK131" s="1"/>
      <c r="GM131" s="1"/>
      <c r="GN131" s="1"/>
      <c r="GO131" s="1"/>
      <c r="GP131" s="1"/>
      <c r="GR131" s="1"/>
      <c r="GS131" s="1"/>
      <c r="GT131" s="1"/>
      <c r="GU131" s="1"/>
      <c r="GW131" s="1"/>
      <c r="HC131" s="1"/>
      <c r="HD131" s="142"/>
      <c r="HN131" s="1"/>
      <c r="HO131" s="1"/>
      <c r="HP131" s="1"/>
      <c r="HQ131" s="1"/>
      <c r="HR131" s="1"/>
      <c r="HS131" s="1"/>
      <c r="HT131" s="1"/>
      <c r="HV131" s="1"/>
      <c r="HW131" s="1"/>
      <c r="HX131" s="1"/>
      <c r="HY131" s="1"/>
      <c r="HZ131" s="1"/>
      <c r="IA131" s="1"/>
      <c r="IB131" s="1"/>
      <c r="ID131" s="1"/>
      <c r="IE131" s="1"/>
      <c r="IF131" s="1"/>
      <c r="IG131" s="1"/>
      <c r="IH131" s="1"/>
      <c r="II131" s="1"/>
      <c r="IJ131" s="1"/>
      <c r="IL131" s="1"/>
      <c r="IM131" s="1"/>
      <c r="IN131" s="1"/>
      <c r="IO131" s="1"/>
      <c r="IP131" s="1"/>
      <c r="IQ131" s="1"/>
      <c r="IR131" s="1"/>
      <c r="JM131" s="1"/>
      <c r="JN131" s="1"/>
      <c r="JO131" s="1"/>
    </row>
    <row r="132" ht="24.75" customHeight="1">
      <c r="A132" s="33"/>
      <c r="D132" s="246"/>
      <c r="E132" s="1"/>
      <c r="J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Z132" s="142"/>
      <c r="AB132" s="140" t="s">
        <v>1676</v>
      </c>
      <c r="AC132" s="141" t="s">
        <v>30</v>
      </c>
      <c r="AD132" s="136">
        <f t="shared" si="140"/>
        <v>27</v>
      </c>
      <c r="AE132" s="136">
        <f t="shared" si="141"/>
        <v>153</v>
      </c>
      <c r="AF132" s="145">
        <v>180.0</v>
      </c>
      <c r="AG132" s="146">
        <v>0.05</v>
      </c>
      <c r="AH132" s="147" t="s">
        <v>255</v>
      </c>
      <c r="AI132" s="1"/>
      <c r="AJ132" s="1"/>
      <c r="AK132" s="1"/>
      <c r="AL132" s="1"/>
      <c r="AT132" s="1"/>
      <c r="AX132" s="1"/>
      <c r="AY132" s="1"/>
      <c r="AZ132" s="1"/>
      <c r="BA132" s="1"/>
      <c r="BB132" s="1"/>
      <c r="BJ132" s="1"/>
      <c r="BK132" s="1"/>
      <c r="BT132" s="1"/>
      <c r="CB132" s="33"/>
      <c r="CC132" s="1"/>
      <c r="CK132" s="1"/>
      <c r="CO132" s="142"/>
      <c r="CS132" s="1"/>
      <c r="CW132" s="267"/>
      <c r="CZ132" s="97"/>
      <c r="DA132" s="1"/>
      <c r="DH132" s="1"/>
      <c r="DI132" s="1"/>
      <c r="DR132" s="1"/>
      <c r="DS132" s="1"/>
      <c r="DT132" s="1"/>
      <c r="DU132" s="1"/>
      <c r="DV132" s="1"/>
      <c r="EF132" s="1"/>
      <c r="EQ132" s="142"/>
      <c r="ER132" s="142"/>
      <c r="ES132" s="142"/>
      <c r="EW132" s="142"/>
      <c r="EX132" s="142"/>
      <c r="EY132" s="142"/>
      <c r="EZ132" s="142"/>
      <c r="FB132" s="142"/>
      <c r="FC132" s="142"/>
      <c r="FD132" s="142"/>
      <c r="FE132" s="142"/>
      <c r="FF132" s="142"/>
      <c r="FG132" s="142"/>
      <c r="FH132" s="142"/>
      <c r="FI132" s="142"/>
      <c r="FK132" s="142"/>
      <c r="FU132" s="142"/>
      <c r="FZ132" s="1"/>
      <c r="GA132" s="1"/>
      <c r="GE132" s="1"/>
      <c r="GF132" s="1"/>
      <c r="GG132" s="1"/>
      <c r="GH132" s="1"/>
      <c r="GI132" s="1"/>
      <c r="GJ132" s="1"/>
      <c r="GK132" s="1"/>
      <c r="GM132" s="1"/>
      <c r="GN132" s="1"/>
      <c r="GO132" s="1"/>
      <c r="GP132" s="1"/>
      <c r="GR132" s="1"/>
      <c r="GS132" s="1"/>
      <c r="GT132" s="1"/>
      <c r="GU132" s="1"/>
      <c r="GW132" s="1"/>
      <c r="HC132" s="1"/>
      <c r="HD132" s="142"/>
      <c r="HN132" s="1"/>
      <c r="HO132" s="1"/>
      <c r="HP132" s="1"/>
      <c r="HQ132" s="1"/>
      <c r="HR132" s="1"/>
      <c r="HS132" s="1"/>
      <c r="HT132" s="1"/>
      <c r="HV132" s="1"/>
      <c r="HW132" s="1"/>
      <c r="HX132" s="1"/>
      <c r="HY132" s="1"/>
      <c r="HZ132" s="1"/>
      <c r="IA132" s="1"/>
      <c r="IB132" s="1"/>
      <c r="ID132" s="1"/>
      <c r="IE132" s="1"/>
      <c r="IF132" s="1"/>
      <c r="IG132" s="1"/>
      <c r="IH132" s="1"/>
      <c r="II132" s="1"/>
      <c r="IJ132" s="1"/>
      <c r="IL132" s="1"/>
      <c r="IM132" s="1"/>
      <c r="IN132" s="1"/>
      <c r="IO132" s="1"/>
      <c r="IP132" s="1"/>
      <c r="IQ132" s="1"/>
      <c r="IR132" s="1"/>
      <c r="JM132" s="1"/>
      <c r="JN132" s="1"/>
      <c r="JO132" s="1"/>
    </row>
    <row r="133" ht="24.75" customHeight="1">
      <c r="A133" s="33"/>
      <c r="D133" s="246"/>
      <c r="E133" s="1"/>
      <c r="J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Z133" s="142"/>
      <c r="AB133" s="140" t="s">
        <v>1592</v>
      </c>
      <c r="AC133" s="141" t="s">
        <v>27</v>
      </c>
      <c r="AD133" s="136">
        <f t="shared" si="140"/>
        <v>46.5</v>
      </c>
      <c r="AE133" s="136">
        <f t="shared" si="141"/>
        <v>263.5</v>
      </c>
      <c r="AF133" s="145">
        <v>310.0</v>
      </c>
      <c r="AG133" s="146">
        <v>0.05</v>
      </c>
      <c r="AH133" s="147" t="s">
        <v>255</v>
      </c>
      <c r="AI133" s="1"/>
      <c r="AJ133" s="1"/>
      <c r="AK133" s="1"/>
      <c r="AL133" s="1"/>
      <c r="AT133" s="1"/>
      <c r="AX133" s="1"/>
      <c r="AY133" s="1"/>
      <c r="AZ133" s="1"/>
      <c r="BA133" s="1"/>
      <c r="BB133" s="1"/>
      <c r="BJ133" s="1"/>
      <c r="BK133" s="1"/>
      <c r="BT133" s="1"/>
      <c r="CB133" s="33"/>
      <c r="CC133" s="1"/>
      <c r="CK133" s="1"/>
      <c r="CO133" s="142"/>
      <c r="CS133" s="1"/>
      <c r="CW133" s="267"/>
      <c r="CZ133" s="97"/>
      <c r="DA133" s="1"/>
      <c r="DH133" s="1"/>
      <c r="DI133" s="1"/>
      <c r="DR133" s="1"/>
      <c r="DS133" s="1"/>
      <c r="DT133" s="1"/>
      <c r="DU133" s="1"/>
      <c r="DV133" s="1"/>
      <c r="EF133" s="1"/>
      <c r="EQ133" s="142"/>
      <c r="ER133" s="142"/>
      <c r="ES133" s="142"/>
      <c r="EW133" s="142"/>
      <c r="EX133" s="142"/>
      <c r="EY133" s="142"/>
      <c r="EZ133" s="142"/>
      <c r="FB133" s="142"/>
      <c r="FC133" s="142"/>
      <c r="FD133" s="142"/>
      <c r="FE133" s="142"/>
      <c r="FF133" s="142"/>
      <c r="FG133" s="142"/>
      <c r="FH133" s="142"/>
      <c r="FI133" s="142"/>
      <c r="FK133" s="142"/>
      <c r="FU133" s="142"/>
      <c r="FZ133" s="1"/>
      <c r="GA133" s="1"/>
      <c r="GE133" s="1"/>
      <c r="GF133" s="1"/>
      <c r="GG133" s="1"/>
      <c r="GH133" s="1"/>
      <c r="GI133" s="1"/>
      <c r="GJ133" s="1"/>
      <c r="GK133" s="1"/>
      <c r="GM133" s="1"/>
      <c r="GN133" s="1"/>
      <c r="GO133" s="1"/>
      <c r="GP133" s="1"/>
      <c r="GR133" s="1"/>
      <c r="GS133" s="1"/>
      <c r="GT133" s="1"/>
      <c r="GU133" s="1"/>
      <c r="GW133" s="1"/>
      <c r="HC133" s="1"/>
      <c r="HD133" s="142"/>
      <c r="HN133" s="1"/>
      <c r="HO133" s="1"/>
      <c r="HP133" s="1"/>
      <c r="HQ133" s="1"/>
      <c r="HR133" s="1"/>
      <c r="HS133" s="1"/>
      <c r="HT133" s="1"/>
      <c r="HV133" s="1"/>
      <c r="HW133" s="1"/>
      <c r="HX133" s="1"/>
      <c r="HY133" s="1"/>
      <c r="HZ133" s="1"/>
      <c r="IA133" s="1"/>
      <c r="IB133" s="1"/>
      <c r="ID133" s="1"/>
      <c r="IE133" s="1"/>
      <c r="IF133" s="1"/>
      <c r="IG133" s="1"/>
      <c r="IH133" s="1"/>
      <c r="II133" s="1"/>
      <c r="IJ133" s="1"/>
      <c r="IL133" s="1"/>
      <c r="IM133" s="1"/>
      <c r="IN133" s="1"/>
      <c r="IO133" s="1"/>
      <c r="IP133" s="1"/>
      <c r="IQ133" s="1"/>
      <c r="IR133" s="1"/>
      <c r="JM133" s="1"/>
      <c r="JN133" s="1"/>
      <c r="JO133" s="1"/>
    </row>
    <row r="134" ht="24.75" customHeight="1">
      <c r="A134" s="33"/>
      <c r="D134" s="246"/>
      <c r="E134" s="1"/>
      <c r="J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Z134" s="142"/>
      <c r="AB134" s="140" t="s">
        <v>1677</v>
      </c>
      <c r="AC134" s="141" t="s">
        <v>1678</v>
      </c>
      <c r="AD134" s="136">
        <f t="shared" si="140"/>
        <v>29.85</v>
      </c>
      <c r="AE134" s="136">
        <f t="shared" si="141"/>
        <v>169.15</v>
      </c>
      <c r="AF134" s="145">
        <v>199.0</v>
      </c>
      <c r="AG134" s="146">
        <v>0.05</v>
      </c>
      <c r="AH134" s="147" t="s">
        <v>255</v>
      </c>
      <c r="AI134" s="1"/>
      <c r="AJ134" s="1"/>
      <c r="AK134" s="1"/>
      <c r="AL134" s="1"/>
      <c r="AT134" s="1"/>
      <c r="AX134" s="1"/>
      <c r="AY134" s="1"/>
      <c r="AZ134" s="1"/>
      <c r="BA134" s="1"/>
      <c r="BB134" s="1"/>
      <c r="BJ134" s="1"/>
      <c r="BK134" s="1"/>
      <c r="BT134" s="1"/>
      <c r="CB134" s="33"/>
      <c r="CC134" s="1"/>
      <c r="CK134" s="1"/>
      <c r="CO134" s="142"/>
      <c r="CS134" s="1"/>
      <c r="CW134" s="267"/>
      <c r="CZ134" s="97"/>
      <c r="DA134" s="1"/>
      <c r="DH134" s="1"/>
      <c r="DI134" s="1"/>
      <c r="DR134" s="1"/>
      <c r="DS134" s="1"/>
      <c r="DT134" s="1"/>
      <c r="DU134" s="1"/>
      <c r="DV134" s="1"/>
      <c r="EF134" s="1"/>
      <c r="EQ134" s="142"/>
      <c r="ER134" s="142"/>
      <c r="ES134" s="142"/>
      <c r="EW134" s="142"/>
      <c r="EX134" s="142"/>
      <c r="EY134" s="142"/>
      <c r="EZ134" s="142"/>
      <c r="FB134" s="142"/>
      <c r="FC134" s="142"/>
      <c r="FD134" s="142"/>
      <c r="FE134" s="142"/>
      <c r="FF134" s="142"/>
      <c r="FG134" s="142"/>
      <c r="FH134" s="142"/>
      <c r="FI134" s="142"/>
      <c r="FK134" s="142"/>
      <c r="FU134" s="142"/>
      <c r="FZ134" s="1"/>
      <c r="GA134" s="1"/>
      <c r="GE134" s="1"/>
      <c r="GF134" s="1"/>
      <c r="GG134" s="1"/>
      <c r="GH134" s="1"/>
      <c r="GI134" s="1"/>
      <c r="GJ134" s="1"/>
      <c r="GK134" s="1"/>
      <c r="GM134" s="1"/>
      <c r="GN134" s="1"/>
      <c r="GO134" s="1"/>
      <c r="GP134" s="1"/>
      <c r="GR134" s="1"/>
      <c r="GS134" s="1"/>
      <c r="GT134" s="1"/>
      <c r="GU134" s="1"/>
      <c r="GW134" s="1"/>
      <c r="HC134" s="1"/>
      <c r="HD134" s="142"/>
      <c r="HN134" s="1"/>
      <c r="HO134" s="1"/>
      <c r="HP134" s="1"/>
      <c r="HQ134" s="1"/>
      <c r="HR134" s="1"/>
      <c r="HS134" s="1"/>
      <c r="HT134" s="1"/>
      <c r="HV134" s="1"/>
      <c r="HW134" s="1"/>
      <c r="HX134" s="1"/>
      <c r="HY134" s="1"/>
      <c r="HZ134" s="1"/>
      <c r="IA134" s="1"/>
      <c r="IB134" s="1"/>
      <c r="ID134" s="1"/>
      <c r="IE134" s="1"/>
      <c r="IF134" s="1"/>
      <c r="IG134" s="1"/>
      <c r="IH134" s="1"/>
      <c r="II134" s="1"/>
      <c r="IJ134" s="1"/>
      <c r="IL134" s="1"/>
      <c r="IM134" s="1"/>
      <c r="IN134" s="1"/>
      <c r="IO134" s="1"/>
      <c r="IP134" s="1"/>
      <c r="IQ134" s="1"/>
      <c r="IR134" s="1"/>
      <c r="JM134" s="1"/>
      <c r="JN134" s="1"/>
      <c r="JO134" s="1"/>
    </row>
    <row r="135" ht="24.75" customHeight="1">
      <c r="A135" s="33"/>
      <c r="D135" s="246"/>
      <c r="E135" s="1"/>
      <c r="J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Z135" s="142"/>
      <c r="AB135" s="140" t="s">
        <v>1679</v>
      </c>
      <c r="AC135" s="141" t="s">
        <v>30</v>
      </c>
      <c r="AD135" s="136">
        <f t="shared" si="140"/>
        <v>44.85</v>
      </c>
      <c r="AE135" s="136">
        <f t="shared" si="141"/>
        <v>254.15</v>
      </c>
      <c r="AF135" s="145">
        <v>299.0</v>
      </c>
      <c r="AG135" s="146">
        <v>0.05</v>
      </c>
      <c r="AH135" s="147" t="s">
        <v>255</v>
      </c>
      <c r="AI135" s="1"/>
      <c r="AJ135" s="1"/>
      <c r="AK135" s="1"/>
      <c r="AL135" s="1"/>
      <c r="AT135" s="1"/>
      <c r="AX135" s="1"/>
      <c r="AY135" s="1"/>
      <c r="AZ135" s="1"/>
      <c r="BA135" s="1"/>
      <c r="BB135" s="1"/>
      <c r="BJ135" s="1"/>
      <c r="BK135" s="1"/>
      <c r="BT135" s="1"/>
      <c r="CB135" s="33"/>
      <c r="CC135" s="1"/>
      <c r="CK135" s="1"/>
      <c r="CO135" s="142"/>
      <c r="CS135" s="1"/>
      <c r="CW135" s="267"/>
      <c r="CZ135" s="97"/>
      <c r="DA135" s="1"/>
      <c r="DH135" s="1"/>
      <c r="DI135" s="1"/>
      <c r="DR135" s="1"/>
      <c r="DS135" s="1"/>
      <c r="DT135" s="1"/>
      <c r="DU135" s="1"/>
      <c r="DV135" s="1"/>
      <c r="EF135" s="1"/>
      <c r="EQ135" s="142"/>
      <c r="ER135" s="142"/>
      <c r="ES135" s="142"/>
      <c r="EW135" s="142"/>
      <c r="EX135" s="142"/>
      <c r="EY135" s="142"/>
      <c r="EZ135" s="142"/>
      <c r="FB135" s="142"/>
      <c r="FC135" s="142"/>
      <c r="FD135" s="142"/>
      <c r="FE135" s="142"/>
      <c r="FF135" s="142"/>
      <c r="FG135" s="142"/>
      <c r="FH135" s="142"/>
      <c r="FI135" s="142"/>
      <c r="FK135" s="142"/>
      <c r="FU135" s="142"/>
      <c r="FZ135" s="1"/>
      <c r="GA135" s="1"/>
      <c r="GE135" s="1"/>
      <c r="GF135" s="1"/>
      <c r="GG135" s="1"/>
      <c r="GH135" s="1"/>
      <c r="GI135" s="1"/>
      <c r="GJ135" s="1"/>
      <c r="GK135" s="1"/>
      <c r="GM135" s="1"/>
      <c r="GN135" s="1"/>
      <c r="GO135" s="1"/>
      <c r="GP135" s="1"/>
      <c r="GR135" s="1"/>
      <c r="GS135" s="1"/>
      <c r="GT135" s="1"/>
      <c r="GU135" s="1"/>
      <c r="GW135" s="1"/>
      <c r="HC135" s="1"/>
      <c r="HD135" s="142"/>
      <c r="HN135" s="1"/>
      <c r="HO135" s="1"/>
      <c r="HP135" s="1"/>
      <c r="HQ135" s="1"/>
      <c r="HR135" s="1"/>
      <c r="HS135" s="1"/>
      <c r="HT135" s="1"/>
      <c r="HV135" s="1"/>
      <c r="HW135" s="1"/>
      <c r="HX135" s="1"/>
      <c r="HY135" s="1"/>
      <c r="HZ135" s="1"/>
      <c r="IA135" s="1"/>
      <c r="IB135" s="1"/>
      <c r="ID135" s="1"/>
      <c r="IE135" s="1"/>
      <c r="IF135" s="1"/>
      <c r="IG135" s="1"/>
      <c r="IH135" s="1"/>
      <c r="II135" s="1"/>
      <c r="IJ135" s="1"/>
      <c r="IL135" s="1"/>
      <c r="IM135" s="1"/>
      <c r="IN135" s="1"/>
      <c r="IO135" s="1"/>
      <c r="IP135" s="1"/>
      <c r="IQ135" s="1"/>
      <c r="IR135" s="1"/>
      <c r="JM135" s="1"/>
      <c r="JN135" s="1"/>
      <c r="JO135" s="1"/>
    </row>
    <row r="136" ht="24.75" customHeight="1">
      <c r="A136" s="33"/>
      <c r="D136" s="246"/>
      <c r="E136" s="1"/>
      <c r="J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Z136" s="142"/>
      <c r="AB136" s="140" t="s">
        <v>1680</v>
      </c>
      <c r="AC136" s="141" t="s">
        <v>1621</v>
      </c>
      <c r="AD136" s="136">
        <f t="shared" si="140"/>
        <v>20.25</v>
      </c>
      <c r="AE136" s="136">
        <f t="shared" si="141"/>
        <v>114.75</v>
      </c>
      <c r="AF136" s="145">
        <v>135.0</v>
      </c>
      <c r="AG136" s="146">
        <v>0.05</v>
      </c>
      <c r="AH136" s="147" t="s">
        <v>255</v>
      </c>
      <c r="AI136" s="1"/>
      <c r="AJ136" s="1"/>
      <c r="AK136" s="1"/>
      <c r="AL136" s="1"/>
      <c r="AT136" s="1"/>
      <c r="AX136" s="1"/>
      <c r="AY136" s="1"/>
      <c r="AZ136" s="1"/>
      <c r="BA136" s="1"/>
      <c r="BB136" s="1"/>
      <c r="BJ136" s="1"/>
      <c r="BK136" s="1"/>
      <c r="BT136" s="1"/>
      <c r="CB136" s="33"/>
      <c r="CC136" s="1"/>
      <c r="CK136" s="1"/>
      <c r="CO136" s="142"/>
      <c r="CS136" s="1"/>
      <c r="CW136" s="267"/>
      <c r="CZ136" s="97"/>
      <c r="DA136" s="1"/>
      <c r="DH136" s="1"/>
      <c r="DI136" s="1"/>
      <c r="DR136" s="1"/>
      <c r="DS136" s="1"/>
      <c r="DT136" s="1"/>
      <c r="DU136" s="1"/>
      <c r="DV136" s="1"/>
      <c r="EF136" s="1"/>
      <c r="EQ136" s="142"/>
      <c r="ER136" s="142"/>
      <c r="ES136" s="142"/>
      <c r="EW136" s="142"/>
      <c r="EX136" s="142"/>
      <c r="EY136" s="142"/>
      <c r="EZ136" s="142"/>
      <c r="FB136" s="142"/>
      <c r="FC136" s="142"/>
      <c r="FD136" s="142"/>
      <c r="FE136" s="142"/>
      <c r="FF136" s="142"/>
      <c r="FG136" s="142"/>
      <c r="FH136" s="142"/>
      <c r="FI136" s="142"/>
      <c r="FK136" s="142"/>
      <c r="FU136" s="142"/>
      <c r="FZ136" s="1"/>
      <c r="GA136" s="1"/>
      <c r="GE136" s="1"/>
      <c r="GF136" s="1"/>
      <c r="GG136" s="1"/>
      <c r="GH136" s="1"/>
      <c r="GI136" s="1"/>
      <c r="GJ136" s="1"/>
      <c r="GK136" s="1"/>
      <c r="GM136" s="1"/>
      <c r="GN136" s="1"/>
      <c r="GO136" s="1"/>
      <c r="GP136" s="1"/>
      <c r="GR136" s="1"/>
      <c r="GS136" s="1"/>
      <c r="GT136" s="1"/>
      <c r="GU136" s="1"/>
      <c r="GW136" s="1"/>
      <c r="HC136" s="1"/>
      <c r="HD136" s="142"/>
      <c r="HN136" s="1"/>
      <c r="HO136" s="1"/>
      <c r="HP136" s="1"/>
      <c r="HQ136" s="1"/>
      <c r="HR136" s="1"/>
      <c r="HS136" s="1"/>
      <c r="HT136" s="1"/>
      <c r="HV136" s="1"/>
      <c r="HW136" s="1"/>
      <c r="HX136" s="1"/>
      <c r="HY136" s="1"/>
      <c r="HZ136" s="1"/>
      <c r="IA136" s="1"/>
      <c r="IB136" s="1"/>
      <c r="ID136" s="1"/>
      <c r="IE136" s="1"/>
      <c r="IF136" s="1"/>
      <c r="IG136" s="1"/>
      <c r="IH136" s="1"/>
      <c r="II136" s="1"/>
      <c r="IJ136" s="1"/>
      <c r="IL136" s="1"/>
      <c r="IM136" s="1"/>
      <c r="IN136" s="1"/>
      <c r="IO136" s="1"/>
      <c r="IP136" s="1"/>
      <c r="IQ136" s="1"/>
      <c r="IR136" s="1"/>
      <c r="JM136" s="1"/>
      <c r="JN136" s="1"/>
      <c r="JO136" s="1"/>
    </row>
    <row r="137" ht="24.75" customHeight="1">
      <c r="A137" s="33"/>
      <c r="D137" s="246"/>
      <c r="E137" s="1"/>
      <c r="J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Z137" s="142"/>
      <c r="AB137" s="140" t="s">
        <v>1681</v>
      </c>
      <c r="AC137" s="141" t="s">
        <v>1682</v>
      </c>
      <c r="AD137" s="136">
        <f t="shared" si="140"/>
        <v>25.5</v>
      </c>
      <c r="AE137" s="136">
        <f t="shared" si="141"/>
        <v>144.5</v>
      </c>
      <c r="AF137" s="145">
        <v>170.0</v>
      </c>
      <c r="AG137" s="146">
        <v>0.05</v>
      </c>
      <c r="AH137" s="147" t="s">
        <v>255</v>
      </c>
      <c r="AI137" s="1"/>
      <c r="AJ137" s="1"/>
      <c r="AK137" s="1"/>
      <c r="AL137" s="1"/>
      <c r="AT137" s="1"/>
      <c r="AX137" s="1"/>
      <c r="AY137" s="1"/>
      <c r="AZ137" s="1"/>
      <c r="BA137" s="1"/>
      <c r="BB137" s="1"/>
      <c r="BJ137" s="1"/>
      <c r="BK137" s="1"/>
      <c r="BT137" s="1"/>
      <c r="CB137" s="33"/>
      <c r="CC137" s="1"/>
      <c r="CK137" s="1"/>
      <c r="CO137" s="142"/>
      <c r="CS137" s="1"/>
      <c r="CW137" s="267"/>
      <c r="CZ137" s="97"/>
      <c r="DA137" s="1"/>
      <c r="DH137" s="1"/>
      <c r="DI137" s="1"/>
      <c r="DR137" s="1"/>
      <c r="DS137" s="1"/>
      <c r="DT137" s="1"/>
      <c r="DU137" s="1"/>
      <c r="DV137" s="1"/>
      <c r="EF137" s="1"/>
      <c r="EQ137" s="142"/>
      <c r="ER137" s="142"/>
      <c r="ES137" s="142"/>
      <c r="EW137" s="142"/>
      <c r="EX137" s="142"/>
      <c r="EY137" s="142"/>
      <c r="EZ137" s="142"/>
      <c r="FB137" s="142"/>
      <c r="FC137" s="142"/>
      <c r="FD137" s="142"/>
      <c r="FE137" s="142"/>
      <c r="FF137" s="142"/>
      <c r="FG137" s="142"/>
      <c r="FH137" s="142"/>
      <c r="FI137" s="142"/>
      <c r="FK137" s="142"/>
      <c r="FU137" s="142"/>
      <c r="FZ137" s="1"/>
      <c r="GA137" s="1"/>
      <c r="GE137" s="1"/>
      <c r="GF137" s="1"/>
      <c r="GG137" s="1"/>
      <c r="GH137" s="1"/>
      <c r="GI137" s="1"/>
      <c r="GJ137" s="1"/>
      <c r="GK137" s="1"/>
      <c r="GM137" s="1"/>
      <c r="GN137" s="1"/>
      <c r="GO137" s="1"/>
      <c r="GP137" s="1"/>
      <c r="GR137" s="1"/>
      <c r="GS137" s="1"/>
      <c r="GT137" s="1"/>
      <c r="GU137" s="1"/>
      <c r="GW137" s="1"/>
      <c r="HC137" s="1"/>
      <c r="HD137" s="142"/>
      <c r="HN137" s="1"/>
      <c r="HO137" s="1"/>
      <c r="HP137" s="1"/>
      <c r="HQ137" s="1"/>
      <c r="HR137" s="1"/>
      <c r="HS137" s="1"/>
      <c r="HT137" s="1"/>
      <c r="HV137" s="1"/>
      <c r="HW137" s="1"/>
      <c r="HX137" s="1"/>
      <c r="HY137" s="1"/>
      <c r="HZ137" s="1"/>
      <c r="IA137" s="1"/>
      <c r="IB137" s="1"/>
      <c r="ID137" s="1"/>
      <c r="IE137" s="1"/>
      <c r="IF137" s="1"/>
      <c r="IG137" s="1"/>
      <c r="IH137" s="1"/>
      <c r="II137" s="1"/>
      <c r="IJ137" s="1"/>
      <c r="IL137" s="1"/>
      <c r="IM137" s="1"/>
      <c r="IN137" s="1"/>
      <c r="IO137" s="1"/>
      <c r="IP137" s="1"/>
      <c r="IQ137" s="1"/>
      <c r="IR137" s="1"/>
      <c r="JM137" s="1"/>
      <c r="JN137" s="1"/>
      <c r="JO137" s="1"/>
    </row>
    <row r="138" ht="24.75" customHeight="1">
      <c r="A138" s="33"/>
      <c r="D138" s="246"/>
      <c r="E138" s="1"/>
      <c r="J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Z138" s="142"/>
      <c r="AB138" s="140" t="s">
        <v>1683</v>
      </c>
      <c r="AC138" s="141" t="s">
        <v>1621</v>
      </c>
      <c r="AD138" s="136">
        <f t="shared" si="140"/>
        <v>59.85</v>
      </c>
      <c r="AE138" s="136">
        <f t="shared" si="141"/>
        <v>339.15</v>
      </c>
      <c r="AF138" s="136">
        <v>399.0</v>
      </c>
      <c r="AG138" s="146">
        <v>0.05</v>
      </c>
      <c r="AH138" s="147" t="s">
        <v>255</v>
      </c>
      <c r="AI138" s="1"/>
      <c r="AJ138" s="1"/>
      <c r="AK138" s="1"/>
      <c r="AL138" s="1"/>
      <c r="AT138" s="1"/>
      <c r="AX138" s="1"/>
      <c r="AY138" s="1"/>
      <c r="AZ138" s="1"/>
      <c r="BA138" s="1"/>
      <c r="BB138" s="1"/>
      <c r="BJ138" s="1"/>
      <c r="BK138" s="1"/>
      <c r="BT138" s="1"/>
      <c r="CB138" s="33"/>
      <c r="CC138" s="1"/>
      <c r="CK138" s="1"/>
      <c r="CO138" s="142"/>
      <c r="CS138" s="1"/>
      <c r="CW138" s="267"/>
      <c r="CZ138" s="97"/>
      <c r="DA138" s="1"/>
      <c r="DH138" s="1"/>
      <c r="DI138" s="1"/>
      <c r="DR138" s="1"/>
      <c r="DS138" s="1"/>
      <c r="DT138" s="1"/>
      <c r="DU138" s="1"/>
      <c r="DV138" s="1"/>
      <c r="EF138" s="1"/>
      <c r="EQ138" s="142"/>
      <c r="ER138" s="142"/>
      <c r="ES138" s="142"/>
      <c r="EW138" s="142"/>
      <c r="EX138" s="142"/>
      <c r="EY138" s="142"/>
      <c r="EZ138" s="142"/>
      <c r="FB138" s="142"/>
      <c r="FC138" s="142"/>
      <c r="FD138" s="142"/>
      <c r="FE138" s="142"/>
      <c r="FF138" s="142"/>
      <c r="FG138" s="142"/>
      <c r="FH138" s="142"/>
      <c r="FI138" s="142"/>
      <c r="FK138" s="142"/>
      <c r="FU138" s="142"/>
      <c r="FZ138" s="1"/>
      <c r="GA138" s="1"/>
      <c r="GE138" s="1"/>
      <c r="GF138" s="1"/>
      <c r="GG138" s="1"/>
      <c r="GH138" s="1"/>
      <c r="GI138" s="1"/>
      <c r="GJ138" s="1"/>
      <c r="GK138" s="1"/>
      <c r="GM138" s="1"/>
      <c r="GN138" s="1"/>
      <c r="GO138" s="1"/>
      <c r="GP138" s="1"/>
      <c r="GR138" s="1"/>
      <c r="GS138" s="1"/>
      <c r="GT138" s="1"/>
      <c r="GU138" s="1"/>
      <c r="GW138" s="1"/>
      <c r="HC138" s="1"/>
      <c r="HD138" s="142"/>
      <c r="HN138" s="1"/>
      <c r="HO138" s="1"/>
      <c r="HP138" s="1"/>
      <c r="HQ138" s="1"/>
      <c r="HR138" s="1"/>
      <c r="HS138" s="1"/>
      <c r="HT138" s="1"/>
      <c r="HV138" s="1"/>
      <c r="HW138" s="1"/>
      <c r="HX138" s="1"/>
      <c r="HY138" s="1"/>
      <c r="HZ138" s="1"/>
      <c r="IA138" s="1"/>
      <c r="IB138" s="1"/>
      <c r="ID138" s="1"/>
      <c r="IE138" s="1"/>
      <c r="IF138" s="1"/>
      <c r="IG138" s="1"/>
      <c r="IH138" s="1"/>
      <c r="II138" s="1"/>
      <c r="IJ138" s="1"/>
      <c r="IL138" s="1"/>
      <c r="IM138" s="1"/>
      <c r="IN138" s="1"/>
      <c r="IO138" s="1"/>
      <c r="IP138" s="1"/>
      <c r="IQ138" s="1"/>
      <c r="IR138" s="1"/>
      <c r="JM138" s="1"/>
      <c r="JN138" s="1"/>
      <c r="JO138" s="1"/>
    </row>
    <row r="139" ht="24.75" customHeight="1">
      <c r="A139" s="33"/>
      <c r="D139" s="246"/>
      <c r="E139" s="1"/>
      <c r="J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Z139" s="142"/>
      <c r="AB139" s="140" t="s">
        <v>1601</v>
      </c>
      <c r="AC139" s="141" t="s">
        <v>1655</v>
      </c>
      <c r="AD139" s="136">
        <f t="shared" si="140"/>
        <v>44.85</v>
      </c>
      <c r="AE139" s="136">
        <f t="shared" si="141"/>
        <v>254.15</v>
      </c>
      <c r="AF139" s="145">
        <v>299.0</v>
      </c>
      <c r="AG139" s="146">
        <v>0.05</v>
      </c>
      <c r="AH139" s="147" t="s">
        <v>255</v>
      </c>
      <c r="AI139" s="1"/>
      <c r="AJ139" s="1"/>
      <c r="AK139" s="1"/>
      <c r="AL139" s="1"/>
      <c r="AT139" s="1"/>
      <c r="AX139" s="1"/>
      <c r="AY139" s="1"/>
      <c r="AZ139" s="1"/>
      <c r="BA139" s="1"/>
      <c r="BB139" s="1"/>
      <c r="BJ139" s="1"/>
      <c r="BK139" s="1"/>
      <c r="BT139" s="1"/>
      <c r="CB139" s="33"/>
      <c r="CC139" s="1"/>
      <c r="CK139" s="1"/>
      <c r="CO139" s="142"/>
      <c r="CS139" s="1"/>
      <c r="CW139" s="267"/>
      <c r="CZ139" s="97"/>
      <c r="DA139" s="1"/>
      <c r="DH139" s="1"/>
      <c r="DI139" s="1"/>
      <c r="DR139" s="1"/>
      <c r="DS139" s="1"/>
      <c r="DT139" s="1"/>
      <c r="DU139" s="1"/>
      <c r="DV139" s="1"/>
      <c r="EF139" s="1"/>
      <c r="EQ139" s="142"/>
      <c r="ER139" s="142"/>
      <c r="ES139" s="142"/>
      <c r="EW139" s="142"/>
      <c r="EX139" s="142"/>
      <c r="EY139" s="142"/>
      <c r="EZ139" s="142"/>
      <c r="FB139" s="142"/>
      <c r="FC139" s="142"/>
      <c r="FD139" s="142"/>
      <c r="FE139" s="142"/>
      <c r="FF139" s="142"/>
      <c r="FG139" s="142"/>
      <c r="FH139" s="142"/>
      <c r="FI139" s="142"/>
      <c r="FK139" s="142"/>
      <c r="FU139" s="142"/>
      <c r="FZ139" s="1"/>
      <c r="GA139" s="1"/>
      <c r="GE139" s="1"/>
      <c r="GF139" s="1"/>
      <c r="GG139" s="1"/>
      <c r="GH139" s="1"/>
      <c r="GI139" s="1"/>
      <c r="GJ139" s="1"/>
      <c r="GK139" s="1"/>
      <c r="GM139" s="1"/>
      <c r="GN139" s="1"/>
      <c r="GO139" s="1"/>
      <c r="GP139" s="1"/>
      <c r="GR139" s="1"/>
      <c r="GS139" s="1"/>
      <c r="GT139" s="1"/>
      <c r="GU139" s="1"/>
      <c r="GW139" s="1"/>
      <c r="HC139" s="1"/>
      <c r="HD139" s="142"/>
      <c r="HN139" s="1"/>
      <c r="HO139" s="1"/>
      <c r="HP139" s="1"/>
      <c r="HQ139" s="1"/>
      <c r="HR139" s="1"/>
      <c r="HS139" s="1"/>
      <c r="HT139" s="1"/>
      <c r="HV139" s="1"/>
      <c r="HW139" s="1"/>
      <c r="HX139" s="1"/>
      <c r="HY139" s="1"/>
      <c r="HZ139" s="1"/>
      <c r="IA139" s="1"/>
      <c r="IB139" s="1"/>
      <c r="ID139" s="1"/>
      <c r="IE139" s="1"/>
      <c r="IF139" s="1"/>
      <c r="IG139" s="1"/>
      <c r="IH139" s="1"/>
      <c r="II139" s="1"/>
      <c r="IJ139" s="1"/>
      <c r="IL139" s="1"/>
      <c r="IM139" s="1"/>
      <c r="IN139" s="1"/>
      <c r="IO139" s="1"/>
      <c r="IP139" s="1"/>
      <c r="IQ139" s="1"/>
      <c r="IR139" s="1"/>
      <c r="JM139" s="1"/>
      <c r="JN139" s="1"/>
      <c r="JO139" s="1"/>
    </row>
    <row r="140" ht="24.75" customHeight="1">
      <c r="A140" s="33"/>
      <c r="D140" s="246"/>
      <c r="E140" s="1"/>
      <c r="J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Z140" s="142"/>
      <c r="AB140" s="140" t="s">
        <v>1684</v>
      </c>
      <c r="AC140" s="141" t="s">
        <v>30</v>
      </c>
      <c r="AD140" s="136">
        <f t="shared" si="140"/>
        <v>23.25</v>
      </c>
      <c r="AE140" s="136">
        <f t="shared" si="141"/>
        <v>131.75</v>
      </c>
      <c r="AF140" s="145">
        <v>155.0</v>
      </c>
      <c r="AG140" s="146">
        <v>0.05</v>
      </c>
      <c r="AH140" s="147" t="s">
        <v>255</v>
      </c>
      <c r="AI140" s="1"/>
      <c r="AJ140" s="1"/>
      <c r="AK140" s="1"/>
      <c r="AL140" s="1"/>
      <c r="AT140" s="1"/>
      <c r="AX140" s="1"/>
      <c r="AY140" s="1"/>
      <c r="AZ140" s="1"/>
      <c r="BA140" s="1"/>
      <c r="BB140" s="1"/>
      <c r="BJ140" s="1"/>
      <c r="BK140" s="1"/>
      <c r="BT140" s="1"/>
      <c r="CB140" s="33"/>
      <c r="CC140" s="1"/>
      <c r="CK140" s="1"/>
      <c r="CO140" s="142"/>
      <c r="CS140" s="1"/>
      <c r="CW140" s="267"/>
      <c r="CZ140" s="97"/>
      <c r="DA140" s="1"/>
      <c r="DH140" s="1"/>
      <c r="DI140" s="1"/>
      <c r="DR140" s="1"/>
      <c r="DS140" s="1"/>
      <c r="DT140" s="1"/>
      <c r="DU140" s="1"/>
      <c r="DV140" s="1"/>
      <c r="EF140" s="1"/>
      <c r="EQ140" s="142"/>
      <c r="ER140" s="142"/>
      <c r="ES140" s="142"/>
      <c r="EW140" s="142"/>
      <c r="EX140" s="142"/>
      <c r="EY140" s="142"/>
      <c r="EZ140" s="142"/>
      <c r="FB140" s="142"/>
      <c r="FC140" s="142"/>
      <c r="FD140" s="142"/>
      <c r="FE140" s="142"/>
      <c r="FF140" s="142"/>
      <c r="FG140" s="142"/>
      <c r="FH140" s="142"/>
      <c r="FI140" s="142"/>
      <c r="FK140" s="142"/>
      <c r="FU140" s="142"/>
      <c r="FZ140" s="1"/>
      <c r="GA140" s="1"/>
      <c r="GE140" s="1"/>
      <c r="GF140" s="1"/>
      <c r="GG140" s="1"/>
      <c r="GH140" s="1"/>
      <c r="GI140" s="1"/>
      <c r="GJ140" s="1"/>
      <c r="GK140" s="1"/>
      <c r="GM140" s="1"/>
      <c r="GN140" s="1"/>
      <c r="GO140" s="1"/>
      <c r="GP140" s="1"/>
      <c r="GR140" s="1"/>
      <c r="GS140" s="1"/>
      <c r="GT140" s="1"/>
      <c r="GU140" s="1"/>
      <c r="GW140" s="1"/>
      <c r="HC140" s="1"/>
      <c r="HD140" s="142"/>
      <c r="HN140" s="1"/>
      <c r="HO140" s="1"/>
      <c r="HP140" s="1"/>
      <c r="HQ140" s="1"/>
      <c r="HR140" s="1"/>
      <c r="HS140" s="1"/>
      <c r="HT140" s="1"/>
      <c r="HV140" s="1"/>
      <c r="HW140" s="1"/>
      <c r="HX140" s="1"/>
      <c r="HY140" s="1"/>
      <c r="HZ140" s="1"/>
      <c r="IA140" s="1"/>
      <c r="IB140" s="1"/>
      <c r="ID140" s="1"/>
      <c r="IE140" s="1"/>
      <c r="IF140" s="1"/>
      <c r="IG140" s="1"/>
      <c r="IH140" s="1"/>
      <c r="II140" s="1"/>
      <c r="IJ140" s="1"/>
      <c r="IL140" s="1"/>
      <c r="IM140" s="1"/>
      <c r="IN140" s="1"/>
      <c r="IO140" s="1"/>
      <c r="IP140" s="1"/>
      <c r="IQ140" s="1"/>
      <c r="IR140" s="1"/>
      <c r="JM140" s="1"/>
      <c r="JN140" s="1"/>
      <c r="JO140" s="1"/>
    </row>
    <row r="141" ht="24.75" customHeight="1">
      <c r="A141" s="33"/>
      <c r="D141" s="246"/>
      <c r="E141" s="1"/>
      <c r="J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Z141" s="142"/>
      <c r="AB141" s="140" t="s">
        <v>1685</v>
      </c>
      <c r="AC141" s="141" t="s">
        <v>1678</v>
      </c>
      <c r="AD141" s="136">
        <f t="shared" si="140"/>
        <v>37.35</v>
      </c>
      <c r="AE141" s="136">
        <f t="shared" si="141"/>
        <v>211.65</v>
      </c>
      <c r="AF141" s="145">
        <v>249.0</v>
      </c>
      <c r="AG141" s="146">
        <v>0.05</v>
      </c>
      <c r="AH141" s="147" t="s">
        <v>255</v>
      </c>
      <c r="AI141" s="1"/>
      <c r="AJ141" s="1"/>
      <c r="AK141" s="1"/>
      <c r="AL141" s="1"/>
      <c r="AT141" s="1"/>
      <c r="AX141" s="1"/>
      <c r="AY141" s="1"/>
      <c r="AZ141" s="1"/>
      <c r="BA141" s="1"/>
      <c r="BB141" s="1"/>
      <c r="BJ141" s="1"/>
      <c r="BK141" s="1"/>
      <c r="BT141" s="1"/>
      <c r="CB141" s="33"/>
      <c r="CC141" s="1"/>
      <c r="CK141" s="1"/>
      <c r="CO141" s="142"/>
      <c r="CS141" s="1"/>
      <c r="CW141" s="267"/>
      <c r="CZ141" s="97"/>
      <c r="DA141" s="1"/>
      <c r="DH141" s="1"/>
      <c r="DI141" s="1"/>
      <c r="DR141" s="1"/>
      <c r="DS141" s="1"/>
      <c r="DT141" s="1"/>
      <c r="DU141" s="1"/>
      <c r="DV141" s="1"/>
      <c r="EF141" s="1"/>
      <c r="EQ141" s="142"/>
      <c r="ER141" s="142"/>
      <c r="ES141" s="142"/>
      <c r="EW141" s="142"/>
      <c r="EX141" s="142"/>
      <c r="EY141" s="142"/>
      <c r="EZ141" s="142"/>
      <c r="FB141" s="142"/>
      <c r="FC141" s="142"/>
      <c r="FD141" s="142"/>
      <c r="FE141" s="142"/>
      <c r="FF141" s="142"/>
      <c r="FG141" s="142"/>
      <c r="FH141" s="142"/>
      <c r="FI141" s="142"/>
      <c r="FK141" s="142"/>
      <c r="FU141" s="142"/>
      <c r="FZ141" s="1"/>
      <c r="GA141" s="1"/>
      <c r="GE141" s="1"/>
      <c r="GF141" s="1"/>
      <c r="GG141" s="1"/>
      <c r="GH141" s="1"/>
      <c r="GI141" s="1"/>
      <c r="GJ141" s="1"/>
      <c r="GK141" s="1"/>
      <c r="GM141" s="1"/>
      <c r="GN141" s="1"/>
      <c r="GO141" s="1"/>
      <c r="GP141" s="1"/>
      <c r="GR141" s="1"/>
      <c r="GS141" s="1"/>
      <c r="GT141" s="1"/>
      <c r="GU141" s="1"/>
      <c r="GW141" s="1"/>
      <c r="HC141" s="1"/>
      <c r="HD141" s="142"/>
      <c r="HN141" s="1"/>
      <c r="HO141" s="1"/>
      <c r="HP141" s="1"/>
      <c r="HQ141" s="1"/>
      <c r="HR141" s="1"/>
      <c r="HS141" s="1"/>
      <c r="HT141" s="1"/>
      <c r="HV141" s="1"/>
      <c r="HW141" s="1"/>
      <c r="HX141" s="1"/>
      <c r="HY141" s="1"/>
      <c r="HZ141" s="1"/>
      <c r="IA141" s="1"/>
      <c r="IB141" s="1"/>
      <c r="ID141" s="1"/>
      <c r="IE141" s="1"/>
      <c r="IF141" s="1"/>
      <c r="IG141" s="1"/>
      <c r="IH141" s="1"/>
      <c r="II141" s="1"/>
      <c r="IJ141" s="1"/>
      <c r="IL141" s="1"/>
      <c r="IM141" s="1"/>
      <c r="IN141" s="1"/>
      <c r="IO141" s="1"/>
      <c r="IP141" s="1"/>
      <c r="IQ141" s="1"/>
      <c r="IR141" s="1"/>
      <c r="JM141" s="1"/>
      <c r="JN141" s="1"/>
      <c r="JO141" s="1"/>
    </row>
    <row r="142" ht="24.75" customHeight="1">
      <c r="A142" s="33"/>
      <c r="D142" s="246"/>
      <c r="E142" s="1"/>
      <c r="J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Z142" s="142"/>
      <c r="AB142" s="229"/>
      <c r="AC142" s="229"/>
      <c r="AD142" s="229"/>
      <c r="AE142" s="229"/>
      <c r="AF142" s="229"/>
      <c r="AG142" s="269"/>
      <c r="AH142" s="224"/>
      <c r="AI142" s="1"/>
      <c r="AJ142" s="1"/>
      <c r="AK142" s="1"/>
      <c r="AL142" s="1"/>
      <c r="AT142" s="1"/>
      <c r="AX142" s="1"/>
      <c r="AY142" s="1"/>
      <c r="AZ142" s="1"/>
      <c r="BA142" s="1"/>
      <c r="BB142" s="1"/>
      <c r="BJ142" s="1"/>
      <c r="BK142" s="1"/>
      <c r="BT142" s="1"/>
      <c r="CB142" s="33"/>
      <c r="CC142" s="1"/>
      <c r="CK142" s="1"/>
      <c r="CO142" s="142"/>
      <c r="CS142" s="1"/>
      <c r="CW142" s="267"/>
      <c r="CZ142" s="97"/>
      <c r="DA142" s="1"/>
      <c r="DH142" s="1"/>
      <c r="DI142" s="1"/>
      <c r="DR142" s="1"/>
      <c r="DS142" s="1"/>
      <c r="DT142" s="1"/>
      <c r="DU142" s="1"/>
      <c r="DV142" s="1"/>
      <c r="EF142" s="1"/>
      <c r="EQ142" s="142"/>
      <c r="ER142" s="142"/>
      <c r="ES142" s="142"/>
      <c r="EW142" s="142"/>
      <c r="EX142" s="142"/>
      <c r="EY142" s="142"/>
      <c r="EZ142" s="142"/>
      <c r="FB142" s="142"/>
      <c r="FC142" s="142"/>
      <c r="FD142" s="142"/>
      <c r="FE142" s="142"/>
      <c r="FF142" s="142"/>
      <c r="FG142" s="142"/>
      <c r="FH142" s="142"/>
      <c r="FI142" s="142"/>
      <c r="FK142" s="142"/>
      <c r="FU142" s="142"/>
      <c r="FZ142" s="1"/>
      <c r="GA142" s="1"/>
      <c r="GE142" s="1"/>
      <c r="GF142" s="1"/>
      <c r="GG142" s="1"/>
      <c r="GH142" s="1"/>
      <c r="GI142" s="1"/>
      <c r="GJ142" s="1"/>
      <c r="GK142" s="1"/>
      <c r="GM142" s="1"/>
      <c r="GN142" s="1"/>
      <c r="GO142" s="1"/>
      <c r="GP142" s="1"/>
      <c r="GR142" s="1"/>
      <c r="GS142" s="1"/>
      <c r="GT142" s="1"/>
      <c r="GU142" s="1"/>
      <c r="GW142" s="1"/>
      <c r="HC142" s="1"/>
      <c r="HD142" s="142"/>
      <c r="HN142" s="1"/>
      <c r="HO142" s="1"/>
      <c r="HP142" s="1"/>
      <c r="HQ142" s="1"/>
      <c r="HR142" s="1"/>
      <c r="HS142" s="1"/>
      <c r="HT142" s="1"/>
      <c r="HV142" s="1"/>
      <c r="HW142" s="1"/>
      <c r="HX142" s="1"/>
      <c r="HY142" s="1"/>
      <c r="HZ142" s="1"/>
      <c r="IA142" s="1"/>
      <c r="IB142" s="1"/>
      <c r="ID142" s="1"/>
      <c r="IE142" s="1"/>
      <c r="IF142" s="1"/>
      <c r="IG142" s="1"/>
      <c r="IH142" s="1"/>
      <c r="II142" s="1"/>
      <c r="IJ142" s="1"/>
      <c r="IL142" s="1"/>
      <c r="IM142" s="1"/>
      <c r="IN142" s="1"/>
      <c r="IO142" s="1"/>
      <c r="IP142" s="1"/>
      <c r="IQ142" s="1"/>
      <c r="IR142" s="1"/>
      <c r="JM142" s="1"/>
      <c r="JN142" s="1"/>
      <c r="JO142" s="1"/>
    </row>
    <row r="143" ht="24.75" customHeight="1">
      <c r="A143" s="33"/>
      <c r="D143" s="246"/>
      <c r="E143" s="1"/>
      <c r="J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Z143" s="142"/>
      <c r="AG143" s="97"/>
      <c r="AH143" s="8"/>
      <c r="AI143" s="1"/>
      <c r="AJ143" s="1"/>
      <c r="AK143" s="1"/>
      <c r="AL143" s="1"/>
      <c r="AT143" s="1"/>
      <c r="AX143" s="1"/>
      <c r="AY143" s="1"/>
      <c r="AZ143" s="1"/>
      <c r="BA143" s="1"/>
      <c r="BB143" s="1"/>
      <c r="BJ143" s="1"/>
      <c r="BK143" s="1"/>
      <c r="BT143" s="1"/>
      <c r="CB143" s="33"/>
      <c r="CC143" s="1"/>
      <c r="CK143" s="1"/>
      <c r="CO143" s="142"/>
      <c r="CS143" s="1"/>
      <c r="CW143" s="267"/>
      <c r="CZ143" s="97"/>
      <c r="DA143" s="1"/>
      <c r="DH143" s="1"/>
      <c r="DI143" s="1"/>
      <c r="DR143" s="1"/>
      <c r="DS143" s="1"/>
      <c r="DT143" s="1"/>
      <c r="DU143" s="1"/>
      <c r="DV143" s="1"/>
      <c r="EF143" s="1"/>
      <c r="EQ143" s="142"/>
      <c r="ER143" s="142"/>
      <c r="ES143" s="142"/>
      <c r="EW143" s="142"/>
      <c r="EX143" s="142"/>
      <c r="EY143" s="142"/>
      <c r="EZ143" s="142"/>
      <c r="FB143" s="142"/>
      <c r="FC143" s="142"/>
      <c r="FD143" s="142"/>
      <c r="FE143" s="142"/>
      <c r="FF143" s="142"/>
      <c r="FG143" s="142"/>
      <c r="FH143" s="142"/>
      <c r="FI143" s="142"/>
      <c r="FK143" s="142"/>
      <c r="FU143" s="142"/>
      <c r="FZ143" s="1"/>
      <c r="GA143" s="1"/>
      <c r="GE143" s="1"/>
      <c r="GF143" s="1"/>
      <c r="GG143" s="1"/>
      <c r="GH143" s="1"/>
      <c r="GI143" s="1"/>
      <c r="GJ143" s="1"/>
      <c r="GK143" s="1"/>
      <c r="GM143" s="1"/>
      <c r="GN143" s="1"/>
      <c r="GO143" s="1"/>
      <c r="GP143" s="1"/>
      <c r="GR143" s="1"/>
      <c r="GS143" s="1"/>
      <c r="GT143" s="1"/>
      <c r="GU143" s="1"/>
      <c r="GW143" s="1"/>
      <c r="HC143" s="1"/>
      <c r="HD143" s="142"/>
      <c r="HN143" s="1"/>
      <c r="HO143" s="1"/>
      <c r="HP143" s="1"/>
      <c r="HQ143" s="1"/>
      <c r="HR143" s="1"/>
      <c r="HS143" s="1"/>
      <c r="HT143" s="1"/>
      <c r="HV143" s="1"/>
      <c r="HW143" s="1"/>
      <c r="HX143" s="1"/>
      <c r="HY143" s="1"/>
      <c r="HZ143" s="1"/>
      <c r="IA143" s="1"/>
      <c r="IB143" s="1"/>
      <c r="ID143" s="1"/>
      <c r="IE143" s="1"/>
      <c r="IF143" s="1"/>
      <c r="IG143" s="1"/>
      <c r="IH143" s="1"/>
      <c r="II143" s="1"/>
      <c r="IJ143" s="1"/>
      <c r="IL143" s="1"/>
      <c r="IM143" s="1"/>
      <c r="IN143" s="1"/>
      <c r="IO143" s="1"/>
      <c r="IP143" s="1"/>
      <c r="IQ143" s="1"/>
      <c r="IR143" s="1"/>
      <c r="JM143" s="1"/>
      <c r="JN143" s="1"/>
      <c r="JO143" s="1"/>
    </row>
    <row r="144" ht="24.75" customHeight="1">
      <c r="A144" s="33"/>
      <c r="D144" s="246"/>
      <c r="E144" s="1"/>
      <c r="J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Z144" s="142"/>
      <c r="AG144" s="97"/>
      <c r="AH144" s="8"/>
      <c r="AI144" s="1"/>
      <c r="AJ144" s="1"/>
      <c r="AK144" s="1"/>
      <c r="AL144" s="1"/>
      <c r="AT144" s="1"/>
      <c r="AX144" s="1"/>
      <c r="AY144" s="1"/>
      <c r="AZ144" s="1"/>
      <c r="BA144" s="1"/>
      <c r="BB144" s="1"/>
      <c r="BJ144" s="1"/>
      <c r="BK144" s="1"/>
      <c r="BT144" s="1"/>
      <c r="CB144" s="33"/>
      <c r="CC144" s="1"/>
      <c r="CK144" s="1"/>
      <c r="CO144" s="142"/>
      <c r="CS144" s="1"/>
      <c r="CW144" s="267"/>
      <c r="CZ144" s="97"/>
      <c r="DA144" s="1"/>
      <c r="DH144" s="1"/>
      <c r="DI144" s="1"/>
      <c r="DR144" s="1"/>
      <c r="DS144" s="1"/>
      <c r="DT144" s="1"/>
      <c r="DU144" s="1"/>
      <c r="DV144" s="1"/>
      <c r="EF144" s="1"/>
      <c r="EQ144" s="142"/>
      <c r="ER144" s="142"/>
      <c r="ES144" s="142"/>
      <c r="EW144" s="142"/>
      <c r="EX144" s="142"/>
      <c r="EY144" s="142"/>
      <c r="EZ144" s="142"/>
      <c r="FB144" s="142"/>
      <c r="FC144" s="142"/>
      <c r="FD144" s="142"/>
      <c r="FE144" s="142"/>
      <c r="FF144" s="142"/>
      <c r="FG144" s="142"/>
      <c r="FH144" s="142"/>
      <c r="FI144" s="142"/>
      <c r="FK144" s="142"/>
      <c r="FU144" s="142"/>
      <c r="FZ144" s="1"/>
      <c r="GA144" s="1"/>
      <c r="GE144" s="1"/>
      <c r="GF144" s="1"/>
      <c r="GG144" s="1"/>
      <c r="GH144" s="1"/>
      <c r="GI144" s="1"/>
      <c r="GJ144" s="1"/>
      <c r="GK144" s="1"/>
      <c r="GM144" s="1"/>
      <c r="GN144" s="1"/>
      <c r="GO144" s="1"/>
      <c r="GP144" s="1"/>
      <c r="GR144" s="1"/>
      <c r="GS144" s="1"/>
      <c r="GT144" s="1"/>
      <c r="GU144" s="1"/>
      <c r="GW144" s="1"/>
      <c r="HC144" s="1"/>
      <c r="HD144" s="142"/>
      <c r="HN144" s="1"/>
      <c r="HO144" s="1"/>
      <c r="HP144" s="1"/>
      <c r="HQ144" s="1"/>
      <c r="HR144" s="1"/>
      <c r="HS144" s="1"/>
      <c r="HT144" s="1"/>
      <c r="HV144" s="1"/>
      <c r="HW144" s="1"/>
      <c r="HX144" s="1"/>
      <c r="HY144" s="1"/>
      <c r="HZ144" s="1"/>
      <c r="IA144" s="1"/>
      <c r="IB144" s="1"/>
      <c r="ID144" s="1"/>
      <c r="IE144" s="1"/>
      <c r="IF144" s="1"/>
      <c r="IG144" s="1"/>
      <c r="IH144" s="1"/>
      <c r="II144" s="1"/>
      <c r="IJ144" s="1"/>
      <c r="IL144" s="1"/>
      <c r="IM144" s="1"/>
      <c r="IN144" s="1"/>
      <c r="IO144" s="1"/>
      <c r="IP144" s="1"/>
      <c r="IQ144" s="1"/>
      <c r="IR144" s="1"/>
      <c r="JM144" s="1"/>
      <c r="JN144" s="1"/>
      <c r="JO144" s="1"/>
    </row>
    <row r="145" ht="24.75" customHeight="1">
      <c r="A145" s="33"/>
      <c r="D145" s="246"/>
      <c r="E145" s="1"/>
      <c r="J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Z145" s="142"/>
      <c r="AG145" s="97"/>
      <c r="AH145" s="8"/>
      <c r="AI145" s="1"/>
      <c r="AJ145" s="1"/>
      <c r="AK145" s="1"/>
      <c r="AL145" s="1"/>
      <c r="AT145" s="1"/>
      <c r="AX145" s="1"/>
      <c r="AY145" s="1"/>
      <c r="AZ145" s="1"/>
      <c r="BA145" s="1"/>
      <c r="BB145" s="1"/>
      <c r="BJ145" s="1"/>
      <c r="BK145" s="1"/>
      <c r="BT145" s="1"/>
      <c r="CB145" s="33"/>
      <c r="CC145" s="1"/>
      <c r="CK145" s="1"/>
      <c r="CO145" s="142"/>
      <c r="CS145" s="1"/>
      <c r="CW145" s="267"/>
      <c r="CZ145" s="97"/>
      <c r="DA145" s="1"/>
      <c r="DH145" s="1"/>
      <c r="DI145" s="1"/>
      <c r="DR145" s="1"/>
      <c r="DS145" s="1"/>
      <c r="DT145" s="1"/>
      <c r="DU145" s="1"/>
      <c r="DV145" s="1"/>
      <c r="EF145" s="1"/>
      <c r="EQ145" s="142"/>
      <c r="ER145" s="142"/>
      <c r="ES145" s="142"/>
      <c r="EW145" s="142"/>
      <c r="EX145" s="142"/>
      <c r="EY145" s="142"/>
      <c r="EZ145" s="142"/>
      <c r="FB145" s="142"/>
      <c r="FC145" s="142"/>
      <c r="FD145" s="142"/>
      <c r="FE145" s="142"/>
      <c r="FF145" s="142"/>
      <c r="FG145" s="142"/>
      <c r="FH145" s="142"/>
      <c r="FI145" s="142"/>
      <c r="FK145" s="142"/>
      <c r="FU145" s="142"/>
      <c r="FZ145" s="1"/>
      <c r="GA145" s="1"/>
      <c r="GE145" s="1"/>
      <c r="GF145" s="1"/>
      <c r="GG145" s="1"/>
      <c r="GH145" s="1"/>
      <c r="GI145" s="1"/>
      <c r="GJ145" s="1"/>
      <c r="GK145" s="1"/>
      <c r="GM145" s="1"/>
      <c r="GN145" s="1"/>
      <c r="GO145" s="1"/>
      <c r="GP145" s="1"/>
      <c r="GR145" s="1"/>
      <c r="GS145" s="1"/>
      <c r="GT145" s="1"/>
      <c r="GU145" s="1"/>
      <c r="GW145" s="1"/>
      <c r="HC145" s="1"/>
      <c r="HD145" s="142"/>
      <c r="HN145" s="1"/>
      <c r="HO145" s="1"/>
      <c r="HP145" s="1"/>
      <c r="HQ145" s="1"/>
      <c r="HR145" s="1"/>
      <c r="HS145" s="1"/>
      <c r="HT145" s="1"/>
      <c r="HV145" s="1"/>
      <c r="HW145" s="1"/>
      <c r="HX145" s="1"/>
      <c r="HY145" s="1"/>
      <c r="HZ145" s="1"/>
      <c r="IA145" s="1"/>
      <c r="IB145" s="1"/>
      <c r="ID145" s="1"/>
      <c r="IE145" s="1"/>
      <c r="IF145" s="1"/>
      <c r="IG145" s="1"/>
      <c r="IH145" s="1"/>
      <c r="II145" s="1"/>
      <c r="IJ145" s="1"/>
      <c r="IL145" s="1"/>
      <c r="IM145" s="1"/>
      <c r="IN145" s="1"/>
      <c r="IO145" s="1"/>
      <c r="IP145" s="1"/>
      <c r="IQ145" s="1"/>
      <c r="IR145" s="1"/>
      <c r="JM145" s="1"/>
      <c r="JN145" s="1"/>
      <c r="JO145" s="1"/>
    </row>
    <row r="146" ht="24.75" customHeight="1">
      <c r="A146" s="33"/>
      <c r="D146" s="246"/>
      <c r="E146" s="1"/>
      <c r="J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Z146" s="142"/>
      <c r="AG146" s="97"/>
      <c r="AH146" s="8"/>
      <c r="AI146" s="1"/>
      <c r="AJ146" s="1"/>
      <c r="AK146" s="1"/>
      <c r="AL146" s="1"/>
      <c r="AT146" s="1"/>
      <c r="AX146" s="1"/>
      <c r="AY146" s="1"/>
      <c r="AZ146" s="1"/>
      <c r="BA146" s="1"/>
      <c r="BB146" s="1"/>
      <c r="BJ146" s="1"/>
      <c r="BK146" s="1"/>
      <c r="BT146" s="1"/>
      <c r="CB146" s="33"/>
      <c r="CC146" s="1"/>
      <c r="CK146" s="1"/>
      <c r="CO146" s="142"/>
      <c r="CS146" s="1"/>
      <c r="CW146" s="267"/>
      <c r="CZ146" s="97"/>
      <c r="DA146" s="1"/>
      <c r="DH146" s="1"/>
      <c r="DI146" s="1"/>
      <c r="DR146" s="1"/>
      <c r="DS146" s="1"/>
      <c r="DT146" s="1"/>
      <c r="DU146" s="1"/>
      <c r="DV146" s="1"/>
      <c r="EF146" s="1"/>
      <c r="EQ146" s="142"/>
      <c r="ER146" s="142"/>
      <c r="ES146" s="142"/>
      <c r="EW146" s="142"/>
      <c r="EX146" s="142"/>
      <c r="EY146" s="142"/>
      <c r="EZ146" s="142"/>
      <c r="FB146" s="142"/>
      <c r="FC146" s="142"/>
      <c r="FD146" s="142"/>
      <c r="FE146" s="142"/>
      <c r="FF146" s="142"/>
      <c r="FG146" s="142"/>
      <c r="FH146" s="142"/>
      <c r="FI146" s="142"/>
      <c r="FK146" s="142"/>
      <c r="FU146" s="142"/>
      <c r="FZ146" s="1"/>
      <c r="GA146" s="1"/>
      <c r="GE146" s="1"/>
      <c r="GF146" s="1"/>
      <c r="GG146" s="1"/>
      <c r="GH146" s="1"/>
      <c r="GI146" s="1"/>
      <c r="GJ146" s="1"/>
      <c r="GK146" s="1"/>
      <c r="GM146" s="1"/>
      <c r="GN146" s="1"/>
      <c r="GO146" s="1"/>
      <c r="GP146" s="1"/>
      <c r="GR146" s="1"/>
      <c r="GS146" s="1"/>
      <c r="GT146" s="1"/>
      <c r="GU146" s="1"/>
      <c r="GW146" s="1"/>
      <c r="HC146" s="1"/>
      <c r="HD146" s="142"/>
      <c r="HN146" s="1"/>
      <c r="HO146" s="1"/>
      <c r="HP146" s="1"/>
      <c r="HQ146" s="1"/>
      <c r="HR146" s="1"/>
      <c r="HS146" s="1"/>
      <c r="HT146" s="1"/>
      <c r="HV146" s="1"/>
      <c r="HW146" s="1"/>
      <c r="HX146" s="1"/>
      <c r="HY146" s="1"/>
      <c r="HZ146" s="1"/>
      <c r="IA146" s="1"/>
      <c r="IB146" s="1"/>
      <c r="ID146" s="1"/>
      <c r="IE146" s="1"/>
      <c r="IF146" s="1"/>
      <c r="IG146" s="1"/>
      <c r="IH146" s="1"/>
      <c r="II146" s="1"/>
      <c r="IJ146" s="1"/>
      <c r="IL146" s="1"/>
      <c r="IM146" s="1"/>
      <c r="IN146" s="1"/>
      <c r="IO146" s="1"/>
      <c r="IP146" s="1"/>
      <c r="IQ146" s="1"/>
      <c r="IR146" s="1"/>
      <c r="JM146" s="1"/>
      <c r="JN146" s="1"/>
      <c r="JO146" s="1"/>
    </row>
    <row r="147" ht="24.75" customHeight="1">
      <c r="A147" s="33"/>
      <c r="D147" s="246"/>
      <c r="E147" s="1"/>
      <c r="J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Z147" s="142"/>
      <c r="AG147" s="97"/>
      <c r="AH147" s="8"/>
      <c r="AI147" s="1"/>
      <c r="AJ147" s="1"/>
      <c r="AK147" s="1"/>
      <c r="AL147" s="1"/>
      <c r="AT147" s="1"/>
      <c r="AX147" s="1"/>
      <c r="AY147" s="1"/>
      <c r="AZ147" s="1"/>
      <c r="BA147" s="1"/>
      <c r="BB147" s="1"/>
      <c r="BJ147" s="1"/>
      <c r="BK147" s="1"/>
      <c r="BT147" s="1"/>
      <c r="CB147" s="33"/>
      <c r="CC147" s="1"/>
      <c r="CK147" s="1"/>
      <c r="CO147" s="142"/>
      <c r="CS147" s="1"/>
      <c r="CW147" s="267"/>
      <c r="CZ147" s="97"/>
      <c r="DA147" s="1"/>
      <c r="DH147" s="1"/>
      <c r="DI147" s="1"/>
      <c r="DR147" s="1"/>
      <c r="DS147" s="1"/>
      <c r="DT147" s="1"/>
      <c r="DU147" s="1"/>
      <c r="DV147" s="1"/>
      <c r="EF147" s="1"/>
      <c r="EQ147" s="142"/>
      <c r="ER147" s="142"/>
      <c r="ES147" s="142"/>
      <c r="EW147" s="142"/>
      <c r="EX147" s="142"/>
      <c r="EY147" s="142"/>
      <c r="EZ147" s="142"/>
      <c r="FB147" s="142"/>
      <c r="FC147" s="142"/>
      <c r="FD147" s="142"/>
      <c r="FE147" s="142"/>
      <c r="FF147" s="142"/>
      <c r="FG147" s="142"/>
      <c r="FH147" s="142"/>
      <c r="FI147" s="142"/>
      <c r="FK147" s="142"/>
      <c r="FU147" s="142"/>
      <c r="FZ147" s="1"/>
      <c r="GA147" s="1"/>
      <c r="GE147" s="1"/>
      <c r="GF147" s="1"/>
      <c r="GG147" s="1"/>
      <c r="GH147" s="1"/>
      <c r="GI147" s="1"/>
      <c r="GJ147" s="1"/>
      <c r="GK147" s="1"/>
      <c r="GM147" s="1"/>
      <c r="GN147" s="1"/>
      <c r="GO147" s="1"/>
      <c r="GP147" s="1"/>
      <c r="GR147" s="1"/>
      <c r="GS147" s="1"/>
      <c r="GT147" s="1"/>
      <c r="GU147" s="1"/>
      <c r="GW147" s="1"/>
      <c r="HC147" s="1"/>
      <c r="HD147" s="142"/>
      <c r="HN147" s="1"/>
      <c r="HO147" s="1"/>
      <c r="HP147" s="1"/>
      <c r="HQ147" s="1"/>
      <c r="HR147" s="1"/>
      <c r="HS147" s="1"/>
      <c r="HT147" s="1"/>
      <c r="HV147" s="1"/>
      <c r="HW147" s="1"/>
      <c r="HX147" s="1"/>
      <c r="HY147" s="1"/>
      <c r="HZ147" s="1"/>
      <c r="IA147" s="1"/>
      <c r="IB147" s="1"/>
      <c r="ID147" s="1"/>
      <c r="IE147" s="1"/>
      <c r="IF147" s="1"/>
      <c r="IG147" s="1"/>
      <c r="IH147" s="1"/>
      <c r="II147" s="1"/>
      <c r="IJ147" s="1"/>
      <c r="IL147" s="1"/>
      <c r="IM147" s="1"/>
      <c r="IN147" s="1"/>
      <c r="IO147" s="1"/>
      <c r="IP147" s="1"/>
      <c r="IQ147" s="1"/>
      <c r="IR147" s="1"/>
      <c r="JM147" s="1"/>
      <c r="JN147" s="1"/>
      <c r="JO147" s="1"/>
    </row>
    <row r="148" ht="24.75" customHeight="1">
      <c r="A148" s="33"/>
      <c r="D148" s="246"/>
      <c r="E148" s="1"/>
      <c r="J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Z148" s="142"/>
      <c r="AG148" s="97"/>
      <c r="AH148" s="8"/>
      <c r="AI148" s="1"/>
      <c r="AJ148" s="1"/>
      <c r="AK148" s="1"/>
      <c r="AL148" s="1"/>
      <c r="AT148" s="1"/>
      <c r="AX148" s="1"/>
      <c r="AY148" s="1"/>
      <c r="AZ148" s="1"/>
      <c r="BA148" s="1"/>
      <c r="BB148" s="1"/>
      <c r="BJ148" s="1"/>
      <c r="BK148" s="1"/>
      <c r="BT148" s="1"/>
      <c r="CB148" s="33"/>
      <c r="CC148" s="1"/>
      <c r="CK148" s="1"/>
      <c r="CO148" s="142"/>
      <c r="CS148" s="1"/>
      <c r="CW148" s="267"/>
      <c r="CZ148" s="97"/>
      <c r="DA148" s="1"/>
      <c r="DH148" s="1"/>
      <c r="DI148" s="1"/>
      <c r="DR148" s="1"/>
      <c r="DS148" s="1"/>
      <c r="DT148" s="1"/>
      <c r="DU148" s="1"/>
      <c r="DV148" s="1"/>
      <c r="EF148" s="1"/>
      <c r="EQ148" s="142"/>
      <c r="ER148" s="142"/>
      <c r="ES148" s="142"/>
      <c r="EW148" s="142"/>
      <c r="EX148" s="142"/>
      <c r="EY148" s="142"/>
      <c r="EZ148" s="142"/>
      <c r="FB148" s="142"/>
      <c r="FC148" s="142"/>
      <c r="FD148" s="142"/>
      <c r="FE148" s="142"/>
      <c r="FF148" s="142"/>
      <c r="FG148" s="142"/>
      <c r="FH148" s="142"/>
      <c r="FI148" s="142"/>
      <c r="FK148" s="142"/>
      <c r="FU148" s="142"/>
      <c r="FZ148" s="1"/>
      <c r="GA148" s="1"/>
      <c r="GE148" s="1"/>
      <c r="GF148" s="1"/>
      <c r="GG148" s="1"/>
      <c r="GH148" s="1"/>
      <c r="GI148" s="1"/>
      <c r="GJ148" s="1"/>
      <c r="GK148" s="1"/>
      <c r="GM148" s="1"/>
      <c r="GN148" s="1"/>
      <c r="GO148" s="1"/>
      <c r="GP148" s="1"/>
      <c r="GR148" s="1"/>
      <c r="GS148" s="1"/>
      <c r="GT148" s="1"/>
      <c r="GU148" s="1"/>
      <c r="GW148" s="1"/>
      <c r="HC148" s="1"/>
      <c r="HD148" s="142"/>
      <c r="HN148" s="1"/>
      <c r="HO148" s="1"/>
      <c r="HP148" s="1"/>
      <c r="HQ148" s="1"/>
      <c r="HR148" s="1"/>
      <c r="HS148" s="1"/>
      <c r="HT148" s="1"/>
      <c r="HV148" s="1"/>
      <c r="HW148" s="1"/>
      <c r="HX148" s="1"/>
      <c r="HY148" s="1"/>
      <c r="HZ148" s="1"/>
      <c r="IA148" s="1"/>
      <c r="IB148" s="1"/>
      <c r="ID148" s="1"/>
      <c r="IE148" s="1"/>
      <c r="IF148" s="1"/>
      <c r="IG148" s="1"/>
      <c r="IH148" s="1"/>
      <c r="II148" s="1"/>
      <c r="IJ148" s="1"/>
      <c r="IL148" s="1"/>
      <c r="IM148" s="1"/>
      <c r="IN148" s="1"/>
      <c r="IO148" s="1"/>
      <c r="IP148" s="1"/>
      <c r="IQ148" s="1"/>
      <c r="IR148" s="1"/>
      <c r="JM148" s="1"/>
      <c r="JN148" s="1"/>
      <c r="JO148" s="1"/>
    </row>
    <row r="149" ht="24.75" customHeight="1">
      <c r="A149" s="33"/>
      <c r="D149" s="246"/>
      <c r="E149" s="1"/>
      <c r="J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Z149" s="142"/>
      <c r="AG149" s="97"/>
      <c r="AH149" s="8"/>
      <c r="AI149" s="1"/>
      <c r="AJ149" s="268"/>
      <c r="AK149" s="268"/>
      <c r="AL149" s="1"/>
      <c r="AT149" s="1"/>
      <c r="AX149" s="1"/>
      <c r="AY149" s="1"/>
      <c r="AZ149" s="1"/>
      <c r="BA149" s="1"/>
      <c r="BB149" s="1"/>
      <c r="BJ149" s="1"/>
      <c r="BK149" s="1"/>
      <c r="BT149" s="1"/>
      <c r="CB149" s="33"/>
      <c r="CC149" s="1"/>
      <c r="CK149" s="1"/>
      <c r="CO149" s="142"/>
      <c r="CS149" s="1"/>
      <c r="CW149" s="267"/>
      <c r="CZ149" s="97"/>
      <c r="DA149" s="1"/>
      <c r="DH149" s="1"/>
      <c r="DI149" s="1"/>
      <c r="DR149" s="1"/>
      <c r="DS149" s="1"/>
      <c r="DT149" s="1"/>
      <c r="DU149" s="1"/>
      <c r="DV149" s="1"/>
      <c r="EF149" s="1"/>
      <c r="EQ149" s="142"/>
      <c r="ER149" s="142"/>
      <c r="ES149" s="142"/>
      <c r="EW149" s="142"/>
      <c r="EX149" s="142"/>
      <c r="EY149" s="142"/>
      <c r="EZ149" s="142"/>
      <c r="FB149" s="142"/>
      <c r="FC149" s="142"/>
      <c r="FD149" s="142"/>
      <c r="FE149" s="142"/>
      <c r="FF149" s="142"/>
      <c r="FG149" s="142"/>
      <c r="FH149" s="142"/>
      <c r="FI149" s="142"/>
      <c r="FK149" s="142"/>
      <c r="FU149" s="142"/>
      <c r="FZ149" s="1"/>
      <c r="GA149" s="1"/>
      <c r="GE149" s="1"/>
      <c r="GF149" s="1"/>
      <c r="GG149" s="1"/>
      <c r="GH149" s="1"/>
      <c r="GI149" s="1"/>
      <c r="GJ149" s="1"/>
      <c r="GK149" s="1"/>
      <c r="GM149" s="1"/>
      <c r="GN149" s="1"/>
      <c r="GO149" s="1"/>
      <c r="GP149" s="1"/>
      <c r="GR149" s="1"/>
      <c r="GS149" s="1"/>
      <c r="GT149" s="1"/>
      <c r="GU149" s="1"/>
      <c r="GW149" s="1"/>
      <c r="HC149" s="1"/>
      <c r="HD149" s="142"/>
      <c r="HN149" s="1"/>
      <c r="HO149" s="1"/>
      <c r="HP149" s="1"/>
      <c r="HQ149" s="1"/>
      <c r="HR149" s="1"/>
      <c r="HS149" s="1"/>
      <c r="HT149" s="1"/>
      <c r="HV149" s="1"/>
      <c r="HW149" s="1"/>
      <c r="HX149" s="1"/>
      <c r="HY149" s="1"/>
      <c r="HZ149" s="1"/>
      <c r="IA149" s="1"/>
      <c r="IB149" s="1"/>
      <c r="ID149" s="1"/>
      <c r="IE149" s="1"/>
      <c r="IF149" s="1"/>
      <c r="IG149" s="1"/>
      <c r="IH149" s="1"/>
      <c r="II149" s="1"/>
      <c r="IJ149" s="1"/>
      <c r="IL149" s="1"/>
      <c r="IM149" s="1"/>
      <c r="IN149" s="1"/>
      <c r="IO149" s="1"/>
      <c r="IP149" s="1"/>
      <c r="IQ149" s="1"/>
      <c r="IR149" s="1"/>
      <c r="JM149" s="1"/>
      <c r="JN149" s="1"/>
      <c r="JO149" s="1"/>
    </row>
    <row r="150" ht="24.75" customHeight="1">
      <c r="A150" s="33"/>
      <c r="D150" s="246"/>
      <c r="E150" s="1"/>
      <c r="J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Z150" s="142"/>
      <c r="AG150" s="97"/>
      <c r="AH150" s="8"/>
      <c r="AI150" s="1"/>
      <c r="AJ150" s="1"/>
      <c r="AK150" s="1"/>
      <c r="AL150" s="1"/>
      <c r="AT150" s="1"/>
      <c r="AX150" s="1"/>
      <c r="AY150" s="1"/>
      <c r="AZ150" s="1"/>
      <c r="BA150" s="1"/>
      <c r="BB150" s="1"/>
      <c r="BJ150" s="1"/>
      <c r="BK150" s="1"/>
      <c r="BT150" s="1"/>
      <c r="CB150" s="33"/>
      <c r="CC150" s="1"/>
      <c r="CK150" s="1"/>
      <c r="CO150" s="142"/>
      <c r="CS150" s="1"/>
      <c r="CW150" s="267"/>
      <c r="CZ150" s="97"/>
      <c r="DA150" s="1"/>
      <c r="DH150" s="1"/>
      <c r="DI150" s="1"/>
      <c r="DR150" s="1"/>
      <c r="DS150" s="1"/>
      <c r="DT150" s="1"/>
      <c r="DU150" s="1"/>
      <c r="DV150" s="1"/>
      <c r="EF150" s="1"/>
      <c r="EQ150" s="142"/>
      <c r="ER150" s="142"/>
      <c r="ES150" s="142"/>
      <c r="EW150" s="142"/>
      <c r="EX150" s="142"/>
      <c r="EY150" s="142"/>
      <c r="EZ150" s="142"/>
      <c r="FB150" s="142"/>
      <c r="FC150" s="142"/>
      <c r="FD150" s="142"/>
      <c r="FE150" s="142"/>
      <c r="FF150" s="142"/>
      <c r="FG150" s="142"/>
      <c r="FH150" s="142"/>
      <c r="FI150" s="142"/>
      <c r="FK150" s="142"/>
      <c r="FU150" s="142"/>
      <c r="FZ150" s="1"/>
      <c r="GA150" s="1"/>
      <c r="GE150" s="1"/>
      <c r="GF150" s="1"/>
      <c r="GG150" s="1"/>
      <c r="GH150" s="1"/>
      <c r="GI150" s="1"/>
      <c r="GJ150" s="1"/>
      <c r="GK150" s="1"/>
      <c r="GM150" s="1"/>
      <c r="GN150" s="1"/>
      <c r="GO150" s="1"/>
      <c r="GP150" s="1"/>
      <c r="GR150" s="1"/>
      <c r="GS150" s="1"/>
      <c r="GT150" s="1"/>
      <c r="GU150" s="1"/>
      <c r="GW150" s="1"/>
      <c r="HC150" s="1"/>
      <c r="HD150" s="142"/>
      <c r="HN150" s="1"/>
      <c r="HO150" s="1"/>
      <c r="HP150" s="1"/>
      <c r="HQ150" s="1"/>
      <c r="HR150" s="1"/>
      <c r="HS150" s="1"/>
      <c r="HT150" s="1"/>
      <c r="HV150" s="1"/>
      <c r="HW150" s="1"/>
      <c r="HX150" s="1"/>
      <c r="HY150" s="1"/>
      <c r="HZ150" s="1"/>
      <c r="IA150" s="1"/>
      <c r="IB150" s="1"/>
      <c r="ID150" s="1"/>
      <c r="IE150" s="1"/>
      <c r="IF150" s="1"/>
      <c r="IG150" s="1"/>
      <c r="IH150" s="1"/>
      <c r="II150" s="1"/>
      <c r="IJ150" s="1"/>
      <c r="IL150" s="1"/>
      <c r="IM150" s="1"/>
      <c r="IN150" s="1"/>
      <c r="IO150" s="1"/>
      <c r="IP150" s="1"/>
      <c r="IQ150" s="1"/>
      <c r="IR150" s="1"/>
      <c r="JM150" s="1"/>
      <c r="JN150" s="1"/>
      <c r="JO150" s="1"/>
    </row>
    <row r="151" ht="24.75" customHeight="1">
      <c r="A151" s="33"/>
      <c r="D151" s="246"/>
      <c r="E151" s="1"/>
      <c r="J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Z151" s="142"/>
      <c r="AG151" s="97"/>
      <c r="AH151" s="8"/>
      <c r="AI151" s="1"/>
      <c r="AJ151" s="1"/>
      <c r="AK151" s="1"/>
      <c r="AL151" s="1"/>
      <c r="AT151" s="1"/>
      <c r="AX151" s="1"/>
      <c r="AY151" s="1"/>
      <c r="AZ151" s="1"/>
      <c r="BA151" s="1"/>
      <c r="BB151" s="1"/>
      <c r="BJ151" s="1"/>
      <c r="BK151" s="1"/>
      <c r="BT151" s="1"/>
      <c r="CB151" s="33"/>
      <c r="CC151" s="1"/>
      <c r="CK151" s="1"/>
      <c r="CO151" s="142"/>
      <c r="CS151" s="1"/>
      <c r="CW151" s="267"/>
      <c r="CZ151" s="97"/>
      <c r="DA151" s="1"/>
      <c r="DH151" s="1"/>
      <c r="DI151" s="1"/>
      <c r="DR151" s="1"/>
      <c r="DS151" s="1"/>
      <c r="DT151" s="1"/>
      <c r="DU151" s="1"/>
      <c r="DV151" s="1"/>
      <c r="EF151" s="1"/>
      <c r="EQ151" s="142"/>
      <c r="ER151" s="142"/>
      <c r="ES151" s="142"/>
      <c r="EW151" s="142"/>
      <c r="EX151" s="142"/>
      <c r="EY151" s="142"/>
      <c r="EZ151" s="142"/>
      <c r="FB151" s="142"/>
      <c r="FC151" s="142"/>
      <c r="FD151" s="142"/>
      <c r="FE151" s="142"/>
      <c r="FF151" s="142"/>
      <c r="FG151" s="142"/>
      <c r="FH151" s="142"/>
      <c r="FI151" s="142"/>
      <c r="FK151" s="142"/>
      <c r="FU151" s="142"/>
      <c r="FZ151" s="1"/>
      <c r="GA151" s="1"/>
      <c r="GE151" s="1"/>
      <c r="GF151" s="1"/>
      <c r="GG151" s="1"/>
      <c r="GH151" s="1"/>
      <c r="GI151" s="1"/>
      <c r="GJ151" s="1"/>
      <c r="GK151" s="1"/>
      <c r="GM151" s="1"/>
      <c r="GN151" s="1"/>
      <c r="GO151" s="1"/>
      <c r="GP151" s="1"/>
      <c r="GR151" s="1"/>
      <c r="GS151" s="1"/>
      <c r="GT151" s="1"/>
      <c r="GU151" s="1"/>
      <c r="GW151" s="1"/>
      <c r="HC151" s="1"/>
      <c r="HD151" s="142"/>
      <c r="HN151" s="1"/>
      <c r="HO151" s="1"/>
      <c r="HP151" s="1"/>
      <c r="HQ151" s="1"/>
      <c r="HR151" s="1"/>
      <c r="HS151" s="1"/>
      <c r="HT151" s="1"/>
      <c r="HV151" s="1"/>
      <c r="HW151" s="1"/>
      <c r="HX151" s="1"/>
      <c r="HY151" s="1"/>
      <c r="HZ151" s="1"/>
      <c r="IA151" s="1"/>
      <c r="IB151" s="1"/>
      <c r="ID151" s="1"/>
      <c r="IE151" s="1"/>
      <c r="IF151" s="1"/>
      <c r="IG151" s="1"/>
      <c r="IH151" s="1"/>
      <c r="II151" s="1"/>
      <c r="IJ151" s="1"/>
      <c r="IL151" s="1"/>
      <c r="IM151" s="1"/>
      <c r="IN151" s="1"/>
      <c r="IO151" s="1"/>
      <c r="IP151" s="1"/>
      <c r="IQ151" s="1"/>
      <c r="IR151" s="1"/>
      <c r="JM151" s="1"/>
      <c r="JN151" s="1"/>
      <c r="JO151" s="1"/>
    </row>
    <row r="152" ht="24.75" customHeight="1">
      <c r="A152" s="33"/>
      <c r="D152" s="246"/>
      <c r="E152" s="1"/>
      <c r="J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Z152" s="142"/>
      <c r="AG152" s="97"/>
      <c r="AH152" s="8"/>
      <c r="AI152" s="1"/>
      <c r="AJ152" s="1"/>
      <c r="AK152" s="1"/>
      <c r="AL152" s="1"/>
      <c r="AT152" s="1"/>
      <c r="AX152" s="1"/>
      <c r="AY152" s="1"/>
      <c r="AZ152" s="1"/>
      <c r="BA152" s="1"/>
      <c r="BB152" s="1"/>
      <c r="BJ152" s="1"/>
      <c r="BK152" s="1"/>
      <c r="BT152" s="1"/>
      <c r="CB152" s="33"/>
      <c r="CC152" s="1"/>
      <c r="CK152" s="1"/>
      <c r="CO152" s="142"/>
      <c r="CS152" s="1"/>
      <c r="CW152" s="267"/>
      <c r="CZ152" s="97"/>
      <c r="DA152" s="1"/>
      <c r="DH152" s="1"/>
      <c r="DI152" s="1"/>
      <c r="DR152" s="1"/>
      <c r="DS152" s="1"/>
      <c r="DT152" s="1"/>
      <c r="DU152" s="1"/>
      <c r="DV152" s="1"/>
      <c r="EF152" s="1"/>
      <c r="EQ152" s="142"/>
      <c r="ER152" s="142"/>
      <c r="ES152" s="142"/>
      <c r="EW152" s="142"/>
      <c r="EX152" s="142"/>
      <c r="EY152" s="142"/>
      <c r="EZ152" s="142"/>
      <c r="FB152" s="142"/>
      <c r="FC152" s="142"/>
      <c r="FD152" s="142"/>
      <c r="FE152" s="142"/>
      <c r="FF152" s="142"/>
      <c r="FG152" s="142"/>
      <c r="FH152" s="142"/>
      <c r="FI152" s="142"/>
      <c r="FK152" s="142"/>
      <c r="FU152" s="142"/>
      <c r="FZ152" s="1"/>
      <c r="GA152" s="1"/>
      <c r="GE152" s="1"/>
      <c r="GF152" s="1"/>
      <c r="GG152" s="1"/>
      <c r="GH152" s="1"/>
      <c r="GI152" s="1"/>
      <c r="GJ152" s="1"/>
      <c r="GK152" s="1"/>
      <c r="GM152" s="1"/>
      <c r="GN152" s="1"/>
      <c r="GO152" s="1"/>
      <c r="GP152" s="1"/>
      <c r="GR152" s="1"/>
      <c r="GS152" s="1"/>
      <c r="GT152" s="1"/>
      <c r="GU152" s="1"/>
      <c r="GW152" s="1"/>
      <c r="HC152" s="1"/>
      <c r="HD152" s="142"/>
      <c r="HN152" s="1"/>
      <c r="HO152" s="1"/>
      <c r="HP152" s="1"/>
      <c r="HQ152" s="1"/>
      <c r="HR152" s="1"/>
      <c r="HS152" s="1"/>
      <c r="HT152" s="1"/>
      <c r="HV152" s="1"/>
      <c r="HW152" s="1"/>
      <c r="HX152" s="1"/>
      <c r="HY152" s="1"/>
      <c r="HZ152" s="1"/>
      <c r="IA152" s="1"/>
      <c r="IB152" s="1"/>
      <c r="ID152" s="1"/>
      <c r="IE152" s="1"/>
      <c r="IF152" s="1"/>
      <c r="IG152" s="1"/>
      <c r="IH152" s="1"/>
      <c r="II152" s="1"/>
      <c r="IJ152" s="1"/>
      <c r="IL152" s="1"/>
      <c r="IM152" s="1"/>
      <c r="IN152" s="1"/>
      <c r="IO152" s="1"/>
      <c r="IP152" s="1"/>
      <c r="IQ152" s="1"/>
      <c r="IR152" s="1"/>
      <c r="JM152" s="1"/>
      <c r="JN152" s="1"/>
      <c r="JO152" s="1"/>
    </row>
    <row r="153" ht="24.75" customHeight="1">
      <c r="A153" s="33"/>
      <c r="D153" s="246"/>
      <c r="E153" s="1"/>
      <c r="J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Z153" s="142"/>
      <c r="AG153" s="97"/>
      <c r="AH153" s="8"/>
      <c r="AI153" s="1"/>
      <c r="AJ153" s="1"/>
      <c r="AK153" s="1"/>
      <c r="AL153" s="1"/>
      <c r="AT153" s="1"/>
      <c r="AX153" s="1"/>
      <c r="AY153" s="1"/>
      <c r="AZ153" s="1"/>
      <c r="BA153" s="1"/>
      <c r="BB153" s="1"/>
      <c r="BJ153" s="1"/>
      <c r="BK153" s="1"/>
      <c r="BT153" s="1"/>
      <c r="CB153" s="33"/>
      <c r="CC153" s="1"/>
      <c r="CK153" s="1"/>
      <c r="CO153" s="142"/>
      <c r="CS153" s="1"/>
      <c r="CW153" s="267"/>
      <c r="CZ153" s="97"/>
      <c r="DA153" s="1"/>
      <c r="DH153" s="1"/>
      <c r="DI153" s="1"/>
      <c r="DR153" s="1"/>
      <c r="DS153" s="1"/>
      <c r="DT153" s="1"/>
      <c r="DU153" s="1"/>
      <c r="DV153" s="1"/>
      <c r="EF153" s="1"/>
      <c r="EQ153" s="142"/>
      <c r="ER153" s="142"/>
      <c r="ES153" s="142"/>
      <c r="EW153" s="142"/>
      <c r="EX153" s="142"/>
      <c r="EY153" s="142"/>
      <c r="EZ153" s="142"/>
      <c r="FB153" s="142"/>
      <c r="FC153" s="142"/>
      <c r="FD153" s="142"/>
      <c r="FE153" s="142"/>
      <c r="FF153" s="142"/>
      <c r="FG153" s="142"/>
      <c r="FH153" s="142"/>
      <c r="FI153" s="142"/>
      <c r="FK153" s="142"/>
      <c r="FU153" s="142"/>
      <c r="FZ153" s="1"/>
      <c r="GA153" s="1"/>
      <c r="GE153" s="1"/>
      <c r="GF153" s="1"/>
      <c r="GG153" s="1"/>
      <c r="GH153" s="1"/>
      <c r="GI153" s="1"/>
      <c r="GJ153" s="1"/>
      <c r="GK153" s="1"/>
      <c r="GM153" s="1"/>
      <c r="GN153" s="1"/>
      <c r="GO153" s="1"/>
      <c r="GP153" s="1"/>
      <c r="GR153" s="1"/>
      <c r="GS153" s="1"/>
      <c r="GT153" s="1"/>
      <c r="GU153" s="1"/>
      <c r="GW153" s="1"/>
      <c r="HC153" s="1"/>
      <c r="HD153" s="142"/>
      <c r="HN153" s="1"/>
      <c r="HO153" s="1"/>
      <c r="HP153" s="1"/>
      <c r="HQ153" s="1"/>
      <c r="HR153" s="1"/>
      <c r="HS153" s="1"/>
      <c r="HT153" s="1"/>
      <c r="HV153" s="1"/>
      <c r="HW153" s="1"/>
      <c r="HX153" s="1"/>
      <c r="HY153" s="1"/>
      <c r="HZ153" s="1"/>
      <c r="IA153" s="1"/>
      <c r="IB153" s="1"/>
      <c r="ID153" s="1"/>
      <c r="IE153" s="1"/>
      <c r="IF153" s="1"/>
      <c r="IG153" s="1"/>
      <c r="IH153" s="1"/>
      <c r="II153" s="1"/>
      <c r="IJ153" s="1"/>
      <c r="IL153" s="1"/>
      <c r="IM153" s="1"/>
      <c r="IN153" s="1"/>
      <c r="IO153" s="1"/>
      <c r="IP153" s="1"/>
      <c r="IQ153" s="1"/>
      <c r="IR153" s="1"/>
      <c r="JM153" s="1"/>
      <c r="JN153" s="1"/>
      <c r="JO153" s="1"/>
    </row>
    <row r="154" ht="24.75" customHeight="1">
      <c r="A154" s="33"/>
      <c r="D154" s="246"/>
      <c r="E154" s="1"/>
      <c r="J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Z154" s="142"/>
      <c r="AG154" s="97"/>
      <c r="AH154" s="8"/>
      <c r="AI154" s="1"/>
      <c r="AJ154" s="1"/>
      <c r="AK154" s="1"/>
      <c r="AL154" s="1"/>
      <c r="AT154" s="1"/>
      <c r="AX154" s="1"/>
      <c r="AY154" s="1"/>
      <c r="AZ154" s="1"/>
      <c r="BA154" s="1"/>
      <c r="BB154" s="1"/>
      <c r="BJ154" s="1"/>
      <c r="BK154" s="1"/>
      <c r="BT154" s="1"/>
      <c r="CB154" s="33"/>
      <c r="CC154" s="1"/>
      <c r="CK154" s="1"/>
      <c r="CO154" s="142"/>
      <c r="CS154" s="1"/>
      <c r="CW154" s="267"/>
      <c r="CZ154" s="97"/>
      <c r="DA154" s="1"/>
      <c r="DH154" s="1"/>
      <c r="DI154" s="1"/>
      <c r="DR154" s="1"/>
      <c r="DS154" s="1"/>
      <c r="DT154" s="1"/>
      <c r="DU154" s="1"/>
      <c r="DV154" s="1"/>
      <c r="EF154" s="1"/>
      <c r="EQ154" s="142"/>
      <c r="ER154" s="142"/>
      <c r="ES154" s="142"/>
      <c r="EW154" s="142"/>
      <c r="EX154" s="142"/>
      <c r="EY154" s="142"/>
      <c r="EZ154" s="142"/>
      <c r="FB154" s="142"/>
      <c r="FC154" s="142"/>
      <c r="FD154" s="142"/>
      <c r="FE154" s="142"/>
      <c r="FF154" s="142"/>
      <c r="FG154" s="142"/>
      <c r="FH154" s="142"/>
      <c r="FI154" s="142"/>
      <c r="FK154" s="142"/>
      <c r="FU154" s="142"/>
      <c r="FZ154" s="1"/>
      <c r="GA154" s="1"/>
      <c r="GE154" s="1"/>
      <c r="GF154" s="1"/>
      <c r="GG154" s="1"/>
      <c r="GH154" s="1"/>
      <c r="GI154" s="1"/>
      <c r="GJ154" s="1"/>
      <c r="GK154" s="1"/>
      <c r="GM154" s="1"/>
      <c r="GN154" s="1"/>
      <c r="GO154" s="1"/>
      <c r="GP154" s="1"/>
      <c r="GR154" s="1"/>
      <c r="GS154" s="1"/>
      <c r="GT154" s="1"/>
      <c r="GU154" s="1"/>
      <c r="GW154" s="1"/>
      <c r="HC154" s="1"/>
      <c r="HD154" s="142"/>
      <c r="HN154" s="1"/>
      <c r="HO154" s="1"/>
      <c r="HP154" s="1"/>
      <c r="HQ154" s="1"/>
      <c r="HR154" s="1"/>
      <c r="HS154" s="1"/>
      <c r="HT154" s="1"/>
      <c r="HV154" s="1"/>
      <c r="HW154" s="1"/>
      <c r="HX154" s="1"/>
      <c r="HY154" s="1"/>
      <c r="HZ154" s="1"/>
      <c r="IA154" s="1"/>
      <c r="IB154" s="1"/>
      <c r="ID154" s="1"/>
      <c r="IE154" s="1"/>
      <c r="IF154" s="1"/>
      <c r="IG154" s="1"/>
      <c r="IH154" s="1"/>
      <c r="II154" s="1"/>
      <c r="IJ154" s="1"/>
      <c r="IL154" s="1"/>
      <c r="IM154" s="1"/>
      <c r="IN154" s="1"/>
      <c r="IO154" s="1"/>
      <c r="IP154" s="1"/>
      <c r="IQ154" s="1"/>
      <c r="IR154" s="1"/>
      <c r="JM154" s="1"/>
      <c r="JN154" s="1"/>
      <c r="JO154" s="1"/>
    </row>
    <row r="155" ht="24.75" customHeight="1">
      <c r="A155" s="33"/>
      <c r="D155" s="246"/>
      <c r="E155" s="1"/>
      <c r="J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Z155" s="142"/>
      <c r="AG155" s="97"/>
      <c r="AH155" s="8"/>
      <c r="AI155" s="1"/>
      <c r="AJ155" s="1"/>
      <c r="AK155" s="1"/>
      <c r="AL155" s="1"/>
      <c r="AT155" s="1"/>
      <c r="AX155" s="1"/>
      <c r="AY155" s="1"/>
      <c r="AZ155" s="1"/>
      <c r="BA155" s="1"/>
      <c r="BB155" s="1"/>
      <c r="BJ155" s="1"/>
      <c r="BK155" s="1"/>
      <c r="BT155" s="1"/>
      <c r="CB155" s="33"/>
      <c r="CC155" s="1"/>
      <c r="CK155" s="1"/>
      <c r="CO155" s="142"/>
      <c r="CS155" s="1"/>
      <c r="CW155" s="267"/>
      <c r="CZ155" s="97"/>
      <c r="DA155" s="1"/>
      <c r="DH155" s="1"/>
      <c r="DI155" s="1"/>
      <c r="DR155" s="1"/>
      <c r="DS155" s="1"/>
      <c r="DT155" s="1"/>
      <c r="DU155" s="1"/>
      <c r="DV155" s="1"/>
      <c r="EF155" s="1"/>
      <c r="EQ155" s="142"/>
      <c r="ER155" s="142"/>
      <c r="ES155" s="142"/>
      <c r="EW155" s="142"/>
      <c r="EX155" s="142"/>
      <c r="EY155" s="142"/>
      <c r="EZ155" s="142"/>
      <c r="FB155" s="142"/>
      <c r="FC155" s="142"/>
      <c r="FD155" s="142"/>
      <c r="FE155" s="142"/>
      <c r="FF155" s="142"/>
      <c r="FG155" s="142"/>
      <c r="FH155" s="142"/>
      <c r="FI155" s="142"/>
      <c r="FK155" s="142"/>
      <c r="FU155" s="142"/>
      <c r="FZ155" s="1"/>
      <c r="GA155" s="1"/>
      <c r="GE155" s="1"/>
      <c r="GF155" s="1"/>
      <c r="GG155" s="1"/>
      <c r="GH155" s="1"/>
      <c r="GI155" s="1"/>
      <c r="GJ155" s="1"/>
      <c r="GK155" s="1"/>
      <c r="GM155" s="1"/>
      <c r="GN155" s="1"/>
      <c r="GO155" s="1"/>
      <c r="GP155" s="1"/>
      <c r="GR155" s="1"/>
      <c r="GS155" s="1"/>
      <c r="GT155" s="1"/>
      <c r="GU155" s="1"/>
      <c r="GW155" s="1"/>
      <c r="HC155" s="1"/>
      <c r="HD155" s="142"/>
      <c r="HN155" s="1"/>
      <c r="HO155" s="1"/>
      <c r="HP155" s="1"/>
      <c r="HQ155" s="1"/>
      <c r="HR155" s="1"/>
      <c r="HS155" s="1"/>
      <c r="HT155" s="1"/>
      <c r="HV155" s="1"/>
      <c r="HW155" s="1"/>
      <c r="HX155" s="1"/>
      <c r="HY155" s="1"/>
      <c r="HZ155" s="1"/>
      <c r="IA155" s="1"/>
      <c r="IB155" s="1"/>
      <c r="ID155" s="1"/>
      <c r="IE155" s="1"/>
      <c r="IF155" s="1"/>
      <c r="IG155" s="1"/>
      <c r="IH155" s="1"/>
      <c r="II155" s="1"/>
      <c r="IJ155" s="1"/>
      <c r="IL155" s="1"/>
      <c r="IM155" s="1"/>
      <c r="IN155" s="1"/>
      <c r="IO155" s="1"/>
      <c r="IP155" s="1"/>
      <c r="IQ155" s="1"/>
      <c r="IR155" s="1"/>
      <c r="JM155" s="1"/>
      <c r="JN155" s="1"/>
      <c r="JO155" s="1"/>
    </row>
    <row r="156" ht="24.75" customHeight="1">
      <c r="A156" s="33"/>
      <c r="D156" s="246"/>
      <c r="E156" s="1"/>
      <c r="J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Z156" s="142"/>
      <c r="AB156" s="142"/>
      <c r="AD156" s="142"/>
      <c r="AE156" s="142"/>
      <c r="AF156" s="142"/>
      <c r="AI156" s="1"/>
      <c r="AJ156" s="1"/>
      <c r="AK156" s="1"/>
      <c r="AL156" s="1"/>
      <c r="AT156" s="1"/>
      <c r="AX156" s="1"/>
      <c r="AY156" s="1"/>
      <c r="AZ156" s="1"/>
      <c r="BA156" s="1"/>
      <c r="BB156" s="1"/>
      <c r="BJ156" s="1"/>
      <c r="BK156" s="1"/>
      <c r="BT156" s="1"/>
      <c r="CB156" s="33"/>
      <c r="CC156" s="1"/>
      <c r="CK156" s="1"/>
      <c r="CO156" s="142"/>
      <c r="CS156" s="1"/>
      <c r="CW156" s="267"/>
      <c r="CZ156" s="97"/>
      <c r="DA156" s="1"/>
      <c r="DH156" s="1"/>
      <c r="DI156" s="1"/>
      <c r="DR156" s="1"/>
      <c r="DS156" s="1"/>
      <c r="DT156" s="1"/>
      <c r="DU156" s="1"/>
      <c r="DV156" s="1"/>
      <c r="EF156" s="1"/>
      <c r="EQ156" s="142"/>
      <c r="ER156" s="142"/>
      <c r="ES156" s="142"/>
      <c r="EW156" s="142"/>
      <c r="EX156" s="142"/>
      <c r="EY156" s="142"/>
      <c r="EZ156" s="142"/>
      <c r="FB156" s="142"/>
      <c r="FC156" s="142"/>
      <c r="FD156" s="142"/>
      <c r="FE156" s="142"/>
      <c r="FF156" s="142"/>
      <c r="FG156" s="142"/>
      <c r="FH156" s="142"/>
      <c r="FI156" s="142"/>
      <c r="FK156" s="142"/>
      <c r="FU156" s="142"/>
      <c r="FZ156" s="1"/>
      <c r="GA156" s="1"/>
      <c r="GE156" s="1"/>
      <c r="GF156" s="1"/>
      <c r="GG156" s="1"/>
      <c r="GH156" s="1"/>
      <c r="GI156" s="1"/>
      <c r="GJ156" s="1"/>
      <c r="GK156" s="1"/>
      <c r="GM156" s="1"/>
      <c r="GN156" s="1"/>
      <c r="GO156" s="1"/>
      <c r="GP156" s="1"/>
      <c r="GR156" s="1"/>
      <c r="GS156" s="1"/>
      <c r="GT156" s="1"/>
      <c r="GU156" s="1"/>
      <c r="GW156" s="1"/>
      <c r="HC156" s="1"/>
      <c r="HD156" s="142"/>
      <c r="HN156" s="1"/>
      <c r="HO156" s="1"/>
      <c r="HP156" s="1"/>
      <c r="HQ156" s="1"/>
      <c r="HR156" s="1"/>
      <c r="HS156" s="1"/>
      <c r="HT156" s="1"/>
      <c r="HV156" s="1"/>
      <c r="HW156" s="1"/>
      <c r="HX156" s="1"/>
      <c r="HY156" s="1"/>
      <c r="HZ156" s="1"/>
      <c r="IA156" s="1"/>
      <c r="IB156" s="1"/>
      <c r="ID156" s="1"/>
      <c r="IE156" s="1"/>
      <c r="IF156" s="1"/>
      <c r="IG156" s="1"/>
      <c r="IH156" s="1"/>
      <c r="II156" s="1"/>
      <c r="IJ156" s="1"/>
      <c r="IL156" s="1"/>
      <c r="IM156" s="1"/>
      <c r="IN156" s="1"/>
      <c r="IO156" s="1"/>
      <c r="IP156" s="1"/>
      <c r="IQ156" s="1"/>
      <c r="IR156" s="1"/>
      <c r="JM156" s="1"/>
      <c r="JN156" s="1"/>
      <c r="JO156" s="1"/>
    </row>
    <row r="157" ht="24.75" customHeight="1">
      <c r="A157" s="33"/>
      <c r="D157" s="246"/>
      <c r="E157" s="1"/>
      <c r="J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Z157" s="142"/>
      <c r="AB157" s="245"/>
      <c r="AC157" s="270"/>
      <c r="AD157" s="142"/>
      <c r="AE157" s="142"/>
      <c r="AF157" s="142"/>
      <c r="AG157" s="142"/>
      <c r="AH157" s="8"/>
      <c r="AI157" s="1"/>
      <c r="AJ157" s="1"/>
      <c r="AK157" s="1"/>
      <c r="AL157" s="1"/>
      <c r="AT157" s="1"/>
      <c r="AX157" s="1"/>
      <c r="AY157" s="1"/>
      <c r="AZ157" s="1"/>
      <c r="BA157" s="1"/>
      <c r="BB157" s="1"/>
      <c r="BJ157" s="1"/>
      <c r="BK157" s="1"/>
      <c r="BT157" s="1"/>
      <c r="CB157" s="33"/>
      <c r="CC157" s="1"/>
      <c r="CK157" s="1"/>
      <c r="CO157" s="142"/>
      <c r="CS157" s="1"/>
      <c r="CW157" s="267"/>
      <c r="CZ157" s="97"/>
      <c r="DA157" s="1"/>
      <c r="DH157" s="1"/>
      <c r="DI157" s="1"/>
      <c r="DR157" s="1"/>
      <c r="DS157" s="1"/>
      <c r="DT157" s="1"/>
      <c r="DU157" s="1"/>
      <c r="DV157" s="1"/>
      <c r="EF157" s="1"/>
      <c r="EQ157" s="142"/>
      <c r="ER157" s="142"/>
      <c r="ES157" s="142"/>
      <c r="EW157" s="142"/>
      <c r="EX157" s="142"/>
      <c r="EY157" s="142"/>
      <c r="EZ157" s="142"/>
      <c r="FB157" s="142"/>
      <c r="FC157" s="142"/>
      <c r="FD157" s="142"/>
      <c r="FE157" s="142"/>
      <c r="FF157" s="142"/>
      <c r="FG157" s="142"/>
      <c r="FH157" s="142"/>
      <c r="FI157" s="142"/>
      <c r="FK157" s="142"/>
      <c r="FU157" s="142"/>
      <c r="FZ157" s="1"/>
      <c r="GA157" s="1"/>
      <c r="GE157" s="1"/>
      <c r="GF157" s="1"/>
      <c r="GG157" s="1"/>
      <c r="GH157" s="1"/>
      <c r="GI157" s="1"/>
      <c r="GJ157" s="1"/>
      <c r="GK157" s="1"/>
      <c r="GM157" s="1"/>
      <c r="GN157" s="1"/>
      <c r="GO157" s="1"/>
      <c r="GP157" s="1"/>
      <c r="GR157" s="1"/>
      <c r="GS157" s="1"/>
      <c r="GT157" s="1"/>
      <c r="GU157" s="1"/>
      <c r="GW157" s="1"/>
      <c r="HC157" s="1"/>
      <c r="HD157" s="142"/>
      <c r="HN157" s="1"/>
      <c r="HO157" s="1"/>
      <c r="HP157" s="1"/>
      <c r="HQ157" s="1"/>
      <c r="HR157" s="1"/>
      <c r="HS157" s="1"/>
      <c r="HT157" s="1"/>
      <c r="HV157" s="1"/>
      <c r="HW157" s="1"/>
      <c r="HX157" s="1"/>
      <c r="HY157" s="1"/>
      <c r="HZ157" s="1"/>
      <c r="IA157" s="1"/>
      <c r="IB157" s="1"/>
      <c r="ID157" s="1"/>
      <c r="IE157" s="1"/>
      <c r="IF157" s="1"/>
      <c r="IG157" s="1"/>
      <c r="IH157" s="1"/>
      <c r="II157" s="1"/>
      <c r="IJ157" s="1"/>
      <c r="IL157" s="1"/>
      <c r="IM157" s="1"/>
      <c r="IN157" s="1"/>
      <c r="IO157" s="1"/>
      <c r="IP157" s="1"/>
      <c r="IQ157" s="1"/>
      <c r="IR157" s="1"/>
      <c r="JM157" s="1"/>
      <c r="JN157" s="1"/>
      <c r="JO157" s="1"/>
    </row>
    <row r="158" ht="24.75" customHeight="1">
      <c r="A158" s="33"/>
      <c r="D158" s="246"/>
      <c r="E158" s="1"/>
      <c r="J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Z158" s="142"/>
      <c r="AB158" s="245"/>
      <c r="AC158" s="270"/>
      <c r="AD158" s="142"/>
      <c r="AE158" s="142"/>
      <c r="AF158" s="142"/>
      <c r="AG158" s="142"/>
      <c r="AH158" s="8"/>
      <c r="AI158" s="1"/>
      <c r="AJ158" s="1"/>
      <c r="AK158" s="1"/>
      <c r="AL158" s="1"/>
      <c r="AT158" s="1"/>
      <c r="AX158" s="1"/>
      <c r="AY158" s="1"/>
      <c r="AZ158" s="1"/>
      <c r="BA158" s="1"/>
      <c r="BB158" s="1"/>
      <c r="BJ158" s="1"/>
      <c r="BK158" s="1"/>
      <c r="BT158" s="1"/>
      <c r="CB158" s="33"/>
      <c r="CC158" s="1"/>
      <c r="CK158" s="1"/>
      <c r="CO158" s="142"/>
      <c r="CS158" s="1"/>
      <c r="CW158" s="267"/>
      <c r="CZ158" s="97"/>
      <c r="DA158" s="1"/>
      <c r="DH158" s="1"/>
      <c r="DI158" s="1"/>
      <c r="DR158" s="1"/>
      <c r="DS158" s="1"/>
      <c r="DT158" s="1"/>
      <c r="DU158" s="1"/>
      <c r="DV158" s="1"/>
      <c r="EF158" s="1"/>
      <c r="EQ158" s="142"/>
      <c r="ER158" s="142"/>
      <c r="ES158" s="142"/>
      <c r="EW158" s="142"/>
      <c r="EX158" s="142"/>
      <c r="EY158" s="142"/>
      <c r="EZ158" s="142"/>
      <c r="FB158" s="142"/>
      <c r="FC158" s="142"/>
      <c r="FD158" s="142"/>
      <c r="FE158" s="142"/>
      <c r="FF158" s="142"/>
      <c r="FG158" s="142"/>
      <c r="FH158" s="142"/>
      <c r="FI158" s="142"/>
      <c r="FK158" s="142"/>
      <c r="FU158" s="142"/>
      <c r="FZ158" s="1"/>
      <c r="GA158" s="1"/>
      <c r="GE158" s="1"/>
      <c r="GF158" s="1"/>
      <c r="GG158" s="1"/>
      <c r="GH158" s="1"/>
      <c r="GI158" s="1"/>
      <c r="GJ158" s="1"/>
      <c r="GK158" s="1"/>
      <c r="GM158" s="1"/>
      <c r="GN158" s="1"/>
      <c r="GO158" s="1"/>
      <c r="GP158" s="1"/>
      <c r="GR158" s="1"/>
      <c r="GS158" s="1"/>
      <c r="GT158" s="1"/>
      <c r="GU158" s="1"/>
      <c r="GW158" s="1"/>
      <c r="HC158" s="1"/>
      <c r="HD158" s="142"/>
      <c r="HN158" s="1"/>
      <c r="HO158" s="1"/>
      <c r="HP158" s="1"/>
      <c r="HQ158" s="1"/>
      <c r="HR158" s="1"/>
      <c r="HS158" s="1"/>
      <c r="HT158" s="1"/>
      <c r="HV158" s="1"/>
      <c r="HW158" s="1"/>
      <c r="HX158" s="1"/>
      <c r="HY158" s="1"/>
      <c r="HZ158" s="1"/>
      <c r="IA158" s="1"/>
      <c r="IB158" s="1"/>
      <c r="ID158" s="1"/>
      <c r="IE158" s="1"/>
      <c r="IF158" s="1"/>
      <c r="IG158" s="1"/>
      <c r="IH158" s="1"/>
      <c r="II158" s="1"/>
      <c r="IJ158" s="1"/>
      <c r="IL158" s="1"/>
      <c r="IM158" s="1"/>
      <c r="IN158" s="1"/>
      <c r="IO158" s="1"/>
      <c r="IP158" s="1"/>
      <c r="IQ158" s="1"/>
      <c r="IR158" s="1"/>
      <c r="JM158" s="1"/>
      <c r="JN158" s="1"/>
      <c r="JO158" s="1"/>
    </row>
    <row r="159" ht="24.75" customHeight="1">
      <c r="A159" s="33"/>
      <c r="D159" s="246"/>
      <c r="E159" s="1"/>
      <c r="J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Z159" s="142"/>
      <c r="AB159" s="245"/>
      <c r="AC159" s="270"/>
      <c r="AD159" s="142"/>
      <c r="AE159" s="142"/>
      <c r="AF159" s="142"/>
      <c r="AG159" s="142"/>
      <c r="AH159" s="8"/>
      <c r="AI159" s="1"/>
      <c r="AJ159" s="1"/>
      <c r="AK159" s="1"/>
      <c r="AL159" s="1"/>
      <c r="AT159" s="1"/>
      <c r="AX159" s="1"/>
      <c r="AY159" s="1"/>
      <c r="AZ159" s="1"/>
      <c r="BA159" s="1"/>
      <c r="BB159" s="1"/>
      <c r="BJ159" s="1"/>
      <c r="BK159" s="1"/>
      <c r="BT159" s="1"/>
      <c r="CB159" s="33"/>
      <c r="CC159" s="1"/>
      <c r="CK159" s="1"/>
      <c r="CO159" s="142"/>
      <c r="CS159" s="1"/>
      <c r="CW159" s="267"/>
      <c r="CZ159" s="97"/>
      <c r="DA159" s="1"/>
      <c r="DH159" s="1"/>
      <c r="DI159" s="1"/>
      <c r="DR159" s="1"/>
      <c r="DS159" s="1"/>
      <c r="DT159" s="1"/>
      <c r="DU159" s="1"/>
      <c r="DV159" s="1"/>
      <c r="EF159" s="1"/>
      <c r="EQ159" s="142"/>
      <c r="ER159" s="142"/>
      <c r="ES159" s="142"/>
      <c r="EW159" s="142"/>
      <c r="EX159" s="142"/>
      <c r="EY159" s="142"/>
      <c r="EZ159" s="142"/>
      <c r="FB159" s="142"/>
      <c r="FC159" s="142"/>
      <c r="FD159" s="142"/>
      <c r="FE159" s="142"/>
      <c r="FF159" s="142"/>
      <c r="FG159" s="142"/>
      <c r="FH159" s="142"/>
      <c r="FI159" s="142"/>
      <c r="FK159" s="142"/>
      <c r="FU159" s="142"/>
      <c r="FZ159" s="1"/>
      <c r="GA159" s="1"/>
      <c r="GE159" s="1"/>
      <c r="GF159" s="1"/>
      <c r="GG159" s="1"/>
      <c r="GH159" s="1"/>
      <c r="GI159" s="1"/>
      <c r="GJ159" s="1"/>
      <c r="GK159" s="1"/>
      <c r="GM159" s="1"/>
      <c r="GN159" s="1"/>
      <c r="GO159" s="1"/>
      <c r="GP159" s="1"/>
      <c r="GR159" s="1"/>
      <c r="GS159" s="1"/>
      <c r="GT159" s="1"/>
      <c r="GU159" s="1"/>
      <c r="GW159" s="1"/>
      <c r="HC159" s="1"/>
      <c r="HD159" s="142"/>
      <c r="HN159" s="1"/>
      <c r="HO159" s="1"/>
      <c r="HP159" s="1"/>
      <c r="HQ159" s="1"/>
      <c r="HR159" s="1"/>
      <c r="HS159" s="1"/>
      <c r="HT159" s="1"/>
      <c r="HV159" s="1"/>
      <c r="HW159" s="1"/>
      <c r="HX159" s="1"/>
      <c r="HY159" s="1"/>
      <c r="HZ159" s="1"/>
      <c r="IA159" s="1"/>
      <c r="IB159" s="1"/>
      <c r="ID159" s="1"/>
      <c r="IE159" s="1"/>
      <c r="IF159" s="1"/>
      <c r="IG159" s="1"/>
      <c r="IH159" s="1"/>
      <c r="II159" s="1"/>
      <c r="IJ159" s="1"/>
      <c r="IL159" s="1"/>
      <c r="IM159" s="1"/>
      <c r="IN159" s="1"/>
      <c r="IO159" s="1"/>
      <c r="IP159" s="1"/>
      <c r="IQ159" s="1"/>
      <c r="IR159" s="1"/>
      <c r="JM159" s="1"/>
      <c r="JN159" s="1"/>
      <c r="JO159" s="1"/>
    </row>
    <row r="160" ht="24.75" customHeight="1">
      <c r="A160" s="33"/>
      <c r="D160" s="246"/>
      <c r="E160" s="1"/>
      <c r="J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Z160" s="142"/>
      <c r="AB160" s="245"/>
      <c r="AC160" s="270"/>
      <c r="AD160" s="142"/>
      <c r="AE160" s="142"/>
      <c r="AF160" s="142"/>
      <c r="AG160" s="142"/>
      <c r="AH160" s="8"/>
      <c r="AI160" s="1"/>
      <c r="AJ160" s="1"/>
      <c r="AK160" s="1"/>
      <c r="AL160" s="1"/>
      <c r="AT160" s="1"/>
      <c r="AX160" s="1"/>
      <c r="AY160" s="1"/>
      <c r="AZ160" s="1"/>
      <c r="BA160" s="1"/>
      <c r="BB160" s="1"/>
      <c r="BJ160" s="1"/>
      <c r="BK160" s="1"/>
      <c r="BT160" s="1"/>
      <c r="CB160" s="33"/>
      <c r="CC160" s="1"/>
      <c r="CK160" s="1"/>
      <c r="CO160" s="142"/>
      <c r="CS160" s="1"/>
      <c r="CW160" s="267"/>
      <c r="CZ160" s="97"/>
      <c r="DA160" s="1"/>
      <c r="DH160" s="1"/>
      <c r="DI160" s="1"/>
      <c r="DR160" s="1"/>
      <c r="DS160" s="1"/>
      <c r="DT160" s="1"/>
      <c r="DU160" s="1"/>
      <c r="DV160" s="1"/>
      <c r="EF160" s="1"/>
      <c r="EQ160" s="142"/>
      <c r="ER160" s="142"/>
      <c r="ES160" s="142"/>
      <c r="EW160" s="142"/>
      <c r="EX160" s="142"/>
      <c r="EY160" s="142"/>
      <c r="EZ160" s="142"/>
      <c r="FB160" s="142"/>
      <c r="FC160" s="142"/>
      <c r="FD160" s="142"/>
      <c r="FE160" s="142"/>
      <c r="FF160" s="142"/>
      <c r="FG160" s="142"/>
      <c r="FH160" s="142"/>
      <c r="FI160" s="142"/>
      <c r="FK160" s="142"/>
      <c r="FU160" s="142"/>
      <c r="FZ160" s="1"/>
      <c r="GA160" s="1"/>
      <c r="GE160" s="1"/>
      <c r="GF160" s="1"/>
      <c r="GG160" s="1"/>
      <c r="GH160" s="1"/>
      <c r="GI160" s="1"/>
      <c r="GJ160" s="1"/>
      <c r="GK160" s="1"/>
      <c r="GM160" s="1"/>
      <c r="GN160" s="1"/>
      <c r="GO160" s="1"/>
      <c r="GP160" s="1"/>
      <c r="GR160" s="1"/>
      <c r="GS160" s="1"/>
      <c r="GT160" s="1"/>
      <c r="GU160" s="1"/>
      <c r="GW160" s="1"/>
      <c r="HC160" s="1"/>
      <c r="HD160" s="142"/>
      <c r="HN160" s="1"/>
      <c r="HO160" s="1"/>
      <c r="HP160" s="1"/>
      <c r="HQ160" s="1"/>
      <c r="HR160" s="1"/>
      <c r="HS160" s="1"/>
      <c r="HT160" s="1"/>
      <c r="HV160" s="1"/>
      <c r="HW160" s="1"/>
      <c r="HX160" s="1"/>
      <c r="HY160" s="1"/>
      <c r="HZ160" s="1"/>
      <c r="IA160" s="1"/>
      <c r="IB160" s="1"/>
      <c r="ID160" s="1"/>
      <c r="IE160" s="1"/>
      <c r="IF160" s="1"/>
      <c r="IG160" s="1"/>
      <c r="IH160" s="1"/>
      <c r="II160" s="1"/>
      <c r="IJ160" s="1"/>
      <c r="IL160" s="1"/>
      <c r="IM160" s="1"/>
      <c r="IN160" s="1"/>
      <c r="IO160" s="1"/>
      <c r="IP160" s="1"/>
      <c r="IQ160" s="1"/>
      <c r="IR160" s="1"/>
      <c r="JM160" s="1"/>
      <c r="JN160" s="1"/>
      <c r="JO160" s="1"/>
    </row>
    <row r="161" ht="24.75" customHeight="1">
      <c r="A161" s="33"/>
      <c r="D161" s="246"/>
      <c r="E161" s="1"/>
      <c r="J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Z161" s="142"/>
      <c r="AB161" s="245"/>
      <c r="AC161" s="270"/>
      <c r="AD161" s="142"/>
      <c r="AE161" s="142"/>
      <c r="AF161" s="142"/>
      <c r="AG161" s="142"/>
      <c r="AH161" s="8"/>
      <c r="AI161" s="1"/>
      <c r="AJ161" s="1"/>
      <c r="AK161" s="1"/>
      <c r="AL161" s="1"/>
      <c r="AT161" s="1"/>
      <c r="AX161" s="1"/>
      <c r="AY161" s="1"/>
      <c r="AZ161" s="1"/>
      <c r="BA161" s="1"/>
      <c r="BB161" s="1"/>
      <c r="BJ161" s="1"/>
      <c r="BK161" s="1"/>
      <c r="BT161" s="1"/>
      <c r="CB161" s="33"/>
      <c r="CC161" s="1"/>
      <c r="CK161" s="1"/>
      <c r="CO161" s="142"/>
      <c r="CS161" s="1"/>
      <c r="CW161" s="267"/>
      <c r="CZ161" s="97"/>
      <c r="DA161" s="1"/>
      <c r="DH161" s="1"/>
      <c r="DI161" s="1"/>
      <c r="DR161" s="1"/>
      <c r="DS161" s="1"/>
      <c r="DT161" s="1"/>
      <c r="DU161" s="1"/>
      <c r="DV161" s="1"/>
      <c r="EF161" s="1"/>
      <c r="EQ161" s="142"/>
      <c r="ER161" s="142"/>
      <c r="ES161" s="142"/>
      <c r="EW161" s="142"/>
      <c r="EX161" s="142"/>
      <c r="EY161" s="142"/>
      <c r="EZ161" s="142"/>
      <c r="FB161" s="142"/>
      <c r="FC161" s="142"/>
      <c r="FD161" s="142"/>
      <c r="FE161" s="142"/>
      <c r="FF161" s="142"/>
      <c r="FG161" s="142"/>
      <c r="FH161" s="142"/>
      <c r="FI161" s="142"/>
      <c r="FK161" s="142"/>
      <c r="FU161" s="142"/>
      <c r="FZ161" s="1"/>
      <c r="GA161" s="1"/>
      <c r="GE161" s="1"/>
      <c r="GF161" s="1"/>
      <c r="GG161" s="1"/>
      <c r="GH161" s="1"/>
      <c r="GI161" s="1"/>
      <c r="GJ161" s="1"/>
      <c r="GK161" s="1"/>
      <c r="GM161" s="1"/>
      <c r="GN161" s="1"/>
      <c r="GO161" s="1"/>
      <c r="GP161" s="1"/>
      <c r="GR161" s="1"/>
      <c r="GS161" s="1"/>
      <c r="GT161" s="1"/>
      <c r="GU161" s="1"/>
      <c r="GW161" s="1"/>
      <c r="HC161" s="1"/>
      <c r="HD161" s="142"/>
      <c r="HN161" s="1"/>
      <c r="HO161" s="1"/>
      <c r="HP161" s="1"/>
      <c r="HQ161" s="1"/>
      <c r="HR161" s="1"/>
      <c r="HS161" s="1"/>
      <c r="HT161" s="1"/>
      <c r="HV161" s="1"/>
      <c r="HW161" s="1"/>
      <c r="HX161" s="1"/>
      <c r="HY161" s="1"/>
      <c r="HZ161" s="1"/>
      <c r="IA161" s="1"/>
      <c r="IB161" s="1"/>
      <c r="ID161" s="1"/>
      <c r="IE161" s="1"/>
      <c r="IF161" s="1"/>
      <c r="IG161" s="1"/>
      <c r="IH161" s="1"/>
      <c r="II161" s="1"/>
      <c r="IJ161" s="1"/>
      <c r="IL161" s="1"/>
      <c r="IM161" s="1"/>
      <c r="IN161" s="1"/>
      <c r="IO161" s="1"/>
      <c r="IP161" s="1"/>
      <c r="IQ161" s="1"/>
      <c r="IR161" s="1"/>
      <c r="JM161" s="1"/>
      <c r="JN161" s="1"/>
      <c r="JO161" s="1"/>
    </row>
    <row r="162" ht="24.75" customHeight="1">
      <c r="A162" s="33"/>
      <c r="D162" s="246"/>
      <c r="E162" s="1"/>
      <c r="J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Z162" s="142"/>
      <c r="AB162" s="245"/>
      <c r="AC162" s="270"/>
      <c r="AD162" s="142"/>
      <c r="AE162" s="142"/>
      <c r="AF162" s="142"/>
      <c r="AG162" s="142"/>
      <c r="AH162" s="8"/>
      <c r="AI162" s="1"/>
      <c r="AJ162" s="1"/>
      <c r="AK162" s="1"/>
      <c r="AL162" s="1"/>
      <c r="AT162" s="1"/>
      <c r="AX162" s="1"/>
      <c r="AY162" s="1"/>
      <c r="AZ162" s="1"/>
      <c r="BA162" s="1"/>
      <c r="BB162" s="1"/>
      <c r="BJ162" s="1"/>
      <c r="BK162" s="1"/>
      <c r="BT162" s="1"/>
      <c r="CB162" s="33"/>
      <c r="CC162" s="1"/>
      <c r="CK162" s="1"/>
      <c r="CO162" s="142"/>
      <c r="CS162" s="1"/>
      <c r="CW162" s="267"/>
      <c r="CZ162" s="97"/>
      <c r="DA162" s="1"/>
      <c r="DH162" s="1"/>
      <c r="DI162" s="1"/>
      <c r="DR162" s="1"/>
      <c r="DS162" s="1"/>
      <c r="DT162" s="1"/>
      <c r="DU162" s="1"/>
      <c r="DV162" s="1"/>
      <c r="EF162" s="1"/>
      <c r="EQ162" s="142"/>
      <c r="ER162" s="142"/>
      <c r="ES162" s="142"/>
      <c r="EW162" s="142"/>
      <c r="EX162" s="142"/>
      <c r="EY162" s="142"/>
      <c r="EZ162" s="142"/>
      <c r="FB162" s="142"/>
      <c r="FC162" s="142"/>
      <c r="FD162" s="142"/>
      <c r="FE162" s="142"/>
      <c r="FF162" s="142"/>
      <c r="FG162" s="142"/>
      <c r="FH162" s="142"/>
      <c r="FI162" s="142"/>
      <c r="FK162" s="142"/>
      <c r="FU162" s="142"/>
      <c r="FZ162" s="1"/>
      <c r="GA162" s="1"/>
      <c r="GE162" s="1"/>
      <c r="GF162" s="1"/>
      <c r="GG162" s="1"/>
      <c r="GH162" s="1"/>
      <c r="GI162" s="1"/>
      <c r="GJ162" s="1"/>
      <c r="GK162" s="1"/>
      <c r="GM162" s="1"/>
      <c r="GN162" s="1"/>
      <c r="GO162" s="1"/>
      <c r="GP162" s="1"/>
      <c r="GR162" s="1"/>
      <c r="GS162" s="1"/>
      <c r="GT162" s="1"/>
      <c r="GU162" s="1"/>
      <c r="GW162" s="1"/>
      <c r="HC162" s="1"/>
      <c r="HD162" s="142"/>
      <c r="HN162" s="1"/>
      <c r="HO162" s="1"/>
      <c r="HP162" s="1"/>
      <c r="HQ162" s="1"/>
      <c r="HR162" s="1"/>
      <c r="HS162" s="1"/>
      <c r="HT162" s="1"/>
      <c r="HV162" s="1"/>
      <c r="HW162" s="1"/>
      <c r="HX162" s="1"/>
      <c r="HY162" s="1"/>
      <c r="HZ162" s="1"/>
      <c r="IA162" s="1"/>
      <c r="IB162" s="1"/>
      <c r="ID162" s="1"/>
      <c r="IE162" s="1"/>
      <c r="IF162" s="1"/>
      <c r="IG162" s="1"/>
      <c r="IH162" s="1"/>
      <c r="II162" s="1"/>
      <c r="IJ162" s="1"/>
      <c r="IL162" s="1"/>
      <c r="IM162" s="1"/>
      <c r="IN162" s="1"/>
      <c r="IO162" s="1"/>
      <c r="IP162" s="1"/>
      <c r="IQ162" s="1"/>
      <c r="IR162" s="1"/>
      <c r="JM162" s="1"/>
      <c r="JN162" s="1"/>
      <c r="JO162" s="1"/>
    </row>
    <row r="163" ht="24.75" customHeight="1">
      <c r="A163" s="33"/>
      <c r="D163" s="246"/>
      <c r="E163" s="1"/>
      <c r="J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Z163" s="142"/>
      <c r="AB163" s="245"/>
      <c r="AC163" s="270"/>
      <c r="AD163" s="142"/>
      <c r="AE163" s="142"/>
      <c r="AF163" s="142"/>
      <c r="AG163" s="142"/>
      <c r="AH163" s="8"/>
      <c r="AI163" s="1"/>
      <c r="AJ163" s="1"/>
      <c r="AK163" s="1"/>
      <c r="AL163" s="1"/>
      <c r="AT163" s="1"/>
      <c r="AX163" s="1"/>
      <c r="AY163" s="1"/>
      <c r="AZ163" s="1"/>
      <c r="BA163" s="1"/>
      <c r="BB163" s="1"/>
      <c r="BJ163" s="1"/>
      <c r="BK163" s="1"/>
      <c r="BT163" s="1"/>
      <c r="CB163" s="33"/>
      <c r="CC163" s="1"/>
      <c r="CK163" s="1"/>
      <c r="CO163" s="142"/>
      <c r="CS163" s="1"/>
      <c r="CW163" s="267"/>
      <c r="CZ163" s="97"/>
      <c r="DA163" s="1"/>
      <c r="DH163" s="1"/>
      <c r="DI163" s="1"/>
      <c r="DR163" s="1"/>
      <c r="DS163" s="1"/>
      <c r="DT163" s="1"/>
      <c r="DU163" s="1"/>
      <c r="DV163" s="1"/>
      <c r="EF163" s="1"/>
      <c r="EQ163" s="142"/>
      <c r="ER163" s="142"/>
      <c r="ES163" s="142"/>
      <c r="EW163" s="142"/>
      <c r="EX163" s="142"/>
      <c r="EY163" s="142"/>
      <c r="EZ163" s="142"/>
      <c r="FB163" s="142"/>
      <c r="FC163" s="142"/>
      <c r="FD163" s="142"/>
      <c r="FE163" s="142"/>
      <c r="FF163" s="142"/>
      <c r="FG163" s="142"/>
      <c r="FH163" s="142"/>
      <c r="FI163" s="142"/>
      <c r="FK163" s="142"/>
      <c r="FU163" s="142"/>
      <c r="FZ163" s="1"/>
      <c r="GA163" s="1"/>
      <c r="GE163" s="1"/>
      <c r="GF163" s="1"/>
      <c r="GG163" s="1"/>
      <c r="GH163" s="1"/>
      <c r="GI163" s="1"/>
      <c r="GJ163" s="1"/>
      <c r="GK163" s="1"/>
      <c r="GM163" s="1"/>
      <c r="GN163" s="1"/>
      <c r="GO163" s="1"/>
      <c r="GP163" s="1"/>
      <c r="GR163" s="1"/>
      <c r="GS163" s="1"/>
      <c r="GT163" s="1"/>
      <c r="GU163" s="1"/>
      <c r="GW163" s="1"/>
      <c r="HC163" s="1"/>
      <c r="HD163" s="142"/>
      <c r="HN163" s="1"/>
      <c r="HO163" s="1"/>
      <c r="HP163" s="1"/>
      <c r="HQ163" s="1"/>
      <c r="HR163" s="1"/>
      <c r="HS163" s="1"/>
      <c r="HT163" s="1"/>
      <c r="HV163" s="1"/>
      <c r="HW163" s="1"/>
      <c r="HX163" s="1"/>
      <c r="HY163" s="1"/>
      <c r="HZ163" s="1"/>
      <c r="IA163" s="1"/>
      <c r="IB163" s="1"/>
      <c r="ID163" s="1"/>
      <c r="IE163" s="1"/>
      <c r="IF163" s="1"/>
      <c r="IG163" s="1"/>
      <c r="IH163" s="1"/>
      <c r="II163" s="1"/>
      <c r="IJ163" s="1"/>
      <c r="IL163" s="1"/>
      <c r="IM163" s="1"/>
      <c r="IN163" s="1"/>
      <c r="IO163" s="1"/>
      <c r="IP163" s="1"/>
      <c r="IQ163" s="1"/>
      <c r="IR163" s="1"/>
      <c r="JM163" s="1"/>
      <c r="JN163" s="1"/>
      <c r="JO163" s="1"/>
    </row>
    <row r="164" ht="24.75" customHeight="1">
      <c r="A164" s="33"/>
      <c r="D164" s="246"/>
      <c r="E164" s="1"/>
      <c r="J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Z164" s="142"/>
      <c r="AB164" s="245"/>
      <c r="AC164" s="270"/>
      <c r="AD164" s="142"/>
      <c r="AE164" s="142"/>
      <c r="AF164" s="142"/>
      <c r="AG164" s="142"/>
      <c r="AH164" s="8"/>
      <c r="AI164" s="1"/>
      <c r="AJ164" s="1"/>
      <c r="AK164" s="1"/>
      <c r="AL164" s="1"/>
      <c r="AT164" s="1"/>
      <c r="AX164" s="1"/>
      <c r="AY164" s="1"/>
      <c r="AZ164" s="1"/>
      <c r="BA164" s="1"/>
      <c r="BB164" s="1"/>
      <c r="BJ164" s="1"/>
      <c r="BK164" s="1"/>
      <c r="BT164" s="1"/>
      <c r="CB164" s="33"/>
      <c r="CC164" s="1"/>
      <c r="CK164" s="1"/>
      <c r="CO164" s="142"/>
      <c r="CS164" s="1"/>
      <c r="CW164" s="267"/>
      <c r="CZ164" s="97"/>
      <c r="DA164" s="1"/>
      <c r="DH164" s="1"/>
      <c r="DI164" s="1"/>
      <c r="DR164" s="1"/>
      <c r="DS164" s="1"/>
      <c r="DT164" s="1"/>
      <c r="DU164" s="1"/>
      <c r="DV164" s="1"/>
      <c r="EF164" s="1"/>
      <c r="EQ164" s="142"/>
      <c r="ER164" s="142"/>
      <c r="ES164" s="142"/>
      <c r="EW164" s="142"/>
      <c r="EX164" s="142"/>
      <c r="EY164" s="142"/>
      <c r="EZ164" s="142"/>
      <c r="FB164" s="142"/>
      <c r="FC164" s="142"/>
      <c r="FD164" s="142"/>
      <c r="FE164" s="142"/>
      <c r="FF164" s="142"/>
      <c r="FG164" s="142"/>
      <c r="FH164" s="142"/>
      <c r="FI164" s="142"/>
      <c r="FK164" s="142"/>
      <c r="FU164" s="142"/>
      <c r="FZ164" s="1"/>
      <c r="GA164" s="1"/>
      <c r="GE164" s="1"/>
      <c r="GF164" s="1"/>
      <c r="GG164" s="1"/>
      <c r="GH164" s="1"/>
      <c r="GI164" s="1"/>
      <c r="GJ164" s="1"/>
      <c r="GK164" s="1"/>
      <c r="GM164" s="1"/>
      <c r="GN164" s="1"/>
      <c r="GO164" s="1"/>
      <c r="GP164" s="1"/>
      <c r="GR164" s="1"/>
      <c r="GS164" s="1"/>
      <c r="GT164" s="1"/>
      <c r="GU164" s="1"/>
      <c r="GW164" s="1"/>
      <c r="HC164" s="1"/>
      <c r="HD164" s="142"/>
      <c r="HN164" s="1"/>
      <c r="HO164" s="1"/>
      <c r="HP164" s="1"/>
      <c r="HQ164" s="1"/>
      <c r="HR164" s="1"/>
      <c r="HS164" s="1"/>
      <c r="HT164" s="1"/>
      <c r="HV164" s="1"/>
      <c r="HW164" s="1"/>
      <c r="HX164" s="1"/>
      <c r="HY164" s="1"/>
      <c r="HZ164" s="1"/>
      <c r="IA164" s="1"/>
      <c r="IB164" s="1"/>
      <c r="ID164" s="1"/>
      <c r="IE164" s="1"/>
      <c r="IF164" s="1"/>
      <c r="IG164" s="1"/>
      <c r="IH164" s="1"/>
      <c r="II164" s="1"/>
      <c r="IJ164" s="1"/>
      <c r="IL164" s="1"/>
      <c r="IM164" s="1"/>
      <c r="IN164" s="1"/>
      <c r="IO164" s="1"/>
      <c r="IP164" s="1"/>
      <c r="IQ164" s="1"/>
      <c r="IR164" s="1"/>
      <c r="JM164" s="1"/>
      <c r="JN164" s="1"/>
      <c r="JO164" s="1"/>
    </row>
    <row r="165" ht="24.75" customHeight="1">
      <c r="A165" s="33"/>
      <c r="D165" s="246"/>
      <c r="E165" s="1"/>
      <c r="J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Z165" s="142"/>
      <c r="AB165" s="245"/>
      <c r="AC165" s="270"/>
      <c r="AD165" s="142"/>
      <c r="AE165" s="142"/>
      <c r="AF165" s="142"/>
      <c r="AG165" s="142"/>
      <c r="AH165" s="8"/>
      <c r="AI165" s="1"/>
      <c r="AJ165" s="1"/>
      <c r="AK165" s="1"/>
      <c r="AL165" s="1"/>
      <c r="AT165" s="1"/>
      <c r="AX165" s="1"/>
      <c r="AY165" s="1"/>
      <c r="AZ165" s="1"/>
      <c r="BA165" s="1"/>
      <c r="BB165" s="1"/>
      <c r="BJ165" s="1"/>
      <c r="BK165" s="1"/>
      <c r="BT165" s="1"/>
      <c r="CB165" s="33"/>
      <c r="CC165" s="1"/>
      <c r="CK165" s="1"/>
      <c r="CO165" s="142"/>
      <c r="CS165" s="1"/>
      <c r="CW165" s="267"/>
      <c r="CZ165" s="97"/>
      <c r="DA165" s="1"/>
      <c r="DH165" s="1"/>
      <c r="DI165" s="1"/>
      <c r="DR165" s="1"/>
      <c r="DS165" s="1"/>
      <c r="DT165" s="1"/>
      <c r="DU165" s="1"/>
      <c r="DV165" s="1"/>
      <c r="EF165" s="1"/>
      <c r="EQ165" s="142"/>
      <c r="ER165" s="142"/>
      <c r="ES165" s="142"/>
      <c r="EW165" s="142"/>
      <c r="EX165" s="142"/>
      <c r="EY165" s="142"/>
      <c r="EZ165" s="142"/>
      <c r="FB165" s="142"/>
      <c r="FC165" s="142"/>
      <c r="FD165" s="142"/>
      <c r="FE165" s="142"/>
      <c r="FF165" s="142"/>
      <c r="FG165" s="142"/>
      <c r="FH165" s="142"/>
      <c r="FI165" s="142"/>
      <c r="FK165" s="142"/>
      <c r="FU165" s="142"/>
      <c r="FZ165" s="1"/>
      <c r="GA165" s="1"/>
      <c r="GE165" s="1"/>
      <c r="GF165" s="1"/>
      <c r="GG165" s="1"/>
      <c r="GH165" s="1"/>
      <c r="GI165" s="1"/>
      <c r="GJ165" s="1"/>
      <c r="GK165" s="1"/>
      <c r="GM165" s="1"/>
      <c r="GN165" s="1"/>
      <c r="GO165" s="1"/>
      <c r="GP165" s="1"/>
      <c r="GR165" s="1"/>
      <c r="GS165" s="1"/>
      <c r="GT165" s="1"/>
      <c r="GU165" s="1"/>
      <c r="GW165" s="1"/>
      <c r="HC165" s="1"/>
      <c r="HD165" s="142"/>
      <c r="HN165" s="1"/>
      <c r="HO165" s="1"/>
      <c r="HP165" s="1"/>
      <c r="HQ165" s="1"/>
      <c r="HR165" s="1"/>
      <c r="HS165" s="1"/>
      <c r="HT165" s="1"/>
      <c r="HV165" s="1"/>
      <c r="HW165" s="1"/>
      <c r="HX165" s="1"/>
      <c r="HY165" s="1"/>
      <c r="HZ165" s="1"/>
      <c r="IA165" s="1"/>
      <c r="IB165" s="1"/>
      <c r="ID165" s="1"/>
      <c r="IE165" s="1"/>
      <c r="IF165" s="1"/>
      <c r="IG165" s="1"/>
      <c r="IH165" s="1"/>
      <c r="II165" s="1"/>
      <c r="IJ165" s="1"/>
      <c r="IL165" s="1"/>
      <c r="IM165" s="1"/>
      <c r="IN165" s="1"/>
      <c r="IO165" s="1"/>
      <c r="IP165" s="1"/>
      <c r="IQ165" s="1"/>
      <c r="IR165" s="1"/>
      <c r="JM165" s="1"/>
      <c r="JN165" s="1"/>
      <c r="JO165" s="1"/>
    </row>
    <row r="166" ht="24.75" customHeight="1">
      <c r="A166" s="33"/>
      <c r="D166" s="246"/>
      <c r="E166" s="1"/>
      <c r="J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Z166" s="142"/>
      <c r="AB166" s="245"/>
      <c r="AC166" s="270"/>
      <c r="AD166" s="142"/>
      <c r="AE166" s="142"/>
      <c r="AF166" s="142"/>
      <c r="AG166" s="142"/>
      <c r="AH166" s="8"/>
      <c r="AI166" s="1"/>
      <c r="AJ166" s="1"/>
      <c r="AK166" s="1"/>
      <c r="AL166" s="1"/>
      <c r="AT166" s="1"/>
      <c r="AX166" s="1"/>
      <c r="AY166" s="1"/>
      <c r="AZ166" s="1"/>
      <c r="BA166" s="1"/>
      <c r="BB166" s="1"/>
      <c r="BJ166" s="1"/>
      <c r="BK166" s="1"/>
      <c r="BT166" s="1"/>
      <c r="CB166" s="33"/>
      <c r="CC166" s="1"/>
      <c r="CK166" s="1"/>
      <c r="CO166" s="142"/>
      <c r="CS166" s="1"/>
      <c r="CW166" s="267"/>
      <c r="CZ166" s="97"/>
      <c r="DA166" s="1"/>
      <c r="DH166" s="1"/>
      <c r="DI166" s="1"/>
      <c r="DR166" s="1"/>
      <c r="DS166" s="1"/>
      <c r="DT166" s="1"/>
      <c r="DU166" s="1"/>
      <c r="DV166" s="1"/>
      <c r="EF166" s="1"/>
      <c r="EQ166" s="142"/>
      <c r="ER166" s="142"/>
      <c r="ES166" s="142"/>
      <c r="EW166" s="142"/>
      <c r="EX166" s="142"/>
      <c r="EY166" s="142"/>
      <c r="EZ166" s="142"/>
      <c r="FB166" s="142"/>
      <c r="FC166" s="142"/>
      <c r="FD166" s="142"/>
      <c r="FE166" s="142"/>
      <c r="FF166" s="142"/>
      <c r="FG166" s="142"/>
      <c r="FH166" s="142"/>
      <c r="FI166" s="142"/>
      <c r="FK166" s="142"/>
      <c r="FU166" s="142"/>
      <c r="FZ166" s="1"/>
      <c r="GA166" s="1"/>
      <c r="GE166" s="1"/>
      <c r="GF166" s="1"/>
      <c r="GG166" s="1"/>
      <c r="GH166" s="1"/>
      <c r="GI166" s="1"/>
      <c r="GJ166" s="1"/>
      <c r="GK166" s="1"/>
      <c r="GM166" s="1"/>
      <c r="GN166" s="1"/>
      <c r="GO166" s="1"/>
      <c r="GP166" s="1"/>
      <c r="GR166" s="1"/>
      <c r="GS166" s="1"/>
      <c r="GT166" s="1"/>
      <c r="GU166" s="1"/>
      <c r="GW166" s="1"/>
      <c r="HC166" s="1"/>
      <c r="HD166" s="142"/>
      <c r="HN166" s="1"/>
      <c r="HO166" s="1"/>
      <c r="HP166" s="1"/>
      <c r="HQ166" s="1"/>
      <c r="HR166" s="1"/>
      <c r="HS166" s="1"/>
      <c r="HT166" s="1"/>
      <c r="HV166" s="1"/>
      <c r="HW166" s="1"/>
      <c r="HX166" s="1"/>
      <c r="HY166" s="1"/>
      <c r="HZ166" s="1"/>
      <c r="IA166" s="1"/>
      <c r="IB166" s="1"/>
      <c r="ID166" s="1"/>
      <c r="IE166" s="1"/>
      <c r="IF166" s="1"/>
      <c r="IG166" s="1"/>
      <c r="IH166" s="1"/>
      <c r="II166" s="1"/>
      <c r="IJ166" s="1"/>
      <c r="IL166" s="1"/>
      <c r="IM166" s="1"/>
      <c r="IN166" s="1"/>
      <c r="IO166" s="1"/>
      <c r="IP166" s="1"/>
      <c r="IQ166" s="1"/>
      <c r="IR166" s="1"/>
      <c r="JM166" s="1"/>
      <c r="JN166" s="1"/>
      <c r="JO166" s="1"/>
    </row>
    <row r="167" ht="24.75" customHeight="1">
      <c r="A167" s="33"/>
      <c r="D167" s="246"/>
      <c r="E167" s="1"/>
      <c r="J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Z167" s="142"/>
      <c r="AB167" s="245"/>
      <c r="AC167" s="270"/>
      <c r="AD167" s="142"/>
      <c r="AE167" s="142"/>
      <c r="AF167" s="142"/>
      <c r="AG167" s="142"/>
      <c r="AH167" s="8"/>
      <c r="AI167" s="1"/>
      <c r="AJ167" s="1"/>
      <c r="AK167" s="1"/>
      <c r="AL167" s="1"/>
      <c r="AT167" s="1"/>
      <c r="AX167" s="1"/>
      <c r="AY167" s="1"/>
      <c r="AZ167" s="1"/>
      <c r="BA167" s="1"/>
      <c r="BB167" s="1"/>
      <c r="BJ167" s="1"/>
      <c r="BK167" s="1"/>
      <c r="BT167" s="1"/>
      <c r="CB167" s="33"/>
      <c r="CC167" s="1"/>
      <c r="CK167" s="1"/>
      <c r="CO167" s="142"/>
      <c r="CS167" s="1"/>
      <c r="CW167" s="267"/>
      <c r="CZ167" s="97"/>
      <c r="DA167" s="1"/>
      <c r="DH167" s="1"/>
      <c r="DI167" s="1"/>
      <c r="DR167" s="1"/>
      <c r="DS167" s="1"/>
      <c r="DT167" s="1"/>
      <c r="DU167" s="1"/>
      <c r="DV167" s="1"/>
      <c r="EF167" s="1"/>
      <c r="EQ167" s="142"/>
      <c r="ER167" s="142"/>
      <c r="ES167" s="142"/>
      <c r="EW167" s="142"/>
      <c r="EX167" s="142"/>
      <c r="EY167" s="142"/>
      <c r="EZ167" s="142"/>
      <c r="FB167" s="142"/>
      <c r="FC167" s="142"/>
      <c r="FD167" s="142"/>
      <c r="FE167" s="142"/>
      <c r="FF167" s="142"/>
      <c r="FG167" s="142"/>
      <c r="FH167" s="142"/>
      <c r="FI167" s="142"/>
      <c r="FK167" s="142"/>
      <c r="FU167" s="142"/>
      <c r="FZ167" s="1"/>
      <c r="GA167" s="1"/>
      <c r="GE167" s="1"/>
      <c r="GF167" s="1"/>
      <c r="GG167" s="1"/>
      <c r="GH167" s="1"/>
      <c r="GI167" s="1"/>
      <c r="GJ167" s="1"/>
      <c r="GK167" s="1"/>
      <c r="GM167" s="1"/>
      <c r="GN167" s="1"/>
      <c r="GO167" s="1"/>
      <c r="GP167" s="1"/>
      <c r="GR167" s="1"/>
      <c r="GS167" s="1"/>
      <c r="GT167" s="1"/>
      <c r="GU167" s="1"/>
      <c r="GW167" s="1"/>
      <c r="HC167" s="1"/>
      <c r="HD167" s="142"/>
      <c r="HN167" s="1"/>
      <c r="HO167" s="1"/>
      <c r="HP167" s="1"/>
      <c r="HQ167" s="1"/>
      <c r="HR167" s="1"/>
      <c r="HS167" s="1"/>
      <c r="HT167" s="1"/>
      <c r="HV167" s="1"/>
      <c r="HW167" s="1"/>
      <c r="HX167" s="1"/>
      <c r="HY167" s="1"/>
      <c r="HZ167" s="1"/>
      <c r="IA167" s="1"/>
      <c r="IB167" s="1"/>
      <c r="ID167" s="1"/>
      <c r="IE167" s="1"/>
      <c r="IF167" s="1"/>
      <c r="IG167" s="1"/>
      <c r="IH167" s="1"/>
      <c r="II167" s="1"/>
      <c r="IJ167" s="1"/>
      <c r="IL167" s="1"/>
      <c r="IM167" s="1"/>
      <c r="IN167" s="1"/>
      <c r="IO167" s="1"/>
      <c r="IP167" s="1"/>
      <c r="IQ167" s="1"/>
      <c r="IR167" s="1"/>
      <c r="JM167" s="1"/>
      <c r="JN167" s="1"/>
      <c r="JO167" s="1"/>
    </row>
    <row r="168" ht="24.75" customHeight="1">
      <c r="A168" s="33"/>
      <c r="D168" s="246"/>
      <c r="E168" s="1"/>
      <c r="J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Z168" s="142"/>
      <c r="AB168" s="142"/>
      <c r="AC168" s="142"/>
      <c r="AD168" s="142"/>
      <c r="AE168" s="142"/>
      <c r="AF168" s="142"/>
      <c r="AG168" s="142"/>
      <c r="AH168" s="8"/>
      <c r="AI168" s="1"/>
      <c r="AJ168" s="1"/>
      <c r="AK168" s="1"/>
      <c r="AL168" s="1"/>
      <c r="AT168" s="1"/>
      <c r="AX168" s="1"/>
      <c r="AY168" s="1"/>
      <c r="AZ168" s="1"/>
      <c r="BA168" s="1"/>
      <c r="BB168" s="1"/>
      <c r="BJ168" s="1"/>
      <c r="BK168" s="1"/>
      <c r="BT168" s="1"/>
      <c r="CB168" s="33"/>
      <c r="CC168" s="1"/>
      <c r="CK168" s="1"/>
      <c r="CO168" s="142"/>
      <c r="CS168" s="1"/>
      <c r="CW168" s="267"/>
      <c r="CZ168" s="97"/>
      <c r="DA168" s="1"/>
      <c r="DH168" s="1"/>
      <c r="DI168" s="1"/>
      <c r="DR168" s="1"/>
      <c r="DS168" s="1"/>
      <c r="DT168" s="1"/>
      <c r="DU168" s="1"/>
      <c r="DV168" s="1"/>
      <c r="EF168" s="1"/>
      <c r="EQ168" s="142"/>
      <c r="ER168" s="142"/>
      <c r="ES168" s="142"/>
      <c r="EW168" s="142"/>
      <c r="EX168" s="142"/>
      <c r="EY168" s="142"/>
      <c r="EZ168" s="142"/>
      <c r="FB168" s="142"/>
      <c r="FC168" s="142"/>
      <c r="FD168" s="142"/>
      <c r="FE168" s="142"/>
      <c r="FF168" s="142"/>
      <c r="FG168" s="142"/>
      <c r="FH168" s="142"/>
      <c r="FI168" s="142"/>
      <c r="FK168" s="142"/>
      <c r="FU168" s="142"/>
      <c r="FZ168" s="1"/>
      <c r="GA168" s="1"/>
      <c r="GE168" s="1"/>
      <c r="GF168" s="1"/>
      <c r="GG168" s="1"/>
      <c r="GH168" s="1"/>
      <c r="GI168" s="1"/>
      <c r="GJ168" s="1"/>
      <c r="GK168" s="1"/>
      <c r="GM168" s="1"/>
      <c r="GN168" s="1"/>
      <c r="GO168" s="1"/>
      <c r="GP168" s="1"/>
      <c r="GR168" s="1"/>
      <c r="GS168" s="1"/>
      <c r="GT168" s="1"/>
      <c r="GU168" s="1"/>
      <c r="GW168" s="1"/>
      <c r="HC168" s="1"/>
      <c r="HD168" s="142"/>
      <c r="HN168" s="1"/>
      <c r="HO168" s="1"/>
      <c r="HP168" s="1"/>
      <c r="HQ168" s="1"/>
      <c r="HR168" s="1"/>
      <c r="HS168" s="1"/>
      <c r="HT168" s="1"/>
      <c r="HV168" s="1"/>
      <c r="HW168" s="1"/>
      <c r="HX168" s="1"/>
      <c r="HY168" s="1"/>
      <c r="HZ168" s="1"/>
      <c r="IA168" s="1"/>
      <c r="IB168" s="1"/>
      <c r="ID168" s="1"/>
      <c r="IE168" s="1"/>
      <c r="IF168" s="1"/>
      <c r="IG168" s="1"/>
      <c r="IH168" s="1"/>
      <c r="II168" s="1"/>
      <c r="IJ168" s="1"/>
      <c r="IL168" s="1"/>
      <c r="IM168" s="1"/>
      <c r="IN168" s="1"/>
      <c r="IO168" s="1"/>
      <c r="IP168" s="1"/>
      <c r="IQ168" s="1"/>
      <c r="IR168" s="1"/>
      <c r="JM168" s="1"/>
      <c r="JN168" s="1"/>
      <c r="JO168" s="1"/>
    </row>
    <row r="169" ht="24.75" customHeight="1">
      <c r="A169" s="33"/>
      <c r="D169" s="246"/>
      <c r="E169" s="1"/>
      <c r="J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Z169" s="142"/>
      <c r="AB169" s="245"/>
      <c r="AC169" s="270"/>
      <c r="AD169" s="142"/>
      <c r="AE169" s="142"/>
      <c r="AF169" s="142"/>
      <c r="AG169" s="142"/>
      <c r="AH169" s="8"/>
      <c r="AI169" s="1"/>
      <c r="AJ169" s="1"/>
      <c r="AK169" s="1"/>
      <c r="AL169" s="1"/>
      <c r="AT169" s="1"/>
      <c r="AX169" s="1"/>
      <c r="AY169" s="1"/>
      <c r="AZ169" s="1"/>
      <c r="BA169" s="1"/>
      <c r="BB169" s="1"/>
      <c r="BJ169" s="1"/>
      <c r="BK169" s="1"/>
      <c r="BT169" s="1"/>
      <c r="CB169" s="33"/>
      <c r="CC169" s="1"/>
      <c r="CK169" s="1"/>
      <c r="CO169" s="142"/>
      <c r="CS169" s="1"/>
      <c r="CW169" s="267"/>
      <c r="CZ169" s="97"/>
      <c r="DA169" s="1"/>
      <c r="DH169" s="1"/>
      <c r="DI169" s="1"/>
      <c r="DR169" s="1"/>
      <c r="DS169" s="1"/>
      <c r="DT169" s="1"/>
      <c r="DU169" s="1"/>
      <c r="DV169" s="1"/>
      <c r="EF169" s="1"/>
      <c r="EQ169" s="142"/>
      <c r="ER169" s="142"/>
      <c r="ES169" s="142"/>
      <c r="EW169" s="142"/>
      <c r="EX169" s="142"/>
      <c r="EY169" s="142"/>
      <c r="EZ169" s="142"/>
      <c r="FB169" s="142"/>
      <c r="FC169" s="142"/>
      <c r="FD169" s="142"/>
      <c r="FE169" s="142"/>
      <c r="FF169" s="142"/>
      <c r="FG169" s="142"/>
      <c r="FH169" s="142"/>
      <c r="FI169" s="142"/>
      <c r="FK169" s="142"/>
      <c r="FU169" s="142"/>
      <c r="FZ169" s="1"/>
      <c r="GA169" s="1"/>
      <c r="GE169" s="1"/>
      <c r="GF169" s="1"/>
      <c r="GG169" s="1"/>
      <c r="GH169" s="1"/>
      <c r="GI169" s="1"/>
      <c r="GJ169" s="1"/>
      <c r="GK169" s="1"/>
      <c r="GM169" s="1"/>
      <c r="GN169" s="1"/>
      <c r="GO169" s="1"/>
      <c r="GP169" s="1"/>
      <c r="GR169" s="1"/>
      <c r="GS169" s="1"/>
      <c r="GT169" s="1"/>
      <c r="GU169" s="1"/>
      <c r="GW169" s="1"/>
      <c r="HC169" s="1"/>
      <c r="HD169" s="142"/>
      <c r="HN169" s="1"/>
      <c r="HO169" s="1"/>
      <c r="HP169" s="1"/>
      <c r="HQ169" s="1"/>
      <c r="HR169" s="1"/>
      <c r="HS169" s="1"/>
      <c r="HT169" s="1"/>
      <c r="HV169" s="1"/>
      <c r="HW169" s="1"/>
      <c r="HX169" s="1"/>
      <c r="HY169" s="1"/>
      <c r="HZ169" s="1"/>
      <c r="IA169" s="1"/>
      <c r="IB169" s="1"/>
      <c r="ID169" s="1"/>
      <c r="IE169" s="1"/>
      <c r="IF169" s="1"/>
      <c r="IG169" s="1"/>
      <c r="IH169" s="1"/>
      <c r="II169" s="1"/>
      <c r="IJ169" s="1"/>
      <c r="IL169" s="1"/>
      <c r="IM169" s="1"/>
      <c r="IN169" s="1"/>
      <c r="IO169" s="1"/>
      <c r="IP169" s="1"/>
      <c r="IQ169" s="1"/>
      <c r="IR169" s="1"/>
      <c r="JM169" s="1"/>
      <c r="JN169" s="1"/>
      <c r="JO169" s="1"/>
    </row>
    <row r="170" ht="24.75" customHeight="1">
      <c r="A170" s="33"/>
      <c r="D170" s="246"/>
      <c r="E170" s="1"/>
      <c r="J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Z170" s="142"/>
      <c r="AB170" s="245"/>
      <c r="AC170" s="270"/>
      <c r="AD170" s="142"/>
      <c r="AE170" s="142"/>
      <c r="AF170" s="142"/>
      <c r="AG170" s="142"/>
      <c r="AH170" s="8"/>
      <c r="AI170" s="1"/>
      <c r="AJ170" s="1"/>
      <c r="AK170" s="1"/>
      <c r="AL170" s="1"/>
      <c r="AT170" s="1"/>
      <c r="AX170" s="1"/>
      <c r="AY170" s="1"/>
      <c r="AZ170" s="1"/>
      <c r="BA170" s="1"/>
      <c r="BB170" s="1"/>
      <c r="BJ170" s="1"/>
      <c r="BK170" s="1"/>
      <c r="BT170" s="1"/>
      <c r="CB170" s="33"/>
      <c r="CC170" s="1"/>
      <c r="CK170" s="1"/>
      <c r="CO170" s="142"/>
      <c r="CS170" s="1"/>
      <c r="CW170" s="267"/>
      <c r="CZ170" s="97"/>
      <c r="DA170" s="1"/>
      <c r="DH170" s="1"/>
      <c r="DI170" s="1"/>
      <c r="DR170" s="1"/>
      <c r="DS170" s="1"/>
      <c r="DT170" s="1"/>
      <c r="DU170" s="1"/>
      <c r="DV170" s="1"/>
      <c r="EF170" s="1"/>
      <c r="EQ170" s="142"/>
      <c r="ER170" s="142"/>
      <c r="ES170" s="142"/>
      <c r="EW170" s="142"/>
      <c r="EX170" s="142"/>
      <c r="EY170" s="142"/>
      <c r="EZ170" s="142"/>
      <c r="FB170" s="142"/>
      <c r="FC170" s="142"/>
      <c r="FD170" s="142"/>
      <c r="FE170" s="142"/>
      <c r="FF170" s="142"/>
      <c r="FG170" s="142"/>
      <c r="FH170" s="142"/>
      <c r="FI170" s="142"/>
      <c r="FK170" s="142"/>
      <c r="FU170" s="142"/>
      <c r="FZ170" s="1"/>
      <c r="GA170" s="1"/>
      <c r="GE170" s="1"/>
      <c r="GF170" s="1"/>
      <c r="GG170" s="1"/>
      <c r="GH170" s="1"/>
      <c r="GI170" s="1"/>
      <c r="GJ170" s="1"/>
      <c r="GK170" s="1"/>
      <c r="GM170" s="1"/>
      <c r="GN170" s="1"/>
      <c r="GO170" s="1"/>
      <c r="GP170" s="1"/>
      <c r="GR170" s="1"/>
      <c r="GS170" s="1"/>
      <c r="GT170" s="1"/>
      <c r="GU170" s="1"/>
      <c r="GW170" s="1"/>
      <c r="HC170" s="1"/>
      <c r="HD170" s="142"/>
      <c r="HN170" s="1"/>
      <c r="HO170" s="1"/>
      <c r="HP170" s="1"/>
      <c r="HQ170" s="1"/>
      <c r="HR170" s="1"/>
      <c r="HS170" s="1"/>
      <c r="HT170" s="1"/>
      <c r="HV170" s="1"/>
      <c r="HW170" s="1"/>
      <c r="HX170" s="1"/>
      <c r="HY170" s="1"/>
      <c r="HZ170" s="1"/>
      <c r="IA170" s="1"/>
      <c r="IB170" s="1"/>
      <c r="ID170" s="1"/>
      <c r="IE170" s="1"/>
      <c r="IF170" s="1"/>
      <c r="IG170" s="1"/>
      <c r="IH170" s="1"/>
      <c r="II170" s="1"/>
      <c r="IJ170" s="1"/>
      <c r="IL170" s="1"/>
      <c r="IM170" s="1"/>
      <c r="IN170" s="1"/>
      <c r="IO170" s="1"/>
      <c r="IP170" s="1"/>
      <c r="IQ170" s="1"/>
      <c r="IR170" s="1"/>
      <c r="JM170" s="1"/>
      <c r="JN170" s="1"/>
      <c r="JO170" s="1"/>
    </row>
    <row r="171" ht="24.75" customHeight="1">
      <c r="A171" s="33"/>
      <c r="D171" s="246"/>
      <c r="E171" s="1"/>
      <c r="J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Z171" s="142"/>
      <c r="AB171" s="245"/>
      <c r="AC171" s="270"/>
      <c r="AD171" s="142"/>
      <c r="AE171" s="142"/>
      <c r="AF171" s="142"/>
      <c r="AG171" s="142"/>
      <c r="AH171" s="8"/>
      <c r="AI171" s="1"/>
      <c r="AJ171" s="1"/>
      <c r="AK171" s="1"/>
      <c r="AL171" s="1"/>
      <c r="AT171" s="1"/>
      <c r="AX171" s="1"/>
      <c r="AY171" s="1"/>
      <c r="AZ171" s="1"/>
      <c r="BA171" s="1"/>
      <c r="BB171" s="1"/>
      <c r="BJ171" s="1"/>
      <c r="BK171" s="1"/>
      <c r="BT171" s="1"/>
      <c r="CB171" s="33"/>
      <c r="CC171" s="1"/>
      <c r="CK171" s="1"/>
      <c r="CO171" s="142"/>
      <c r="CS171" s="1"/>
      <c r="CW171" s="267"/>
      <c r="CZ171" s="97"/>
      <c r="DA171" s="1"/>
      <c r="DH171" s="1"/>
      <c r="DI171" s="1"/>
      <c r="DR171" s="1"/>
      <c r="DS171" s="1"/>
      <c r="DT171" s="1"/>
      <c r="DU171" s="1"/>
      <c r="DV171" s="1"/>
      <c r="EF171" s="1"/>
      <c r="EQ171" s="142"/>
      <c r="ER171" s="142"/>
      <c r="ES171" s="142"/>
      <c r="EW171" s="142"/>
      <c r="EX171" s="142"/>
      <c r="EY171" s="142"/>
      <c r="EZ171" s="142"/>
      <c r="FB171" s="142"/>
      <c r="FC171" s="142"/>
      <c r="FD171" s="142"/>
      <c r="FE171" s="142"/>
      <c r="FF171" s="142"/>
      <c r="FG171" s="142"/>
      <c r="FH171" s="142"/>
      <c r="FI171" s="142"/>
      <c r="FK171" s="142"/>
      <c r="FU171" s="142"/>
      <c r="FZ171" s="1"/>
      <c r="GA171" s="1"/>
      <c r="GE171" s="1"/>
      <c r="GF171" s="1"/>
      <c r="GG171" s="1"/>
      <c r="GH171" s="1"/>
      <c r="GI171" s="1"/>
      <c r="GJ171" s="1"/>
      <c r="GK171" s="1"/>
      <c r="GM171" s="1"/>
      <c r="GN171" s="1"/>
      <c r="GO171" s="1"/>
      <c r="GP171" s="1"/>
      <c r="GR171" s="1"/>
      <c r="GS171" s="1"/>
      <c r="GT171" s="1"/>
      <c r="GU171" s="1"/>
      <c r="GW171" s="1"/>
      <c r="HC171" s="1"/>
      <c r="HD171" s="142"/>
      <c r="HN171" s="1"/>
      <c r="HO171" s="1"/>
      <c r="HP171" s="1"/>
      <c r="HQ171" s="1"/>
      <c r="HR171" s="1"/>
      <c r="HS171" s="1"/>
      <c r="HT171" s="1"/>
      <c r="HV171" s="1"/>
      <c r="HW171" s="1"/>
      <c r="HX171" s="1"/>
      <c r="HY171" s="1"/>
      <c r="HZ171" s="1"/>
      <c r="IA171" s="1"/>
      <c r="IB171" s="1"/>
      <c r="ID171" s="1"/>
      <c r="IE171" s="1"/>
      <c r="IF171" s="1"/>
      <c r="IG171" s="1"/>
      <c r="IH171" s="1"/>
      <c r="II171" s="1"/>
      <c r="IJ171" s="1"/>
      <c r="IL171" s="1"/>
      <c r="IM171" s="1"/>
      <c r="IN171" s="1"/>
      <c r="IO171" s="1"/>
      <c r="IP171" s="1"/>
      <c r="IQ171" s="1"/>
      <c r="IR171" s="1"/>
      <c r="JM171" s="1"/>
      <c r="JN171" s="1"/>
      <c r="JO171" s="1"/>
    </row>
    <row r="172" ht="24.75" customHeight="1">
      <c r="A172" s="33"/>
      <c r="D172" s="246"/>
      <c r="E172" s="1"/>
      <c r="J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Z172" s="142"/>
      <c r="AB172" s="245"/>
      <c r="AC172" s="270"/>
      <c r="AD172" s="142"/>
      <c r="AE172" s="142"/>
      <c r="AF172" s="142"/>
      <c r="AG172" s="142"/>
      <c r="AH172" s="8"/>
      <c r="AI172" s="1"/>
      <c r="AJ172" s="1"/>
      <c r="AK172" s="1"/>
      <c r="AL172" s="1"/>
      <c r="AT172" s="1"/>
      <c r="AX172" s="1"/>
      <c r="AY172" s="1"/>
      <c r="AZ172" s="1"/>
      <c r="BA172" s="1"/>
      <c r="BB172" s="1"/>
      <c r="BJ172" s="1"/>
      <c r="BK172" s="1"/>
      <c r="BT172" s="1"/>
      <c r="CB172" s="33"/>
      <c r="CC172" s="1"/>
      <c r="CK172" s="1"/>
      <c r="CO172" s="142"/>
      <c r="CS172" s="1"/>
      <c r="CW172" s="267"/>
      <c r="CZ172" s="97"/>
      <c r="DA172" s="1"/>
      <c r="DH172" s="1"/>
      <c r="DI172" s="1"/>
      <c r="DR172" s="1"/>
      <c r="DS172" s="1"/>
      <c r="DT172" s="1"/>
      <c r="DU172" s="1"/>
      <c r="DV172" s="1"/>
      <c r="EF172" s="1"/>
      <c r="EQ172" s="142"/>
      <c r="ER172" s="142"/>
      <c r="ES172" s="142"/>
      <c r="EW172" s="142"/>
      <c r="EX172" s="142"/>
      <c r="EY172" s="142"/>
      <c r="EZ172" s="142"/>
      <c r="FB172" s="142"/>
      <c r="FC172" s="142"/>
      <c r="FD172" s="142"/>
      <c r="FE172" s="142"/>
      <c r="FF172" s="142"/>
      <c r="FG172" s="142"/>
      <c r="FH172" s="142"/>
      <c r="FI172" s="142"/>
      <c r="FK172" s="142"/>
      <c r="FU172" s="142"/>
      <c r="FZ172" s="1"/>
      <c r="GA172" s="1"/>
      <c r="GE172" s="1"/>
      <c r="GF172" s="1"/>
      <c r="GG172" s="1"/>
      <c r="GH172" s="1"/>
      <c r="GI172" s="1"/>
      <c r="GJ172" s="1"/>
      <c r="GK172" s="1"/>
      <c r="GM172" s="1"/>
      <c r="GN172" s="1"/>
      <c r="GO172" s="1"/>
      <c r="GP172" s="1"/>
      <c r="GR172" s="1"/>
      <c r="GS172" s="1"/>
      <c r="GT172" s="1"/>
      <c r="GU172" s="1"/>
      <c r="GW172" s="1"/>
      <c r="HC172" s="1"/>
      <c r="HD172" s="142"/>
      <c r="HN172" s="1"/>
      <c r="HO172" s="1"/>
      <c r="HP172" s="1"/>
      <c r="HQ172" s="1"/>
      <c r="HR172" s="1"/>
      <c r="HS172" s="1"/>
      <c r="HT172" s="1"/>
      <c r="HV172" s="1"/>
      <c r="HW172" s="1"/>
      <c r="HX172" s="1"/>
      <c r="HY172" s="1"/>
      <c r="HZ172" s="1"/>
      <c r="IA172" s="1"/>
      <c r="IB172" s="1"/>
      <c r="ID172" s="1"/>
      <c r="IE172" s="1"/>
      <c r="IF172" s="1"/>
      <c r="IG172" s="1"/>
      <c r="IH172" s="1"/>
      <c r="II172" s="1"/>
      <c r="IJ172" s="1"/>
      <c r="IL172" s="1"/>
      <c r="IM172" s="1"/>
      <c r="IN172" s="1"/>
      <c r="IO172" s="1"/>
      <c r="IP172" s="1"/>
      <c r="IQ172" s="1"/>
      <c r="IR172" s="1"/>
      <c r="JM172" s="1"/>
      <c r="JN172" s="1"/>
      <c r="JO172" s="1"/>
    </row>
    <row r="173" ht="24.75" customHeight="1">
      <c r="A173" s="33"/>
      <c r="D173" s="246"/>
      <c r="E173" s="1"/>
      <c r="J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Z173" s="142"/>
      <c r="AB173" s="142"/>
      <c r="AC173" s="142"/>
      <c r="AD173" s="142"/>
      <c r="AE173" s="142"/>
      <c r="AF173" s="142"/>
      <c r="AG173" s="142"/>
      <c r="AH173" s="8"/>
      <c r="AI173" s="1"/>
      <c r="AJ173" s="1"/>
      <c r="AK173" s="1"/>
      <c r="AL173" s="1"/>
      <c r="AT173" s="1"/>
      <c r="AX173" s="1"/>
      <c r="AY173" s="1"/>
      <c r="AZ173" s="1"/>
      <c r="BA173" s="1"/>
      <c r="BB173" s="1"/>
      <c r="BJ173" s="1"/>
      <c r="BK173" s="1"/>
      <c r="BT173" s="1"/>
      <c r="CB173" s="33"/>
      <c r="CC173" s="1"/>
      <c r="CK173" s="1"/>
      <c r="CO173" s="142"/>
      <c r="CS173" s="1"/>
      <c r="CW173" s="267"/>
      <c r="CZ173" s="97"/>
      <c r="DA173" s="1"/>
      <c r="DH173" s="1"/>
      <c r="DI173" s="1"/>
      <c r="DR173" s="1"/>
      <c r="DS173" s="1"/>
      <c r="DT173" s="1"/>
      <c r="DU173" s="1"/>
      <c r="DV173" s="1"/>
      <c r="EF173" s="1"/>
      <c r="EQ173" s="142"/>
      <c r="ER173" s="142"/>
      <c r="ES173" s="142"/>
      <c r="EW173" s="142"/>
      <c r="EX173" s="142"/>
      <c r="EY173" s="142"/>
      <c r="EZ173" s="142"/>
      <c r="FB173" s="142"/>
      <c r="FC173" s="142"/>
      <c r="FD173" s="142"/>
      <c r="FE173" s="142"/>
      <c r="FF173" s="142"/>
      <c r="FG173" s="142"/>
      <c r="FH173" s="142"/>
      <c r="FI173" s="142"/>
      <c r="FK173" s="142"/>
      <c r="FU173" s="142"/>
      <c r="FZ173" s="1"/>
      <c r="GA173" s="1"/>
      <c r="GE173" s="1"/>
      <c r="GF173" s="1"/>
      <c r="GG173" s="1"/>
      <c r="GH173" s="1"/>
      <c r="GI173" s="1"/>
      <c r="GJ173" s="1"/>
      <c r="GK173" s="1"/>
      <c r="GM173" s="1"/>
      <c r="GN173" s="1"/>
      <c r="GO173" s="1"/>
      <c r="GP173" s="1"/>
      <c r="GR173" s="1"/>
      <c r="GS173" s="1"/>
      <c r="GT173" s="1"/>
      <c r="GU173" s="1"/>
      <c r="GW173" s="1"/>
      <c r="HC173" s="1"/>
      <c r="HD173" s="142"/>
      <c r="HN173" s="1"/>
      <c r="HO173" s="1"/>
      <c r="HP173" s="1"/>
      <c r="HQ173" s="1"/>
      <c r="HR173" s="1"/>
      <c r="HS173" s="1"/>
      <c r="HT173" s="1"/>
      <c r="HV173" s="1"/>
      <c r="HW173" s="1"/>
      <c r="HX173" s="1"/>
      <c r="HY173" s="1"/>
      <c r="HZ173" s="1"/>
      <c r="IA173" s="1"/>
      <c r="IB173" s="1"/>
      <c r="ID173" s="1"/>
      <c r="IE173" s="1"/>
      <c r="IF173" s="1"/>
      <c r="IG173" s="1"/>
      <c r="IH173" s="1"/>
      <c r="II173" s="1"/>
      <c r="IJ173" s="1"/>
      <c r="IL173" s="1"/>
      <c r="IM173" s="1"/>
      <c r="IN173" s="1"/>
      <c r="IO173" s="1"/>
      <c r="IP173" s="1"/>
      <c r="IQ173" s="1"/>
      <c r="IR173" s="1"/>
      <c r="JM173" s="1"/>
      <c r="JN173" s="1"/>
      <c r="JO173" s="1"/>
    </row>
    <row r="174" ht="24.75" customHeight="1">
      <c r="A174" s="33"/>
      <c r="D174" s="246"/>
      <c r="E174" s="1"/>
      <c r="J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Z174" s="142"/>
      <c r="AB174" s="245"/>
      <c r="AC174" s="270"/>
      <c r="AD174" s="142"/>
      <c r="AE174" s="142"/>
      <c r="AF174" s="142"/>
      <c r="AG174" s="142"/>
      <c r="AH174" s="8"/>
      <c r="AI174" s="1"/>
      <c r="AJ174" s="1"/>
      <c r="AK174" s="1"/>
      <c r="AL174" s="1"/>
      <c r="AT174" s="1"/>
      <c r="AX174" s="1"/>
      <c r="AY174" s="1"/>
      <c r="AZ174" s="1"/>
      <c r="BA174" s="1"/>
      <c r="BB174" s="1"/>
      <c r="BJ174" s="1"/>
      <c r="BK174" s="1"/>
      <c r="BT174" s="1"/>
      <c r="CB174" s="33"/>
      <c r="CC174" s="1"/>
      <c r="CK174" s="1"/>
      <c r="CO174" s="142"/>
      <c r="CS174" s="1"/>
      <c r="CW174" s="267"/>
      <c r="CZ174" s="97"/>
      <c r="DA174" s="1"/>
      <c r="DH174" s="1"/>
      <c r="DI174" s="1"/>
      <c r="DR174" s="1"/>
      <c r="DS174" s="1"/>
      <c r="DT174" s="1"/>
      <c r="DU174" s="1"/>
      <c r="DV174" s="1"/>
      <c r="EF174" s="1"/>
      <c r="EQ174" s="142"/>
      <c r="ER174" s="142"/>
      <c r="ES174" s="142"/>
      <c r="EW174" s="142"/>
      <c r="EX174" s="142"/>
      <c r="EY174" s="142"/>
      <c r="EZ174" s="142"/>
      <c r="FB174" s="142"/>
      <c r="FC174" s="142"/>
      <c r="FD174" s="142"/>
      <c r="FE174" s="142"/>
      <c r="FF174" s="142"/>
      <c r="FG174" s="142"/>
      <c r="FH174" s="142"/>
      <c r="FI174" s="142"/>
      <c r="FK174" s="142"/>
      <c r="FU174" s="142"/>
      <c r="FZ174" s="1"/>
      <c r="GA174" s="1"/>
      <c r="GE174" s="1"/>
      <c r="GF174" s="1"/>
      <c r="GG174" s="1"/>
      <c r="GH174" s="1"/>
      <c r="GI174" s="1"/>
      <c r="GJ174" s="1"/>
      <c r="GK174" s="1"/>
      <c r="GM174" s="1"/>
      <c r="GN174" s="1"/>
      <c r="GO174" s="1"/>
      <c r="GP174" s="1"/>
      <c r="GR174" s="1"/>
      <c r="GS174" s="1"/>
      <c r="GT174" s="1"/>
      <c r="GU174" s="1"/>
      <c r="GW174" s="1"/>
      <c r="HC174" s="1"/>
      <c r="HD174" s="142"/>
      <c r="HN174" s="1"/>
      <c r="HO174" s="1"/>
      <c r="HP174" s="1"/>
      <c r="HQ174" s="1"/>
      <c r="HR174" s="1"/>
      <c r="HS174" s="1"/>
      <c r="HT174" s="1"/>
      <c r="HV174" s="1"/>
      <c r="HW174" s="1"/>
      <c r="HX174" s="1"/>
      <c r="HY174" s="1"/>
      <c r="HZ174" s="1"/>
      <c r="IA174" s="1"/>
      <c r="IB174" s="1"/>
      <c r="ID174" s="1"/>
      <c r="IE174" s="1"/>
      <c r="IF174" s="1"/>
      <c r="IG174" s="1"/>
      <c r="IH174" s="1"/>
      <c r="II174" s="1"/>
      <c r="IJ174" s="1"/>
      <c r="IL174" s="1"/>
      <c r="IM174" s="1"/>
      <c r="IN174" s="1"/>
      <c r="IO174" s="1"/>
      <c r="IP174" s="1"/>
      <c r="IQ174" s="1"/>
      <c r="IR174" s="1"/>
      <c r="JM174" s="1"/>
      <c r="JN174" s="1"/>
      <c r="JO174" s="1"/>
    </row>
    <row r="175" ht="24.75" customHeight="1">
      <c r="A175" s="33"/>
      <c r="D175" s="246"/>
      <c r="E175" s="1"/>
      <c r="J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Z175" s="142"/>
      <c r="AB175" s="245"/>
      <c r="AC175" s="142"/>
      <c r="AD175" s="142"/>
      <c r="AE175" s="142"/>
      <c r="AF175" s="142"/>
      <c r="AG175" s="142"/>
      <c r="AH175" s="8"/>
      <c r="AI175" s="1"/>
      <c r="AJ175" s="1"/>
      <c r="AK175" s="1"/>
      <c r="AL175" s="1"/>
      <c r="AT175" s="1"/>
      <c r="AX175" s="1"/>
      <c r="AY175" s="1"/>
      <c r="AZ175" s="1"/>
      <c r="BA175" s="1"/>
      <c r="BB175" s="1"/>
      <c r="BJ175" s="1"/>
      <c r="BK175" s="1"/>
      <c r="BT175" s="1"/>
      <c r="CB175" s="33"/>
      <c r="CC175" s="1"/>
      <c r="CK175" s="1"/>
      <c r="CO175" s="142"/>
      <c r="CS175" s="1"/>
      <c r="CW175" s="267"/>
      <c r="CZ175" s="97"/>
      <c r="DA175" s="1"/>
      <c r="DH175" s="1"/>
      <c r="DI175" s="1"/>
      <c r="DR175" s="1"/>
      <c r="DS175" s="1"/>
      <c r="DT175" s="1"/>
      <c r="DU175" s="1"/>
      <c r="DV175" s="1"/>
      <c r="EF175" s="1"/>
      <c r="EQ175" s="142"/>
      <c r="ER175" s="142"/>
      <c r="ES175" s="142"/>
      <c r="EW175" s="142"/>
      <c r="EX175" s="142"/>
      <c r="EY175" s="142"/>
      <c r="EZ175" s="142"/>
      <c r="FB175" s="142"/>
      <c r="FC175" s="142"/>
      <c r="FD175" s="142"/>
      <c r="FE175" s="142"/>
      <c r="FF175" s="142"/>
      <c r="FG175" s="142"/>
      <c r="FH175" s="142"/>
      <c r="FI175" s="142"/>
      <c r="FK175" s="142"/>
      <c r="FU175" s="142"/>
      <c r="FZ175" s="1"/>
      <c r="GA175" s="1"/>
      <c r="GE175" s="1"/>
      <c r="GF175" s="1"/>
      <c r="GG175" s="1"/>
      <c r="GH175" s="1"/>
      <c r="GI175" s="1"/>
      <c r="GJ175" s="1"/>
      <c r="GK175" s="1"/>
      <c r="GM175" s="1"/>
      <c r="GN175" s="1"/>
      <c r="GO175" s="1"/>
      <c r="GP175" s="1"/>
      <c r="GR175" s="1"/>
      <c r="GS175" s="1"/>
      <c r="GT175" s="1"/>
      <c r="GU175" s="1"/>
      <c r="GW175" s="1"/>
      <c r="HC175" s="1"/>
      <c r="HD175" s="142"/>
      <c r="HN175" s="1"/>
      <c r="HO175" s="1"/>
      <c r="HP175" s="1"/>
      <c r="HQ175" s="1"/>
      <c r="HR175" s="1"/>
      <c r="HS175" s="1"/>
      <c r="HT175" s="1"/>
      <c r="HV175" s="1"/>
      <c r="HW175" s="1"/>
      <c r="HX175" s="1"/>
      <c r="HY175" s="1"/>
      <c r="HZ175" s="1"/>
      <c r="IA175" s="1"/>
      <c r="IB175" s="1"/>
      <c r="ID175" s="1"/>
      <c r="IE175" s="1"/>
      <c r="IF175" s="1"/>
      <c r="IG175" s="1"/>
      <c r="IH175" s="1"/>
      <c r="II175" s="1"/>
      <c r="IJ175" s="1"/>
      <c r="IL175" s="1"/>
      <c r="IM175" s="1"/>
      <c r="IN175" s="1"/>
      <c r="IO175" s="1"/>
      <c r="IP175" s="1"/>
      <c r="IQ175" s="1"/>
      <c r="IR175" s="1"/>
      <c r="JM175" s="1"/>
      <c r="JN175" s="1"/>
      <c r="JO175" s="1"/>
    </row>
    <row r="176" ht="24.75" customHeight="1">
      <c r="A176" s="33"/>
      <c r="D176" s="246"/>
      <c r="E176" s="1"/>
      <c r="J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Z176" s="142"/>
      <c r="AB176" s="245"/>
      <c r="AC176" s="142"/>
      <c r="AD176" s="142"/>
      <c r="AE176" s="142"/>
      <c r="AF176" s="142"/>
      <c r="AG176" s="142"/>
      <c r="AH176" s="8"/>
      <c r="AI176" s="1"/>
      <c r="AJ176" s="1"/>
      <c r="AK176" s="1"/>
      <c r="AL176" s="1"/>
      <c r="AT176" s="1"/>
      <c r="AX176" s="1"/>
      <c r="AY176" s="1"/>
      <c r="AZ176" s="1"/>
      <c r="BA176" s="1"/>
      <c r="BB176" s="1"/>
      <c r="BJ176" s="1"/>
      <c r="BK176" s="1"/>
      <c r="BT176" s="1"/>
      <c r="CB176" s="33"/>
      <c r="CC176" s="1"/>
      <c r="CK176" s="1"/>
      <c r="CO176" s="142"/>
      <c r="CS176" s="1"/>
      <c r="CW176" s="267"/>
      <c r="CZ176" s="97"/>
      <c r="DA176" s="1"/>
      <c r="DH176" s="1"/>
      <c r="DI176" s="1"/>
      <c r="DR176" s="1"/>
      <c r="DS176" s="1"/>
      <c r="DT176" s="1"/>
      <c r="DU176" s="1"/>
      <c r="DV176" s="1"/>
      <c r="EF176" s="1"/>
      <c r="EQ176" s="142"/>
      <c r="ER176" s="142"/>
      <c r="ES176" s="142"/>
      <c r="EW176" s="142"/>
      <c r="EX176" s="142"/>
      <c r="EY176" s="142"/>
      <c r="EZ176" s="142"/>
      <c r="FB176" s="142"/>
      <c r="FC176" s="142"/>
      <c r="FD176" s="142"/>
      <c r="FE176" s="142"/>
      <c r="FF176" s="142"/>
      <c r="FG176" s="142"/>
      <c r="FH176" s="142"/>
      <c r="FI176" s="142"/>
      <c r="FK176" s="142"/>
      <c r="FU176" s="142"/>
      <c r="FZ176" s="1"/>
      <c r="GA176" s="1"/>
      <c r="GE176" s="1"/>
      <c r="GF176" s="1"/>
      <c r="GG176" s="1"/>
      <c r="GH176" s="1"/>
      <c r="GI176" s="1"/>
      <c r="GJ176" s="1"/>
      <c r="GK176" s="1"/>
      <c r="GM176" s="1"/>
      <c r="GN176" s="1"/>
      <c r="GO176" s="1"/>
      <c r="GP176" s="1"/>
      <c r="GR176" s="1"/>
      <c r="GS176" s="1"/>
      <c r="GT176" s="1"/>
      <c r="GU176" s="1"/>
      <c r="GW176" s="1"/>
      <c r="HC176" s="1"/>
      <c r="HD176" s="142"/>
      <c r="HN176" s="1"/>
      <c r="HO176" s="1"/>
      <c r="HP176" s="1"/>
      <c r="HQ176" s="1"/>
      <c r="HR176" s="1"/>
      <c r="HS176" s="1"/>
      <c r="HT176" s="1"/>
      <c r="HV176" s="1"/>
      <c r="HW176" s="1"/>
      <c r="HX176" s="1"/>
      <c r="HY176" s="1"/>
      <c r="HZ176" s="1"/>
      <c r="IA176" s="1"/>
      <c r="IB176" s="1"/>
      <c r="ID176" s="1"/>
      <c r="IE176" s="1"/>
      <c r="IF176" s="1"/>
      <c r="IG176" s="1"/>
      <c r="IH176" s="1"/>
      <c r="II176" s="1"/>
      <c r="IJ176" s="1"/>
      <c r="IL176" s="1"/>
      <c r="IM176" s="1"/>
      <c r="IN176" s="1"/>
      <c r="IO176" s="1"/>
      <c r="IP176" s="1"/>
      <c r="IQ176" s="1"/>
      <c r="IR176" s="1"/>
      <c r="JM176" s="1"/>
      <c r="JN176" s="1"/>
      <c r="JO176" s="1"/>
    </row>
    <row r="177" ht="24.75" customHeight="1">
      <c r="A177" s="33"/>
      <c r="D177" s="246"/>
      <c r="E177" s="1"/>
      <c r="J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Z177" s="142"/>
      <c r="AB177" s="245"/>
      <c r="AC177" s="142"/>
      <c r="AD177" s="142"/>
      <c r="AE177" s="142"/>
      <c r="AF177" s="142"/>
      <c r="AG177" s="142"/>
      <c r="AH177" s="8"/>
      <c r="AI177" s="1"/>
      <c r="AJ177" s="1"/>
      <c r="AK177" s="1"/>
      <c r="AL177" s="1"/>
      <c r="AT177" s="1"/>
      <c r="AX177" s="1"/>
      <c r="AY177" s="1"/>
      <c r="AZ177" s="1"/>
      <c r="BA177" s="1"/>
      <c r="BB177" s="1"/>
      <c r="BJ177" s="1"/>
      <c r="BK177" s="1"/>
      <c r="BT177" s="1"/>
      <c r="CB177" s="33"/>
      <c r="CC177" s="1"/>
      <c r="CK177" s="1"/>
      <c r="CO177" s="142"/>
      <c r="CS177" s="1"/>
      <c r="CW177" s="267"/>
      <c r="CZ177" s="97"/>
      <c r="DA177" s="1"/>
      <c r="DH177" s="1"/>
      <c r="DI177" s="1"/>
      <c r="DR177" s="1"/>
      <c r="DS177" s="1"/>
      <c r="DT177" s="1"/>
      <c r="DU177" s="1"/>
      <c r="DV177" s="1"/>
      <c r="EF177" s="1"/>
      <c r="EQ177" s="142"/>
      <c r="ER177" s="142"/>
      <c r="ES177" s="142"/>
      <c r="EW177" s="142"/>
      <c r="EX177" s="142"/>
      <c r="EY177" s="142"/>
      <c r="EZ177" s="142"/>
      <c r="FB177" s="142"/>
      <c r="FC177" s="142"/>
      <c r="FD177" s="142"/>
      <c r="FE177" s="142"/>
      <c r="FF177" s="142"/>
      <c r="FG177" s="142"/>
      <c r="FH177" s="142"/>
      <c r="FI177" s="142"/>
      <c r="FK177" s="142"/>
      <c r="FU177" s="142"/>
      <c r="FZ177" s="1"/>
      <c r="GA177" s="1"/>
      <c r="GE177" s="1"/>
      <c r="GF177" s="1"/>
      <c r="GG177" s="1"/>
      <c r="GH177" s="1"/>
      <c r="GI177" s="1"/>
      <c r="GJ177" s="1"/>
      <c r="GK177" s="1"/>
      <c r="GM177" s="1"/>
      <c r="GN177" s="1"/>
      <c r="GO177" s="1"/>
      <c r="GP177" s="1"/>
      <c r="GR177" s="1"/>
      <c r="GS177" s="1"/>
      <c r="GT177" s="1"/>
      <c r="GU177" s="1"/>
      <c r="GW177" s="1"/>
      <c r="HC177" s="1"/>
      <c r="HD177" s="142"/>
      <c r="HN177" s="1"/>
      <c r="HO177" s="1"/>
      <c r="HP177" s="1"/>
      <c r="HQ177" s="1"/>
      <c r="HR177" s="1"/>
      <c r="HS177" s="1"/>
      <c r="HT177" s="1"/>
      <c r="HV177" s="1"/>
      <c r="HW177" s="1"/>
      <c r="HX177" s="1"/>
      <c r="HY177" s="1"/>
      <c r="HZ177" s="1"/>
      <c r="IA177" s="1"/>
      <c r="IB177" s="1"/>
      <c r="ID177" s="1"/>
      <c r="IE177" s="1"/>
      <c r="IF177" s="1"/>
      <c r="IG177" s="1"/>
      <c r="IH177" s="1"/>
      <c r="II177" s="1"/>
      <c r="IJ177" s="1"/>
      <c r="IL177" s="1"/>
      <c r="IM177" s="1"/>
      <c r="IN177" s="1"/>
      <c r="IO177" s="1"/>
      <c r="IP177" s="1"/>
      <c r="IQ177" s="1"/>
      <c r="IR177" s="1"/>
      <c r="JM177" s="1"/>
      <c r="JN177" s="1"/>
      <c r="JO177" s="1"/>
    </row>
    <row r="178" ht="24.75" customHeight="1">
      <c r="A178" s="33"/>
      <c r="D178" s="246"/>
      <c r="E178" s="1"/>
      <c r="J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Z178" s="142"/>
      <c r="AB178" s="245"/>
      <c r="AC178" s="142"/>
      <c r="AD178" s="142"/>
      <c r="AE178" s="142"/>
      <c r="AF178" s="142"/>
      <c r="AG178" s="142"/>
      <c r="AH178" s="8"/>
      <c r="AI178" s="1"/>
      <c r="AJ178" s="1"/>
      <c r="AK178" s="1"/>
      <c r="AL178" s="1"/>
      <c r="AT178" s="1"/>
      <c r="AX178" s="1"/>
      <c r="AY178" s="1"/>
      <c r="AZ178" s="1"/>
      <c r="BA178" s="1"/>
      <c r="BB178" s="1"/>
      <c r="BJ178" s="1"/>
      <c r="BK178" s="1"/>
      <c r="BT178" s="1"/>
      <c r="CB178" s="33"/>
      <c r="CC178" s="1"/>
      <c r="CK178" s="1"/>
      <c r="CO178" s="142"/>
      <c r="CS178" s="1"/>
      <c r="CW178" s="267"/>
      <c r="CZ178" s="97"/>
      <c r="DA178" s="1"/>
      <c r="DH178" s="1"/>
      <c r="DI178" s="1"/>
      <c r="DR178" s="1"/>
      <c r="DS178" s="1"/>
      <c r="DT178" s="1"/>
      <c r="DU178" s="1"/>
      <c r="DV178" s="1"/>
      <c r="EF178" s="1"/>
      <c r="EQ178" s="142"/>
      <c r="ER178" s="142"/>
      <c r="ES178" s="142"/>
      <c r="EW178" s="142"/>
      <c r="EX178" s="142"/>
      <c r="EY178" s="142"/>
      <c r="EZ178" s="142"/>
      <c r="FB178" s="142"/>
      <c r="FC178" s="142"/>
      <c r="FD178" s="142"/>
      <c r="FE178" s="142"/>
      <c r="FF178" s="142"/>
      <c r="FG178" s="142"/>
      <c r="FH178" s="142"/>
      <c r="FI178" s="142"/>
      <c r="FK178" s="142"/>
      <c r="FU178" s="142"/>
      <c r="FZ178" s="1"/>
      <c r="GA178" s="1"/>
      <c r="GE178" s="1"/>
      <c r="GF178" s="1"/>
      <c r="GG178" s="1"/>
      <c r="GH178" s="1"/>
      <c r="GI178" s="1"/>
      <c r="GJ178" s="1"/>
      <c r="GK178" s="1"/>
      <c r="GM178" s="1"/>
      <c r="GN178" s="1"/>
      <c r="GO178" s="1"/>
      <c r="GP178" s="1"/>
      <c r="GR178" s="1"/>
      <c r="GS178" s="1"/>
      <c r="GT178" s="1"/>
      <c r="GU178" s="1"/>
      <c r="GW178" s="1"/>
      <c r="HC178" s="1"/>
      <c r="HD178" s="142"/>
      <c r="HN178" s="1"/>
      <c r="HO178" s="1"/>
      <c r="HP178" s="1"/>
      <c r="HQ178" s="1"/>
      <c r="HR178" s="1"/>
      <c r="HS178" s="1"/>
      <c r="HT178" s="1"/>
      <c r="HV178" s="1"/>
      <c r="HW178" s="1"/>
      <c r="HX178" s="1"/>
      <c r="HY178" s="1"/>
      <c r="HZ178" s="1"/>
      <c r="IA178" s="1"/>
      <c r="IB178" s="1"/>
      <c r="ID178" s="1"/>
      <c r="IE178" s="1"/>
      <c r="IF178" s="1"/>
      <c r="IG178" s="1"/>
      <c r="IH178" s="1"/>
      <c r="II178" s="1"/>
      <c r="IJ178" s="1"/>
      <c r="IL178" s="1"/>
      <c r="IM178" s="1"/>
      <c r="IN178" s="1"/>
      <c r="IO178" s="1"/>
      <c r="IP178" s="1"/>
      <c r="IQ178" s="1"/>
      <c r="IR178" s="1"/>
      <c r="JM178" s="1"/>
      <c r="JN178" s="1"/>
      <c r="JO178" s="1"/>
    </row>
    <row r="179" ht="24.75" customHeight="1">
      <c r="A179" s="33"/>
      <c r="D179" s="246"/>
      <c r="E179" s="1"/>
      <c r="J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Z179" s="142"/>
      <c r="AB179" s="245"/>
      <c r="AC179" s="142"/>
      <c r="AD179" s="142"/>
      <c r="AE179" s="142"/>
      <c r="AF179" s="142"/>
      <c r="AG179" s="142"/>
      <c r="AH179" s="8"/>
      <c r="AI179" s="1"/>
      <c r="AJ179" s="1"/>
      <c r="AK179" s="1"/>
      <c r="AL179" s="1"/>
      <c r="AT179" s="1"/>
      <c r="AX179" s="1"/>
      <c r="AY179" s="1"/>
      <c r="AZ179" s="1"/>
      <c r="BA179" s="1"/>
      <c r="BB179" s="1"/>
      <c r="BJ179" s="1"/>
      <c r="BK179" s="1"/>
      <c r="BT179" s="1"/>
      <c r="CB179" s="33"/>
      <c r="CC179" s="1"/>
      <c r="CK179" s="1"/>
      <c r="CO179" s="142"/>
      <c r="CS179" s="1"/>
      <c r="CW179" s="267"/>
      <c r="CZ179" s="97"/>
      <c r="DA179" s="1"/>
      <c r="DH179" s="1"/>
      <c r="DI179" s="1"/>
      <c r="DR179" s="1"/>
      <c r="DS179" s="1"/>
      <c r="DT179" s="1"/>
      <c r="DU179" s="1"/>
      <c r="DV179" s="1"/>
      <c r="EF179" s="1"/>
      <c r="EQ179" s="142"/>
      <c r="ER179" s="142"/>
      <c r="ES179" s="142"/>
      <c r="EW179" s="142"/>
      <c r="EX179" s="142"/>
      <c r="EY179" s="142"/>
      <c r="EZ179" s="142"/>
      <c r="FB179" s="142"/>
      <c r="FC179" s="142"/>
      <c r="FD179" s="142"/>
      <c r="FE179" s="142"/>
      <c r="FF179" s="142"/>
      <c r="FG179" s="142"/>
      <c r="FH179" s="142"/>
      <c r="FI179" s="142"/>
      <c r="FK179" s="142"/>
      <c r="FU179" s="142"/>
      <c r="FZ179" s="1"/>
      <c r="GA179" s="1"/>
      <c r="GE179" s="1"/>
      <c r="GF179" s="1"/>
      <c r="GG179" s="1"/>
      <c r="GH179" s="1"/>
      <c r="GI179" s="1"/>
      <c r="GJ179" s="1"/>
      <c r="GK179" s="1"/>
      <c r="GM179" s="1"/>
      <c r="GN179" s="1"/>
      <c r="GO179" s="1"/>
      <c r="GP179" s="1"/>
      <c r="GR179" s="1"/>
      <c r="GS179" s="1"/>
      <c r="GT179" s="1"/>
      <c r="GU179" s="1"/>
      <c r="GW179" s="1"/>
      <c r="HC179" s="1"/>
      <c r="HD179" s="142"/>
      <c r="HN179" s="1"/>
      <c r="HO179" s="1"/>
      <c r="HP179" s="1"/>
      <c r="HQ179" s="1"/>
      <c r="HR179" s="1"/>
      <c r="HS179" s="1"/>
      <c r="HT179" s="1"/>
      <c r="HV179" s="1"/>
      <c r="HW179" s="1"/>
      <c r="HX179" s="1"/>
      <c r="HY179" s="1"/>
      <c r="HZ179" s="1"/>
      <c r="IA179" s="1"/>
      <c r="IB179" s="1"/>
      <c r="ID179" s="1"/>
      <c r="IE179" s="1"/>
      <c r="IF179" s="1"/>
      <c r="IG179" s="1"/>
      <c r="IH179" s="1"/>
      <c r="II179" s="1"/>
      <c r="IJ179" s="1"/>
      <c r="IL179" s="1"/>
      <c r="IM179" s="1"/>
      <c r="IN179" s="1"/>
      <c r="IO179" s="1"/>
      <c r="IP179" s="1"/>
      <c r="IQ179" s="1"/>
      <c r="IR179" s="1"/>
      <c r="JM179" s="1"/>
      <c r="JN179" s="1"/>
      <c r="JO179" s="1"/>
    </row>
    <row r="180" ht="24.75" customHeight="1">
      <c r="A180" s="33"/>
      <c r="D180" s="246"/>
      <c r="E180" s="1"/>
      <c r="J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Z180" s="142"/>
      <c r="AB180" s="142"/>
      <c r="AC180" s="142"/>
      <c r="AD180" s="142"/>
      <c r="AE180" s="142"/>
      <c r="AF180" s="142"/>
      <c r="AG180" s="142"/>
      <c r="AH180" s="8"/>
      <c r="AI180" s="1"/>
      <c r="AJ180" s="1"/>
      <c r="AK180" s="1"/>
      <c r="AL180" s="1"/>
      <c r="AT180" s="1"/>
      <c r="AX180" s="1"/>
      <c r="AY180" s="1"/>
      <c r="AZ180" s="1"/>
      <c r="BA180" s="1"/>
      <c r="BB180" s="1"/>
      <c r="BJ180" s="1"/>
      <c r="BK180" s="1"/>
      <c r="BT180" s="1"/>
      <c r="CB180" s="33"/>
      <c r="CC180" s="1"/>
      <c r="CK180" s="1"/>
      <c r="CO180" s="142"/>
      <c r="CS180" s="1"/>
      <c r="CW180" s="267"/>
      <c r="CZ180" s="97"/>
      <c r="DA180" s="1"/>
      <c r="DH180" s="1"/>
      <c r="DI180" s="1"/>
      <c r="DR180" s="1"/>
      <c r="DS180" s="1"/>
      <c r="DT180" s="1"/>
      <c r="DU180" s="1"/>
      <c r="DV180" s="1"/>
      <c r="EF180" s="1"/>
      <c r="EQ180" s="142"/>
      <c r="ER180" s="142"/>
      <c r="ES180" s="142"/>
      <c r="EW180" s="142"/>
      <c r="EX180" s="142"/>
      <c r="EY180" s="142"/>
      <c r="EZ180" s="142"/>
      <c r="FB180" s="142"/>
      <c r="FC180" s="142"/>
      <c r="FD180" s="142"/>
      <c r="FE180" s="142"/>
      <c r="FF180" s="142"/>
      <c r="FG180" s="142"/>
      <c r="FH180" s="142"/>
      <c r="FI180" s="142"/>
      <c r="FK180" s="142"/>
      <c r="FU180" s="142"/>
      <c r="FZ180" s="1"/>
      <c r="GA180" s="1"/>
      <c r="GE180" s="1"/>
      <c r="GF180" s="1"/>
      <c r="GG180" s="1"/>
      <c r="GH180" s="1"/>
      <c r="GI180" s="1"/>
      <c r="GJ180" s="1"/>
      <c r="GK180" s="1"/>
      <c r="GM180" s="1"/>
      <c r="GN180" s="1"/>
      <c r="GO180" s="1"/>
      <c r="GP180" s="1"/>
      <c r="GR180" s="1"/>
      <c r="GS180" s="1"/>
      <c r="GT180" s="1"/>
      <c r="GU180" s="1"/>
      <c r="GW180" s="1"/>
      <c r="HC180" s="1"/>
      <c r="HD180" s="142"/>
      <c r="HN180" s="1"/>
      <c r="HO180" s="1"/>
      <c r="HP180" s="1"/>
      <c r="HQ180" s="1"/>
      <c r="HR180" s="1"/>
      <c r="HS180" s="1"/>
      <c r="HT180" s="1"/>
      <c r="HV180" s="1"/>
      <c r="HW180" s="1"/>
      <c r="HX180" s="1"/>
      <c r="HY180" s="1"/>
      <c r="HZ180" s="1"/>
      <c r="IA180" s="1"/>
      <c r="IB180" s="1"/>
      <c r="ID180" s="1"/>
      <c r="IE180" s="1"/>
      <c r="IF180" s="1"/>
      <c r="IG180" s="1"/>
      <c r="IH180" s="1"/>
      <c r="II180" s="1"/>
      <c r="IJ180" s="1"/>
      <c r="IL180" s="1"/>
      <c r="IM180" s="1"/>
      <c r="IN180" s="1"/>
      <c r="IO180" s="1"/>
      <c r="IP180" s="1"/>
      <c r="IQ180" s="1"/>
      <c r="IR180" s="1"/>
      <c r="JM180" s="1"/>
      <c r="JN180" s="1"/>
      <c r="JO180" s="1"/>
    </row>
    <row r="181" ht="24.75" customHeight="1">
      <c r="A181" s="33"/>
      <c r="D181" s="246"/>
      <c r="E181" s="1"/>
      <c r="J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Z181" s="142"/>
      <c r="AB181" s="142"/>
      <c r="AC181" s="142"/>
      <c r="AD181" s="142"/>
      <c r="AE181" s="142"/>
      <c r="AF181" s="142"/>
      <c r="AG181" s="142"/>
      <c r="AH181" s="8"/>
      <c r="AI181" s="1"/>
      <c r="AJ181" s="1"/>
      <c r="AK181" s="1"/>
      <c r="AL181" s="1"/>
      <c r="AT181" s="1"/>
      <c r="AX181" s="1"/>
      <c r="AY181" s="1"/>
      <c r="AZ181" s="1"/>
      <c r="BA181" s="1"/>
      <c r="BB181" s="1"/>
      <c r="BJ181" s="1"/>
      <c r="BK181" s="1"/>
      <c r="BT181" s="1"/>
      <c r="CB181" s="33"/>
      <c r="CC181" s="1"/>
      <c r="CK181" s="1"/>
      <c r="CO181" s="142"/>
      <c r="CS181" s="1"/>
      <c r="CW181" s="267"/>
      <c r="CZ181" s="97"/>
      <c r="DA181" s="1"/>
      <c r="DH181" s="1"/>
      <c r="DI181" s="1"/>
      <c r="DR181" s="1"/>
      <c r="DS181" s="1"/>
      <c r="DT181" s="1"/>
      <c r="DU181" s="1"/>
      <c r="DV181" s="1"/>
      <c r="EF181" s="1"/>
      <c r="EQ181" s="142"/>
      <c r="ER181" s="142"/>
      <c r="ES181" s="142"/>
      <c r="EW181" s="142"/>
      <c r="EX181" s="142"/>
      <c r="EY181" s="142"/>
      <c r="EZ181" s="142"/>
      <c r="FB181" s="142"/>
      <c r="FC181" s="142"/>
      <c r="FD181" s="142"/>
      <c r="FE181" s="142"/>
      <c r="FF181" s="142"/>
      <c r="FG181" s="142"/>
      <c r="FH181" s="142"/>
      <c r="FI181" s="142"/>
      <c r="FK181" s="142"/>
      <c r="FU181" s="142"/>
      <c r="FZ181" s="1"/>
      <c r="GA181" s="1"/>
      <c r="GE181" s="1"/>
      <c r="GF181" s="1"/>
      <c r="GG181" s="1"/>
      <c r="GH181" s="1"/>
      <c r="GI181" s="1"/>
      <c r="GJ181" s="1"/>
      <c r="GK181" s="1"/>
      <c r="GM181" s="1"/>
      <c r="GN181" s="1"/>
      <c r="GO181" s="1"/>
      <c r="GP181" s="1"/>
      <c r="GR181" s="1"/>
      <c r="GS181" s="1"/>
      <c r="GT181" s="1"/>
      <c r="GU181" s="1"/>
      <c r="GW181" s="1"/>
      <c r="HC181" s="1"/>
      <c r="HD181" s="142"/>
      <c r="HN181" s="1"/>
      <c r="HO181" s="1"/>
      <c r="HP181" s="1"/>
      <c r="HQ181" s="1"/>
      <c r="HR181" s="1"/>
      <c r="HS181" s="1"/>
      <c r="HT181" s="1"/>
      <c r="HV181" s="1"/>
      <c r="HW181" s="1"/>
      <c r="HX181" s="1"/>
      <c r="HY181" s="1"/>
      <c r="HZ181" s="1"/>
      <c r="IA181" s="1"/>
      <c r="IB181" s="1"/>
      <c r="ID181" s="1"/>
      <c r="IE181" s="1"/>
      <c r="IF181" s="1"/>
      <c r="IG181" s="1"/>
      <c r="IH181" s="1"/>
      <c r="II181" s="1"/>
      <c r="IJ181" s="1"/>
      <c r="IL181" s="1"/>
      <c r="IM181" s="1"/>
      <c r="IN181" s="1"/>
      <c r="IO181" s="1"/>
      <c r="IP181" s="1"/>
      <c r="IQ181" s="1"/>
      <c r="IR181" s="1"/>
      <c r="JM181" s="1"/>
      <c r="JN181" s="1"/>
      <c r="JO181" s="1"/>
    </row>
    <row r="182" ht="24.75" customHeight="1">
      <c r="A182" s="33"/>
      <c r="D182" s="246"/>
      <c r="E182" s="1"/>
      <c r="J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Z182" s="142"/>
      <c r="AB182" s="245"/>
      <c r="AC182" s="142"/>
      <c r="AD182" s="142"/>
      <c r="AE182" s="142"/>
      <c r="AF182" s="142"/>
      <c r="AG182" s="142"/>
      <c r="AH182" s="8"/>
      <c r="AI182" s="1"/>
      <c r="AJ182" s="1"/>
      <c r="AK182" s="1"/>
      <c r="AL182" s="1"/>
      <c r="AT182" s="1"/>
      <c r="AX182" s="1"/>
      <c r="AY182" s="1"/>
      <c r="AZ182" s="1"/>
      <c r="BA182" s="1"/>
      <c r="BB182" s="1"/>
      <c r="BJ182" s="1"/>
      <c r="BK182" s="1"/>
      <c r="BT182" s="1"/>
      <c r="CB182" s="33"/>
      <c r="CC182" s="1"/>
      <c r="CK182" s="1"/>
      <c r="CO182" s="142"/>
      <c r="CS182" s="1"/>
      <c r="CW182" s="267"/>
      <c r="CZ182" s="97"/>
      <c r="DA182" s="1"/>
      <c r="DH182" s="1"/>
      <c r="DI182" s="1"/>
      <c r="DR182" s="1"/>
      <c r="DS182" s="1"/>
      <c r="DT182" s="1"/>
      <c r="DU182" s="1"/>
      <c r="DV182" s="1"/>
      <c r="EF182" s="1"/>
      <c r="EQ182" s="142"/>
      <c r="ER182" s="142"/>
      <c r="ES182" s="142"/>
      <c r="EW182" s="142"/>
      <c r="EX182" s="142"/>
      <c r="EY182" s="142"/>
      <c r="EZ182" s="142"/>
      <c r="FB182" s="142"/>
      <c r="FC182" s="142"/>
      <c r="FD182" s="142"/>
      <c r="FE182" s="142"/>
      <c r="FF182" s="142"/>
      <c r="FG182" s="142"/>
      <c r="FH182" s="142"/>
      <c r="FI182" s="142"/>
      <c r="FK182" s="142"/>
      <c r="FU182" s="142"/>
      <c r="FZ182" s="1"/>
      <c r="GA182" s="1"/>
      <c r="GE182" s="1"/>
      <c r="GF182" s="1"/>
      <c r="GG182" s="1"/>
      <c r="GH182" s="1"/>
      <c r="GI182" s="1"/>
      <c r="GJ182" s="1"/>
      <c r="GK182" s="1"/>
      <c r="GM182" s="1"/>
      <c r="GN182" s="1"/>
      <c r="GO182" s="1"/>
      <c r="GP182" s="1"/>
      <c r="GR182" s="1"/>
      <c r="GS182" s="1"/>
      <c r="GT182" s="1"/>
      <c r="GU182" s="1"/>
      <c r="GW182" s="1"/>
      <c r="HC182" s="1"/>
      <c r="HD182" s="142"/>
      <c r="HN182" s="1"/>
      <c r="HO182" s="1"/>
      <c r="HP182" s="1"/>
      <c r="HQ182" s="1"/>
      <c r="HR182" s="1"/>
      <c r="HS182" s="1"/>
      <c r="HT182" s="1"/>
      <c r="HV182" s="1"/>
      <c r="HW182" s="1"/>
      <c r="HX182" s="1"/>
      <c r="HY182" s="1"/>
      <c r="HZ182" s="1"/>
      <c r="IA182" s="1"/>
      <c r="IB182" s="1"/>
      <c r="ID182" s="1"/>
      <c r="IE182" s="1"/>
      <c r="IF182" s="1"/>
      <c r="IG182" s="1"/>
      <c r="IH182" s="1"/>
      <c r="II182" s="1"/>
      <c r="IJ182" s="1"/>
      <c r="IL182" s="1"/>
      <c r="IM182" s="1"/>
      <c r="IN182" s="1"/>
      <c r="IO182" s="1"/>
      <c r="IP182" s="1"/>
      <c r="IQ182" s="1"/>
      <c r="IR182" s="1"/>
      <c r="JM182" s="1"/>
      <c r="JN182" s="1"/>
      <c r="JO182" s="1"/>
    </row>
    <row r="183" ht="24.75" customHeight="1">
      <c r="A183" s="33"/>
      <c r="D183" s="246"/>
      <c r="E183" s="1"/>
      <c r="J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Z183" s="142"/>
      <c r="AB183" s="245"/>
      <c r="AC183" s="142"/>
      <c r="AD183" s="142"/>
      <c r="AE183" s="142"/>
      <c r="AF183" s="142"/>
      <c r="AG183" s="142"/>
      <c r="AH183" s="8"/>
      <c r="AI183" s="1"/>
      <c r="AJ183" s="1"/>
      <c r="AK183" s="1"/>
      <c r="AL183" s="1"/>
      <c r="AT183" s="1"/>
      <c r="AX183" s="1"/>
      <c r="AY183" s="1"/>
      <c r="AZ183" s="1"/>
      <c r="BA183" s="1"/>
      <c r="BB183" s="1"/>
      <c r="BJ183" s="1"/>
      <c r="BK183" s="1"/>
      <c r="BT183" s="1"/>
      <c r="CB183" s="33"/>
      <c r="CC183" s="1"/>
      <c r="CK183" s="1"/>
      <c r="CO183" s="142"/>
      <c r="CS183" s="1"/>
      <c r="CW183" s="267"/>
      <c r="CZ183" s="97"/>
      <c r="DA183" s="1"/>
      <c r="DH183" s="1"/>
      <c r="DI183" s="1"/>
      <c r="DR183" s="1"/>
      <c r="DS183" s="1"/>
      <c r="DT183" s="1"/>
      <c r="DU183" s="1"/>
      <c r="DV183" s="1"/>
      <c r="EF183" s="1"/>
      <c r="EQ183" s="142"/>
      <c r="ER183" s="142"/>
      <c r="ES183" s="142"/>
      <c r="EW183" s="142"/>
      <c r="EX183" s="142"/>
      <c r="EY183" s="142"/>
      <c r="EZ183" s="142"/>
      <c r="FB183" s="142"/>
      <c r="FC183" s="142"/>
      <c r="FD183" s="142"/>
      <c r="FE183" s="142"/>
      <c r="FF183" s="142"/>
      <c r="FG183" s="142"/>
      <c r="FH183" s="142"/>
      <c r="FI183" s="142"/>
      <c r="FK183" s="142"/>
      <c r="FU183" s="142"/>
      <c r="FZ183" s="1"/>
      <c r="GA183" s="1"/>
      <c r="GE183" s="1"/>
      <c r="GF183" s="1"/>
      <c r="GG183" s="1"/>
      <c r="GH183" s="1"/>
      <c r="GI183" s="1"/>
      <c r="GJ183" s="1"/>
      <c r="GK183" s="1"/>
      <c r="GM183" s="1"/>
      <c r="GN183" s="1"/>
      <c r="GO183" s="1"/>
      <c r="GP183" s="1"/>
      <c r="GR183" s="1"/>
      <c r="GS183" s="1"/>
      <c r="GT183" s="1"/>
      <c r="GU183" s="1"/>
      <c r="GW183" s="1"/>
      <c r="HC183" s="1"/>
      <c r="HD183" s="142"/>
      <c r="HN183" s="1"/>
      <c r="HO183" s="1"/>
      <c r="HP183" s="1"/>
      <c r="HQ183" s="1"/>
      <c r="HR183" s="1"/>
      <c r="HS183" s="1"/>
      <c r="HT183" s="1"/>
      <c r="HV183" s="1"/>
      <c r="HW183" s="1"/>
      <c r="HX183" s="1"/>
      <c r="HY183" s="1"/>
      <c r="HZ183" s="1"/>
      <c r="IA183" s="1"/>
      <c r="IB183" s="1"/>
      <c r="ID183" s="1"/>
      <c r="IE183" s="1"/>
      <c r="IF183" s="1"/>
      <c r="IG183" s="1"/>
      <c r="IH183" s="1"/>
      <c r="II183" s="1"/>
      <c r="IJ183" s="1"/>
      <c r="IL183" s="1"/>
      <c r="IM183" s="1"/>
      <c r="IN183" s="1"/>
      <c r="IO183" s="1"/>
      <c r="IP183" s="1"/>
      <c r="IQ183" s="1"/>
      <c r="IR183" s="1"/>
      <c r="JM183" s="1"/>
      <c r="JN183" s="1"/>
      <c r="JO183" s="1"/>
    </row>
    <row r="184" ht="24.75" customHeight="1">
      <c r="A184" s="33"/>
      <c r="D184" s="246"/>
      <c r="E184" s="1"/>
      <c r="J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Z184" s="142"/>
      <c r="AB184" s="142"/>
      <c r="AC184" s="142"/>
      <c r="AD184" s="142"/>
      <c r="AE184" s="142"/>
      <c r="AF184" s="142"/>
      <c r="AG184" s="142"/>
      <c r="AH184" s="8"/>
      <c r="AI184" s="1"/>
      <c r="AJ184" s="1"/>
      <c r="AK184" s="1"/>
      <c r="AL184" s="1"/>
      <c r="AT184" s="1"/>
      <c r="AX184" s="1"/>
      <c r="AY184" s="1"/>
      <c r="AZ184" s="1"/>
      <c r="BA184" s="1"/>
      <c r="BB184" s="1"/>
      <c r="BJ184" s="1"/>
      <c r="BK184" s="1"/>
      <c r="BT184" s="1"/>
      <c r="CB184" s="33"/>
      <c r="CC184" s="1"/>
      <c r="CK184" s="1"/>
      <c r="CO184" s="142"/>
      <c r="CS184" s="1"/>
      <c r="CW184" s="267"/>
      <c r="CZ184" s="97"/>
      <c r="DA184" s="1"/>
      <c r="DH184" s="1"/>
      <c r="DI184" s="1"/>
      <c r="DR184" s="1"/>
      <c r="DS184" s="1"/>
      <c r="DT184" s="1"/>
      <c r="DU184" s="1"/>
      <c r="DV184" s="1"/>
      <c r="EF184" s="1"/>
      <c r="EQ184" s="142"/>
      <c r="ER184" s="142"/>
      <c r="ES184" s="142"/>
      <c r="EW184" s="142"/>
      <c r="EX184" s="142"/>
      <c r="EY184" s="142"/>
      <c r="EZ184" s="142"/>
      <c r="FB184" s="142"/>
      <c r="FC184" s="142"/>
      <c r="FD184" s="142"/>
      <c r="FE184" s="142"/>
      <c r="FF184" s="142"/>
      <c r="FG184" s="142"/>
      <c r="FH184" s="142"/>
      <c r="FI184" s="142"/>
      <c r="FK184" s="142"/>
      <c r="FU184" s="142"/>
      <c r="FZ184" s="1"/>
      <c r="GA184" s="1"/>
      <c r="GE184" s="1"/>
      <c r="GF184" s="1"/>
      <c r="GG184" s="1"/>
      <c r="GH184" s="1"/>
      <c r="GI184" s="1"/>
      <c r="GJ184" s="1"/>
      <c r="GK184" s="1"/>
      <c r="GM184" s="1"/>
      <c r="GN184" s="1"/>
      <c r="GO184" s="1"/>
      <c r="GP184" s="1"/>
      <c r="GR184" s="1"/>
      <c r="GS184" s="1"/>
      <c r="GT184" s="1"/>
      <c r="GU184" s="1"/>
      <c r="GW184" s="1"/>
      <c r="HC184" s="1"/>
      <c r="HD184" s="142"/>
      <c r="HN184" s="1"/>
      <c r="HO184" s="1"/>
      <c r="HP184" s="1"/>
      <c r="HQ184" s="1"/>
      <c r="HR184" s="1"/>
      <c r="HS184" s="1"/>
      <c r="HT184" s="1"/>
      <c r="HV184" s="1"/>
      <c r="HW184" s="1"/>
      <c r="HX184" s="1"/>
      <c r="HY184" s="1"/>
      <c r="HZ184" s="1"/>
      <c r="IA184" s="1"/>
      <c r="IB184" s="1"/>
      <c r="ID184" s="1"/>
      <c r="IE184" s="1"/>
      <c r="IF184" s="1"/>
      <c r="IG184" s="1"/>
      <c r="IH184" s="1"/>
      <c r="II184" s="1"/>
      <c r="IJ184" s="1"/>
      <c r="IL184" s="1"/>
      <c r="IM184" s="1"/>
      <c r="IN184" s="1"/>
      <c r="IO184" s="1"/>
      <c r="IP184" s="1"/>
      <c r="IQ184" s="1"/>
      <c r="IR184" s="1"/>
      <c r="JM184" s="1"/>
      <c r="JN184" s="1"/>
      <c r="JO184" s="1"/>
    </row>
    <row r="185" ht="24.75" customHeight="1">
      <c r="A185" s="33"/>
      <c r="D185" s="246"/>
      <c r="E185" s="1"/>
      <c r="J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Z185" s="142"/>
      <c r="AB185" s="142"/>
      <c r="AC185" s="142"/>
      <c r="AD185" s="142"/>
      <c r="AE185" s="142"/>
      <c r="AF185" s="142"/>
      <c r="AG185" s="142"/>
      <c r="AH185" s="8"/>
      <c r="AI185" s="1"/>
      <c r="AJ185" s="1"/>
      <c r="AK185" s="1"/>
      <c r="AL185" s="1"/>
      <c r="AT185" s="1"/>
      <c r="AX185" s="1"/>
      <c r="AY185" s="1"/>
      <c r="AZ185" s="1"/>
      <c r="BA185" s="1"/>
      <c r="BB185" s="1"/>
      <c r="BJ185" s="1"/>
      <c r="BK185" s="1"/>
      <c r="BT185" s="1"/>
      <c r="CB185" s="33"/>
      <c r="CC185" s="1"/>
      <c r="CK185" s="1"/>
      <c r="CO185" s="142"/>
      <c r="CS185" s="1"/>
      <c r="CW185" s="267"/>
      <c r="CZ185" s="97"/>
      <c r="DA185" s="1"/>
      <c r="DH185" s="1"/>
      <c r="DI185" s="1"/>
      <c r="DR185" s="1"/>
      <c r="DS185" s="1"/>
      <c r="DT185" s="1"/>
      <c r="DU185" s="1"/>
      <c r="DV185" s="1"/>
      <c r="EF185" s="1"/>
      <c r="EQ185" s="142"/>
      <c r="ER185" s="142"/>
      <c r="ES185" s="142"/>
      <c r="EW185" s="142"/>
      <c r="EX185" s="142"/>
      <c r="EY185" s="142"/>
      <c r="EZ185" s="142"/>
      <c r="FB185" s="142"/>
      <c r="FC185" s="142"/>
      <c r="FD185" s="142"/>
      <c r="FE185" s="142"/>
      <c r="FF185" s="142"/>
      <c r="FG185" s="142"/>
      <c r="FH185" s="142"/>
      <c r="FI185" s="142"/>
      <c r="FK185" s="142"/>
      <c r="FU185" s="142"/>
      <c r="FZ185" s="1"/>
      <c r="GA185" s="1"/>
      <c r="GE185" s="1"/>
      <c r="GF185" s="1"/>
      <c r="GG185" s="1"/>
      <c r="GH185" s="1"/>
      <c r="GI185" s="1"/>
      <c r="GJ185" s="1"/>
      <c r="GK185" s="1"/>
      <c r="GM185" s="1"/>
      <c r="GN185" s="1"/>
      <c r="GO185" s="1"/>
      <c r="GP185" s="1"/>
      <c r="GR185" s="1"/>
      <c r="GS185" s="1"/>
      <c r="GT185" s="1"/>
      <c r="GU185" s="1"/>
      <c r="GW185" s="1"/>
      <c r="HC185" s="1"/>
      <c r="HD185" s="142"/>
      <c r="HN185" s="1"/>
      <c r="HO185" s="1"/>
      <c r="HP185" s="1"/>
      <c r="HQ185" s="1"/>
      <c r="HR185" s="1"/>
      <c r="HS185" s="1"/>
      <c r="HT185" s="1"/>
      <c r="HV185" s="1"/>
      <c r="HW185" s="1"/>
      <c r="HX185" s="1"/>
      <c r="HY185" s="1"/>
      <c r="HZ185" s="1"/>
      <c r="IA185" s="1"/>
      <c r="IB185" s="1"/>
      <c r="ID185" s="1"/>
      <c r="IE185" s="1"/>
      <c r="IF185" s="1"/>
      <c r="IG185" s="1"/>
      <c r="IH185" s="1"/>
      <c r="II185" s="1"/>
      <c r="IJ185" s="1"/>
      <c r="IL185" s="1"/>
      <c r="IM185" s="1"/>
      <c r="IN185" s="1"/>
      <c r="IO185" s="1"/>
      <c r="IP185" s="1"/>
      <c r="IQ185" s="1"/>
      <c r="IR185" s="1"/>
      <c r="JM185" s="1"/>
      <c r="JN185" s="1"/>
      <c r="JO185" s="1"/>
    </row>
    <row r="186" ht="24.75" customHeight="1">
      <c r="A186" s="33"/>
      <c r="D186" s="246"/>
      <c r="E186" s="1"/>
      <c r="J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Z186" s="142"/>
      <c r="AB186" s="1"/>
      <c r="AC186" s="1"/>
      <c r="AD186" s="1"/>
      <c r="AE186" s="1"/>
      <c r="AF186" s="1"/>
      <c r="AG186" s="97"/>
      <c r="AH186" s="8"/>
      <c r="AI186" s="1"/>
      <c r="AJ186" s="1"/>
      <c r="AK186" s="1"/>
      <c r="AL186" s="1"/>
      <c r="AT186" s="1"/>
      <c r="AX186" s="1"/>
      <c r="AY186" s="1"/>
      <c r="AZ186" s="1"/>
      <c r="BA186" s="1"/>
      <c r="BB186" s="1"/>
      <c r="BJ186" s="1"/>
      <c r="BK186" s="1"/>
      <c r="BT186" s="1"/>
      <c r="CB186" s="33"/>
      <c r="CC186" s="1"/>
      <c r="CK186" s="1"/>
      <c r="CO186" s="142"/>
      <c r="CS186" s="1"/>
      <c r="CW186" s="267"/>
      <c r="CZ186" s="97"/>
      <c r="DA186" s="1"/>
      <c r="DH186" s="1"/>
      <c r="DI186" s="1"/>
      <c r="DR186" s="1"/>
      <c r="DS186" s="1"/>
      <c r="DT186" s="1"/>
      <c r="DU186" s="1"/>
      <c r="DV186" s="1"/>
      <c r="EF186" s="1"/>
      <c r="EQ186" s="142"/>
      <c r="ER186" s="142"/>
      <c r="ES186" s="142"/>
      <c r="EW186" s="142"/>
      <c r="EX186" s="142"/>
      <c r="EY186" s="142"/>
      <c r="EZ186" s="142"/>
      <c r="FB186" s="142"/>
      <c r="FC186" s="142"/>
      <c r="FD186" s="142"/>
      <c r="FE186" s="142"/>
      <c r="FF186" s="142"/>
      <c r="FG186" s="142"/>
      <c r="FH186" s="142"/>
      <c r="FI186" s="142"/>
      <c r="FK186" s="142"/>
      <c r="FU186" s="142"/>
      <c r="FZ186" s="1"/>
      <c r="GA186" s="1"/>
      <c r="GE186" s="1"/>
      <c r="GF186" s="1"/>
      <c r="GG186" s="1"/>
      <c r="GH186" s="1"/>
      <c r="GI186" s="1"/>
      <c r="GJ186" s="1"/>
      <c r="GK186" s="1"/>
      <c r="GM186" s="1"/>
      <c r="GN186" s="1"/>
      <c r="GO186" s="1"/>
      <c r="GP186" s="1"/>
      <c r="GR186" s="1"/>
      <c r="GS186" s="1"/>
      <c r="GT186" s="1"/>
      <c r="GU186" s="1"/>
      <c r="GW186" s="1"/>
      <c r="HC186" s="1"/>
      <c r="HD186" s="142"/>
      <c r="HN186" s="1"/>
      <c r="HO186" s="1"/>
      <c r="HP186" s="1"/>
      <c r="HQ186" s="1"/>
      <c r="HR186" s="1"/>
      <c r="HS186" s="1"/>
      <c r="HT186" s="1"/>
      <c r="HV186" s="1"/>
      <c r="HW186" s="1"/>
      <c r="HX186" s="1"/>
      <c r="HY186" s="1"/>
      <c r="HZ186" s="1"/>
      <c r="IA186" s="1"/>
      <c r="IB186" s="1"/>
      <c r="ID186" s="1"/>
      <c r="IE186" s="1"/>
      <c r="IF186" s="1"/>
      <c r="IG186" s="1"/>
      <c r="IH186" s="1"/>
      <c r="II186" s="1"/>
      <c r="IJ186" s="1"/>
      <c r="IL186" s="1"/>
      <c r="IM186" s="1"/>
      <c r="IN186" s="1"/>
      <c r="IO186" s="1"/>
      <c r="IP186" s="1"/>
      <c r="IQ186" s="1"/>
      <c r="IR186" s="1"/>
      <c r="JM186" s="1"/>
      <c r="JN186" s="1"/>
      <c r="JO186" s="1"/>
    </row>
    <row r="187" ht="24.75" customHeight="1">
      <c r="A187" s="33"/>
      <c r="D187" s="246"/>
      <c r="E187" s="1"/>
      <c r="J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Z187" s="142"/>
      <c r="AG187" s="97"/>
      <c r="AH187" s="8"/>
      <c r="AI187" s="1"/>
      <c r="AJ187" s="1"/>
      <c r="AK187" s="1"/>
      <c r="AL187" s="1"/>
      <c r="AT187" s="1"/>
      <c r="AX187" s="1"/>
      <c r="AY187" s="1"/>
      <c r="AZ187" s="1"/>
      <c r="BA187" s="1"/>
      <c r="BB187" s="1"/>
      <c r="BJ187" s="1"/>
      <c r="BK187" s="1"/>
      <c r="BT187" s="1"/>
      <c r="CB187" s="33"/>
      <c r="CC187" s="1"/>
      <c r="CK187" s="1"/>
      <c r="CO187" s="142"/>
      <c r="CS187" s="1"/>
      <c r="CW187" s="267"/>
      <c r="CZ187" s="97"/>
      <c r="DA187" s="1"/>
      <c r="DH187" s="1"/>
      <c r="DI187" s="1"/>
      <c r="DR187" s="1"/>
      <c r="DS187" s="1"/>
      <c r="DT187" s="1"/>
      <c r="DU187" s="1"/>
      <c r="DV187" s="1"/>
      <c r="EF187" s="1"/>
      <c r="EQ187" s="142"/>
      <c r="ER187" s="142"/>
      <c r="ES187" s="142"/>
      <c r="EW187" s="142"/>
      <c r="EX187" s="142"/>
      <c r="EY187" s="142"/>
      <c r="EZ187" s="142"/>
      <c r="FB187" s="142"/>
      <c r="FC187" s="142"/>
      <c r="FD187" s="142"/>
      <c r="FE187" s="142"/>
      <c r="FF187" s="142"/>
      <c r="FG187" s="142"/>
      <c r="FH187" s="142"/>
      <c r="FI187" s="142"/>
      <c r="FK187" s="142"/>
      <c r="FU187" s="142"/>
      <c r="FZ187" s="1"/>
      <c r="GA187" s="1"/>
      <c r="GE187" s="1"/>
      <c r="GF187" s="1"/>
      <c r="GG187" s="1"/>
      <c r="GH187" s="1"/>
      <c r="GI187" s="1"/>
      <c r="GJ187" s="1"/>
      <c r="GK187" s="1"/>
      <c r="GM187" s="1"/>
      <c r="GN187" s="1"/>
      <c r="GO187" s="1"/>
      <c r="GP187" s="1"/>
      <c r="GR187" s="1"/>
      <c r="GS187" s="1"/>
      <c r="GT187" s="1"/>
      <c r="GU187" s="1"/>
      <c r="GW187" s="1"/>
      <c r="HC187" s="1"/>
      <c r="HD187" s="142"/>
      <c r="HN187" s="1"/>
      <c r="HO187" s="1"/>
      <c r="HP187" s="1"/>
      <c r="HQ187" s="1"/>
      <c r="HR187" s="1"/>
      <c r="HS187" s="1"/>
      <c r="HT187" s="1"/>
      <c r="HV187" s="1"/>
      <c r="HW187" s="1"/>
      <c r="HX187" s="1"/>
      <c r="HY187" s="1"/>
      <c r="HZ187" s="1"/>
      <c r="IA187" s="1"/>
      <c r="IB187" s="1"/>
      <c r="ID187" s="1"/>
      <c r="IE187" s="1"/>
      <c r="IF187" s="1"/>
      <c r="IG187" s="1"/>
      <c r="IH187" s="1"/>
      <c r="II187" s="1"/>
      <c r="IJ187" s="1"/>
      <c r="IL187" s="1"/>
      <c r="IM187" s="1"/>
      <c r="IN187" s="1"/>
      <c r="IO187" s="1"/>
      <c r="IP187" s="1"/>
      <c r="IQ187" s="1"/>
      <c r="IR187" s="1"/>
      <c r="JM187" s="1"/>
      <c r="JN187" s="1"/>
      <c r="JO187" s="1"/>
    </row>
  </sheetData>
  <mergeCells count="81">
    <mergeCell ref="AR1:AX1"/>
    <mergeCell ref="AR2:AX2"/>
    <mergeCell ref="AB156:AC156"/>
    <mergeCell ref="AF156:AH156"/>
    <mergeCell ref="C1:J1"/>
    <mergeCell ref="T1:Z1"/>
    <mergeCell ref="AJ1:AP1"/>
    <mergeCell ref="AZ1:BF1"/>
    <mergeCell ref="C2:J2"/>
    <mergeCell ref="T2:Z2"/>
    <mergeCell ref="AJ2:AP2"/>
    <mergeCell ref="FK2:FR2"/>
    <mergeCell ref="FT2:FX2"/>
    <mergeCell ref="CY2:DE2"/>
    <mergeCell ref="DG2:DM2"/>
    <mergeCell ref="DO2:DV2"/>
    <mergeCell ref="DX2:EE2"/>
    <mergeCell ref="EG2:EO2"/>
    <mergeCell ref="EQ2:EZ2"/>
    <mergeCell ref="FB2:FI2"/>
    <mergeCell ref="HH2:HI2"/>
    <mergeCell ref="HK2:HN2"/>
    <mergeCell ref="FY2:FZ2"/>
    <mergeCell ref="GB2:GF2"/>
    <mergeCell ref="GG2:GH2"/>
    <mergeCell ref="GJ2:GN2"/>
    <mergeCell ref="GP2:GS2"/>
    <mergeCell ref="GU2:HA2"/>
    <mergeCell ref="HC2:HG2"/>
    <mergeCell ref="GB1:GH1"/>
    <mergeCell ref="GJ1:GN1"/>
    <mergeCell ref="GP1:GS1"/>
    <mergeCell ref="GU1:HA1"/>
    <mergeCell ref="HC1:HI1"/>
    <mergeCell ref="HK1:HQ1"/>
    <mergeCell ref="HO2:HQ2"/>
    <mergeCell ref="HS1:HY1"/>
    <mergeCell ref="HS2:HY2"/>
    <mergeCell ref="IA2:IE2"/>
    <mergeCell ref="IF2:IG2"/>
    <mergeCell ref="II2:IM2"/>
    <mergeCell ref="IN2:IO2"/>
    <mergeCell ref="IQ2:IW2"/>
    <mergeCell ref="BI1:BO1"/>
    <mergeCell ref="BR1:BX1"/>
    <mergeCell ref="CA1:CG1"/>
    <mergeCell ref="CI1:CO1"/>
    <mergeCell ref="CQ1:CW1"/>
    <mergeCell ref="CY1:DE1"/>
    <mergeCell ref="DG1:DM1"/>
    <mergeCell ref="DO1:DV1"/>
    <mergeCell ref="DX1:EE1"/>
    <mergeCell ref="EG1:EO1"/>
    <mergeCell ref="EQ1:EZ1"/>
    <mergeCell ref="FB1:FI1"/>
    <mergeCell ref="FK1:FR1"/>
    <mergeCell ref="FT1:FZ1"/>
    <mergeCell ref="IA1:IG1"/>
    <mergeCell ref="II1:IO1"/>
    <mergeCell ref="IQ1:IW1"/>
    <mergeCell ref="IY1:JE1"/>
    <mergeCell ref="JG1:JM1"/>
    <mergeCell ref="JO1:JV1"/>
    <mergeCell ref="JX1:KE1"/>
    <mergeCell ref="KG1:KN1"/>
    <mergeCell ref="L1:R1"/>
    <mergeCell ref="L2:R2"/>
    <mergeCell ref="AB1:AH1"/>
    <mergeCell ref="AB2:AH2"/>
    <mergeCell ref="AZ2:BC2"/>
    <mergeCell ref="BD2:BF2"/>
    <mergeCell ref="BI2:BO2"/>
    <mergeCell ref="BR2:BX2"/>
    <mergeCell ref="CA2:CG2"/>
    <mergeCell ref="CI2:CO2"/>
    <mergeCell ref="CQ2:CW2"/>
    <mergeCell ref="IY2:JE2"/>
    <mergeCell ref="JG2:JM2"/>
    <mergeCell ref="JO2:JV2"/>
    <mergeCell ref="JX2:KE2"/>
    <mergeCell ref="KG2:KN2"/>
  </mergeCells>
  <hyperlinks>
    <hyperlink r:id="rId1" ref="C4"/>
    <hyperlink r:id="rId2" ref="L4"/>
    <hyperlink r:id="rId3" ref="T4"/>
    <hyperlink r:id="rId4" ref="AB4"/>
    <hyperlink r:id="rId5" ref="AJ4"/>
    <hyperlink r:id="rId6" ref="AR4"/>
    <hyperlink r:id="rId7" ref="BI4"/>
    <hyperlink r:id="rId8" ref="BR4"/>
    <hyperlink r:id="rId9" ref="CA4"/>
    <hyperlink r:id="rId10" ref="CQ4"/>
    <hyperlink r:id="rId11" ref="GJ4"/>
    <hyperlink r:id="rId12" ref="GP4"/>
    <hyperlink r:id="rId13" ref="GU4"/>
    <hyperlink r:id="rId14" ref="HC4"/>
    <hyperlink r:id="rId15" ref="HK4"/>
    <hyperlink r:id="rId16" ref="HS4"/>
    <hyperlink r:id="rId17" ref="IA4"/>
    <hyperlink r:id="rId18" ref="II4"/>
    <hyperlink r:id="rId19" ref="IY4"/>
    <hyperlink r:id="rId20" ref="JG4"/>
    <hyperlink r:id="rId21" ref="L5"/>
    <hyperlink r:id="rId22" ref="T5"/>
    <hyperlink r:id="rId23" ref="AB5"/>
    <hyperlink r:id="rId24" ref="AJ5"/>
    <hyperlink r:id="rId25" ref="AR5"/>
    <hyperlink r:id="rId26" ref="AZ5"/>
    <hyperlink r:id="rId27" ref="BI5"/>
    <hyperlink r:id="rId28" ref="BR5"/>
    <hyperlink r:id="rId29" ref="CA5"/>
    <hyperlink r:id="rId30" ref="CI5"/>
    <hyperlink r:id="rId31" ref="DG5"/>
    <hyperlink r:id="rId32" ref="FT5"/>
    <hyperlink r:id="rId33" ref="GB5"/>
    <hyperlink r:id="rId34" ref="GP5"/>
    <hyperlink r:id="rId35" ref="GU5"/>
    <hyperlink r:id="rId36" ref="HC5"/>
    <hyperlink r:id="rId37" ref="HK5"/>
    <hyperlink r:id="rId38" ref="HS5"/>
    <hyperlink r:id="rId39" ref="IA5"/>
    <hyperlink r:id="rId40" ref="II5"/>
    <hyperlink r:id="rId41" ref="IY5"/>
    <hyperlink r:id="rId42" ref="JG5"/>
    <hyperlink r:id="rId43" ref="C6"/>
    <hyperlink r:id="rId44" ref="L6"/>
    <hyperlink r:id="rId45" ref="T6"/>
    <hyperlink r:id="rId46" ref="AB6"/>
    <hyperlink r:id="rId47" ref="AJ6"/>
    <hyperlink r:id="rId48" ref="AZ6"/>
    <hyperlink r:id="rId49" ref="BI6"/>
    <hyperlink r:id="rId50" ref="BR6"/>
    <hyperlink r:id="rId51" ref="CQ6"/>
    <hyperlink r:id="rId52" ref="DG6"/>
    <hyperlink r:id="rId53" ref="FT6"/>
    <hyperlink r:id="rId54" ref="GB6"/>
    <hyperlink r:id="rId55" ref="GJ6"/>
    <hyperlink r:id="rId56" ref="GP6"/>
    <hyperlink r:id="rId57" ref="GU6"/>
    <hyperlink r:id="rId58" ref="HC6"/>
    <hyperlink r:id="rId59" ref="HK6"/>
    <hyperlink r:id="rId60" ref="HS6"/>
    <hyperlink r:id="rId61" ref="IA6"/>
    <hyperlink r:id="rId62" ref="II6"/>
    <hyperlink r:id="rId63" ref="IY6"/>
    <hyperlink r:id="rId64" ref="JG6"/>
    <hyperlink r:id="rId65" ref="C7"/>
    <hyperlink r:id="rId66" ref="L7"/>
    <hyperlink r:id="rId67" ref="T7"/>
    <hyperlink r:id="rId68" ref="AB7"/>
    <hyperlink r:id="rId69" ref="AJ7"/>
    <hyperlink r:id="rId70" ref="AR7"/>
    <hyperlink r:id="rId71" ref="AZ7"/>
    <hyperlink r:id="rId72" ref="BI7"/>
    <hyperlink r:id="rId73" ref="BR7"/>
    <hyperlink r:id="rId74" ref="CA7"/>
    <hyperlink r:id="rId75" ref="CI7"/>
    <hyperlink r:id="rId76" ref="CY7"/>
    <hyperlink r:id="rId77" ref="DG7"/>
    <hyperlink r:id="rId78" ref="FT7"/>
    <hyperlink r:id="rId79" ref="GB7"/>
    <hyperlink r:id="rId80" ref="GJ7"/>
    <hyperlink r:id="rId81" ref="GU7"/>
    <hyperlink r:id="rId82" ref="HC7"/>
    <hyperlink r:id="rId83" ref="HK7"/>
    <hyperlink r:id="rId84" ref="HS7"/>
    <hyperlink r:id="rId85" ref="II7"/>
    <hyperlink r:id="rId86" ref="IY7"/>
    <hyperlink r:id="rId87" ref="JG7"/>
    <hyperlink r:id="rId88" ref="C8"/>
    <hyperlink r:id="rId89" ref="L8"/>
    <hyperlink r:id="rId90" ref="T8"/>
    <hyperlink r:id="rId91" ref="AB8"/>
    <hyperlink r:id="rId92" ref="AJ8"/>
    <hyperlink r:id="rId93" ref="AR8"/>
    <hyperlink r:id="rId94" ref="AZ8"/>
    <hyperlink r:id="rId95" ref="BI8"/>
    <hyperlink r:id="rId96" ref="BR8"/>
    <hyperlink r:id="rId97" ref="CI8"/>
    <hyperlink r:id="rId98" ref="CY8"/>
    <hyperlink r:id="rId99" ref="FT8"/>
    <hyperlink r:id="rId100" ref="GB8"/>
    <hyperlink r:id="rId101" ref="GU8"/>
    <hyperlink r:id="rId102" ref="HC8"/>
    <hyperlink r:id="rId103" ref="HK8"/>
    <hyperlink r:id="rId104" ref="HS8"/>
    <hyperlink r:id="rId105" ref="II8"/>
    <hyperlink r:id="rId106" ref="IY8"/>
    <hyperlink r:id="rId107" ref="JG8"/>
    <hyperlink r:id="rId108" ref="C9"/>
    <hyperlink r:id="rId109" ref="L9"/>
    <hyperlink r:id="rId110" ref="T9"/>
    <hyperlink r:id="rId111" ref="AB9"/>
    <hyperlink r:id="rId112" ref="AJ9"/>
    <hyperlink r:id="rId113" ref="AR9"/>
    <hyperlink r:id="rId114" ref="AZ9"/>
    <hyperlink r:id="rId115" ref="BI9"/>
    <hyperlink r:id="rId116" ref="BR9"/>
    <hyperlink r:id="rId117" ref="CA9"/>
    <hyperlink r:id="rId118" ref="CQ9"/>
    <hyperlink r:id="rId119" ref="DG9"/>
    <hyperlink r:id="rId120" ref="FT9"/>
    <hyperlink r:id="rId121" ref="GB9"/>
    <hyperlink r:id="rId122" ref="GU9"/>
    <hyperlink r:id="rId123" ref="HC9"/>
    <hyperlink r:id="rId124" ref="HK9"/>
    <hyperlink r:id="rId125" ref="HS9"/>
    <hyperlink r:id="rId126" ref="II9"/>
    <hyperlink r:id="rId127" ref="IY9"/>
    <hyperlink r:id="rId128" ref="JG9"/>
    <hyperlink r:id="rId129" ref="L10"/>
    <hyperlink r:id="rId130" ref="T10"/>
    <hyperlink r:id="rId131" ref="AB10"/>
    <hyperlink r:id="rId132" ref="AR10"/>
    <hyperlink r:id="rId133" ref="AZ10"/>
    <hyperlink r:id="rId134" ref="BI10"/>
    <hyperlink r:id="rId135" ref="BR10"/>
    <hyperlink r:id="rId136" ref="CI10"/>
    <hyperlink r:id="rId137" ref="CQ10"/>
    <hyperlink r:id="rId138" ref="CY10"/>
    <hyperlink r:id="rId139" ref="FT10"/>
    <hyperlink r:id="rId140" ref="GB10"/>
    <hyperlink r:id="rId141" ref="GU10"/>
    <hyperlink r:id="rId142" ref="HC10"/>
    <hyperlink r:id="rId143" ref="HK10"/>
    <hyperlink r:id="rId144" ref="HS10"/>
    <hyperlink r:id="rId145" ref="II10"/>
    <hyperlink r:id="rId146" ref="IY10"/>
    <hyperlink r:id="rId147" ref="L11"/>
    <hyperlink r:id="rId148" ref="T11"/>
    <hyperlink r:id="rId149" ref="AB11"/>
    <hyperlink r:id="rId150" ref="AR11"/>
    <hyperlink r:id="rId151" ref="BI11"/>
    <hyperlink r:id="rId152" ref="BR11"/>
    <hyperlink r:id="rId153" ref="CI11"/>
    <hyperlink r:id="rId154" ref="CY11"/>
    <hyperlink r:id="rId155" ref="DG11"/>
    <hyperlink r:id="rId156" ref="FT11"/>
    <hyperlink r:id="rId157" ref="GB11"/>
    <hyperlink r:id="rId158" ref="GU11"/>
    <hyperlink r:id="rId159" ref="HC11"/>
    <hyperlink r:id="rId160" ref="HK11"/>
    <hyperlink r:id="rId161" ref="HS11"/>
    <hyperlink r:id="rId162" ref="II11"/>
    <hyperlink r:id="rId163" ref="IY11"/>
    <hyperlink r:id="rId164" ref="JG11"/>
    <hyperlink r:id="rId165" ref="C12"/>
    <hyperlink r:id="rId166" ref="L12"/>
    <hyperlink r:id="rId167" ref="T12"/>
    <hyperlink r:id="rId168" ref="AB12"/>
    <hyperlink r:id="rId169" ref="AJ12"/>
    <hyperlink r:id="rId170" ref="AR12"/>
    <hyperlink r:id="rId171" ref="AZ12"/>
    <hyperlink r:id="rId172" ref="BI12"/>
    <hyperlink r:id="rId173" ref="BR12"/>
    <hyperlink r:id="rId174" ref="CI12"/>
    <hyperlink r:id="rId175" ref="DG12"/>
    <hyperlink r:id="rId176" ref="FT12"/>
    <hyperlink r:id="rId177" ref="GB12"/>
    <hyperlink r:id="rId178" ref="GU12"/>
    <hyperlink r:id="rId179" ref="HC12"/>
    <hyperlink r:id="rId180" ref="HK12"/>
    <hyperlink r:id="rId181" ref="II12"/>
    <hyperlink r:id="rId182" ref="IY12"/>
    <hyperlink r:id="rId183" ref="JG12"/>
    <hyperlink r:id="rId184" ref="L13"/>
    <hyperlink r:id="rId185" ref="T13"/>
    <hyperlink r:id="rId186" ref="AB13"/>
    <hyperlink r:id="rId187" ref="AJ13"/>
    <hyperlink r:id="rId188" ref="AZ13"/>
    <hyperlink r:id="rId189" ref="BI13"/>
    <hyperlink r:id="rId190" ref="BR13"/>
    <hyperlink r:id="rId191" ref="CI13"/>
    <hyperlink r:id="rId192" ref="CY13"/>
    <hyperlink r:id="rId193" ref="FT13"/>
    <hyperlink r:id="rId194" ref="GB13"/>
    <hyperlink r:id="rId195" ref="GU13"/>
    <hyperlink r:id="rId196" ref="HC13"/>
    <hyperlink r:id="rId197" ref="HK13"/>
    <hyperlink r:id="rId198" ref="II13"/>
    <hyperlink r:id="rId199" ref="IY13"/>
    <hyperlink r:id="rId200" ref="JG13"/>
    <hyperlink r:id="rId201" ref="T14"/>
    <hyperlink r:id="rId202" ref="AB14"/>
    <hyperlink r:id="rId203" ref="AJ14"/>
    <hyperlink r:id="rId204" ref="AR14"/>
    <hyperlink r:id="rId205" ref="AZ14"/>
    <hyperlink r:id="rId206" ref="BI14"/>
    <hyperlink r:id="rId207" ref="BR14"/>
    <hyperlink r:id="rId208" ref="CA14"/>
    <hyperlink r:id="rId209" ref="CI14"/>
    <hyperlink r:id="rId210" ref="CQ14"/>
    <hyperlink r:id="rId211" ref="CY14"/>
    <hyperlink r:id="rId212" ref="DG14"/>
    <hyperlink r:id="rId213" ref="FT14"/>
    <hyperlink r:id="rId214" ref="GB14"/>
    <hyperlink r:id="rId215" ref="GU14"/>
    <hyperlink r:id="rId216" ref="HC14"/>
    <hyperlink r:id="rId217" ref="HK14"/>
    <hyperlink r:id="rId218" ref="II14"/>
    <hyperlink r:id="rId219" ref="IY14"/>
    <hyperlink r:id="rId220" ref="JG14"/>
    <hyperlink r:id="rId221" ref="T15"/>
    <hyperlink r:id="rId222" ref="AB15"/>
    <hyperlink r:id="rId223" ref="AJ15"/>
    <hyperlink r:id="rId224" ref="AR15"/>
    <hyperlink r:id="rId225" ref="BI15"/>
    <hyperlink r:id="rId226" ref="BR15"/>
    <hyperlink r:id="rId227" ref="CQ15"/>
    <hyperlink r:id="rId228" ref="FT15"/>
    <hyperlink r:id="rId229" ref="GB15"/>
    <hyperlink r:id="rId230" ref="GU15"/>
    <hyperlink r:id="rId231" ref="HC15"/>
    <hyperlink r:id="rId232" ref="HK15"/>
    <hyperlink r:id="rId233" ref="II15"/>
    <hyperlink r:id="rId234" ref="IY15"/>
    <hyperlink r:id="rId235" ref="JG15"/>
    <hyperlink r:id="rId236" ref="T16"/>
    <hyperlink r:id="rId237" ref="AB16"/>
    <hyperlink r:id="rId238" ref="AJ16"/>
    <hyperlink r:id="rId239" ref="AR16"/>
    <hyperlink r:id="rId240" ref="AZ16"/>
    <hyperlink r:id="rId241" ref="BI16"/>
    <hyperlink r:id="rId242" ref="BR16"/>
    <hyperlink r:id="rId243" ref="CY16"/>
    <hyperlink r:id="rId244" ref="FT16"/>
    <hyperlink r:id="rId245" ref="GB16"/>
    <hyperlink r:id="rId246" ref="GU16"/>
    <hyperlink r:id="rId247" ref="HC16"/>
    <hyperlink r:id="rId248" ref="HK16"/>
    <hyperlink r:id="rId249" ref="II16"/>
    <hyperlink r:id="rId250" ref="IY16"/>
    <hyperlink r:id="rId251" ref="JG16"/>
    <hyperlink r:id="rId252" ref="T17"/>
    <hyperlink r:id="rId253" ref="AB17"/>
    <hyperlink r:id="rId254" ref="AR17"/>
    <hyperlink r:id="rId255" ref="AZ17"/>
    <hyperlink r:id="rId256" ref="BI17"/>
    <hyperlink r:id="rId257" ref="BR17"/>
    <hyperlink r:id="rId258" ref="CA17"/>
    <hyperlink r:id="rId259" ref="CI17"/>
    <hyperlink r:id="rId260" ref="FT17"/>
    <hyperlink r:id="rId261" ref="GB17"/>
    <hyperlink r:id="rId262" ref="HC17"/>
    <hyperlink r:id="rId263" ref="IY17"/>
    <hyperlink r:id="rId264" ref="JG17"/>
    <hyperlink r:id="rId265" ref="T18"/>
    <hyperlink r:id="rId266" ref="AB18"/>
    <hyperlink r:id="rId267" ref="AJ18"/>
    <hyperlink r:id="rId268" ref="AR18"/>
    <hyperlink r:id="rId269" ref="AZ18"/>
    <hyperlink r:id="rId270" ref="BI18"/>
    <hyperlink r:id="rId271" ref="BR18"/>
    <hyperlink r:id="rId272" ref="CI18"/>
    <hyperlink r:id="rId273" ref="CQ18"/>
    <hyperlink r:id="rId274" ref="DG18"/>
    <hyperlink r:id="rId275" ref="FT18"/>
    <hyperlink r:id="rId276" ref="GU18"/>
    <hyperlink r:id="rId277" ref="HC18"/>
    <hyperlink r:id="rId278" ref="HK18"/>
    <hyperlink r:id="rId279" ref="IY18"/>
    <hyperlink r:id="rId280" ref="JG18"/>
    <hyperlink r:id="rId281" ref="T19"/>
    <hyperlink r:id="rId282" ref="AB19"/>
    <hyperlink r:id="rId283" ref="AJ19"/>
    <hyperlink r:id="rId284" ref="AR19"/>
    <hyperlink r:id="rId285" ref="AZ19"/>
    <hyperlink r:id="rId286" ref="BI19"/>
    <hyperlink r:id="rId287" ref="BR19"/>
    <hyperlink r:id="rId288" ref="CA19"/>
    <hyperlink r:id="rId289" ref="CI19"/>
    <hyperlink r:id="rId290" ref="CQ19"/>
    <hyperlink r:id="rId291" ref="DG19"/>
    <hyperlink r:id="rId292" ref="FT19"/>
    <hyperlink r:id="rId293" ref="GB19"/>
    <hyperlink r:id="rId294" ref="GU19"/>
    <hyperlink r:id="rId295" ref="HC19"/>
    <hyperlink r:id="rId296" ref="HK19"/>
    <hyperlink r:id="rId297" ref="IY19"/>
    <hyperlink r:id="rId298" ref="JG19"/>
    <hyperlink r:id="rId299" ref="T20"/>
    <hyperlink r:id="rId300" ref="AB20"/>
    <hyperlink r:id="rId301" ref="AJ20"/>
    <hyperlink r:id="rId302" ref="AR20"/>
    <hyperlink r:id="rId303" ref="BI20"/>
    <hyperlink r:id="rId304" ref="BR20"/>
    <hyperlink r:id="rId305" ref="CA20"/>
    <hyperlink r:id="rId306" ref="CI20"/>
    <hyperlink r:id="rId307" ref="DG20"/>
    <hyperlink r:id="rId308" ref="FT20"/>
    <hyperlink r:id="rId309" ref="GB20"/>
    <hyperlink r:id="rId310" ref="GU20"/>
    <hyperlink r:id="rId311" ref="HC20"/>
    <hyperlink r:id="rId312" ref="HK20"/>
    <hyperlink r:id="rId313" ref="IY20"/>
    <hyperlink r:id="rId314" ref="JG20"/>
    <hyperlink r:id="rId315" ref="T21"/>
    <hyperlink r:id="rId316" ref="AB21"/>
    <hyperlink r:id="rId317" ref="AJ21"/>
    <hyperlink r:id="rId318" ref="AR21"/>
    <hyperlink r:id="rId319" ref="AZ21"/>
    <hyperlink r:id="rId320" ref="BI21"/>
    <hyperlink r:id="rId321" ref="BR21"/>
    <hyperlink r:id="rId322" ref="CA21"/>
    <hyperlink r:id="rId323" ref="CI21"/>
    <hyperlink r:id="rId324" ref="DG21"/>
    <hyperlink r:id="rId325" ref="FT21"/>
    <hyperlink r:id="rId326" ref="GB21"/>
    <hyperlink r:id="rId327" ref="GU21"/>
    <hyperlink r:id="rId328" ref="HC21"/>
    <hyperlink r:id="rId329" ref="HK21"/>
    <hyperlink r:id="rId330" ref="IY21"/>
    <hyperlink r:id="rId331" ref="JG21"/>
    <hyperlink r:id="rId332" ref="T22"/>
    <hyperlink r:id="rId333" ref="AB22"/>
    <hyperlink r:id="rId334" ref="AJ22"/>
    <hyperlink r:id="rId335" ref="AR22"/>
    <hyperlink r:id="rId336" ref="AZ22"/>
    <hyperlink r:id="rId337" ref="BI22"/>
    <hyperlink r:id="rId338" ref="BR22"/>
    <hyperlink r:id="rId339" ref="CA22"/>
    <hyperlink r:id="rId340" ref="CI22"/>
    <hyperlink r:id="rId341" ref="CQ22"/>
    <hyperlink r:id="rId342" ref="FT22"/>
    <hyperlink r:id="rId343" ref="GB22"/>
    <hyperlink r:id="rId344" ref="GU22"/>
    <hyperlink r:id="rId345" ref="HC22"/>
    <hyperlink r:id="rId346" ref="HK22"/>
    <hyperlink r:id="rId347" ref="IY22"/>
    <hyperlink r:id="rId348" ref="JG22"/>
    <hyperlink r:id="rId349" ref="T23"/>
    <hyperlink r:id="rId350" ref="AR23"/>
    <hyperlink r:id="rId351" ref="AZ23"/>
    <hyperlink r:id="rId352" ref="BI23"/>
    <hyperlink r:id="rId353" ref="BR23"/>
    <hyperlink r:id="rId354" ref="CI23"/>
    <hyperlink r:id="rId355" ref="CY23"/>
    <hyperlink r:id="rId356" ref="FT23"/>
    <hyperlink r:id="rId357" ref="GB23"/>
    <hyperlink r:id="rId358" ref="GU23"/>
    <hyperlink r:id="rId359" ref="HC23"/>
    <hyperlink r:id="rId360" ref="HK23"/>
    <hyperlink r:id="rId361" ref="IY23"/>
    <hyperlink r:id="rId362" ref="JG23"/>
    <hyperlink r:id="rId363" ref="T24"/>
    <hyperlink r:id="rId364" ref="AR24"/>
    <hyperlink r:id="rId365" ref="BI24"/>
    <hyperlink r:id="rId366" ref="BR24"/>
    <hyperlink r:id="rId367" ref="CQ24"/>
    <hyperlink r:id="rId368" ref="DG24"/>
    <hyperlink r:id="rId369" ref="FT24"/>
    <hyperlink r:id="rId370" ref="GB24"/>
    <hyperlink r:id="rId371" ref="GU24"/>
    <hyperlink r:id="rId372" ref="HC24"/>
    <hyperlink r:id="rId373" ref="HK24"/>
    <hyperlink r:id="rId374" ref="IY24"/>
    <hyperlink r:id="rId375" ref="T25"/>
    <hyperlink r:id="rId376" ref="AB25"/>
    <hyperlink r:id="rId377" ref="AR25"/>
    <hyperlink r:id="rId378" ref="AZ25"/>
    <hyperlink r:id="rId379" ref="BI25"/>
    <hyperlink r:id="rId380" ref="BR25"/>
    <hyperlink r:id="rId381" ref="CA25"/>
    <hyperlink r:id="rId382" ref="CI25"/>
    <hyperlink r:id="rId383" ref="CY25"/>
    <hyperlink r:id="rId384" ref="DG25"/>
    <hyperlink r:id="rId385" ref="FT25"/>
    <hyperlink r:id="rId386" ref="GB25"/>
    <hyperlink r:id="rId387" ref="HC25"/>
    <hyperlink r:id="rId388" ref="HK25"/>
    <hyperlink r:id="rId389" ref="IY25"/>
    <hyperlink r:id="rId390" ref="T26"/>
    <hyperlink r:id="rId391" ref="AB26"/>
    <hyperlink r:id="rId392" ref="AR26"/>
    <hyperlink r:id="rId393" ref="AZ26"/>
    <hyperlink r:id="rId394" ref="BI26"/>
    <hyperlink r:id="rId395" ref="BR26"/>
    <hyperlink r:id="rId396" ref="CI26"/>
    <hyperlink r:id="rId397" ref="FT26"/>
    <hyperlink r:id="rId398" ref="GB26"/>
    <hyperlink r:id="rId399" ref="HK26"/>
    <hyperlink r:id="rId400" ref="IY26"/>
    <hyperlink r:id="rId401" ref="T27"/>
    <hyperlink r:id="rId402" ref="AB27"/>
    <hyperlink r:id="rId403" ref="AR27"/>
    <hyperlink r:id="rId404" ref="AZ27"/>
    <hyperlink r:id="rId405" ref="BI27"/>
    <hyperlink r:id="rId406" ref="BR27"/>
    <hyperlink r:id="rId407" ref="CI27"/>
    <hyperlink r:id="rId408" ref="DG27"/>
    <hyperlink r:id="rId409" ref="FT27"/>
    <hyperlink r:id="rId410" ref="HK27"/>
    <hyperlink r:id="rId411" ref="IY27"/>
    <hyperlink r:id="rId412" ref="T28"/>
    <hyperlink r:id="rId413" ref="AB28"/>
    <hyperlink r:id="rId414" ref="AR28"/>
    <hyperlink r:id="rId415" ref="AZ28"/>
    <hyperlink r:id="rId416" ref="BI28"/>
    <hyperlink r:id="rId417" ref="BR28"/>
    <hyperlink r:id="rId418" ref="CI28"/>
    <hyperlink r:id="rId419" ref="CQ28"/>
    <hyperlink r:id="rId420" ref="CY28"/>
    <hyperlink r:id="rId421" ref="FT28"/>
    <hyperlink r:id="rId422" ref="GB28"/>
    <hyperlink r:id="rId423" ref="HK28"/>
    <hyperlink r:id="rId424" ref="IY28"/>
    <hyperlink r:id="rId425" ref="AB29"/>
    <hyperlink r:id="rId426" ref="AR29"/>
    <hyperlink r:id="rId427" ref="AZ29"/>
    <hyperlink r:id="rId428" ref="BI29"/>
    <hyperlink r:id="rId429" ref="BR29"/>
    <hyperlink r:id="rId430" ref="CI29"/>
    <hyperlink r:id="rId431" ref="CQ29"/>
    <hyperlink r:id="rId432" ref="DG29"/>
    <hyperlink r:id="rId433" ref="FT29"/>
    <hyperlink r:id="rId434" ref="GB29"/>
    <hyperlink r:id="rId435" ref="HK29"/>
    <hyperlink r:id="rId436" ref="IY29"/>
    <hyperlink r:id="rId437" ref="AB30"/>
    <hyperlink r:id="rId438" ref="AR30"/>
    <hyperlink r:id="rId439" ref="AZ30"/>
    <hyperlink r:id="rId440" ref="BI30"/>
    <hyperlink r:id="rId441" ref="BR30"/>
    <hyperlink r:id="rId442" ref="CI30"/>
    <hyperlink r:id="rId443" ref="DG30"/>
    <hyperlink r:id="rId444" ref="FT30"/>
    <hyperlink r:id="rId445" ref="GB30"/>
    <hyperlink r:id="rId446" ref="HK30"/>
    <hyperlink r:id="rId447" ref="AB31"/>
    <hyperlink r:id="rId448" ref="AR31"/>
    <hyperlink r:id="rId449" ref="BI31"/>
    <hyperlink r:id="rId450" ref="BR31"/>
    <hyperlink r:id="rId451" ref="CA31"/>
    <hyperlink r:id="rId452" ref="CI31"/>
    <hyperlink r:id="rId453" ref="CQ31"/>
    <hyperlink r:id="rId454" ref="CY31"/>
    <hyperlink r:id="rId455" ref="FT31"/>
    <hyperlink r:id="rId456" ref="GB31"/>
    <hyperlink r:id="rId457" ref="HK31"/>
    <hyperlink r:id="rId458" ref="AB32"/>
    <hyperlink r:id="rId459" ref="AR32"/>
    <hyperlink r:id="rId460" ref="BI32"/>
    <hyperlink r:id="rId461" ref="BR32"/>
    <hyperlink r:id="rId462" ref="FT32"/>
    <hyperlink r:id="rId463" ref="GB32"/>
    <hyperlink r:id="rId464" ref="AB33"/>
    <hyperlink r:id="rId465" ref="AR33"/>
    <hyperlink r:id="rId466" ref="BI33"/>
    <hyperlink r:id="rId467" ref="BR33"/>
    <hyperlink r:id="rId468" ref="CI33"/>
    <hyperlink r:id="rId469" ref="CQ33"/>
    <hyperlink r:id="rId470" ref="CY33"/>
    <hyperlink r:id="rId471" ref="DG33"/>
    <hyperlink r:id="rId472" ref="FT33"/>
    <hyperlink r:id="rId473" ref="GB33"/>
    <hyperlink r:id="rId474" ref="HK33"/>
    <hyperlink r:id="rId475" ref="AB34"/>
    <hyperlink r:id="rId476" ref="AR34"/>
    <hyperlink r:id="rId477" ref="BI34"/>
    <hyperlink r:id="rId478" ref="BR34"/>
    <hyperlink r:id="rId479" ref="CI34"/>
    <hyperlink r:id="rId480" ref="CY34"/>
    <hyperlink r:id="rId481" ref="DG34"/>
    <hyperlink r:id="rId482" ref="FT34"/>
    <hyperlink r:id="rId483" ref="GB34"/>
    <hyperlink r:id="rId484" ref="HK34"/>
    <hyperlink r:id="rId485" ref="AB35"/>
    <hyperlink r:id="rId486" ref="AR35"/>
    <hyperlink r:id="rId487" ref="BI35"/>
    <hyperlink r:id="rId488" ref="BR35"/>
    <hyperlink r:id="rId489" ref="CI35"/>
    <hyperlink r:id="rId490" ref="CY35"/>
    <hyperlink r:id="rId491" ref="DG35"/>
    <hyperlink r:id="rId492" ref="FT35"/>
    <hyperlink r:id="rId493" ref="GB35"/>
    <hyperlink r:id="rId494" ref="HK35"/>
    <hyperlink r:id="rId495" ref="AB36"/>
    <hyperlink r:id="rId496" ref="AR36"/>
    <hyperlink r:id="rId497" ref="BI36"/>
    <hyperlink r:id="rId498" ref="BR36"/>
    <hyperlink r:id="rId499" ref="CI36"/>
    <hyperlink r:id="rId500" ref="CQ36"/>
    <hyperlink r:id="rId501" ref="CY36"/>
    <hyperlink r:id="rId502" ref="FT36"/>
    <hyperlink r:id="rId503" ref="GB36"/>
    <hyperlink r:id="rId504" ref="HK36"/>
    <hyperlink r:id="rId505" ref="AB37"/>
    <hyperlink r:id="rId506" ref="AR37"/>
    <hyperlink r:id="rId507" ref="BI37"/>
    <hyperlink r:id="rId508" ref="BR37"/>
    <hyperlink r:id="rId509" ref="CA37"/>
    <hyperlink r:id="rId510" ref="CI37"/>
    <hyperlink r:id="rId511" ref="CQ37"/>
    <hyperlink r:id="rId512" ref="CY37"/>
    <hyperlink r:id="rId513" ref="FT37"/>
    <hyperlink r:id="rId514" ref="HK37"/>
    <hyperlink r:id="rId515" ref="AB38"/>
    <hyperlink r:id="rId516" ref="AR38"/>
    <hyperlink r:id="rId517" ref="BI38"/>
    <hyperlink r:id="rId518" ref="BR38"/>
    <hyperlink r:id="rId519" ref="CI38"/>
    <hyperlink r:id="rId520" ref="CQ38"/>
    <hyperlink r:id="rId521" ref="CY38"/>
    <hyperlink r:id="rId522" ref="HK38"/>
    <hyperlink r:id="rId523" ref="AB39"/>
    <hyperlink r:id="rId524" ref="AR39"/>
    <hyperlink r:id="rId525" ref="BI39"/>
    <hyperlink r:id="rId526" ref="BR39"/>
    <hyperlink r:id="rId527" ref="CA39"/>
    <hyperlink r:id="rId528" ref="CI39"/>
    <hyperlink r:id="rId529" ref="FT39"/>
    <hyperlink r:id="rId530" ref="HK39"/>
    <hyperlink r:id="rId531" ref="AB40"/>
    <hyperlink r:id="rId532" ref="AR40"/>
    <hyperlink r:id="rId533" ref="BI40"/>
    <hyperlink r:id="rId534" ref="BR40"/>
    <hyperlink r:id="rId535" ref="CA40"/>
    <hyperlink r:id="rId536" ref="CI40"/>
    <hyperlink r:id="rId537" ref="CQ40"/>
    <hyperlink r:id="rId538" ref="FT40"/>
    <hyperlink r:id="rId539" ref="HK40"/>
    <hyperlink r:id="rId540" ref="AB41"/>
    <hyperlink r:id="rId541" ref="AR41"/>
    <hyperlink r:id="rId542" ref="BI41"/>
    <hyperlink r:id="rId543" ref="BR41"/>
    <hyperlink r:id="rId544" ref="CI41"/>
    <hyperlink r:id="rId545" ref="FT41"/>
    <hyperlink r:id="rId546" ref="HK41"/>
    <hyperlink r:id="rId547" ref="AB42"/>
    <hyperlink r:id="rId548" ref="AR42"/>
    <hyperlink r:id="rId549" ref="BI42"/>
    <hyperlink r:id="rId550" ref="BR42"/>
    <hyperlink r:id="rId551" ref="CI42"/>
    <hyperlink r:id="rId552" ref="FT42"/>
    <hyperlink r:id="rId553" ref="HK42"/>
    <hyperlink r:id="rId554" ref="AB43"/>
    <hyperlink r:id="rId555" ref="AR43"/>
    <hyperlink r:id="rId556" ref="BR43"/>
    <hyperlink r:id="rId557" ref="CA43"/>
    <hyperlink r:id="rId558" ref="CQ43"/>
    <hyperlink r:id="rId559" ref="FT43"/>
    <hyperlink r:id="rId560" ref="HK43"/>
    <hyperlink r:id="rId561" ref="AB44"/>
    <hyperlink r:id="rId562" ref="BI44"/>
    <hyperlink r:id="rId563" ref="BR44"/>
    <hyperlink r:id="rId564" ref="FT44"/>
    <hyperlink r:id="rId565" ref="HK44"/>
    <hyperlink r:id="rId566" ref="AB45"/>
    <hyperlink r:id="rId567" ref="AR45"/>
    <hyperlink r:id="rId568" ref="BI45"/>
    <hyperlink r:id="rId569" ref="BR45"/>
    <hyperlink r:id="rId570" ref="CI45"/>
    <hyperlink r:id="rId571" ref="FT45"/>
    <hyperlink r:id="rId572" ref="HK45"/>
    <hyperlink r:id="rId573" ref="AB46"/>
    <hyperlink r:id="rId574" ref="AR46"/>
    <hyperlink r:id="rId575" ref="BI46"/>
    <hyperlink r:id="rId576" ref="BR46"/>
    <hyperlink r:id="rId577" ref="CI46"/>
    <hyperlink r:id="rId578" ref="FT46"/>
    <hyperlink r:id="rId579" ref="HK46"/>
    <hyperlink r:id="rId580" ref="AB47"/>
    <hyperlink r:id="rId581" ref="AR47"/>
    <hyperlink r:id="rId582" ref="BI47"/>
    <hyperlink r:id="rId583" ref="BR47"/>
    <hyperlink r:id="rId584" ref="CA47"/>
    <hyperlink r:id="rId585" ref="CI47"/>
    <hyperlink r:id="rId586" ref="FT47"/>
    <hyperlink r:id="rId587" ref="HK47"/>
    <hyperlink r:id="rId588" ref="AB48"/>
    <hyperlink r:id="rId589" ref="AR48"/>
    <hyperlink r:id="rId590" ref="BR48"/>
    <hyperlink r:id="rId591" ref="FT48"/>
    <hyperlink r:id="rId592" ref="HK48"/>
    <hyperlink r:id="rId593" ref="AB49"/>
    <hyperlink r:id="rId594" ref="AR49"/>
    <hyperlink r:id="rId595" ref="BR49"/>
    <hyperlink r:id="rId596" ref="CA49"/>
    <hyperlink r:id="rId597" ref="CQ49"/>
    <hyperlink r:id="rId598" ref="FT49"/>
    <hyperlink r:id="rId599" ref="AB50"/>
    <hyperlink r:id="rId600" ref="AR50"/>
    <hyperlink r:id="rId601" ref="BR50"/>
    <hyperlink r:id="rId602" ref="CA50"/>
    <hyperlink r:id="rId603" ref="CI50"/>
    <hyperlink r:id="rId604" ref="FT50"/>
    <hyperlink r:id="rId605" ref="AB51"/>
    <hyperlink r:id="rId606" ref="AR51"/>
    <hyperlink r:id="rId607" ref="BR51"/>
    <hyperlink r:id="rId608" ref="CA51"/>
    <hyperlink r:id="rId609" ref="CQ51"/>
    <hyperlink r:id="rId610" ref="FT51"/>
    <hyperlink r:id="rId611" ref="AB52"/>
    <hyperlink r:id="rId612" ref="BR52"/>
    <hyperlink r:id="rId613" ref="CA52"/>
    <hyperlink r:id="rId614" ref="CQ52"/>
    <hyperlink r:id="rId615" ref="FT52"/>
    <hyperlink r:id="rId616" ref="AB53"/>
    <hyperlink r:id="rId617" ref="AR53"/>
    <hyperlink r:id="rId618" ref="AB54"/>
    <hyperlink r:id="rId619" ref="AR54"/>
    <hyperlink r:id="rId620" ref="BR54"/>
    <hyperlink r:id="rId621" ref="CA54"/>
    <hyperlink r:id="rId622" ref="CQ54"/>
    <hyperlink r:id="rId623" ref="FT54"/>
    <hyperlink r:id="rId624" ref="AB55"/>
    <hyperlink r:id="rId625" ref="AR55"/>
    <hyperlink r:id="rId626" ref="FT55"/>
    <hyperlink r:id="rId627" ref="AB56"/>
    <hyperlink r:id="rId628" ref="AR56"/>
    <hyperlink r:id="rId629" ref="BR56"/>
    <hyperlink r:id="rId630" ref="CA56"/>
    <hyperlink r:id="rId631" ref="CQ56"/>
    <hyperlink r:id="rId632" ref="FT56"/>
    <hyperlink r:id="rId633" ref="AB57"/>
    <hyperlink r:id="rId634" ref="BR57"/>
    <hyperlink r:id="rId635" ref="CQ57"/>
    <hyperlink r:id="rId636" ref="FT57"/>
    <hyperlink r:id="rId637" ref="AB58"/>
    <hyperlink r:id="rId638" ref="AR58"/>
    <hyperlink r:id="rId639" ref="BR58"/>
    <hyperlink r:id="rId640" ref="CA58"/>
    <hyperlink r:id="rId641" ref="CQ58"/>
    <hyperlink r:id="rId642" ref="FT58"/>
    <hyperlink r:id="rId643" ref="AB59"/>
    <hyperlink r:id="rId644" ref="AR59"/>
    <hyperlink r:id="rId645" ref="BR59"/>
    <hyperlink r:id="rId646" ref="CQ59"/>
    <hyperlink r:id="rId647" ref="AB60"/>
    <hyperlink r:id="rId648" ref="AR60"/>
    <hyperlink r:id="rId649" ref="BR60"/>
    <hyperlink r:id="rId650" ref="AB61"/>
    <hyperlink r:id="rId651" ref="AR61"/>
    <hyperlink r:id="rId652" ref="BR61"/>
    <hyperlink r:id="rId653" ref="CQ61"/>
    <hyperlink r:id="rId654" ref="AB62"/>
    <hyperlink r:id="rId655" ref="AR62"/>
    <hyperlink r:id="rId656" ref="BR62"/>
    <hyperlink r:id="rId657" ref="AB63"/>
    <hyperlink r:id="rId658" ref="AR63"/>
    <hyperlink r:id="rId659" ref="BR63"/>
    <hyperlink r:id="rId660" ref="AB64"/>
    <hyperlink r:id="rId661" ref="AR64"/>
    <hyperlink r:id="rId662" ref="BR64"/>
    <hyperlink r:id="rId663" ref="CQ64"/>
    <hyperlink r:id="rId664" ref="AB65"/>
    <hyperlink r:id="rId665" ref="BR65"/>
    <hyperlink r:id="rId666" ref="AB66"/>
    <hyperlink r:id="rId667" ref="AR66"/>
    <hyperlink r:id="rId668" ref="BR66"/>
    <hyperlink r:id="rId669" ref="BR67"/>
    <hyperlink r:id="rId670" ref="BR68"/>
    <hyperlink r:id="rId671" ref="BR69"/>
    <hyperlink r:id="rId672" ref="AB70"/>
    <hyperlink r:id="rId673" ref="BR70"/>
    <hyperlink r:id="rId674" ref="AB71"/>
    <hyperlink r:id="rId675" ref="BR71"/>
    <hyperlink r:id="rId676" ref="AB72"/>
    <hyperlink r:id="rId677" ref="BR72"/>
    <hyperlink r:id="rId678" ref="AB73"/>
    <hyperlink r:id="rId679" ref="BR73"/>
    <hyperlink r:id="rId680" ref="AB74"/>
    <hyperlink r:id="rId681" ref="BR74"/>
    <hyperlink r:id="rId682" ref="AB75"/>
    <hyperlink r:id="rId683" ref="AB76"/>
    <hyperlink r:id="rId684" ref="AB77"/>
    <hyperlink r:id="rId685" ref="AB78"/>
    <hyperlink r:id="rId686" ref="AB79"/>
    <hyperlink r:id="rId687" ref="AB80"/>
    <hyperlink r:id="rId688" ref="AB81"/>
    <hyperlink r:id="rId689" ref="AB82"/>
    <hyperlink r:id="rId690" ref="AB83"/>
    <hyperlink r:id="rId691" ref="AB84"/>
    <hyperlink r:id="rId692" ref="AB85"/>
    <hyperlink r:id="rId693" ref="AB86"/>
    <hyperlink r:id="rId694" ref="AB87"/>
    <hyperlink r:id="rId695" ref="AB88"/>
    <hyperlink r:id="rId696" ref="AB89"/>
    <hyperlink r:id="rId697" ref="AB90"/>
    <hyperlink r:id="rId698" ref="AB91"/>
    <hyperlink r:id="rId699" ref="AB92"/>
    <hyperlink r:id="rId700" ref="AB93"/>
    <hyperlink r:id="rId701" ref="AB94"/>
    <hyperlink r:id="rId702" ref="AB95"/>
    <hyperlink r:id="rId703" ref="AB96"/>
    <hyperlink r:id="rId704" ref="AB97"/>
    <hyperlink r:id="rId705" ref="AB98"/>
    <hyperlink r:id="rId706" ref="AB99"/>
    <hyperlink r:id="rId707" ref="AB100"/>
    <hyperlink r:id="rId708" ref="AB101"/>
    <hyperlink r:id="rId709" ref="AB102"/>
    <hyperlink r:id="rId710" ref="AB103"/>
    <hyperlink r:id="rId711" ref="AB104"/>
    <hyperlink r:id="rId712" ref="AB105"/>
    <hyperlink r:id="rId713" ref="AB106"/>
    <hyperlink r:id="rId714" ref="AB107"/>
    <hyperlink r:id="rId715" ref="AB108"/>
    <hyperlink r:id="rId716" ref="AB109"/>
    <hyperlink r:id="rId717" ref="AB110"/>
    <hyperlink r:id="rId718" ref="AB111"/>
    <hyperlink r:id="rId719" ref="AB112"/>
    <hyperlink r:id="rId720" ref="AB113"/>
    <hyperlink r:id="rId721" ref="AB114"/>
    <hyperlink r:id="rId722" ref="AB115"/>
    <hyperlink r:id="rId723" ref="AB116"/>
    <hyperlink r:id="rId724" ref="AB117"/>
    <hyperlink r:id="rId725" ref="AB118"/>
    <hyperlink r:id="rId726" ref="AB119"/>
    <hyperlink r:id="rId727" ref="AB120"/>
    <hyperlink r:id="rId728" ref="AB121"/>
    <hyperlink r:id="rId729" ref="AB122"/>
    <hyperlink r:id="rId730" ref="AB123"/>
    <hyperlink r:id="rId731" ref="AB124"/>
    <hyperlink r:id="rId732" ref="AB125"/>
    <hyperlink r:id="rId733" ref="AB126"/>
    <hyperlink r:id="rId734" ref="AB127"/>
    <hyperlink r:id="rId735" ref="AB128"/>
    <hyperlink r:id="rId736" ref="AB129"/>
    <hyperlink r:id="rId737" ref="AB130"/>
    <hyperlink r:id="rId738" ref="AB131"/>
    <hyperlink r:id="rId739" ref="AB132"/>
    <hyperlink r:id="rId740" ref="AB133"/>
    <hyperlink r:id="rId741" ref="AB134"/>
    <hyperlink r:id="rId742" ref="AB135"/>
    <hyperlink r:id="rId743" ref="AB136"/>
    <hyperlink r:id="rId744" ref="AB137"/>
    <hyperlink r:id="rId745" ref="AB138"/>
    <hyperlink r:id="rId746" ref="AB139"/>
    <hyperlink r:id="rId747" ref="AB140"/>
    <hyperlink r:id="rId748" ref="AB141"/>
  </hyperlinks>
  <printOptions/>
  <pageMargins bottom="0.75" footer="0.0" header="0.0" left="0.7" right="0.7" top="0.75"/>
  <pageSetup orientation="portrait"/>
  <drawing r:id="rId7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33.43"/>
    <col customWidth="1" min="3" max="3" width="32.57"/>
    <col customWidth="1" min="4" max="4" width="25.0"/>
    <col customWidth="1" min="5" max="5" width="25.71"/>
    <col customWidth="1" min="6" max="6" width="23.71"/>
    <col customWidth="1" min="7" max="7" width="24.29"/>
    <col customWidth="1" min="8" max="8" width="35.57"/>
    <col customWidth="1" min="9" max="9" width="0.29"/>
    <col customWidth="1" min="10" max="10" width="15.43"/>
    <col customWidth="1" min="11" max="25" width="8.71"/>
  </cols>
  <sheetData>
    <row r="1" ht="25.5" customHeight="1">
      <c r="A1" s="271" t="s">
        <v>1686</v>
      </c>
      <c r="B1" s="74"/>
      <c r="C1" s="74"/>
      <c r="D1" s="74"/>
      <c r="E1" s="74"/>
      <c r="F1" s="74"/>
      <c r="G1" s="74"/>
      <c r="H1" s="74"/>
      <c r="J1" s="47"/>
    </row>
    <row r="2" ht="32.25" customHeight="1">
      <c r="A2" s="272" t="s">
        <v>1687</v>
      </c>
      <c r="B2" s="273" t="s">
        <v>1688</v>
      </c>
      <c r="C2" s="26"/>
      <c r="D2" s="274" t="s">
        <v>427</v>
      </c>
      <c r="E2" s="274" t="s">
        <v>1689</v>
      </c>
      <c r="F2" s="274" t="s">
        <v>1690</v>
      </c>
      <c r="G2" s="274" t="s">
        <v>1691</v>
      </c>
      <c r="H2" s="273" t="s">
        <v>1692</v>
      </c>
      <c r="I2" s="26"/>
    </row>
    <row r="3" ht="24.75" customHeight="1">
      <c r="A3" s="275">
        <v>1.0</v>
      </c>
      <c r="B3" s="276" t="s">
        <v>1693</v>
      </c>
      <c r="C3" s="277" t="s">
        <v>1694</v>
      </c>
      <c r="D3" s="276"/>
      <c r="E3" s="276"/>
      <c r="F3" s="276"/>
      <c r="G3" s="276">
        <v>20.0</v>
      </c>
      <c r="H3" s="276" t="s">
        <v>1695</v>
      </c>
    </row>
    <row r="4" ht="25.5" customHeight="1">
      <c r="A4" s="275">
        <v>2.0</v>
      </c>
      <c r="B4" s="276" t="s">
        <v>1696</v>
      </c>
      <c r="C4" s="277" t="s">
        <v>1697</v>
      </c>
      <c r="D4" s="276"/>
      <c r="E4" s="276"/>
      <c r="F4" s="276"/>
      <c r="G4" s="276">
        <v>10.0</v>
      </c>
      <c r="H4" s="276" t="s">
        <v>1695</v>
      </c>
      <c r="M4" s="278" t="s">
        <v>1698</v>
      </c>
      <c r="N4" s="279"/>
      <c r="O4" s="279"/>
    </row>
    <row r="5" ht="28.5" customHeight="1">
      <c r="A5" s="275">
        <v>3.0</v>
      </c>
      <c r="B5" s="276" t="s">
        <v>1699</v>
      </c>
      <c r="C5" s="276" t="s">
        <v>1700</v>
      </c>
      <c r="D5" s="276"/>
      <c r="E5" s="276"/>
      <c r="F5" s="276">
        <v>60.0</v>
      </c>
      <c r="G5" s="276"/>
      <c r="H5" s="276" t="s">
        <v>1695</v>
      </c>
      <c r="K5" s="1" t="s">
        <v>1701</v>
      </c>
    </row>
    <row r="6" ht="22.5" customHeight="1">
      <c r="A6" s="275">
        <v>4.0</v>
      </c>
      <c r="B6" s="276" t="s">
        <v>1702</v>
      </c>
      <c r="C6" s="276" t="s">
        <v>1703</v>
      </c>
      <c r="D6" s="276"/>
      <c r="E6" s="276"/>
      <c r="F6" s="276">
        <v>80.0</v>
      </c>
      <c r="G6" s="276"/>
      <c r="H6" s="276" t="s">
        <v>1695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24.0" customHeight="1">
      <c r="A7" s="275">
        <v>5.0</v>
      </c>
      <c r="B7" s="276" t="s">
        <v>1704</v>
      </c>
      <c r="C7" s="277" t="s">
        <v>1705</v>
      </c>
      <c r="D7" s="276"/>
      <c r="E7" s="276">
        <v>20.0</v>
      </c>
      <c r="F7" s="276"/>
      <c r="G7" s="276"/>
      <c r="H7" s="276" t="s">
        <v>1695</v>
      </c>
    </row>
    <row r="8" ht="24.75" customHeight="1">
      <c r="A8" s="275">
        <v>6.0</v>
      </c>
      <c r="B8" s="276" t="s">
        <v>1706</v>
      </c>
      <c r="C8" s="276" t="s">
        <v>1707</v>
      </c>
      <c r="D8" s="276"/>
      <c r="E8" s="276">
        <v>20.0</v>
      </c>
      <c r="F8" s="276"/>
      <c r="G8" s="276"/>
      <c r="H8" s="276" t="s">
        <v>1695</v>
      </c>
    </row>
    <row r="9" ht="23.25" customHeight="1">
      <c r="A9" s="275">
        <v>7.0</v>
      </c>
      <c r="B9" s="276" t="s">
        <v>1708</v>
      </c>
      <c r="C9" s="276" t="s">
        <v>1709</v>
      </c>
      <c r="D9" s="276"/>
      <c r="E9" s="276"/>
      <c r="F9" s="276">
        <v>30.0</v>
      </c>
      <c r="G9" s="276"/>
      <c r="H9" s="276" t="s">
        <v>1695</v>
      </c>
    </row>
    <row r="10" ht="25.5" customHeight="1">
      <c r="A10" s="275">
        <v>8.0</v>
      </c>
      <c r="B10" s="276" t="s">
        <v>1710</v>
      </c>
      <c r="C10" s="277" t="s">
        <v>1711</v>
      </c>
      <c r="D10" s="276"/>
      <c r="E10" s="276">
        <v>40.0</v>
      </c>
      <c r="F10" s="276"/>
      <c r="G10" s="276"/>
      <c r="H10" s="276" t="s">
        <v>1695</v>
      </c>
    </row>
    <row r="11" ht="22.5" customHeight="1">
      <c r="A11" s="275">
        <v>9.0</v>
      </c>
      <c r="B11" s="276" t="s">
        <v>1712</v>
      </c>
      <c r="C11" s="276" t="s">
        <v>1713</v>
      </c>
      <c r="D11" s="276"/>
      <c r="E11" s="276"/>
      <c r="F11" s="276">
        <v>20.0</v>
      </c>
      <c r="G11" s="276"/>
      <c r="H11" s="276" t="s">
        <v>1695</v>
      </c>
    </row>
    <row r="12" ht="24.0" customHeight="1">
      <c r="A12" s="275">
        <v>10.0</v>
      </c>
      <c r="B12" s="276" t="s">
        <v>1714</v>
      </c>
      <c r="C12" s="276" t="s">
        <v>1715</v>
      </c>
      <c r="D12" s="276"/>
      <c r="E12" s="276">
        <v>30.0</v>
      </c>
      <c r="F12" s="276"/>
      <c r="G12" s="276"/>
      <c r="H12" s="276" t="s">
        <v>1695</v>
      </c>
    </row>
    <row r="13" ht="23.25" customHeight="1">
      <c r="A13" s="275">
        <v>11.0</v>
      </c>
      <c r="B13" s="276" t="s">
        <v>1714</v>
      </c>
      <c r="C13" s="276" t="s">
        <v>1716</v>
      </c>
      <c r="D13" s="276"/>
      <c r="E13" s="276">
        <v>30.0</v>
      </c>
      <c r="F13" s="276"/>
      <c r="G13" s="276"/>
      <c r="H13" s="276" t="s">
        <v>1695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2.5" customHeight="1">
      <c r="A14" s="275">
        <v>12.0</v>
      </c>
      <c r="B14" s="276" t="s">
        <v>1717</v>
      </c>
      <c r="C14" s="276" t="s">
        <v>1718</v>
      </c>
      <c r="D14" s="276"/>
      <c r="E14" s="276"/>
      <c r="F14" s="276">
        <v>20.0</v>
      </c>
      <c r="G14" s="276"/>
      <c r="H14" s="276" t="s">
        <v>1695</v>
      </c>
    </row>
    <row r="15" ht="24.0" customHeight="1">
      <c r="A15" s="275">
        <v>13.0</v>
      </c>
      <c r="B15" s="276" t="s">
        <v>1719</v>
      </c>
      <c r="C15" s="276" t="s">
        <v>1720</v>
      </c>
      <c r="D15" s="276"/>
      <c r="E15" s="276">
        <v>140.0</v>
      </c>
      <c r="F15" s="276"/>
      <c r="G15" s="276"/>
      <c r="H15" s="276" t="s">
        <v>1695</v>
      </c>
    </row>
    <row r="16">
      <c r="A16" s="275">
        <v>14.0</v>
      </c>
      <c r="B16" s="276" t="s">
        <v>1721</v>
      </c>
      <c r="C16" s="277" t="s">
        <v>1722</v>
      </c>
      <c r="D16" s="276"/>
      <c r="E16" s="276"/>
      <c r="F16" s="276">
        <v>30.0</v>
      </c>
      <c r="G16" s="276"/>
      <c r="H16" s="276" t="s">
        <v>1695</v>
      </c>
    </row>
    <row r="17" ht="24.0" customHeight="1">
      <c r="A17" s="275">
        <v>15.0</v>
      </c>
      <c r="B17" s="276" t="s">
        <v>1723</v>
      </c>
      <c r="C17" s="276" t="s">
        <v>1724</v>
      </c>
      <c r="D17" s="276"/>
      <c r="E17" s="276">
        <v>15.0</v>
      </c>
      <c r="F17" s="276"/>
      <c r="G17" s="276"/>
      <c r="H17" s="276" t="s">
        <v>1695</v>
      </c>
    </row>
    <row r="18" ht="27.0" customHeight="1">
      <c r="A18" s="275">
        <v>16.0</v>
      </c>
      <c r="B18" s="276" t="s">
        <v>1725</v>
      </c>
      <c r="C18" s="277" t="s">
        <v>1726</v>
      </c>
      <c r="D18" s="276"/>
      <c r="E18" s="276"/>
      <c r="F18" s="276">
        <v>50.0</v>
      </c>
      <c r="G18" s="276"/>
      <c r="H18" s="276" t="s">
        <v>1695</v>
      </c>
    </row>
    <row r="19" ht="24.0" customHeight="1">
      <c r="A19" s="275">
        <v>17.0</v>
      </c>
      <c r="B19" s="276" t="s">
        <v>1727</v>
      </c>
      <c r="C19" s="276" t="s">
        <v>1728</v>
      </c>
      <c r="D19" s="276"/>
      <c r="E19" s="276">
        <v>80.0</v>
      </c>
      <c r="F19" s="276"/>
      <c r="G19" s="276"/>
      <c r="H19" s="276" t="s">
        <v>1695</v>
      </c>
    </row>
    <row r="20" ht="27.0" customHeight="1">
      <c r="A20" s="275">
        <v>18.0</v>
      </c>
      <c r="B20" s="276" t="s">
        <v>1729</v>
      </c>
      <c r="C20" s="276" t="s">
        <v>1730</v>
      </c>
      <c r="D20" s="276"/>
      <c r="E20" s="276"/>
      <c r="F20" s="276">
        <v>40.0</v>
      </c>
      <c r="G20" s="276"/>
      <c r="H20" s="276" t="s">
        <v>1695</v>
      </c>
    </row>
    <row r="21" ht="20.25" customHeight="1">
      <c r="A21" s="275">
        <v>19.0</v>
      </c>
      <c r="B21" s="276" t="s">
        <v>1731</v>
      </c>
      <c r="C21" s="276" t="s">
        <v>1732</v>
      </c>
      <c r="D21" s="276"/>
      <c r="E21" s="276">
        <v>40.0</v>
      </c>
      <c r="F21" s="276"/>
      <c r="G21" s="276"/>
      <c r="H21" s="276" t="s">
        <v>1695</v>
      </c>
      <c r="J21" s="1"/>
    </row>
    <row r="22" ht="22.5" customHeight="1">
      <c r="A22" s="275">
        <v>20.0</v>
      </c>
      <c r="B22" s="276" t="s">
        <v>1733</v>
      </c>
      <c r="C22" s="276" t="s">
        <v>1734</v>
      </c>
      <c r="D22" s="276"/>
      <c r="E22" s="276">
        <v>30.0</v>
      </c>
      <c r="F22" s="276"/>
      <c r="G22" s="276"/>
      <c r="H22" s="276" t="s">
        <v>1695</v>
      </c>
    </row>
    <row r="23" ht="26.25" customHeight="1">
      <c r="A23" s="275">
        <v>21.0</v>
      </c>
      <c r="B23" s="276" t="s">
        <v>1735</v>
      </c>
      <c r="C23" s="276" t="s">
        <v>1736</v>
      </c>
      <c r="D23" s="276"/>
      <c r="E23" s="276"/>
      <c r="F23" s="276">
        <v>30.0</v>
      </c>
      <c r="G23" s="276"/>
      <c r="H23" s="276" t="s">
        <v>1695</v>
      </c>
    </row>
    <row r="24" ht="27.0" customHeight="1">
      <c r="A24" s="275">
        <v>22.0</v>
      </c>
      <c r="B24" s="276" t="s">
        <v>1737</v>
      </c>
      <c r="C24" s="276" t="s">
        <v>1738</v>
      </c>
      <c r="D24" s="276"/>
      <c r="E24" s="276">
        <v>15.0</v>
      </c>
      <c r="F24" s="276"/>
      <c r="G24" s="276"/>
      <c r="H24" s="276" t="s">
        <v>1695</v>
      </c>
    </row>
    <row r="25" ht="24.0" customHeight="1">
      <c r="A25" s="275">
        <v>23.0</v>
      </c>
      <c r="B25" s="276" t="s">
        <v>1739</v>
      </c>
      <c r="C25" s="276" t="s">
        <v>1740</v>
      </c>
      <c r="D25" s="276"/>
      <c r="E25" s="276">
        <v>20.0</v>
      </c>
      <c r="F25" s="276"/>
      <c r="G25" s="276"/>
      <c r="H25" s="276" t="s">
        <v>1695</v>
      </c>
    </row>
    <row r="26" ht="26.25" customHeight="1">
      <c r="A26" s="275">
        <v>24.0</v>
      </c>
      <c r="B26" s="276" t="s">
        <v>1741</v>
      </c>
      <c r="C26" s="277" t="s">
        <v>1742</v>
      </c>
      <c r="D26" s="276"/>
      <c r="E26" s="276"/>
      <c r="F26" s="276">
        <v>55.0</v>
      </c>
      <c r="G26" s="276"/>
      <c r="H26" s="276" t="s">
        <v>1695</v>
      </c>
    </row>
    <row r="27" ht="23.25" customHeight="1">
      <c r="A27" s="275">
        <v>25.0</v>
      </c>
      <c r="B27" s="276" t="s">
        <v>1743</v>
      </c>
      <c r="C27" s="276" t="s">
        <v>1744</v>
      </c>
      <c r="D27" s="276"/>
      <c r="E27" s="276">
        <v>20.0</v>
      </c>
      <c r="F27" s="276"/>
      <c r="G27" s="276"/>
      <c r="H27" s="276" t="s">
        <v>1695</v>
      </c>
    </row>
    <row r="28" ht="27.75" customHeight="1">
      <c r="A28" s="275">
        <v>26.0</v>
      </c>
      <c r="B28" s="276" t="s">
        <v>1745</v>
      </c>
      <c r="C28" s="277" t="s">
        <v>1746</v>
      </c>
      <c r="D28" s="276"/>
      <c r="E28" s="276">
        <v>20.0</v>
      </c>
      <c r="F28" s="276"/>
      <c r="G28" s="276"/>
      <c r="H28" s="276" t="s">
        <v>1695</v>
      </c>
    </row>
    <row r="29" ht="28.5" customHeight="1">
      <c r="A29" s="275">
        <v>27.0</v>
      </c>
      <c r="B29" s="276" t="s">
        <v>1747</v>
      </c>
      <c r="C29" s="276" t="s">
        <v>1748</v>
      </c>
      <c r="D29" s="276"/>
      <c r="E29" s="276">
        <v>10.0</v>
      </c>
      <c r="F29" s="276"/>
      <c r="G29" s="276"/>
      <c r="H29" s="276" t="s">
        <v>1695</v>
      </c>
    </row>
    <row r="30" ht="32.25" customHeight="1">
      <c r="A30" s="275">
        <v>28.0</v>
      </c>
      <c r="B30" s="276" t="s">
        <v>1749</v>
      </c>
      <c r="C30" s="276" t="s">
        <v>1750</v>
      </c>
      <c r="D30" s="276"/>
      <c r="E30" s="276">
        <v>20.0</v>
      </c>
      <c r="F30" s="276"/>
      <c r="G30" s="276"/>
      <c r="H30" s="276" t="s">
        <v>1695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3.25" customHeight="1">
      <c r="A31" s="275">
        <v>29.0</v>
      </c>
      <c r="B31" s="276" t="s">
        <v>1751</v>
      </c>
      <c r="C31" s="276" t="s">
        <v>1752</v>
      </c>
      <c r="D31" s="276"/>
      <c r="E31" s="276">
        <v>50.0</v>
      </c>
      <c r="F31" s="276"/>
      <c r="G31" s="276"/>
      <c r="H31" s="276" t="s">
        <v>1695</v>
      </c>
    </row>
    <row r="32" ht="25.5" customHeight="1">
      <c r="A32" s="275">
        <v>30.0</v>
      </c>
      <c r="B32" s="276" t="s">
        <v>1753</v>
      </c>
      <c r="C32" s="276" t="s">
        <v>1754</v>
      </c>
      <c r="D32" s="276"/>
      <c r="E32" s="276">
        <v>40.0</v>
      </c>
      <c r="F32" s="276"/>
      <c r="G32" s="276"/>
      <c r="H32" s="276" t="s">
        <v>1695</v>
      </c>
    </row>
    <row r="33" ht="23.25" customHeight="1">
      <c r="A33" s="275">
        <v>31.0</v>
      </c>
      <c r="B33" s="276" t="s">
        <v>1755</v>
      </c>
      <c r="C33" s="276" t="s">
        <v>1756</v>
      </c>
      <c r="D33" s="276"/>
      <c r="E33" s="276"/>
      <c r="F33" s="280" t="s">
        <v>1757</v>
      </c>
      <c r="G33" s="26"/>
      <c r="H33" s="276" t="s">
        <v>1695</v>
      </c>
    </row>
    <row r="34" ht="24.0" customHeight="1">
      <c r="A34" s="275">
        <v>32.0</v>
      </c>
      <c r="B34" s="276" t="s">
        <v>1758</v>
      </c>
      <c r="C34" s="276" t="s">
        <v>1759</v>
      </c>
      <c r="D34" s="276"/>
      <c r="E34" s="276">
        <v>25.0</v>
      </c>
      <c r="F34" s="276"/>
      <c r="G34" s="276"/>
      <c r="H34" s="276" t="s">
        <v>1695</v>
      </c>
    </row>
    <row r="35" ht="26.25" customHeight="1">
      <c r="A35" s="275">
        <v>33.0</v>
      </c>
      <c r="B35" s="276" t="s">
        <v>1760</v>
      </c>
      <c r="C35" s="276" t="s">
        <v>1761</v>
      </c>
      <c r="D35" s="276"/>
      <c r="E35" s="276"/>
      <c r="F35" s="276"/>
      <c r="G35" s="276"/>
      <c r="H35" s="276" t="s">
        <v>58</v>
      </c>
    </row>
    <row r="36" ht="25.5" customHeight="1">
      <c r="A36" s="275">
        <v>34.0</v>
      </c>
      <c r="B36" s="276" t="s">
        <v>1762</v>
      </c>
      <c r="C36" s="276" t="s">
        <v>1763</v>
      </c>
      <c r="D36" s="276"/>
      <c r="E36" s="276">
        <v>40.0</v>
      </c>
      <c r="F36" s="276"/>
      <c r="G36" s="276"/>
      <c r="H36" s="276" t="s">
        <v>1695</v>
      </c>
    </row>
    <row r="37" ht="24.0" customHeight="1">
      <c r="A37" s="275">
        <v>35.0</v>
      </c>
      <c r="B37" s="276" t="s">
        <v>1764</v>
      </c>
      <c r="C37" s="276" t="s">
        <v>1765</v>
      </c>
      <c r="D37" s="276"/>
      <c r="E37" s="276"/>
      <c r="F37" s="276"/>
      <c r="G37" s="276"/>
      <c r="H37" s="276" t="s">
        <v>58</v>
      </c>
    </row>
    <row r="38" ht="24.0" customHeight="1">
      <c r="A38" s="275">
        <v>36.0</v>
      </c>
      <c r="B38" s="276" t="s">
        <v>1766</v>
      </c>
      <c r="C38" s="276" t="s">
        <v>1767</v>
      </c>
      <c r="D38" s="276"/>
      <c r="E38" s="276">
        <v>20.0</v>
      </c>
      <c r="F38" s="276"/>
      <c r="G38" s="276"/>
      <c r="H38" s="276" t="s">
        <v>1695</v>
      </c>
    </row>
    <row r="39" ht="27.0" customHeight="1">
      <c r="A39" s="275">
        <v>37.0</v>
      </c>
      <c r="B39" s="276" t="s">
        <v>1768</v>
      </c>
      <c r="C39" s="276" t="s">
        <v>1769</v>
      </c>
      <c r="D39" s="276"/>
      <c r="E39" s="276">
        <v>35.0</v>
      </c>
      <c r="F39" s="276"/>
      <c r="G39" s="276"/>
      <c r="H39" s="276" t="s">
        <v>1695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27.75" customHeight="1">
      <c r="A40" s="275">
        <v>38.0</v>
      </c>
      <c r="B40" s="276" t="s">
        <v>1766</v>
      </c>
      <c r="C40" s="276" t="s">
        <v>1770</v>
      </c>
      <c r="D40" s="276"/>
      <c r="E40" s="276"/>
      <c r="F40" s="276"/>
      <c r="G40" s="276"/>
      <c r="H40" s="276" t="s">
        <v>65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26.25" customHeight="1">
      <c r="A41" s="275">
        <v>39.0</v>
      </c>
      <c r="B41" s="276" t="s">
        <v>138</v>
      </c>
      <c r="C41" s="276" t="s">
        <v>1771</v>
      </c>
      <c r="D41" s="280" t="s">
        <v>1772</v>
      </c>
      <c r="E41" s="26"/>
      <c r="F41" s="276"/>
      <c r="G41" s="276"/>
      <c r="H41" s="276" t="s">
        <v>1695</v>
      </c>
    </row>
    <row r="42" ht="25.5" customHeight="1">
      <c r="A42" s="275">
        <v>40.0</v>
      </c>
      <c r="B42" s="276" t="s">
        <v>1773</v>
      </c>
      <c r="C42" s="276" t="s">
        <v>1774</v>
      </c>
      <c r="D42" s="276"/>
      <c r="E42" s="276">
        <v>80.0</v>
      </c>
      <c r="F42" s="276"/>
      <c r="G42" s="276"/>
      <c r="H42" s="276" t="s">
        <v>1695</v>
      </c>
    </row>
    <row r="43" ht="23.25" customHeight="1">
      <c r="A43" s="275">
        <v>41.0</v>
      </c>
      <c r="B43" s="276" t="s">
        <v>1773</v>
      </c>
      <c r="C43" s="276" t="s">
        <v>1775</v>
      </c>
      <c r="D43" s="276"/>
      <c r="E43" s="276"/>
      <c r="F43" s="276"/>
      <c r="G43" s="276"/>
      <c r="H43" s="276" t="s">
        <v>65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23.25" customHeight="1">
      <c r="A44" s="275">
        <v>42.0</v>
      </c>
      <c r="B44" s="276" t="s">
        <v>1776</v>
      </c>
      <c r="C44" s="276" t="s">
        <v>1777</v>
      </c>
      <c r="D44" s="276"/>
      <c r="E44" s="276">
        <v>50.0</v>
      </c>
      <c r="F44" s="276"/>
      <c r="G44" s="276"/>
      <c r="H44" s="276" t="s">
        <v>1695</v>
      </c>
    </row>
    <row r="45" ht="23.25" customHeight="1">
      <c r="A45" s="275">
        <v>43.0</v>
      </c>
      <c r="B45" s="276" t="s">
        <v>1778</v>
      </c>
      <c r="C45" s="276" t="s">
        <v>1779</v>
      </c>
      <c r="D45" s="276"/>
      <c r="E45" s="276"/>
      <c r="F45" s="276">
        <v>50.0</v>
      </c>
      <c r="G45" s="276"/>
      <c r="H45" s="276" t="s">
        <v>1695</v>
      </c>
    </row>
    <row r="46" ht="20.25" customHeight="1">
      <c r="A46" s="275"/>
      <c r="B46" s="276"/>
      <c r="C46" s="276"/>
      <c r="D46" s="276"/>
      <c r="E46" s="276"/>
      <c r="F46" s="276"/>
      <c r="G46" s="276"/>
      <c r="H46" s="276"/>
    </row>
    <row r="47" ht="21.75" customHeight="1">
      <c r="A47" s="275">
        <v>44.0</v>
      </c>
      <c r="B47" s="276" t="s">
        <v>1780</v>
      </c>
      <c r="C47" s="276" t="s">
        <v>1781</v>
      </c>
      <c r="D47" s="276"/>
      <c r="E47" s="276"/>
      <c r="F47" s="276">
        <v>25.0</v>
      </c>
      <c r="G47" s="276"/>
      <c r="H47" s="276" t="s">
        <v>1695</v>
      </c>
    </row>
    <row r="48" ht="21.75" customHeight="1">
      <c r="A48" s="275">
        <v>45.0</v>
      </c>
      <c r="B48" s="276" t="s">
        <v>1782</v>
      </c>
      <c r="C48" s="276" t="s">
        <v>1783</v>
      </c>
      <c r="D48" s="276"/>
      <c r="E48" s="276">
        <v>40.0</v>
      </c>
      <c r="F48" s="276">
        <v>20.0</v>
      </c>
      <c r="G48" s="276"/>
      <c r="H48" s="276" t="s">
        <v>1695</v>
      </c>
    </row>
    <row r="49" ht="20.25" customHeight="1">
      <c r="A49" s="275">
        <v>46.0</v>
      </c>
      <c r="B49" s="276" t="s">
        <v>1784</v>
      </c>
      <c r="C49" s="276" t="s">
        <v>1785</v>
      </c>
      <c r="D49" s="276"/>
      <c r="E49" s="276">
        <v>40.0</v>
      </c>
      <c r="F49" s="276">
        <v>20.0</v>
      </c>
      <c r="G49" s="276"/>
      <c r="H49" s="276"/>
    </row>
    <row r="50" ht="21.75" customHeight="1">
      <c r="A50" s="275">
        <v>47.0</v>
      </c>
      <c r="B50" s="276" t="s">
        <v>1786</v>
      </c>
      <c r="C50" s="276" t="s">
        <v>1787</v>
      </c>
      <c r="D50" s="276"/>
      <c r="E50" s="276">
        <v>40.0</v>
      </c>
      <c r="F50" s="276">
        <v>20.0</v>
      </c>
      <c r="G50" s="276"/>
      <c r="H50" s="276" t="s">
        <v>1695</v>
      </c>
    </row>
    <row r="51" ht="21.75" customHeight="1">
      <c r="A51" s="275">
        <v>48.0</v>
      </c>
      <c r="B51" s="276" t="s">
        <v>1788</v>
      </c>
      <c r="C51" s="276" t="s">
        <v>1789</v>
      </c>
      <c r="D51" s="276"/>
      <c r="E51" s="276">
        <v>25.0</v>
      </c>
      <c r="F51" s="276"/>
      <c r="G51" s="276"/>
      <c r="H51" s="276" t="s">
        <v>1695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20.25" customHeight="1">
      <c r="A52" s="275">
        <v>49.0</v>
      </c>
      <c r="B52" s="276" t="s">
        <v>1790</v>
      </c>
      <c r="C52" s="276" t="s">
        <v>1791</v>
      </c>
      <c r="D52" s="276"/>
      <c r="E52" s="276">
        <v>50.0</v>
      </c>
      <c r="F52" s="276">
        <v>25.0</v>
      </c>
      <c r="G52" s="276"/>
      <c r="H52" s="276" t="s">
        <v>1695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9.5" customHeight="1">
      <c r="A53" s="275">
        <v>50.0</v>
      </c>
      <c r="B53" s="276" t="s">
        <v>1792</v>
      </c>
      <c r="C53" s="276" t="s">
        <v>1793</v>
      </c>
      <c r="D53" s="276"/>
      <c r="E53" s="276"/>
      <c r="F53" s="276">
        <v>25.0</v>
      </c>
      <c r="G53" s="276"/>
      <c r="H53" s="276" t="s">
        <v>1695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21.75" customHeight="1">
      <c r="A54" s="275">
        <v>51.0</v>
      </c>
      <c r="B54" s="276" t="s">
        <v>1794</v>
      </c>
      <c r="C54" s="276"/>
      <c r="D54" s="276"/>
      <c r="E54" s="276">
        <v>60.0</v>
      </c>
      <c r="F54" s="276"/>
      <c r="G54" s="276"/>
      <c r="H54" s="276" t="s">
        <v>1695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23.25" customHeight="1">
      <c r="A55" s="275">
        <v>52.0</v>
      </c>
      <c r="B55" s="276" t="s">
        <v>1795</v>
      </c>
      <c r="C55" s="276" t="s">
        <v>1796</v>
      </c>
      <c r="D55" s="276"/>
      <c r="E55" s="276">
        <v>30.0</v>
      </c>
      <c r="F55" s="276"/>
      <c r="G55" s="276"/>
      <c r="H55" s="276" t="s">
        <v>1695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22.5" customHeight="1">
      <c r="A56" s="275">
        <v>53.0</v>
      </c>
      <c r="B56" s="276" t="s">
        <v>141</v>
      </c>
      <c r="C56" s="276" t="s">
        <v>1797</v>
      </c>
      <c r="D56" s="276"/>
      <c r="E56" s="276">
        <v>30.0</v>
      </c>
      <c r="F56" s="276"/>
      <c r="G56" s="276"/>
      <c r="H56" s="276" t="s">
        <v>1695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9.5" customHeight="1">
      <c r="A57" s="275"/>
      <c r="B57" s="276"/>
      <c r="C57" s="276"/>
      <c r="D57" s="276"/>
      <c r="E57" s="276"/>
      <c r="F57" s="276"/>
      <c r="G57" s="276"/>
      <c r="H57" s="27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9.5" customHeight="1">
      <c r="A58" s="275">
        <v>54.0</v>
      </c>
      <c r="B58" s="276" t="s">
        <v>1798</v>
      </c>
      <c r="C58" s="276"/>
      <c r="D58" s="276"/>
      <c r="E58" s="276">
        <v>50.0</v>
      </c>
      <c r="F58" s="276"/>
      <c r="G58" s="276"/>
      <c r="H58" s="276" t="s">
        <v>1695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26.25" customHeight="1">
      <c r="A59" s="275">
        <v>55.0</v>
      </c>
      <c r="B59" s="276" t="s">
        <v>1799</v>
      </c>
      <c r="C59" s="276"/>
      <c r="D59" s="276"/>
      <c r="E59" s="276"/>
      <c r="F59" s="276"/>
      <c r="G59" s="276"/>
      <c r="H59" s="276" t="s">
        <v>65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25.5" customHeight="1">
      <c r="A60" s="275">
        <v>56.0</v>
      </c>
      <c r="B60" s="276" t="s">
        <v>1800</v>
      </c>
      <c r="C60" s="277"/>
      <c r="D60" s="276"/>
      <c r="E60" s="276"/>
      <c r="F60" s="276"/>
      <c r="G60" s="276"/>
      <c r="H60" s="276" t="s">
        <v>65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22.5" customHeight="1">
      <c r="A61" s="275">
        <v>57.0</v>
      </c>
      <c r="B61" s="276" t="s">
        <v>1801</v>
      </c>
      <c r="C61" s="276" t="s">
        <v>1802</v>
      </c>
      <c r="D61" s="276"/>
      <c r="E61" s="276"/>
      <c r="F61" s="276"/>
      <c r="G61" s="276"/>
      <c r="H61" s="276" t="s">
        <v>1803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21.0" customHeight="1">
      <c r="A62" s="275">
        <v>58.0</v>
      </c>
      <c r="B62" s="276" t="s">
        <v>1804</v>
      </c>
      <c r="C62" s="276" t="s">
        <v>1805</v>
      </c>
      <c r="D62" s="276"/>
      <c r="E62" s="276">
        <v>20.0</v>
      </c>
      <c r="F62" s="276"/>
      <c r="G62" s="276"/>
      <c r="H62" s="276" t="s">
        <v>1695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27.0" customHeight="1">
      <c r="A63" s="275">
        <v>59.0</v>
      </c>
      <c r="B63" s="276" t="s">
        <v>1806</v>
      </c>
      <c r="C63" s="276" t="s">
        <v>1807</v>
      </c>
      <c r="D63" s="276"/>
      <c r="E63" s="276">
        <v>30.0</v>
      </c>
      <c r="F63" s="276"/>
      <c r="G63" s="276"/>
      <c r="H63" s="276" t="s">
        <v>1695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27.75" customHeight="1">
      <c r="A64" s="275">
        <v>60.0</v>
      </c>
      <c r="B64" s="276" t="s">
        <v>1808</v>
      </c>
      <c r="C64" s="276" t="s">
        <v>1809</v>
      </c>
      <c r="D64" s="276"/>
      <c r="E64" s="276"/>
      <c r="F64" s="276">
        <v>50.0</v>
      </c>
      <c r="G64" s="276"/>
      <c r="H64" s="276" t="s">
        <v>1695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25.5" customHeight="1">
      <c r="A65" s="275">
        <v>61.0</v>
      </c>
      <c r="B65" s="276" t="s">
        <v>1810</v>
      </c>
      <c r="C65" s="276" t="s">
        <v>1811</v>
      </c>
      <c r="D65" s="276"/>
      <c r="E65" s="276">
        <v>40.0</v>
      </c>
      <c r="F65" s="276">
        <v>20.0</v>
      </c>
      <c r="G65" s="276"/>
      <c r="H65" s="276" t="s">
        <v>1695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27.75" customHeight="1">
      <c r="A66" s="275">
        <v>62.0</v>
      </c>
      <c r="B66" s="276" t="s">
        <v>1812</v>
      </c>
      <c r="C66" s="276" t="s">
        <v>1813</v>
      </c>
      <c r="D66" s="276"/>
      <c r="E66" s="276">
        <v>30.0</v>
      </c>
      <c r="F66" s="276"/>
      <c r="G66" s="276"/>
      <c r="H66" s="276" t="s">
        <v>1695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25.5" customHeight="1">
      <c r="A67" s="275">
        <v>63.0</v>
      </c>
      <c r="B67" s="276" t="s">
        <v>1814</v>
      </c>
      <c r="C67" s="276" t="s">
        <v>1815</v>
      </c>
      <c r="D67" s="276"/>
      <c r="E67" s="276">
        <v>40.0</v>
      </c>
      <c r="F67" s="276">
        <v>20.0</v>
      </c>
      <c r="G67" s="276"/>
      <c r="H67" s="276" t="s">
        <v>1695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25.5" customHeight="1">
      <c r="A68" s="275">
        <v>64.0</v>
      </c>
      <c r="B68" s="276" t="s">
        <v>1816</v>
      </c>
      <c r="C68" s="276" t="s">
        <v>1817</v>
      </c>
      <c r="D68" s="276"/>
      <c r="E68" s="276">
        <v>40.0</v>
      </c>
      <c r="F68" s="276"/>
      <c r="G68" s="276"/>
      <c r="H68" s="276" t="s">
        <v>1695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27.0" customHeight="1">
      <c r="A69" s="275">
        <v>65.0</v>
      </c>
      <c r="B69" s="276" t="s">
        <v>1818</v>
      </c>
      <c r="C69" s="276" t="s">
        <v>1819</v>
      </c>
      <c r="D69" s="276"/>
      <c r="E69" s="276"/>
      <c r="F69" s="276"/>
      <c r="G69" s="276"/>
      <c r="H69" s="2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26.25" customHeight="1">
      <c r="A70" s="275">
        <v>66.0</v>
      </c>
      <c r="B70" s="276" t="s">
        <v>1785</v>
      </c>
      <c r="C70" s="276" t="s">
        <v>1820</v>
      </c>
      <c r="D70" s="276"/>
      <c r="E70" s="276"/>
      <c r="F70" s="276"/>
      <c r="G70" s="276"/>
      <c r="H70" s="276" t="s">
        <v>65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23.25" customHeight="1">
      <c r="A71" s="275">
        <v>67.0</v>
      </c>
      <c r="B71" s="276" t="s">
        <v>1821</v>
      </c>
      <c r="C71" s="276" t="s">
        <v>1822</v>
      </c>
      <c r="D71" s="276"/>
      <c r="E71" s="276"/>
      <c r="F71" s="276"/>
      <c r="G71" s="276"/>
      <c r="H71" s="276" t="s">
        <v>65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25.5" customHeight="1">
      <c r="A72" s="275">
        <v>68.0</v>
      </c>
      <c r="B72" s="276" t="s">
        <v>1823</v>
      </c>
      <c r="C72" s="276" t="s">
        <v>1824</v>
      </c>
      <c r="D72" s="276"/>
      <c r="E72" s="276"/>
      <c r="F72" s="276"/>
      <c r="G72" s="276"/>
      <c r="H72" s="276" t="s">
        <v>65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23.25" customHeight="1">
      <c r="A73" s="275"/>
      <c r="B73" s="276"/>
      <c r="C73" s="276"/>
      <c r="D73" s="276"/>
      <c r="E73" s="276"/>
      <c r="F73" s="276"/>
      <c r="G73" s="276"/>
      <c r="H73" s="27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30.0" customHeight="1">
      <c r="A74" s="275">
        <v>69.0</v>
      </c>
      <c r="B74" s="276" t="s">
        <v>1825</v>
      </c>
      <c r="C74" s="276" t="s">
        <v>1826</v>
      </c>
      <c r="D74" s="276"/>
      <c r="E74" s="276"/>
      <c r="F74" s="276">
        <v>30.0</v>
      </c>
      <c r="G74" s="276"/>
      <c r="H74" s="276" t="s">
        <v>1695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25.5" customHeight="1">
      <c r="A75" s="275">
        <v>70.0</v>
      </c>
      <c r="B75" s="276" t="s">
        <v>1827</v>
      </c>
      <c r="C75" s="276" t="s">
        <v>1828</v>
      </c>
      <c r="D75" s="276"/>
      <c r="E75" s="276">
        <v>80.0</v>
      </c>
      <c r="F75" s="276">
        <v>40.0</v>
      </c>
      <c r="G75" s="276"/>
      <c r="H75" s="276" t="s">
        <v>1695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32.25" customHeight="1">
      <c r="A76" s="275">
        <v>71.0</v>
      </c>
      <c r="B76" s="276" t="s">
        <v>1829</v>
      </c>
      <c r="C76" s="276" t="s">
        <v>1830</v>
      </c>
      <c r="D76" s="276" t="s">
        <v>1831</v>
      </c>
      <c r="E76" s="276" t="s">
        <v>1832</v>
      </c>
      <c r="F76" s="276"/>
      <c r="G76" s="276"/>
      <c r="H76" s="276" t="s">
        <v>1695</v>
      </c>
    </row>
    <row r="77" ht="29.25" customHeight="1">
      <c r="A77" s="275">
        <v>72.0</v>
      </c>
      <c r="B77" s="276" t="s">
        <v>1833</v>
      </c>
      <c r="C77" s="276" t="s">
        <v>1834</v>
      </c>
      <c r="D77" s="276" t="s">
        <v>1835</v>
      </c>
      <c r="E77" s="276" t="s">
        <v>1832</v>
      </c>
      <c r="F77" s="276"/>
      <c r="G77" s="276"/>
      <c r="H77" s="276" t="s">
        <v>1695</v>
      </c>
    </row>
    <row r="78" ht="30.0" customHeight="1">
      <c r="A78" s="275">
        <v>73.0</v>
      </c>
      <c r="B78" s="276" t="s">
        <v>1836</v>
      </c>
      <c r="C78" s="276" t="s">
        <v>1837</v>
      </c>
      <c r="D78" s="276" t="s">
        <v>1838</v>
      </c>
      <c r="E78" s="276" t="s">
        <v>1832</v>
      </c>
      <c r="F78" s="276"/>
      <c r="G78" s="276"/>
      <c r="H78" s="276" t="s">
        <v>1695</v>
      </c>
    </row>
    <row r="79" ht="28.5" customHeight="1">
      <c r="A79" s="275">
        <v>74.0</v>
      </c>
      <c r="B79" s="276" t="s">
        <v>1839</v>
      </c>
      <c r="C79" s="276" t="s">
        <v>1840</v>
      </c>
      <c r="D79" s="276" t="s">
        <v>1841</v>
      </c>
      <c r="E79" s="276" t="s">
        <v>1832</v>
      </c>
      <c r="F79" s="276"/>
      <c r="G79" s="276"/>
      <c r="H79" s="276" t="s">
        <v>1695</v>
      </c>
    </row>
    <row r="80" ht="29.25" customHeight="1">
      <c r="A80" s="275">
        <v>75.0</v>
      </c>
      <c r="B80" s="276" t="s">
        <v>1842</v>
      </c>
      <c r="C80" s="276" t="s">
        <v>1843</v>
      </c>
      <c r="D80" s="276" t="s">
        <v>1844</v>
      </c>
      <c r="E80" s="276" t="s">
        <v>1832</v>
      </c>
      <c r="F80" s="276"/>
      <c r="G80" s="276"/>
      <c r="H80" s="276" t="s">
        <v>1695</v>
      </c>
    </row>
    <row r="81" ht="27.75" customHeight="1">
      <c r="A81" s="275">
        <v>76.0</v>
      </c>
      <c r="B81" s="276" t="s">
        <v>1725</v>
      </c>
      <c r="C81" s="276" t="s">
        <v>1845</v>
      </c>
      <c r="D81" s="136"/>
      <c r="E81" s="136"/>
      <c r="F81" s="136">
        <v>80.0</v>
      </c>
      <c r="G81" s="136"/>
      <c r="H81" s="276" t="s">
        <v>1695</v>
      </c>
    </row>
    <row r="82" ht="24.75" customHeight="1">
      <c r="A82" s="275">
        <v>77.0</v>
      </c>
      <c r="B82" s="276" t="s">
        <v>1846</v>
      </c>
      <c r="C82" s="276" t="s">
        <v>1847</v>
      </c>
      <c r="D82" s="136"/>
      <c r="E82" s="136">
        <v>40.0</v>
      </c>
      <c r="F82" s="136"/>
      <c r="G82" s="136"/>
      <c r="H82" s="276" t="s">
        <v>1848</v>
      </c>
    </row>
    <row r="83" ht="23.25" customHeight="1">
      <c r="A83" s="275">
        <v>78.0</v>
      </c>
      <c r="B83" s="276" t="s">
        <v>1849</v>
      </c>
      <c r="C83" s="276" t="s">
        <v>1850</v>
      </c>
      <c r="D83" s="136"/>
      <c r="E83" s="136">
        <v>20.0</v>
      </c>
      <c r="F83" s="136"/>
      <c r="G83" s="136"/>
      <c r="H83" s="276" t="s">
        <v>1695</v>
      </c>
    </row>
    <row r="84" ht="25.5" customHeight="1">
      <c r="A84" s="275">
        <v>79.0</v>
      </c>
      <c r="B84" s="276" t="s">
        <v>1851</v>
      </c>
      <c r="C84" s="276" t="s">
        <v>1852</v>
      </c>
      <c r="D84" s="136"/>
      <c r="E84" s="136"/>
      <c r="F84" s="136">
        <v>40.0</v>
      </c>
      <c r="G84" s="136"/>
      <c r="H84" s="276" t="s">
        <v>1695</v>
      </c>
    </row>
    <row r="85" ht="23.25" customHeight="1">
      <c r="A85" s="275">
        <v>80.0</v>
      </c>
      <c r="B85" s="276" t="s">
        <v>1853</v>
      </c>
      <c r="C85" s="276" t="s">
        <v>1854</v>
      </c>
      <c r="D85" s="136"/>
      <c r="E85" s="136">
        <v>30.0</v>
      </c>
      <c r="F85" s="136"/>
      <c r="G85" s="136"/>
      <c r="H85" s="276" t="s">
        <v>1695</v>
      </c>
    </row>
    <row r="86" ht="21.0" customHeight="1">
      <c r="A86" s="275">
        <v>81.0</v>
      </c>
      <c r="B86" s="276" t="s">
        <v>1855</v>
      </c>
      <c r="C86" s="276" t="s">
        <v>1856</v>
      </c>
      <c r="D86" s="136"/>
      <c r="E86" s="136">
        <v>30.0</v>
      </c>
      <c r="F86" s="136"/>
      <c r="G86" s="136"/>
      <c r="H86" s="276" t="s">
        <v>1695</v>
      </c>
    </row>
    <row r="87" ht="22.5" customHeight="1">
      <c r="A87" s="275">
        <v>82.0</v>
      </c>
      <c r="B87" s="276" t="s">
        <v>1857</v>
      </c>
      <c r="C87" s="276" t="s">
        <v>1858</v>
      </c>
      <c r="D87" s="136"/>
      <c r="E87" s="136">
        <v>40.0</v>
      </c>
      <c r="F87" s="136"/>
      <c r="G87" s="136"/>
      <c r="H87" s="276" t="s">
        <v>1695</v>
      </c>
    </row>
    <row r="88" ht="25.5" customHeight="1">
      <c r="A88" s="275">
        <v>83.0</v>
      </c>
      <c r="B88" s="276" t="s">
        <v>1859</v>
      </c>
      <c r="C88" s="276" t="s">
        <v>1860</v>
      </c>
      <c r="D88" s="136"/>
      <c r="E88" s="136"/>
      <c r="F88" s="136"/>
      <c r="G88" s="136">
        <v>10.0</v>
      </c>
      <c r="H88" s="276" t="s">
        <v>1695</v>
      </c>
    </row>
    <row r="89" ht="23.25" customHeight="1">
      <c r="A89" s="275">
        <v>84.0</v>
      </c>
      <c r="B89" s="276" t="s">
        <v>1861</v>
      </c>
      <c r="C89" s="276" t="s">
        <v>1862</v>
      </c>
      <c r="D89" s="136"/>
      <c r="E89" s="136">
        <v>50.0</v>
      </c>
      <c r="F89" s="136"/>
      <c r="G89" s="136"/>
      <c r="H89" s="276" t="s">
        <v>1695</v>
      </c>
    </row>
    <row r="90" ht="25.5" customHeight="1">
      <c r="A90" s="275">
        <v>85.0</v>
      </c>
      <c r="B90" s="281" t="s">
        <v>1863</v>
      </c>
      <c r="C90" s="276" t="s">
        <v>1864</v>
      </c>
      <c r="D90" s="136"/>
      <c r="E90" s="136">
        <v>30.0</v>
      </c>
      <c r="F90" s="136"/>
      <c r="G90" s="136"/>
      <c r="H90" s="276" t="s">
        <v>1695</v>
      </c>
    </row>
    <row r="91" ht="19.5" customHeight="1">
      <c r="A91" s="275"/>
      <c r="B91" s="136"/>
      <c r="C91" s="222"/>
      <c r="D91" s="136"/>
      <c r="E91" s="136"/>
      <c r="F91" s="136"/>
      <c r="G91" s="136"/>
      <c r="H91" s="276"/>
    </row>
    <row r="92" ht="15.75" customHeight="1">
      <c r="A92" s="282"/>
      <c r="B92" s="142"/>
      <c r="C92" s="266"/>
      <c r="D92" s="142"/>
      <c r="E92" s="142"/>
      <c r="F92" s="142"/>
      <c r="G92" s="142"/>
      <c r="H92" s="142"/>
    </row>
    <row r="93" ht="15.75" customHeight="1">
      <c r="A93" s="282"/>
      <c r="B93" s="142"/>
      <c r="C93" s="266"/>
      <c r="D93" s="142"/>
      <c r="E93" s="142"/>
      <c r="F93" s="142"/>
      <c r="G93" s="142"/>
      <c r="H93" s="142"/>
    </row>
    <row r="94" ht="15.75" customHeight="1">
      <c r="A94" s="282"/>
      <c r="B94" s="142"/>
      <c r="C94" s="266"/>
      <c r="D94" s="142"/>
      <c r="E94" s="142"/>
      <c r="F94" s="142"/>
      <c r="G94" s="142"/>
      <c r="H94" s="142"/>
    </row>
    <row r="95" ht="15.75" customHeight="1">
      <c r="A95" s="282"/>
      <c r="B95" s="142"/>
      <c r="C95" s="266"/>
      <c r="D95" s="142"/>
      <c r="E95" s="142"/>
      <c r="F95" s="142"/>
      <c r="G95" s="142"/>
      <c r="H95" s="142"/>
    </row>
    <row r="96" ht="15.75" customHeight="1">
      <c r="A96" s="282"/>
      <c r="B96" s="142"/>
      <c r="C96" s="266"/>
      <c r="D96" s="142"/>
      <c r="E96" s="142"/>
      <c r="F96" s="142"/>
      <c r="G96" s="142"/>
      <c r="H96" s="142"/>
    </row>
    <row r="97" ht="15.75" customHeight="1">
      <c r="A97" s="282"/>
      <c r="B97" s="142"/>
      <c r="C97" s="266"/>
      <c r="D97" s="142"/>
      <c r="E97" s="142"/>
      <c r="F97" s="142"/>
      <c r="G97" s="142"/>
      <c r="H97" s="142"/>
    </row>
    <row r="98" ht="15.75" customHeight="1">
      <c r="A98" s="282"/>
      <c r="B98" s="142"/>
      <c r="C98" s="266"/>
      <c r="D98" s="142"/>
      <c r="E98" s="142"/>
      <c r="F98" s="142"/>
      <c r="G98" s="142"/>
      <c r="H98" s="142"/>
    </row>
    <row r="99" ht="15.75" customHeight="1">
      <c r="A99" s="282"/>
      <c r="B99" s="142"/>
      <c r="C99" s="266"/>
      <c r="D99" s="142"/>
      <c r="E99" s="142"/>
      <c r="F99" s="142"/>
      <c r="G99" s="142"/>
      <c r="H99" s="142"/>
    </row>
    <row r="100" ht="15.75" customHeight="1">
      <c r="A100" s="282"/>
      <c r="B100" s="142"/>
      <c r="C100" s="266"/>
      <c r="D100" s="142"/>
      <c r="E100" s="142"/>
      <c r="F100" s="142"/>
      <c r="G100" s="142"/>
      <c r="H100" s="142"/>
    </row>
    <row r="101" ht="15.75" customHeight="1">
      <c r="A101" s="282"/>
      <c r="B101" s="142"/>
      <c r="C101" s="266"/>
      <c r="D101" s="142"/>
      <c r="E101" s="142"/>
      <c r="F101" s="142"/>
      <c r="G101" s="142"/>
      <c r="H101" s="142"/>
    </row>
    <row r="102" ht="15.75" customHeight="1">
      <c r="A102" s="282"/>
      <c r="B102" s="142"/>
      <c r="C102" s="266"/>
      <c r="D102" s="142"/>
      <c r="E102" s="142"/>
      <c r="F102" s="142"/>
      <c r="G102" s="142"/>
      <c r="H102" s="142"/>
    </row>
    <row r="103" ht="15.75" customHeight="1">
      <c r="A103" s="282"/>
      <c r="B103" s="142"/>
      <c r="C103" s="266"/>
      <c r="D103" s="142"/>
      <c r="E103" s="142"/>
      <c r="F103" s="142"/>
      <c r="G103" s="142"/>
      <c r="H103" s="142"/>
    </row>
    <row r="104" ht="15.75" customHeight="1">
      <c r="A104" s="282"/>
      <c r="B104" s="142"/>
      <c r="C104" s="266"/>
      <c r="D104" s="142"/>
      <c r="E104" s="142"/>
      <c r="F104" s="142"/>
      <c r="G104" s="142"/>
      <c r="H104" s="142"/>
    </row>
    <row r="105" ht="15.75" customHeight="1">
      <c r="A105" s="282"/>
      <c r="B105" s="142"/>
      <c r="C105" s="266"/>
      <c r="D105" s="142"/>
      <c r="E105" s="142"/>
      <c r="F105" s="142"/>
      <c r="G105" s="142"/>
      <c r="H105" s="142"/>
    </row>
    <row r="106" ht="15.75" customHeight="1">
      <c r="A106" s="282"/>
      <c r="B106" s="142"/>
      <c r="C106" s="266"/>
      <c r="D106" s="142"/>
      <c r="E106" s="142"/>
      <c r="F106" s="142"/>
      <c r="G106" s="142"/>
      <c r="H106" s="142"/>
    </row>
    <row r="107" ht="15.75" customHeight="1">
      <c r="A107" s="282"/>
      <c r="B107" s="142"/>
      <c r="C107" s="266"/>
      <c r="D107" s="142"/>
      <c r="E107" s="142"/>
      <c r="F107" s="142"/>
      <c r="G107" s="142"/>
      <c r="H107" s="142"/>
    </row>
    <row r="108" ht="15.75" customHeight="1">
      <c r="A108" s="282"/>
      <c r="B108" s="142"/>
      <c r="C108" s="266"/>
      <c r="D108" s="142"/>
      <c r="E108" s="142"/>
      <c r="F108" s="142"/>
      <c r="G108" s="142"/>
      <c r="H108" s="142"/>
    </row>
    <row r="109" ht="15.75" customHeight="1">
      <c r="A109" s="282"/>
      <c r="B109" s="142"/>
      <c r="C109" s="266"/>
      <c r="D109" s="142"/>
      <c r="E109" s="142"/>
      <c r="F109" s="142"/>
      <c r="G109" s="142"/>
      <c r="H109" s="142"/>
    </row>
    <row r="110" ht="15.75" customHeight="1">
      <c r="A110" s="282"/>
      <c r="B110" s="142"/>
      <c r="C110" s="266"/>
      <c r="D110" s="142"/>
      <c r="E110" s="142"/>
      <c r="F110" s="142"/>
      <c r="G110" s="142"/>
      <c r="H110" s="142"/>
    </row>
    <row r="111" ht="15.75" customHeight="1">
      <c r="A111" s="282"/>
      <c r="B111" s="142"/>
      <c r="C111" s="266"/>
      <c r="D111" s="142"/>
      <c r="E111" s="142"/>
      <c r="F111" s="142"/>
      <c r="G111" s="142"/>
      <c r="H111" s="142"/>
    </row>
    <row r="112" ht="15.75" customHeight="1">
      <c r="A112" s="282"/>
      <c r="B112" s="142"/>
      <c r="C112" s="266"/>
      <c r="D112" s="142"/>
      <c r="E112" s="142"/>
      <c r="F112" s="142"/>
      <c r="G112" s="142"/>
      <c r="H112" s="142"/>
    </row>
    <row r="113" ht="15.75" customHeight="1">
      <c r="A113" s="282"/>
      <c r="B113" s="142"/>
      <c r="C113" s="266"/>
      <c r="D113" s="142"/>
      <c r="E113" s="142"/>
      <c r="F113" s="142"/>
      <c r="G113" s="142"/>
      <c r="H113" s="142"/>
    </row>
    <row r="114" ht="15.75" customHeight="1">
      <c r="A114" s="282"/>
      <c r="B114" s="142"/>
      <c r="C114" s="266"/>
      <c r="D114" s="142"/>
      <c r="E114" s="142"/>
      <c r="F114" s="142"/>
      <c r="G114" s="142"/>
      <c r="H114" s="142"/>
    </row>
    <row r="115" ht="15.75" customHeight="1">
      <c r="A115" s="282"/>
      <c r="B115" s="142"/>
      <c r="C115" s="266"/>
      <c r="D115" s="142"/>
      <c r="E115" s="142"/>
      <c r="F115" s="142"/>
      <c r="G115" s="142"/>
      <c r="H115" s="142"/>
    </row>
    <row r="116" ht="15.75" customHeight="1">
      <c r="A116" s="282"/>
      <c r="B116" s="142"/>
      <c r="C116" s="266"/>
      <c r="D116" s="142"/>
      <c r="E116" s="142"/>
      <c r="F116" s="142"/>
      <c r="G116" s="142"/>
      <c r="H116" s="142"/>
    </row>
    <row r="117" ht="15.75" customHeight="1">
      <c r="A117" s="282"/>
      <c r="B117" s="142"/>
      <c r="C117" s="266"/>
      <c r="D117" s="142"/>
      <c r="E117" s="142"/>
      <c r="F117" s="142"/>
      <c r="G117" s="142"/>
      <c r="H117" s="142"/>
    </row>
    <row r="118" ht="15.75" customHeight="1">
      <c r="A118" s="282"/>
      <c r="B118" s="142"/>
      <c r="C118" s="266"/>
      <c r="D118" s="142"/>
      <c r="E118" s="142"/>
      <c r="F118" s="142"/>
      <c r="G118" s="142"/>
      <c r="H118" s="142"/>
    </row>
    <row r="119" ht="15.75" customHeight="1">
      <c r="A119" s="282"/>
      <c r="B119" s="142"/>
      <c r="C119" s="266"/>
      <c r="D119" s="142"/>
      <c r="E119" s="142"/>
      <c r="F119" s="142"/>
      <c r="G119" s="142"/>
      <c r="H119" s="142"/>
    </row>
    <row r="120" ht="15.75" customHeight="1">
      <c r="A120" s="282"/>
      <c r="B120" s="142"/>
      <c r="C120" s="266"/>
      <c r="D120" s="142"/>
      <c r="E120" s="142"/>
      <c r="F120" s="142"/>
      <c r="G120" s="142"/>
      <c r="H120" s="142"/>
    </row>
    <row r="121" ht="15.75" customHeight="1">
      <c r="A121" s="282"/>
      <c r="B121" s="142"/>
      <c r="C121" s="266"/>
      <c r="D121" s="142"/>
      <c r="E121" s="142"/>
      <c r="F121" s="142"/>
      <c r="G121" s="142"/>
      <c r="H121" s="142"/>
    </row>
    <row r="122" ht="15.75" customHeight="1">
      <c r="A122" s="282"/>
      <c r="B122" s="142"/>
      <c r="C122" s="266"/>
      <c r="D122" s="142"/>
      <c r="E122" s="142"/>
      <c r="F122" s="142"/>
      <c r="G122" s="142"/>
      <c r="H122" s="142"/>
    </row>
    <row r="123" ht="15.75" customHeight="1">
      <c r="A123" s="282"/>
      <c r="B123" s="142"/>
      <c r="C123" s="266"/>
      <c r="D123" s="142"/>
      <c r="E123" s="142"/>
      <c r="F123" s="142"/>
      <c r="G123" s="142"/>
      <c r="H123" s="142"/>
    </row>
    <row r="124" ht="15.75" customHeight="1">
      <c r="A124" s="282"/>
      <c r="B124" s="142"/>
      <c r="C124" s="266"/>
      <c r="D124" s="142"/>
      <c r="E124" s="142"/>
      <c r="F124" s="142"/>
      <c r="G124" s="142"/>
      <c r="H124" s="142"/>
    </row>
    <row r="125" ht="15.75" customHeight="1">
      <c r="A125" s="282"/>
      <c r="B125" s="142"/>
      <c r="C125" s="266"/>
      <c r="D125" s="142"/>
      <c r="E125" s="142"/>
      <c r="F125" s="142"/>
      <c r="G125" s="142"/>
      <c r="H125" s="142"/>
    </row>
    <row r="126" ht="15.75" customHeight="1">
      <c r="A126" s="282"/>
      <c r="B126" s="142"/>
      <c r="C126" s="266"/>
      <c r="D126" s="142"/>
      <c r="E126" s="142"/>
      <c r="F126" s="142"/>
      <c r="G126" s="142"/>
      <c r="H126" s="142"/>
    </row>
    <row r="127" ht="15.75" customHeight="1">
      <c r="A127" s="282"/>
      <c r="B127" s="142"/>
      <c r="C127" s="266"/>
      <c r="D127" s="142"/>
      <c r="E127" s="142"/>
      <c r="F127" s="142"/>
      <c r="G127" s="142"/>
      <c r="H127" s="142"/>
    </row>
    <row r="128" ht="15.75" customHeight="1">
      <c r="A128" s="282"/>
      <c r="B128" s="142"/>
      <c r="C128" s="266"/>
      <c r="D128" s="142"/>
      <c r="E128" s="142"/>
      <c r="F128" s="142"/>
      <c r="G128" s="142"/>
      <c r="H128" s="142"/>
    </row>
    <row r="129" ht="15.75" customHeight="1">
      <c r="A129" s="282"/>
      <c r="B129" s="142"/>
      <c r="C129" s="266"/>
      <c r="D129" s="142"/>
      <c r="E129" s="142"/>
      <c r="F129" s="142"/>
      <c r="G129" s="142"/>
      <c r="H129" s="142"/>
    </row>
    <row r="130" ht="15.75" customHeight="1">
      <c r="A130" s="282"/>
      <c r="B130" s="142"/>
      <c r="C130" s="266"/>
      <c r="D130" s="142"/>
      <c r="E130" s="142"/>
      <c r="F130" s="142"/>
      <c r="G130" s="142"/>
      <c r="H130" s="142"/>
    </row>
    <row r="131" ht="15.75" customHeight="1">
      <c r="A131" s="282"/>
      <c r="B131" s="142"/>
      <c r="C131" s="266"/>
      <c r="D131" s="142"/>
      <c r="E131" s="142"/>
      <c r="F131" s="142"/>
      <c r="G131" s="142"/>
      <c r="H131" s="142"/>
    </row>
    <row r="132" ht="15.75" customHeight="1">
      <c r="A132" s="282"/>
      <c r="B132" s="142"/>
      <c r="C132" s="266"/>
      <c r="D132" s="142"/>
      <c r="E132" s="142"/>
      <c r="F132" s="142"/>
      <c r="G132" s="142"/>
      <c r="H132" s="142"/>
    </row>
    <row r="133" ht="15.75" customHeight="1">
      <c r="A133" s="282"/>
      <c r="B133" s="142"/>
      <c r="C133" s="266"/>
      <c r="D133" s="142"/>
      <c r="E133" s="142"/>
      <c r="F133" s="142"/>
      <c r="G133" s="142"/>
      <c r="H133" s="142"/>
    </row>
    <row r="134" ht="15.75" customHeight="1">
      <c r="A134" s="282"/>
      <c r="B134" s="142"/>
      <c r="C134" s="266"/>
      <c r="D134" s="142"/>
      <c r="E134" s="142"/>
      <c r="F134" s="142"/>
      <c r="G134" s="142"/>
      <c r="H134" s="142"/>
    </row>
    <row r="135" ht="15.75" customHeight="1">
      <c r="A135" s="282"/>
      <c r="B135" s="142"/>
      <c r="C135" s="266"/>
      <c r="D135" s="142"/>
      <c r="E135" s="142"/>
      <c r="F135" s="142"/>
      <c r="G135" s="142"/>
      <c r="H135" s="142"/>
    </row>
    <row r="136" ht="15.75" customHeight="1">
      <c r="A136" s="282"/>
      <c r="B136" s="142"/>
      <c r="C136" s="266"/>
      <c r="D136" s="142"/>
      <c r="E136" s="142"/>
      <c r="F136" s="142"/>
      <c r="G136" s="142"/>
      <c r="H136" s="142"/>
    </row>
    <row r="137" ht="15.75" customHeight="1">
      <c r="A137" s="282"/>
      <c r="B137" s="142"/>
      <c r="C137" s="266"/>
      <c r="D137" s="142"/>
      <c r="E137" s="142"/>
      <c r="F137" s="142"/>
      <c r="G137" s="142"/>
      <c r="H137" s="142"/>
    </row>
    <row r="138" ht="15.75" customHeight="1">
      <c r="A138" s="282"/>
      <c r="B138" s="142"/>
      <c r="C138" s="266"/>
      <c r="D138" s="142"/>
      <c r="E138" s="142"/>
      <c r="F138" s="142"/>
      <c r="G138" s="142"/>
      <c r="H138" s="142"/>
    </row>
    <row r="139" ht="15.75" customHeight="1">
      <c r="A139" s="282"/>
      <c r="B139" s="142"/>
      <c r="C139" s="266"/>
      <c r="D139" s="142"/>
      <c r="E139" s="142"/>
      <c r="F139" s="142"/>
      <c r="G139" s="142"/>
      <c r="H139" s="142"/>
    </row>
    <row r="140" ht="15.75" customHeight="1">
      <c r="A140" s="282"/>
      <c r="B140" s="142"/>
      <c r="C140" s="266"/>
      <c r="D140" s="142"/>
      <c r="E140" s="142"/>
      <c r="F140" s="142"/>
      <c r="G140" s="142"/>
      <c r="H140" s="142"/>
    </row>
    <row r="141" ht="15.75" customHeight="1">
      <c r="A141" s="282"/>
      <c r="B141" s="142"/>
      <c r="C141" s="266"/>
      <c r="D141" s="142"/>
      <c r="E141" s="142"/>
      <c r="F141" s="142"/>
      <c r="G141" s="142"/>
      <c r="H141" s="142"/>
    </row>
    <row r="142" ht="15.75" customHeight="1">
      <c r="A142" s="282"/>
      <c r="B142" s="142"/>
      <c r="C142" s="266"/>
      <c r="D142" s="142"/>
      <c r="E142" s="142"/>
      <c r="F142" s="142"/>
      <c r="G142" s="142"/>
      <c r="H142" s="142"/>
    </row>
    <row r="143" ht="15.75" customHeight="1">
      <c r="A143" s="282"/>
      <c r="B143" s="142"/>
      <c r="C143" s="266"/>
      <c r="D143" s="142"/>
      <c r="E143" s="142"/>
      <c r="F143" s="142"/>
      <c r="G143" s="142"/>
      <c r="H143" s="142"/>
    </row>
    <row r="144" ht="15.75" customHeight="1">
      <c r="A144" s="282"/>
      <c r="B144" s="142"/>
      <c r="C144" s="266"/>
      <c r="D144" s="142"/>
      <c r="E144" s="142"/>
      <c r="F144" s="142"/>
      <c r="G144" s="142"/>
      <c r="H144" s="142"/>
    </row>
    <row r="145" ht="15.75" customHeight="1">
      <c r="A145" s="282"/>
      <c r="B145" s="142"/>
      <c r="C145" s="266"/>
      <c r="D145" s="142"/>
      <c r="E145" s="142"/>
      <c r="F145" s="142"/>
      <c r="G145" s="142"/>
      <c r="H145" s="142"/>
    </row>
    <row r="146" ht="15.75" customHeight="1">
      <c r="A146" s="282"/>
      <c r="B146" s="142"/>
      <c r="C146" s="266"/>
      <c r="D146" s="142"/>
      <c r="E146" s="142"/>
      <c r="F146" s="142"/>
      <c r="G146" s="142"/>
      <c r="H146" s="142"/>
    </row>
    <row r="147" ht="15.75" customHeight="1">
      <c r="A147" s="282"/>
      <c r="B147" s="142"/>
      <c r="C147" s="266"/>
      <c r="D147" s="142"/>
      <c r="E147" s="142"/>
      <c r="F147" s="142"/>
      <c r="G147" s="142"/>
      <c r="H147" s="142"/>
    </row>
    <row r="148" ht="15.75" customHeight="1">
      <c r="A148" s="282"/>
      <c r="B148" s="142"/>
      <c r="C148" s="266"/>
      <c r="D148" s="142"/>
      <c r="E148" s="142"/>
      <c r="F148" s="142"/>
      <c r="G148" s="142"/>
      <c r="H148" s="142"/>
    </row>
    <row r="149" ht="15.75" customHeight="1">
      <c r="A149" s="282"/>
      <c r="B149" s="142"/>
      <c r="C149" s="266"/>
      <c r="D149" s="142"/>
      <c r="E149" s="142"/>
      <c r="F149" s="142"/>
      <c r="G149" s="142"/>
      <c r="H149" s="142"/>
    </row>
    <row r="150" ht="15.75" customHeight="1">
      <c r="A150" s="282"/>
      <c r="B150" s="142"/>
      <c r="C150" s="266"/>
      <c r="D150" s="142"/>
      <c r="E150" s="142"/>
      <c r="F150" s="142"/>
      <c r="G150" s="142"/>
      <c r="H150" s="142"/>
    </row>
    <row r="151" ht="15.75" customHeight="1">
      <c r="A151" s="282"/>
      <c r="B151" s="142"/>
      <c r="C151" s="266"/>
      <c r="D151" s="142"/>
      <c r="E151" s="142"/>
      <c r="F151" s="142"/>
      <c r="G151" s="142"/>
      <c r="H151" s="142"/>
    </row>
    <row r="152" ht="15.75" customHeight="1">
      <c r="A152" s="282"/>
      <c r="B152" s="142"/>
      <c r="C152" s="266"/>
      <c r="D152" s="142"/>
      <c r="E152" s="142"/>
      <c r="F152" s="142"/>
      <c r="G152" s="142"/>
      <c r="H152" s="142"/>
    </row>
    <row r="153" ht="15.75" customHeight="1">
      <c r="A153" s="282"/>
      <c r="B153" s="142"/>
      <c r="C153" s="266"/>
      <c r="D153" s="142"/>
      <c r="E153" s="142"/>
      <c r="F153" s="142"/>
      <c r="G153" s="142"/>
      <c r="H153" s="142"/>
    </row>
    <row r="154" ht="15.75" customHeight="1">
      <c r="A154" s="282"/>
      <c r="B154" s="142"/>
      <c r="C154" s="266"/>
      <c r="D154" s="142"/>
      <c r="E154" s="142"/>
      <c r="F154" s="142"/>
      <c r="G154" s="142"/>
      <c r="H154" s="142"/>
    </row>
    <row r="155" ht="15.75" customHeight="1">
      <c r="A155" s="282"/>
      <c r="B155" s="142"/>
      <c r="C155" s="266"/>
      <c r="D155" s="142"/>
      <c r="E155" s="142"/>
      <c r="F155" s="142"/>
      <c r="G155" s="142"/>
      <c r="H155" s="142"/>
    </row>
    <row r="156" ht="15.75" customHeight="1">
      <c r="A156" s="282"/>
      <c r="B156" s="142"/>
      <c r="C156" s="266"/>
      <c r="D156" s="142"/>
      <c r="E156" s="142"/>
      <c r="F156" s="142"/>
      <c r="G156" s="142"/>
      <c r="H156" s="142"/>
    </row>
    <row r="157" ht="15.75" customHeight="1">
      <c r="A157" s="282"/>
      <c r="B157" s="142"/>
      <c r="C157" s="266"/>
      <c r="D157" s="142"/>
      <c r="E157" s="142"/>
      <c r="F157" s="142"/>
      <c r="G157" s="142"/>
      <c r="H157" s="142"/>
    </row>
    <row r="158" ht="15.75" customHeight="1">
      <c r="A158" s="282"/>
      <c r="B158" s="142"/>
      <c r="C158" s="266"/>
      <c r="D158" s="142"/>
      <c r="E158" s="142"/>
      <c r="F158" s="142"/>
      <c r="G158" s="142"/>
      <c r="H158" s="142"/>
    </row>
    <row r="159" ht="15.75" customHeight="1">
      <c r="A159" s="282"/>
      <c r="B159" s="142"/>
      <c r="C159" s="266"/>
      <c r="D159" s="142"/>
      <c r="E159" s="142"/>
      <c r="F159" s="142"/>
      <c r="G159" s="142"/>
      <c r="H159" s="142"/>
    </row>
    <row r="160" ht="15.75" customHeight="1">
      <c r="A160" s="282"/>
      <c r="B160" s="142"/>
      <c r="C160" s="266"/>
      <c r="D160" s="142"/>
      <c r="E160" s="142"/>
      <c r="F160" s="142"/>
      <c r="G160" s="142"/>
      <c r="H160" s="142"/>
    </row>
    <row r="161" ht="15.75" customHeight="1">
      <c r="A161" s="282"/>
      <c r="B161" s="142"/>
      <c r="C161" s="266"/>
      <c r="D161" s="142"/>
      <c r="E161" s="142"/>
      <c r="F161" s="142"/>
      <c r="G161" s="142"/>
      <c r="H161" s="142"/>
    </row>
    <row r="162" ht="15.75" customHeight="1">
      <c r="A162" s="282"/>
      <c r="B162" s="142"/>
      <c r="C162" s="266"/>
      <c r="D162" s="142"/>
      <c r="E162" s="142"/>
      <c r="F162" s="142"/>
      <c r="G162" s="142"/>
      <c r="H162" s="142"/>
    </row>
    <row r="163" ht="15.75" customHeight="1">
      <c r="A163" s="282"/>
      <c r="B163" s="142"/>
      <c r="C163" s="266"/>
      <c r="D163" s="142"/>
      <c r="E163" s="142"/>
      <c r="F163" s="142"/>
      <c r="G163" s="142"/>
      <c r="H163" s="142"/>
    </row>
    <row r="164" ht="15.75" customHeight="1">
      <c r="A164" s="282"/>
      <c r="B164" s="142"/>
      <c r="C164" s="266"/>
      <c r="D164" s="142"/>
      <c r="E164" s="142"/>
      <c r="F164" s="142"/>
      <c r="G164" s="142"/>
      <c r="H164" s="142"/>
    </row>
    <row r="165" ht="15.75" customHeight="1">
      <c r="A165" s="282"/>
      <c r="B165" s="142"/>
      <c r="C165" s="266"/>
      <c r="D165" s="142"/>
      <c r="E165" s="142"/>
      <c r="F165" s="142"/>
      <c r="G165" s="142"/>
      <c r="H165" s="142"/>
    </row>
    <row r="166" ht="15.75" customHeight="1">
      <c r="A166" s="282"/>
      <c r="B166" s="142"/>
      <c r="C166" s="266"/>
      <c r="D166" s="142"/>
      <c r="E166" s="142"/>
      <c r="F166" s="142"/>
      <c r="G166" s="142"/>
      <c r="H166" s="142"/>
    </row>
    <row r="167" ht="15.75" customHeight="1">
      <c r="A167" s="282"/>
      <c r="B167" s="142"/>
      <c r="C167" s="266"/>
      <c r="D167" s="142"/>
      <c r="E167" s="142"/>
      <c r="F167" s="142"/>
      <c r="G167" s="142"/>
      <c r="H167" s="142"/>
    </row>
    <row r="168" ht="15.75" customHeight="1">
      <c r="A168" s="282"/>
      <c r="B168" s="142"/>
      <c r="C168" s="266"/>
      <c r="D168" s="142"/>
      <c r="E168" s="142"/>
      <c r="F168" s="142"/>
      <c r="G168" s="142"/>
      <c r="H168" s="142"/>
    </row>
    <row r="169" ht="15.75" customHeight="1">
      <c r="A169" s="282"/>
      <c r="B169" s="142"/>
      <c r="C169" s="266"/>
      <c r="D169" s="142"/>
      <c r="E169" s="142"/>
      <c r="F169" s="142"/>
      <c r="G169" s="142"/>
      <c r="H169" s="142"/>
    </row>
    <row r="170" ht="15.75" customHeight="1">
      <c r="A170" s="282"/>
      <c r="B170" s="142"/>
      <c r="C170" s="266"/>
      <c r="D170" s="142"/>
      <c r="E170" s="142"/>
      <c r="F170" s="142"/>
      <c r="G170" s="142"/>
      <c r="H170" s="142"/>
    </row>
    <row r="171" ht="15.75" customHeight="1">
      <c r="A171" s="282"/>
      <c r="B171" s="142"/>
      <c r="C171" s="266"/>
      <c r="D171" s="142"/>
      <c r="E171" s="142"/>
      <c r="F171" s="142"/>
      <c r="G171" s="142"/>
      <c r="H171" s="142"/>
    </row>
    <row r="172" ht="15.75" customHeight="1">
      <c r="A172" s="282"/>
      <c r="B172" s="142"/>
      <c r="C172" s="266"/>
      <c r="D172" s="142"/>
      <c r="E172" s="142"/>
      <c r="F172" s="142"/>
      <c r="G172" s="142"/>
      <c r="H172" s="142"/>
    </row>
    <row r="173" ht="15.75" customHeight="1">
      <c r="A173" s="282"/>
      <c r="B173" s="142"/>
      <c r="C173" s="266"/>
      <c r="D173" s="142"/>
      <c r="E173" s="142"/>
      <c r="F173" s="142"/>
      <c r="G173" s="142"/>
      <c r="H173" s="142"/>
    </row>
    <row r="174" ht="15.75" customHeight="1">
      <c r="A174" s="282"/>
      <c r="B174" s="142"/>
      <c r="C174" s="266"/>
      <c r="D174" s="142"/>
      <c r="E174" s="142"/>
      <c r="F174" s="142"/>
      <c r="G174" s="142"/>
      <c r="H174" s="142"/>
    </row>
    <row r="175" ht="15.75" customHeight="1">
      <c r="A175" s="282"/>
      <c r="B175" s="142"/>
      <c r="C175" s="266"/>
      <c r="D175" s="142"/>
      <c r="E175" s="142"/>
      <c r="F175" s="142"/>
      <c r="G175" s="142"/>
      <c r="H175" s="142"/>
    </row>
    <row r="176" ht="15.75" customHeight="1">
      <c r="A176" s="282"/>
      <c r="B176" s="142"/>
      <c r="C176" s="266"/>
      <c r="D176" s="142"/>
      <c r="E176" s="142"/>
      <c r="F176" s="142"/>
      <c r="G176" s="142"/>
      <c r="H176" s="142"/>
    </row>
    <row r="177" ht="15.75" customHeight="1">
      <c r="A177" s="282"/>
      <c r="B177" s="142"/>
      <c r="C177" s="266"/>
      <c r="D177" s="142"/>
      <c r="E177" s="142"/>
      <c r="F177" s="142"/>
      <c r="G177" s="142"/>
      <c r="H177" s="142"/>
    </row>
    <row r="178" ht="15.75" customHeight="1">
      <c r="A178" s="282"/>
      <c r="B178" s="142"/>
      <c r="C178" s="266"/>
      <c r="D178" s="142"/>
      <c r="E178" s="142"/>
      <c r="F178" s="142"/>
      <c r="G178" s="142"/>
      <c r="H178" s="142"/>
    </row>
    <row r="179" ht="15.75" customHeight="1">
      <c r="A179" s="282"/>
      <c r="B179" s="142"/>
      <c r="C179" s="266"/>
      <c r="D179" s="142"/>
      <c r="E179" s="142"/>
      <c r="F179" s="142"/>
      <c r="G179" s="142"/>
      <c r="H179" s="142"/>
    </row>
    <row r="180" ht="15.75" customHeight="1">
      <c r="A180" s="282"/>
      <c r="B180" s="142"/>
      <c r="C180" s="266"/>
      <c r="D180" s="142"/>
      <c r="E180" s="142"/>
      <c r="F180" s="142"/>
      <c r="G180" s="142"/>
      <c r="H180" s="142"/>
    </row>
    <row r="181" ht="15.75" customHeight="1">
      <c r="A181" s="282"/>
      <c r="B181" s="142"/>
      <c r="C181" s="266"/>
      <c r="D181" s="142"/>
      <c r="E181" s="142"/>
      <c r="F181" s="142"/>
      <c r="G181" s="142"/>
      <c r="H181" s="142"/>
    </row>
    <row r="182" ht="15.75" customHeight="1">
      <c r="A182" s="282"/>
      <c r="B182" s="142"/>
      <c r="C182" s="266"/>
      <c r="D182" s="142"/>
      <c r="E182" s="142"/>
      <c r="F182" s="142"/>
      <c r="G182" s="142"/>
      <c r="H182" s="142"/>
    </row>
    <row r="183" ht="15.75" customHeight="1">
      <c r="A183" s="282"/>
      <c r="B183" s="142"/>
      <c r="C183" s="266"/>
      <c r="D183" s="142"/>
      <c r="E183" s="142"/>
      <c r="F183" s="142"/>
      <c r="G183" s="142"/>
      <c r="H183" s="142"/>
    </row>
    <row r="184" ht="15.75" customHeight="1">
      <c r="A184" s="282"/>
      <c r="B184" s="142"/>
      <c r="C184" s="266"/>
      <c r="D184" s="142"/>
      <c r="E184" s="142"/>
      <c r="F184" s="142"/>
      <c r="G184" s="142"/>
      <c r="H184" s="142"/>
    </row>
    <row r="185" ht="15.75" customHeight="1">
      <c r="A185" s="282"/>
      <c r="B185" s="142"/>
      <c r="C185" s="266"/>
      <c r="D185" s="142"/>
      <c r="E185" s="142"/>
      <c r="F185" s="142"/>
      <c r="G185" s="142"/>
      <c r="H185" s="142"/>
    </row>
    <row r="186" ht="15.75" customHeight="1">
      <c r="A186" s="282"/>
      <c r="B186" s="142"/>
      <c r="C186" s="266"/>
      <c r="D186" s="142"/>
      <c r="E186" s="142"/>
      <c r="F186" s="142"/>
      <c r="G186" s="142"/>
      <c r="H186" s="142"/>
    </row>
    <row r="187" ht="15.75" customHeight="1">
      <c r="A187" s="282"/>
      <c r="B187" s="142"/>
      <c r="C187" s="266"/>
      <c r="D187" s="142"/>
      <c r="E187" s="142"/>
      <c r="F187" s="142"/>
      <c r="G187" s="142"/>
      <c r="H187" s="142"/>
    </row>
    <row r="188" ht="15.75" customHeight="1">
      <c r="A188" s="282"/>
      <c r="B188" s="142"/>
      <c r="C188" s="266"/>
      <c r="D188" s="142"/>
      <c r="E188" s="142"/>
      <c r="F188" s="142"/>
      <c r="G188" s="142"/>
      <c r="H188" s="142"/>
    </row>
    <row r="189" ht="15.75" customHeight="1">
      <c r="A189" s="282"/>
      <c r="B189" s="142"/>
      <c r="C189" s="266"/>
      <c r="D189" s="142"/>
      <c r="E189" s="142"/>
      <c r="F189" s="142"/>
      <c r="G189" s="142"/>
      <c r="H189" s="142"/>
    </row>
    <row r="190" ht="15.75" customHeight="1">
      <c r="A190" s="282"/>
      <c r="B190" s="142"/>
      <c r="C190" s="266"/>
      <c r="D190" s="142"/>
      <c r="E190" s="142"/>
      <c r="F190" s="142"/>
      <c r="G190" s="142"/>
      <c r="H190" s="142"/>
    </row>
    <row r="191" ht="15.75" customHeight="1">
      <c r="A191" s="282"/>
      <c r="B191" s="142"/>
      <c r="C191" s="266"/>
      <c r="D191" s="142"/>
      <c r="E191" s="142"/>
      <c r="F191" s="142"/>
      <c r="G191" s="142"/>
      <c r="H191" s="142"/>
    </row>
    <row r="192" ht="15.75" customHeight="1">
      <c r="A192" s="282"/>
      <c r="B192" s="142"/>
      <c r="C192" s="266"/>
      <c r="D192" s="142"/>
      <c r="E192" s="142"/>
      <c r="F192" s="142"/>
      <c r="G192" s="142"/>
      <c r="H192" s="142"/>
    </row>
    <row r="193" ht="15.75" customHeight="1">
      <c r="A193" s="282"/>
      <c r="B193" s="142"/>
      <c r="C193" s="266"/>
      <c r="D193" s="142"/>
      <c r="E193" s="142"/>
      <c r="F193" s="142"/>
      <c r="G193" s="142"/>
      <c r="H193" s="142"/>
    </row>
    <row r="194" ht="15.75" customHeight="1">
      <c r="A194" s="282"/>
      <c r="B194" s="142"/>
      <c r="C194" s="266"/>
      <c r="D194" s="142"/>
      <c r="E194" s="142"/>
      <c r="F194" s="142"/>
      <c r="G194" s="142"/>
      <c r="H194" s="142"/>
    </row>
    <row r="195" ht="15.75" customHeight="1">
      <c r="A195" s="282"/>
      <c r="B195" s="142"/>
      <c r="C195" s="266"/>
      <c r="D195" s="142"/>
      <c r="E195" s="142"/>
      <c r="F195" s="142"/>
      <c r="G195" s="142"/>
      <c r="H195" s="142"/>
    </row>
    <row r="196" ht="15.75" customHeight="1">
      <c r="A196" s="282"/>
      <c r="B196" s="142"/>
      <c r="C196" s="266"/>
      <c r="D196" s="142"/>
      <c r="E196" s="142"/>
      <c r="F196" s="142"/>
      <c r="G196" s="142"/>
      <c r="H196" s="142"/>
    </row>
    <row r="197" ht="15.75" customHeight="1">
      <c r="A197" s="282"/>
      <c r="B197" s="142"/>
      <c r="C197" s="266"/>
      <c r="D197" s="142"/>
      <c r="E197" s="142"/>
      <c r="F197" s="142"/>
      <c r="G197" s="142"/>
      <c r="H197" s="142"/>
    </row>
    <row r="198" ht="15.75" customHeight="1">
      <c r="A198" s="282"/>
      <c r="B198" s="142"/>
      <c r="C198" s="266"/>
      <c r="D198" s="142"/>
      <c r="E198" s="142"/>
      <c r="F198" s="142"/>
      <c r="G198" s="142"/>
      <c r="H198" s="142"/>
    </row>
    <row r="199" ht="15.75" customHeight="1">
      <c r="A199" s="282"/>
      <c r="B199" s="142"/>
      <c r="C199" s="266"/>
      <c r="D199" s="142"/>
      <c r="E199" s="142"/>
      <c r="F199" s="142"/>
      <c r="G199" s="142"/>
      <c r="H199" s="142"/>
    </row>
    <row r="200" ht="15.75" customHeight="1">
      <c r="A200" s="282"/>
      <c r="B200" s="142"/>
      <c r="C200" s="266"/>
      <c r="D200" s="142"/>
      <c r="E200" s="142"/>
      <c r="F200" s="142"/>
      <c r="G200" s="142"/>
      <c r="H200" s="142"/>
    </row>
    <row r="201" ht="15.75" customHeight="1">
      <c r="A201" s="282"/>
      <c r="B201" s="142"/>
      <c r="C201" s="266"/>
      <c r="D201" s="142"/>
      <c r="E201" s="142"/>
      <c r="F201" s="142"/>
      <c r="G201" s="142"/>
      <c r="H201" s="142"/>
    </row>
    <row r="202" ht="15.75" customHeight="1">
      <c r="A202" s="282"/>
      <c r="B202" s="142"/>
      <c r="C202" s="266"/>
      <c r="D202" s="142"/>
      <c r="E202" s="142"/>
      <c r="F202" s="142"/>
      <c r="G202" s="142"/>
      <c r="H202" s="142"/>
    </row>
    <row r="203" ht="15.75" customHeight="1">
      <c r="A203" s="282"/>
      <c r="B203" s="142"/>
      <c r="C203" s="266"/>
      <c r="D203" s="142"/>
      <c r="E203" s="142"/>
      <c r="F203" s="142"/>
      <c r="G203" s="142"/>
      <c r="H203" s="142"/>
    </row>
    <row r="204" ht="15.75" customHeight="1">
      <c r="A204" s="282"/>
      <c r="B204" s="142"/>
      <c r="C204" s="266"/>
      <c r="D204" s="142"/>
      <c r="E204" s="142"/>
      <c r="F204" s="142"/>
      <c r="G204" s="142"/>
      <c r="H204" s="142"/>
    </row>
    <row r="205" ht="15.75" customHeight="1">
      <c r="A205" s="282"/>
      <c r="B205" s="142"/>
      <c r="C205" s="266"/>
      <c r="D205" s="142"/>
      <c r="E205" s="142"/>
      <c r="F205" s="142"/>
      <c r="G205" s="142"/>
      <c r="H205" s="142"/>
    </row>
    <row r="206" ht="15.75" customHeight="1">
      <c r="A206" s="282"/>
      <c r="B206" s="142"/>
      <c r="C206" s="266"/>
      <c r="D206" s="142"/>
      <c r="E206" s="142"/>
      <c r="F206" s="142"/>
      <c r="G206" s="142"/>
      <c r="H206" s="142"/>
    </row>
    <row r="207" ht="15.75" customHeight="1">
      <c r="A207" s="282"/>
      <c r="B207" s="142"/>
      <c r="C207" s="266"/>
      <c r="D207" s="142"/>
      <c r="E207" s="142"/>
      <c r="F207" s="142"/>
      <c r="G207" s="142"/>
      <c r="H207" s="142"/>
    </row>
    <row r="208" ht="15.75" customHeight="1">
      <c r="A208" s="282"/>
      <c r="B208" s="142"/>
      <c r="C208" s="266"/>
      <c r="D208" s="142"/>
      <c r="E208" s="142"/>
      <c r="F208" s="142"/>
      <c r="G208" s="142"/>
      <c r="H208" s="142"/>
    </row>
    <row r="209" ht="15.75" customHeight="1">
      <c r="A209" s="282"/>
      <c r="B209" s="142"/>
      <c r="C209" s="266"/>
      <c r="D209" s="142"/>
      <c r="E209" s="142"/>
      <c r="F209" s="142"/>
      <c r="G209" s="142"/>
      <c r="H209" s="142"/>
    </row>
    <row r="210" ht="15.75" customHeight="1">
      <c r="A210" s="282"/>
      <c r="B210" s="142"/>
      <c r="C210" s="266"/>
      <c r="D210" s="142"/>
      <c r="E210" s="142"/>
      <c r="F210" s="142"/>
      <c r="G210" s="142"/>
      <c r="H210" s="142"/>
    </row>
    <row r="211" ht="15.75" customHeight="1">
      <c r="A211" s="282"/>
      <c r="B211" s="142"/>
      <c r="C211" s="266"/>
      <c r="D211" s="142"/>
      <c r="E211" s="142"/>
      <c r="F211" s="142"/>
      <c r="G211" s="142"/>
      <c r="H211" s="142"/>
    </row>
    <row r="212" ht="15.75" customHeight="1">
      <c r="A212" s="282"/>
      <c r="B212" s="142"/>
      <c r="C212" s="266"/>
      <c r="D212" s="142"/>
      <c r="E212" s="142"/>
      <c r="F212" s="142"/>
      <c r="G212" s="142"/>
      <c r="H212" s="142"/>
    </row>
    <row r="213" ht="15.75" customHeight="1">
      <c r="A213" s="282"/>
      <c r="B213" s="142"/>
      <c r="C213" s="266"/>
      <c r="D213" s="142"/>
      <c r="E213" s="142"/>
      <c r="F213" s="142"/>
      <c r="G213" s="142"/>
      <c r="H213" s="142"/>
    </row>
    <row r="214" ht="15.75" customHeight="1">
      <c r="A214" s="282"/>
      <c r="B214" s="142"/>
      <c r="C214" s="266"/>
      <c r="D214" s="142"/>
      <c r="E214" s="142"/>
      <c r="F214" s="142"/>
      <c r="G214" s="142"/>
      <c r="H214" s="142"/>
    </row>
    <row r="215" ht="15.75" customHeight="1">
      <c r="A215" s="282"/>
      <c r="B215" s="142"/>
      <c r="C215" s="266"/>
      <c r="D215" s="142"/>
      <c r="E215" s="142"/>
      <c r="F215" s="142"/>
      <c r="G215" s="142"/>
      <c r="H215" s="142"/>
    </row>
    <row r="216" ht="15.75" customHeight="1">
      <c r="A216" s="282"/>
      <c r="B216" s="142"/>
      <c r="C216" s="266"/>
      <c r="D216" s="142"/>
      <c r="E216" s="142"/>
      <c r="F216" s="142"/>
      <c r="G216" s="142"/>
      <c r="H216" s="142"/>
    </row>
    <row r="217" ht="15.75" customHeight="1">
      <c r="A217" s="282"/>
      <c r="B217" s="142"/>
      <c r="C217" s="266"/>
      <c r="D217" s="142"/>
      <c r="E217" s="142"/>
      <c r="F217" s="142"/>
      <c r="G217" s="142"/>
      <c r="H217" s="142"/>
    </row>
    <row r="218" ht="15.75" customHeight="1">
      <c r="A218" s="282"/>
      <c r="B218" s="142"/>
      <c r="C218" s="266"/>
      <c r="D218" s="142"/>
      <c r="E218" s="142"/>
      <c r="F218" s="142"/>
      <c r="G218" s="142"/>
      <c r="H218" s="142"/>
    </row>
    <row r="219" ht="15.75" customHeight="1">
      <c r="A219" s="282"/>
      <c r="B219" s="142"/>
      <c r="C219" s="266"/>
      <c r="D219" s="142"/>
      <c r="E219" s="142"/>
      <c r="F219" s="142"/>
      <c r="G219" s="142"/>
      <c r="H219" s="142"/>
    </row>
    <row r="220" ht="15.75" customHeight="1">
      <c r="A220" s="282"/>
      <c r="B220" s="142"/>
      <c r="C220" s="266"/>
      <c r="D220" s="142"/>
      <c r="E220" s="142"/>
      <c r="F220" s="142"/>
      <c r="G220" s="142"/>
      <c r="H220" s="142"/>
    </row>
    <row r="221" ht="15.75" customHeight="1">
      <c r="A221" s="282"/>
      <c r="B221" s="142"/>
      <c r="C221" s="266"/>
      <c r="D221" s="142"/>
      <c r="E221" s="142"/>
      <c r="F221" s="142"/>
      <c r="G221" s="142"/>
      <c r="H221" s="142"/>
    </row>
    <row r="222" ht="15.75" customHeight="1">
      <c r="A222" s="282"/>
      <c r="B222" s="142"/>
      <c r="C222" s="266"/>
      <c r="D222" s="142"/>
      <c r="E222" s="142"/>
      <c r="F222" s="142"/>
      <c r="G222" s="142"/>
      <c r="H222" s="142"/>
    </row>
    <row r="223" ht="15.75" customHeight="1">
      <c r="A223" s="282"/>
      <c r="B223" s="142"/>
      <c r="C223" s="266"/>
      <c r="D223" s="142"/>
      <c r="E223" s="142"/>
      <c r="F223" s="142"/>
      <c r="G223" s="142"/>
      <c r="H223" s="142"/>
    </row>
    <row r="224" ht="15.75" customHeight="1">
      <c r="A224" s="282"/>
      <c r="B224" s="142"/>
      <c r="C224" s="266"/>
      <c r="D224" s="142"/>
      <c r="E224" s="142"/>
      <c r="F224" s="142"/>
      <c r="G224" s="142"/>
      <c r="H224" s="142"/>
    </row>
    <row r="225" ht="15.75" customHeight="1">
      <c r="A225" s="282"/>
      <c r="B225" s="142"/>
      <c r="C225" s="266"/>
      <c r="D225" s="142"/>
      <c r="E225" s="142"/>
      <c r="F225" s="142"/>
      <c r="G225" s="142"/>
      <c r="H225" s="142"/>
    </row>
    <row r="226" ht="15.75" customHeight="1">
      <c r="A226" s="282"/>
      <c r="B226" s="142"/>
      <c r="C226" s="266"/>
      <c r="D226" s="142"/>
      <c r="E226" s="142"/>
      <c r="F226" s="142"/>
      <c r="G226" s="142"/>
      <c r="H226" s="142"/>
    </row>
    <row r="227" ht="15.75" customHeight="1">
      <c r="A227" s="282"/>
      <c r="B227" s="142"/>
      <c r="C227" s="266"/>
      <c r="D227" s="142"/>
      <c r="E227" s="142"/>
      <c r="F227" s="142"/>
      <c r="G227" s="142"/>
      <c r="H227" s="142"/>
    </row>
    <row r="228" ht="15.75" customHeight="1">
      <c r="A228" s="282"/>
      <c r="B228" s="142"/>
      <c r="C228" s="266"/>
      <c r="D228" s="142"/>
      <c r="E228" s="142"/>
      <c r="F228" s="142"/>
      <c r="G228" s="142"/>
      <c r="H228" s="142"/>
    </row>
    <row r="229" ht="15.75" customHeight="1">
      <c r="A229" s="282"/>
      <c r="B229" s="142"/>
      <c r="C229" s="266"/>
      <c r="D229" s="142"/>
      <c r="E229" s="142"/>
      <c r="F229" s="142"/>
      <c r="G229" s="142"/>
      <c r="H229" s="142"/>
    </row>
    <row r="230" ht="15.75" customHeight="1">
      <c r="A230" s="282"/>
      <c r="B230" s="142"/>
      <c r="C230" s="266"/>
      <c r="D230" s="142"/>
      <c r="E230" s="142"/>
      <c r="F230" s="142"/>
      <c r="G230" s="142"/>
      <c r="H230" s="142"/>
    </row>
    <row r="231" ht="15.75" customHeight="1">
      <c r="A231" s="282"/>
      <c r="B231" s="142"/>
      <c r="C231" s="266"/>
      <c r="D231" s="142"/>
      <c r="E231" s="142"/>
      <c r="F231" s="142"/>
      <c r="G231" s="142"/>
      <c r="H231" s="142"/>
    </row>
    <row r="232" ht="15.75" customHeight="1">
      <c r="A232" s="282"/>
      <c r="B232" s="142"/>
      <c r="C232" s="266"/>
      <c r="D232" s="142"/>
      <c r="E232" s="142"/>
      <c r="F232" s="142"/>
      <c r="G232" s="142"/>
      <c r="H232" s="142"/>
    </row>
    <row r="233" ht="15.75" customHeight="1">
      <c r="A233" s="282"/>
      <c r="B233" s="142"/>
      <c r="C233" s="266"/>
      <c r="D233" s="142"/>
      <c r="E233" s="142"/>
      <c r="F233" s="142"/>
      <c r="G233" s="142"/>
      <c r="H233" s="142"/>
    </row>
    <row r="234" ht="15.75" customHeight="1">
      <c r="A234" s="282"/>
      <c r="B234" s="142"/>
      <c r="C234" s="266"/>
      <c r="D234" s="142"/>
      <c r="E234" s="142"/>
      <c r="F234" s="142"/>
      <c r="G234" s="142"/>
      <c r="H234" s="142"/>
    </row>
    <row r="235" ht="15.75" customHeight="1">
      <c r="A235" s="282"/>
      <c r="B235" s="142"/>
      <c r="C235" s="266"/>
      <c r="D235" s="142"/>
      <c r="E235" s="142"/>
      <c r="F235" s="142"/>
      <c r="G235" s="142"/>
      <c r="H235" s="142"/>
    </row>
    <row r="236" ht="15.75" customHeight="1">
      <c r="A236" s="282"/>
      <c r="B236" s="142"/>
      <c r="C236" s="266"/>
      <c r="D236" s="142"/>
      <c r="E236" s="142"/>
      <c r="F236" s="142"/>
      <c r="G236" s="142"/>
      <c r="H236" s="142"/>
    </row>
    <row r="237" ht="15.75" customHeight="1">
      <c r="A237" s="282"/>
      <c r="B237" s="142"/>
      <c r="C237" s="266"/>
      <c r="D237" s="142"/>
      <c r="E237" s="142"/>
      <c r="F237" s="142"/>
      <c r="G237" s="142"/>
      <c r="H237" s="142"/>
    </row>
    <row r="238" ht="15.75" customHeight="1">
      <c r="A238" s="282"/>
      <c r="B238" s="142"/>
      <c r="C238" s="266"/>
      <c r="D238" s="142"/>
      <c r="E238" s="142"/>
      <c r="F238" s="142"/>
      <c r="G238" s="142"/>
      <c r="H238" s="142"/>
    </row>
    <row r="239" ht="15.75" customHeight="1">
      <c r="A239" s="282"/>
      <c r="B239" s="142"/>
      <c r="C239" s="266"/>
      <c r="D239" s="142"/>
      <c r="E239" s="142"/>
      <c r="F239" s="142"/>
      <c r="G239" s="142"/>
      <c r="H239" s="142"/>
    </row>
    <row r="240" ht="15.75" customHeight="1">
      <c r="A240" s="282"/>
      <c r="B240" s="142"/>
      <c r="C240" s="266"/>
      <c r="D240" s="142"/>
      <c r="E240" s="142"/>
      <c r="F240" s="142"/>
      <c r="G240" s="142"/>
      <c r="H240" s="142"/>
    </row>
    <row r="241" ht="15.75" customHeight="1">
      <c r="A241" s="282"/>
      <c r="B241" s="142"/>
      <c r="C241" s="266"/>
      <c r="D241" s="142"/>
      <c r="E241" s="142"/>
      <c r="F241" s="142"/>
      <c r="G241" s="142"/>
      <c r="H241" s="142"/>
    </row>
    <row r="242" ht="15.75" customHeight="1">
      <c r="A242" s="282"/>
      <c r="B242" s="142"/>
      <c r="C242" s="266"/>
      <c r="D242" s="142"/>
      <c r="E242" s="142"/>
      <c r="F242" s="142"/>
      <c r="G242" s="142"/>
      <c r="H242" s="142"/>
    </row>
    <row r="243" ht="15.75" customHeight="1">
      <c r="A243" s="282"/>
      <c r="B243" s="142"/>
      <c r="C243" s="266"/>
      <c r="D243" s="142"/>
      <c r="E243" s="142"/>
      <c r="F243" s="142"/>
      <c r="G243" s="142"/>
      <c r="H243" s="142"/>
    </row>
    <row r="244" ht="15.75" customHeight="1">
      <c r="A244" s="282"/>
      <c r="B244" s="142"/>
      <c r="C244" s="266"/>
      <c r="D244" s="142"/>
      <c r="E244" s="142"/>
      <c r="F244" s="142"/>
      <c r="G244" s="142"/>
      <c r="H244" s="142"/>
    </row>
    <row r="245" ht="15.75" customHeight="1">
      <c r="A245" s="282"/>
      <c r="B245" s="142"/>
      <c r="C245" s="266"/>
      <c r="D245" s="142"/>
      <c r="E245" s="142"/>
      <c r="F245" s="142"/>
      <c r="G245" s="142"/>
      <c r="H245" s="142"/>
    </row>
    <row r="246" ht="15.75" customHeight="1">
      <c r="A246" s="282"/>
      <c r="B246" s="142"/>
      <c r="C246" s="266"/>
      <c r="D246" s="142"/>
      <c r="E246" s="142"/>
      <c r="F246" s="142"/>
      <c r="G246" s="142"/>
      <c r="H246" s="142"/>
    </row>
    <row r="247" ht="15.75" customHeight="1">
      <c r="A247" s="282"/>
      <c r="B247" s="142"/>
      <c r="C247" s="266"/>
      <c r="D247" s="142"/>
      <c r="E247" s="142"/>
      <c r="F247" s="142"/>
      <c r="G247" s="142"/>
      <c r="H247" s="142"/>
    </row>
    <row r="248" ht="15.75" customHeight="1">
      <c r="A248" s="282"/>
      <c r="B248" s="142"/>
      <c r="C248" s="266"/>
      <c r="D248" s="142"/>
      <c r="E248" s="142"/>
      <c r="F248" s="142"/>
      <c r="G248" s="142"/>
      <c r="H248" s="142"/>
    </row>
    <row r="249" ht="15.75" customHeight="1">
      <c r="A249" s="282"/>
      <c r="B249" s="142"/>
      <c r="C249" s="266"/>
      <c r="D249" s="142"/>
      <c r="E249" s="142"/>
      <c r="F249" s="142"/>
      <c r="G249" s="142"/>
      <c r="H249" s="142"/>
    </row>
    <row r="250" ht="15.75" customHeight="1">
      <c r="A250" s="282"/>
      <c r="B250" s="142"/>
      <c r="C250" s="266"/>
      <c r="D250" s="142"/>
      <c r="E250" s="142"/>
      <c r="F250" s="142"/>
      <c r="G250" s="142"/>
      <c r="H250" s="142"/>
    </row>
    <row r="251" ht="15.75" customHeight="1">
      <c r="A251" s="282"/>
      <c r="B251" s="142"/>
      <c r="C251" s="266"/>
      <c r="D251" s="142"/>
      <c r="E251" s="142"/>
      <c r="F251" s="142"/>
      <c r="G251" s="142"/>
      <c r="H251" s="142"/>
    </row>
    <row r="252" ht="15.75" customHeight="1">
      <c r="A252" s="282"/>
      <c r="B252" s="142"/>
      <c r="C252" s="266"/>
      <c r="D252" s="142"/>
      <c r="E252" s="142"/>
      <c r="F252" s="142"/>
      <c r="G252" s="142"/>
      <c r="H252" s="142"/>
    </row>
    <row r="253" ht="15.75" customHeight="1">
      <c r="A253" s="282"/>
      <c r="B253" s="142"/>
      <c r="C253" s="266"/>
      <c r="D253" s="142"/>
      <c r="E253" s="142"/>
      <c r="F253" s="142"/>
      <c r="G253" s="142"/>
      <c r="H253" s="142"/>
    </row>
    <row r="254" ht="15.75" customHeight="1">
      <c r="A254" s="282"/>
      <c r="B254" s="142"/>
      <c r="C254" s="266"/>
      <c r="D254" s="142"/>
      <c r="E254" s="142"/>
      <c r="F254" s="142"/>
      <c r="G254" s="142"/>
      <c r="H254" s="142"/>
    </row>
    <row r="255" ht="15.75" customHeight="1">
      <c r="A255" s="282"/>
      <c r="B255" s="142"/>
      <c r="C255" s="266"/>
      <c r="D255" s="142"/>
      <c r="E255" s="142"/>
      <c r="F255" s="142"/>
      <c r="G255" s="142"/>
      <c r="H255" s="142"/>
    </row>
    <row r="256" ht="15.75" customHeight="1">
      <c r="A256" s="282"/>
      <c r="B256" s="142"/>
      <c r="C256" s="266"/>
      <c r="D256" s="142"/>
      <c r="E256" s="142"/>
      <c r="F256" s="142"/>
      <c r="G256" s="142"/>
      <c r="H256" s="142"/>
    </row>
    <row r="257" ht="15.75" customHeight="1">
      <c r="A257" s="282"/>
      <c r="B257" s="142"/>
      <c r="C257" s="266"/>
      <c r="D257" s="142"/>
      <c r="E257" s="142"/>
      <c r="F257" s="142"/>
      <c r="G257" s="142"/>
      <c r="H257" s="142"/>
    </row>
    <row r="258" ht="15.75" customHeight="1">
      <c r="A258" s="282"/>
      <c r="B258" s="142"/>
      <c r="C258" s="266"/>
      <c r="D258" s="142"/>
      <c r="E258" s="142"/>
      <c r="F258" s="142"/>
      <c r="G258" s="142"/>
      <c r="H258" s="142"/>
    </row>
    <row r="259" ht="15.75" customHeight="1">
      <c r="A259" s="282"/>
      <c r="B259" s="142"/>
      <c r="C259" s="266"/>
      <c r="D259" s="142"/>
      <c r="E259" s="142"/>
      <c r="F259" s="142"/>
      <c r="G259" s="142"/>
      <c r="H259" s="142"/>
    </row>
    <row r="260" ht="15.75" customHeight="1">
      <c r="A260" s="282"/>
      <c r="B260" s="142"/>
      <c r="C260" s="266"/>
      <c r="D260" s="142"/>
      <c r="E260" s="142"/>
      <c r="F260" s="142"/>
      <c r="G260" s="142"/>
      <c r="H260" s="142"/>
    </row>
    <row r="261" ht="15.75" customHeight="1">
      <c r="A261" s="282"/>
      <c r="B261" s="142"/>
      <c r="C261" s="266"/>
      <c r="D261" s="142"/>
      <c r="E261" s="142"/>
      <c r="F261" s="142"/>
      <c r="G261" s="142"/>
      <c r="H261" s="142"/>
    </row>
    <row r="262" ht="15.75" customHeight="1">
      <c r="A262" s="282"/>
      <c r="B262" s="142"/>
      <c r="C262" s="266"/>
      <c r="D262" s="142"/>
      <c r="E262" s="142"/>
      <c r="F262" s="142"/>
      <c r="G262" s="142"/>
      <c r="H262" s="142"/>
    </row>
    <row r="263" ht="15.75" customHeight="1">
      <c r="A263" s="282"/>
      <c r="B263" s="142"/>
      <c r="C263" s="266"/>
      <c r="D263" s="142"/>
      <c r="E263" s="142"/>
      <c r="F263" s="142"/>
      <c r="G263" s="142"/>
      <c r="H263" s="142"/>
    </row>
    <row r="264" ht="15.75" customHeight="1">
      <c r="A264" s="282"/>
      <c r="B264" s="142"/>
      <c r="C264" s="266"/>
      <c r="D264" s="142"/>
      <c r="E264" s="142"/>
      <c r="F264" s="142"/>
      <c r="G264" s="142"/>
      <c r="H264" s="142"/>
    </row>
    <row r="265" ht="15.75" customHeight="1">
      <c r="A265" s="282"/>
      <c r="B265" s="142"/>
      <c r="C265" s="266"/>
      <c r="D265" s="142"/>
      <c r="E265" s="142"/>
      <c r="F265" s="142"/>
      <c r="G265" s="142"/>
      <c r="H265" s="142"/>
    </row>
    <row r="266" ht="15.75" customHeight="1">
      <c r="A266" s="282"/>
      <c r="B266" s="142"/>
      <c r="C266" s="266"/>
      <c r="D266" s="142"/>
      <c r="E266" s="142"/>
      <c r="F266" s="142"/>
      <c r="G266" s="142"/>
      <c r="H266" s="142"/>
    </row>
    <row r="267" ht="15.75" customHeight="1">
      <c r="A267" s="282"/>
      <c r="B267" s="142"/>
      <c r="C267" s="266"/>
      <c r="D267" s="142"/>
      <c r="E267" s="142"/>
      <c r="F267" s="142"/>
      <c r="G267" s="142"/>
      <c r="H267" s="142"/>
    </row>
    <row r="268" ht="15.75" customHeight="1">
      <c r="A268" s="282"/>
      <c r="B268" s="142"/>
      <c r="C268" s="266"/>
      <c r="D268" s="142"/>
      <c r="E268" s="142"/>
      <c r="F268" s="142"/>
      <c r="G268" s="142"/>
      <c r="H268" s="142"/>
    </row>
    <row r="269" ht="15.75" customHeight="1">
      <c r="A269" s="282"/>
      <c r="B269" s="142"/>
      <c r="C269" s="266"/>
      <c r="D269" s="142"/>
      <c r="E269" s="142"/>
      <c r="F269" s="142"/>
      <c r="G269" s="142"/>
      <c r="H269" s="142"/>
    </row>
    <row r="270" ht="15.75" customHeight="1">
      <c r="A270" s="282"/>
      <c r="B270" s="142"/>
      <c r="C270" s="266"/>
      <c r="D270" s="142"/>
      <c r="E270" s="142"/>
      <c r="F270" s="142"/>
      <c r="G270" s="142"/>
      <c r="H270" s="142"/>
    </row>
    <row r="271" ht="15.75" customHeight="1">
      <c r="A271" s="282"/>
      <c r="B271" s="142"/>
      <c r="C271" s="266"/>
      <c r="D271" s="142"/>
      <c r="E271" s="142"/>
      <c r="F271" s="142"/>
      <c r="G271" s="142"/>
      <c r="H271" s="142"/>
    </row>
    <row r="272" ht="15.75" customHeight="1">
      <c r="A272" s="282"/>
      <c r="B272" s="142"/>
      <c r="C272" s="266"/>
      <c r="D272" s="142"/>
      <c r="E272" s="142"/>
      <c r="F272" s="142"/>
      <c r="G272" s="142"/>
      <c r="H272" s="142"/>
    </row>
    <row r="273" ht="15.75" customHeight="1">
      <c r="A273" s="282"/>
      <c r="B273" s="142"/>
      <c r="C273" s="266"/>
      <c r="D273" s="142"/>
      <c r="E273" s="142"/>
      <c r="F273" s="142"/>
      <c r="G273" s="142"/>
      <c r="H273" s="142"/>
    </row>
    <row r="274" ht="15.75" customHeight="1">
      <c r="A274" s="282"/>
      <c r="B274" s="142"/>
      <c r="C274" s="266"/>
      <c r="D274" s="142"/>
      <c r="E274" s="142"/>
      <c r="F274" s="142"/>
      <c r="G274" s="142"/>
      <c r="H274" s="142"/>
    </row>
    <row r="275" ht="15.75" customHeight="1">
      <c r="A275" s="282"/>
      <c r="B275" s="142"/>
      <c r="C275" s="266"/>
      <c r="D275" s="142"/>
      <c r="E275" s="142"/>
      <c r="F275" s="142"/>
      <c r="G275" s="142"/>
      <c r="H275" s="142"/>
    </row>
    <row r="276" ht="15.75" customHeight="1">
      <c r="A276" s="282"/>
      <c r="B276" s="142"/>
      <c r="C276" s="266"/>
      <c r="D276" s="142"/>
      <c r="E276" s="142"/>
      <c r="F276" s="142"/>
      <c r="G276" s="142"/>
      <c r="H276" s="142"/>
    </row>
    <row r="277" ht="15.75" customHeight="1">
      <c r="A277" s="282"/>
      <c r="B277" s="142"/>
      <c r="C277" s="266"/>
      <c r="D277" s="142"/>
      <c r="E277" s="142"/>
      <c r="F277" s="142"/>
      <c r="G277" s="142"/>
      <c r="H277" s="142"/>
    </row>
    <row r="278" ht="15.75" customHeight="1">
      <c r="A278" s="282"/>
      <c r="B278" s="142"/>
      <c r="C278" s="266"/>
      <c r="D278" s="142"/>
      <c r="E278" s="142"/>
      <c r="F278" s="142"/>
      <c r="G278" s="142"/>
      <c r="H278" s="142"/>
    </row>
    <row r="279" ht="15.75" customHeight="1">
      <c r="A279" s="282"/>
      <c r="B279" s="142"/>
      <c r="C279" s="266"/>
      <c r="D279" s="142"/>
      <c r="E279" s="142"/>
      <c r="F279" s="142"/>
      <c r="G279" s="142"/>
      <c r="H279" s="142"/>
    </row>
    <row r="280" ht="15.75" customHeight="1">
      <c r="A280" s="282"/>
      <c r="B280" s="142"/>
      <c r="C280" s="266"/>
      <c r="D280" s="142"/>
      <c r="E280" s="142"/>
      <c r="F280" s="142"/>
      <c r="G280" s="142"/>
      <c r="H280" s="142"/>
    </row>
    <row r="281" ht="15.75" customHeight="1">
      <c r="A281" s="282"/>
      <c r="B281" s="142"/>
      <c r="C281" s="266"/>
      <c r="D281" s="142"/>
      <c r="E281" s="142"/>
      <c r="F281" s="142"/>
      <c r="G281" s="142"/>
      <c r="H281" s="142"/>
    </row>
    <row r="282" ht="15.75" customHeight="1">
      <c r="A282" s="282"/>
      <c r="B282" s="142"/>
      <c r="C282" s="266"/>
      <c r="D282" s="142"/>
      <c r="E282" s="142"/>
      <c r="F282" s="142"/>
      <c r="G282" s="142"/>
      <c r="H282" s="142"/>
    </row>
    <row r="283" ht="15.75" customHeight="1">
      <c r="A283" s="282"/>
      <c r="B283" s="142"/>
      <c r="C283" s="266"/>
      <c r="D283" s="142"/>
      <c r="E283" s="142"/>
      <c r="F283" s="142"/>
      <c r="G283" s="142"/>
      <c r="H283" s="142"/>
    </row>
    <row r="284" ht="15.75" customHeight="1">
      <c r="A284" s="282"/>
      <c r="B284" s="142"/>
      <c r="C284" s="266"/>
      <c r="D284" s="142"/>
      <c r="E284" s="142"/>
      <c r="F284" s="142"/>
      <c r="G284" s="142"/>
      <c r="H284" s="142"/>
    </row>
    <row r="285" ht="15.75" customHeight="1">
      <c r="A285" s="282"/>
      <c r="B285" s="142"/>
      <c r="C285" s="266"/>
      <c r="D285" s="142"/>
      <c r="E285" s="142"/>
      <c r="F285" s="142"/>
      <c r="G285" s="142"/>
      <c r="H285" s="142"/>
    </row>
    <row r="286" ht="15.75" customHeight="1">
      <c r="A286" s="282"/>
      <c r="B286" s="142"/>
      <c r="C286" s="266"/>
      <c r="D286" s="142"/>
      <c r="E286" s="142"/>
      <c r="F286" s="142"/>
      <c r="G286" s="142"/>
      <c r="H286" s="142"/>
    </row>
    <row r="287" ht="15.75" customHeight="1">
      <c r="A287" s="282"/>
      <c r="B287" s="142"/>
      <c r="C287" s="266"/>
      <c r="D287" s="142"/>
      <c r="E287" s="142"/>
      <c r="F287" s="142"/>
      <c r="G287" s="142"/>
      <c r="H287" s="142"/>
    </row>
    <row r="288" ht="15.75" customHeight="1">
      <c r="A288" s="282"/>
      <c r="B288" s="142"/>
      <c r="C288" s="266"/>
      <c r="D288" s="142"/>
      <c r="E288" s="142"/>
      <c r="F288" s="142"/>
      <c r="G288" s="142"/>
      <c r="H288" s="142"/>
    </row>
    <row r="289" ht="15.75" customHeight="1">
      <c r="A289" s="282"/>
      <c r="B289" s="142"/>
      <c r="C289" s="266"/>
      <c r="D289" s="142"/>
      <c r="E289" s="142"/>
      <c r="F289" s="142"/>
      <c r="G289" s="142"/>
      <c r="H289" s="142"/>
    </row>
    <row r="290" ht="15.75" customHeight="1">
      <c r="A290" s="282"/>
      <c r="B290" s="142"/>
      <c r="C290" s="266"/>
      <c r="D290" s="142"/>
      <c r="E290" s="142"/>
      <c r="F290" s="142"/>
      <c r="G290" s="142"/>
      <c r="H290" s="142"/>
    </row>
    <row r="291" ht="15.75" customHeight="1">
      <c r="A291" s="282"/>
      <c r="B291" s="142"/>
      <c r="C291" s="266"/>
      <c r="D291" s="142"/>
      <c r="E291" s="142"/>
      <c r="F291" s="142"/>
      <c r="G291" s="142"/>
      <c r="H291" s="142"/>
    </row>
    <row r="292" ht="15.75" customHeight="1">
      <c r="A292" s="282"/>
      <c r="B292" s="142"/>
      <c r="C292" s="266"/>
      <c r="D292" s="142"/>
      <c r="E292" s="142"/>
      <c r="F292" s="142"/>
      <c r="G292" s="142"/>
      <c r="H292" s="142"/>
    </row>
    <row r="293" ht="15.75" customHeight="1">
      <c r="A293" s="282"/>
      <c r="B293" s="142"/>
      <c r="C293" s="266"/>
      <c r="D293" s="142"/>
      <c r="E293" s="142"/>
      <c r="F293" s="142"/>
      <c r="G293" s="142"/>
      <c r="H293" s="142"/>
    </row>
    <row r="294" ht="15.75" customHeight="1">
      <c r="A294" s="282"/>
      <c r="B294" s="142"/>
      <c r="C294" s="266"/>
      <c r="D294" s="142"/>
      <c r="E294" s="142"/>
      <c r="F294" s="142"/>
      <c r="G294" s="142"/>
      <c r="H294" s="142"/>
    </row>
    <row r="295" ht="15.75" customHeight="1">
      <c r="A295" s="282"/>
      <c r="B295" s="142"/>
      <c r="C295" s="266"/>
      <c r="D295" s="142"/>
      <c r="E295" s="142"/>
      <c r="F295" s="142"/>
      <c r="G295" s="142"/>
      <c r="H295" s="142"/>
    </row>
    <row r="296" ht="15.75" customHeight="1">
      <c r="A296" s="282"/>
      <c r="B296" s="142"/>
      <c r="C296" s="266"/>
      <c r="D296" s="142"/>
      <c r="E296" s="142"/>
      <c r="F296" s="142"/>
      <c r="G296" s="142"/>
      <c r="H296" s="142"/>
    </row>
    <row r="297" ht="15.75" customHeight="1">
      <c r="A297" s="282"/>
      <c r="B297" s="142"/>
      <c r="C297" s="266"/>
      <c r="D297" s="142"/>
      <c r="E297" s="142"/>
      <c r="F297" s="142"/>
      <c r="G297" s="142"/>
      <c r="H297" s="142"/>
    </row>
    <row r="298" ht="15.75" customHeight="1">
      <c r="A298" s="282"/>
      <c r="B298" s="142"/>
      <c r="C298" s="266"/>
      <c r="D298" s="142"/>
      <c r="E298" s="142"/>
      <c r="F298" s="142"/>
      <c r="G298" s="142"/>
      <c r="H298" s="142"/>
    </row>
    <row r="299" ht="15.75" customHeight="1">
      <c r="A299" s="282"/>
      <c r="B299" s="142"/>
      <c r="C299" s="266"/>
      <c r="D299" s="142"/>
      <c r="E299" s="142"/>
      <c r="F299" s="142"/>
      <c r="G299" s="142"/>
      <c r="H299" s="142"/>
    </row>
    <row r="300" ht="15.75" customHeight="1">
      <c r="A300" s="282"/>
      <c r="B300" s="142"/>
      <c r="C300" s="266"/>
      <c r="D300" s="142"/>
      <c r="E300" s="142"/>
      <c r="F300" s="142"/>
      <c r="G300" s="142"/>
      <c r="H300" s="142"/>
    </row>
    <row r="301" ht="15.75" customHeight="1">
      <c r="A301" s="282"/>
      <c r="B301" s="142"/>
      <c r="C301" s="266"/>
      <c r="D301" s="142"/>
      <c r="E301" s="142"/>
      <c r="F301" s="142"/>
      <c r="G301" s="142"/>
      <c r="H301" s="142"/>
    </row>
    <row r="302" ht="15.75" customHeight="1">
      <c r="A302" s="282"/>
      <c r="B302" s="142"/>
      <c r="C302" s="266"/>
      <c r="D302" s="142"/>
      <c r="E302" s="142"/>
      <c r="F302" s="142"/>
      <c r="G302" s="142"/>
      <c r="H302" s="142"/>
    </row>
    <row r="303" ht="15.75" customHeight="1">
      <c r="A303" s="282"/>
      <c r="B303" s="142"/>
      <c r="C303" s="266"/>
      <c r="D303" s="142"/>
      <c r="E303" s="142"/>
      <c r="F303" s="142"/>
      <c r="G303" s="142"/>
      <c r="H303" s="142"/>
    </row>
    <row r="304" ht="15.75" customHeight="1">
      <c r="A304" s="282"/>
      <c r="B304" s="142"/>
      <c r="C304" s="266"/>
      <c r="D304" s="142"/>
      <c r="E304" s="142"/>
      <c r="F304" s="142"/>
      <c r="G304" s="142"/>
      <c r="H304" s="142"/>
    </row>
    <row r="305" ht="15.75" customHeight="1">
      <c r="A305" s="282"/>
      <c r="B305" s="142"/>
      <c r="C305" s="266"/>
      <c r="D305" s="142"/>
      <c r="E305" s="142"/>
      <c r="F305" s="142"/>
      <c r="G305" s="142"/>
      <c r="H305" s="142"/>
    </row>
    <row r="306" ht="15.75" customHeight="1">
      <c r="A306" s="282"/>
      <c r="B306" s="142"/>
      <c r="C306" s="266"/>
      <c r="D306" s="142"/>
      <c r="E306" s="142"/>
      <c r="F306" s="142"/>
      <c r="G306" s="142"/>
      <c r="H306" s="142"/>
    </row>
    <row r="307" ht="15.75" customHeight="1">
      <c r="A307" s="282"/>
      <c r="B307" s="142"/>
      <c r="C307" s="266"/>
      <c r="D307" s="142"/>
      <c r="E307" s="142"/>
      <c r="F307" s="142"/>
      <c r="G307" s="142"/>
      <c r="H307" s="142"/>
    </row>
    <row r="308" ht="15.75" customHeight="1">
      <c r="A308" s="282"/>
      <c r="B308" s="142"/>
      <c r="C308" s="266"/>
      <c r="D308" s="142"/>
      <c r="E308" s="142"/>
      <c r="F308" s="142"/>
      <c r="G308" s="142"/>
      <c r="H308" s="142"/>
    </row>
    <row r="309" ht="15.75" customHeight="1">
      <c r="A309" s="282"/>
      <c r="B309" s="142"/>
      <c r="C309" s="266"/>
      <c r="D309" s="142"/>
      <c r="E309" s="142"/>
      <c r="F309" s="142"/>
      <c r="G309" s="142"/>
      <c r="H309" s="142"/>
    </row>
    <row r="310" ht="15.75" customHeight="1">
      <c r="A310" s="282"/>
      <c r="B310" s="142"/>
      <c r="C310" s="266"/>
      <c r="D310" s="142"/>
      <c r="E310" s="142"/>
      <c r="F310" s="142"/>
      <c r="G310" s="142"/>
      <c r="H310" s="142"/>
    </row>
    <row r="311" ht="15.75" customHeight="1">
      <c r="A311" s="282"/>
      <c r="B311" s="142"/>
      <c r="C311" s="266"/>
      <c r="D311" s="142"/>
      <c r="E311" s="142"/>
      <c r="F311" s="142"/>
      <c r="G311" s="142"/>
      <c r="H311" s="142"/>
    </row>
    <row r="312" ht="15.75" customHeight="1">
      <c r="A312" s="282"/>
      <c r="B312" s="142"/>
      <c r="C312" s="266"/>
      <c r="D312" s="142"/>
      <c r="E312" s="142"/>
      <c r="F312" s="142"/>
      <c r="G312" s="142"/>
      <c r="H312" s="142"/>
    </row>
    <row r="313" ht="15.75" customHeight="1">
      <c r="A313" s="282"/>
      <c r="B313" s="142"/>
      <c r="C313" s="266"/>
      <c r="D313" s="142"/>
      <c r="E313" s="142"/>
      <c r="F313" s="142"/>
      <c r="G313" s="142"/>
      <c r="H313" s="142"/>
    </row>
    <row r="314" ht="15.75" customHeight="1">
      <c r="A314" s="282"/>
      <c r="B314" s="142"/>
      <c r="C314" s="266"/>
      <c r="D314" s="142"/>
      <c r="E314" s="142"/>
      <c r="F314" s="142"/>
      <c r="G314" s="142"/>
      <c r="H314" s="142"/>
    </row>
    <row r="315" ht="15.75" customHeight="1">
      <c r="A315" s="282"/>
      <c r="B315" s="142"/>
      <c r="C315" s="266"/>
      <c r="D315" s="142"/>
      <c r="E315" s="142"/>
      <c r="F315" s="142"/>
      <c r="G315" s="142"/>
      <c r="H315" s="142"/>
    </row>
    <row r="316" ht="15.75" customHeight="1">
      <c r="A316" s="282"/>
      <c r="B316" s="142"/>
      <c r="C316" s="266"/>
      <c r="D316" s="142"/>
      <c r="E316" s="142"/>
      <c r="F316" s="142"/>
      <c r="G316" s="142"/>
      <c r="H316" s="142"/>
    </row>
    <row r="317" ht="15.75" customHeight="1">
      <c r="A317" s="282"/>
      <c r="B317" s="142"/>
      <c r="C317" s="266"/>
      <c r="D317" s="142"/>
      <c r="E317" s="142"/>
      <c r="F317" s="142"/>
      <c r="G317" s="142"/>
      <c r="H317" s="142"/>
    </row>
    <row r="318" ht="15.75" customHeight="1">
      <c r="A318" s="282"/>
      <c r="B318" s="142"/>
      <c r="C318" s="266"/>
      <c r="D318" s="142"/>
      <c r="E318" s="142"/>
      <c r="F318" s="142"/>
      <c r="G318" s="142"/>
      <c r="H318" s="142"/>
    </row>
    <row r="319" ht="15.75" customHeight="1">
      <c r="A319" s="282"/>
      <c r="B319" s="142"/>
      <c r="C319" s="266"/>
      <c r="D319" s="142"/>
      <c r="E319" s="142"/>
      <c r="F319" s="142"/>
      <c r="G319" s="142"/>
      <c r="H319" s="142"/>
    </row>
    <row r="320" ht="15.75" customHeight="1">
      <c r="A320" s="282"/>
      <c r="B320" s="142"/>
      <c r="C320" s="266"/>
      <c r="D320" s="142"/>
      <c r="E320" s="142"/>
      <c r="F320" s="142"/>
      <c r="G320" s="142"/>
      <c r="H320" s="142"/>
    </row>
    <row r="321" ht="15.75" customHeight="1">
      <c r="A321" s="282"/>
      <c r="B321" s="142"/>
      <c r="C321" s="266"/>
      <c r="D321" s="142"/>
      <c r="E321" s="142"/>
      <c r="F321" s="142"/>
      <c r="G321" s="142"/>
      <c r="H321" s="142"/>
    </row>
    <row r="322" ht="15.75" customHeight="1">
      <c r="A322" s="282"/>
      <c r="B322" s="142"/>
      <c r="C322" s="266"/>
      <c r="D322" s="142"/>
      <c r="E322" s="142"/>
      <c r="F322" s="142"/>
      <c r="G322" s="142"/>
      <c r="H322" s="142"/>
    </row>
    <row r="323" ht="15.75" customHeight="1">
      <c r="A323" s="282"/>
      <c r="B323" s="142"/>
      <c r="C323" s="266"/>
      <c r="D323" s="142"/>
      <c r="E323" s="142"/>
      <c r="F323" s="142"/>
      <c r="G323" s="142"/>
      <c r="H323" s="142"/>
    </row>
    <row r="324" ht="15.75" customHeight="1">
      <c r="A324" s="282"/>
      <c r="B324" s="142"/>
      <c r="C324" s="266"/>
      <c r="D324" s="142"/>
      <c r="E324" s="142"/>
      <c r="F324" s="142"/>
      <c r="G324" s="142"/>
      <c r="H324" s="142"/>
    </row>
    <row r="325" ht="15.75" customHeight="1">
      <c r="A325" s="282"/>
      <c r="B325" s="142"/>
      <c r="C325" s="266"/>
      <c r="D325" s="142"/>
      <c r="E325" s="142"/>
      <c r="F325" s="142"/>
      <c r="G325" s="142"/>
      <c r="H325" s="142"/>
    </row>
    <row r="326" ht="15.75" customHeight="1">
      <c r="A326" s="282"/>
      <c r="B326" s="142"/>
      <c r="C326" s="266"/>
      <c r="D326" s="142"/>
      <c r="E326" s="142"/>
      <c r="F326" s="142"/>
      <c r="G326" s="142"/>
      <c r="H326" s="142"/>
    </row>
    <row r="327" ht="15.75" customHeight="1">
      <c r="A327" s="282"/>
      <c r="B327" s="142"/>
      <c r="C327" s="266"/>
      <c r="D327" s="142"/>
      <c r="E327" s="142"/>
      <c r="F327" s="142"/>
      <c r="G327" s="142"/>
      <c r="H327" s="142"/>
    </row>
    <row r="328" ht="15.75" customHeight="1">
      <c r="A328" s="282"/>
      <c r="B328" s="142"/>
      <c r="C328" s="266"/>
      <c r="D328" s="142"/>
      <c r="E328" s="142"/>
      <c r="F328" s="142"/>
      <c r="G328" s="142"/>
      <c r="H328" s="142"/>
    </row>
    <row r="329" ht="15.75" customHeight="1">
      <c r="A329" s="282"/>
      <c r="B329" s="142"/>
      <c r="C329" s="266"/>
      <c r="D329" s="142"/>
      <c r="E329" s="142"/>
      <c r="F329" s="142"/>
      <c r="G329" s="142"/>
      <c r="H329" s="142"/>
    </row>
    <row r="330" ht="15.75" customHeight="1">
      <c r="A330" s="282"/>
      <c r="B330" s="142"/>
      <c r="C330" s="266"/>
      <c r="D330" s="142"/>
      <c r="E330" s="142"/>
      <c r="F330" s="142"/>
      <c r="G330" s="142"/>
      <c r="H330" s="142"/>
    </row>
    <row r="331" ht="15.75" customHeight="1">
      <c r="A331" s="282"/>
      <c r="B331" s="142"/>
      <c r="C331" s="266"/>
      <c r="D331" s="142"/>
      <c r="E331" s="142"/>
      <c r="F331" s="142"/>
      <c r="G331" s="142"/>
      <c r="H331" s="142"/>
    </row>
    <row r="332" ht="15.75" customHeight="1">
      <c r="A332" s="282"/>
      <c r="B332" s="142"/>
      <c r="C332" s="266"/>
      <c r="D332" s="142"/>
      <c r="E332" s="142"/>
      <c r="F332" s="142"/>
      <c r="G332" s="142"/>
      <c r="H332" s="142"/>
    </row>
    <row r="333" ht="15.75" customHeight="1">
      <c r="A333" s="282"/>
      <c r="B333" s="142"/>
      <c r="C333" s="266"/>
      <c r="D333" s="142"/>
      <c r="E333" s="142"/>
      <c r="F333" s="142"/>
      <c r="G333" s="142"/>
      <c r="H333" s="142"/>
    </row>
    <row r="334" ht="15.75" customHeight="1">
      <c r="A334" s="282"/>
      <c r="B334" s="142"/>
      <c r="C334" s="266"/>
      <c r="D334" s="142"/>
      <c r="E334" s="142"/>
      <c r="F334" s="142"/>
      <c r="G334" s="142"/>
      <c r="H334" s="142"/>
    </row>
    <row r="335" ht="15.75" customHeight="1">
      <c r="A335" s="282"/>
      <c r="B335" s="142"/>
      <c r="C335" s="266"/>
      <c r="D335" s="142"/>
      <c r="E335" s="142"/>
      <c r="F335" s="142"/>
      <c r="G335" s="142"/>
      <c r="H335" s="142"/>
    </row>
    <row r="336" ht="15.75" customHeight="1">
      <c r="A336" s="282"/>
      <c r="B336" s="142"/>
      <c r="C336" s="266"/>
      <c r="D336" s="142"/>
      <c r="E336" s="142"/>
      <c r="F336" s="142"/>
      <c r="G336" s="142"/>
      <c r="H336" s="142"/>
    </row>
    <row r="337" ht="15.75" customHeight="1">
      <c r="A337" s="282"/>
      <c r="B337" s="142"/>
      <c r="C337" s="266"/>
      <c r="D337" s="142"/>
      <c r="E337" s="142"/>
      <c r="F337" s="142"/>
      <c r="G337" s="142"/>
      <c r="H337" s="142"/>
    </row>
    <row r="338" ht="15.75" customHeight="1">
      <c r="A338" s="282"/>
      <c r="B338" s="142"/>
      <c r="C338" s="266"/>
      <c r="D338" s="142"/>
      <c r="E338" s="142"/>
      <c r="F338" s="142"/>
      <c r="G338" s="142"/>
      <c r="H338" s="142"/>
    </row>
    <row r="339" ht="15.75" customHeight="1">
      <c r="A339" s="282"/>
      <c r="B339" s="142"/>
      <c r="C339" s="266"/>
      <c r="D339" s="142"/>
      <c r="E339" s="142"/>
      <c r="F339" s="142"/>
      <c r="G339" s="142"/>
      <c r="H339" s="142"/>
    </row>
    <row r="340" ht="15.75" customHeight="1">
      <c r="A340" s="282"/>
      <c r="B340" s="142"/>
      <c r="C340" s="266"/>
      <c r="D340" s="142"/>
      <c r="E340" s="142"/>
      <c r="F340" s="142"/>
      <c r="G340" s="142"/>
      <c r="H340" s="142"/>
    </row>
    <row r="341" ht="15.75" customHeight="1">
      <c r="A341" s="282"/>
      <c r="B341" s="142"/>
      <c r="C341" s="266"/>
      <c r="D341" s="142"/>
      <c r="E341" s="142"/>
      <c r="F341" s="142"/>
      <c r="G341" s="142"/>
      <c r="H341" s="142"/>
    </row>
    <row r="342" ht="15.75" customHeight="1">
      <c r="A342" s="282"/>
      <c r="B342" s="142"/>
      <c r="C342" s="266"/>
      <c r="D342" s="142"/>
      <c r="E342" s="142"/>
      <c r="F342" s="142"/>
      <c r="G342" s="142"/>
      <c r="H342" s="142"/>
    </row>
    <row r="343" ht="15.75" customHeight="1">
      <c r="A343" s="282"/>
      <c r="B343" s="142"/>
      <c r="C343" s="266"/>
      <c r="D343" s="142"/>
      <c r="E343" s="142"/>
      <c r="F343" s="142"/>
      <c r="G343" s="142"/>
      <c r="H343" s="142"/>
    </row>
    <row r="344" ht="15.75" customHeight="1">
      <c r="A344" s="282"/>
      <c r="B344" s="142"/>
      <c r="C344" s="266"/>
      <c r="D344" s="142"/>
      <c r="E344" s="142"/>
      <c r="F344" s="142"/>
      <c r="G344" s="142"/>
      <c r="H344" s="142"/>
    </row>
    <row r="345" ht="15.75" customHeight="1">
      <c r="A345" s="282"/>
      <c r="B345" s="142"/>
      <c r="C345" s="266"/>
      <c r="D345" s="142"/>
      <c r="E345" s="142"/>
      <c r="F345" s="142"/>
      <c r="G345" s="142"/>
      <c r="H345" s="142"/>
    </row>
    <row r="346" ht="15.75" customHeight="1">
      <c r="A346" s="282"/>
      <c r="B346" s="142"/>
      <c r="C346" s="266"/>
      <c r="D346" s="142"/>
      <c r="E346" s="142"/>
      <c r="F346" s="142"/>
      <c r="G346" s="142"/>
      <c r="H346" s="142"/>
    </row>
    <row r="347" ht="15.75" customHeight="1">
      <c r="A347" s="282"/>
      <c r="B347" s="142"/>
      <c r="C347" s="266"/>
      <c r="D347" s="142"/>
      <c r="E347" s="142"/>
      <c r="F347" s="142"/>
      <c r="G347" s="142"/>
      <c r="H347" s="142"/>
    </row>
    <row r="348" ht="15.75" customHeight="1">
      <c r="A348" s="282"/>
      <c r="B348" s="142"/>
      <c r="C348" s="266"/>
      <c r="D348" s="142"/>
      <c r="E348" s="142"/>
      <c r="F348" s="142"/>
      <c r="G348" s="142"/>
      <c r="H348" s="142"/>
    </row>
    <row r="349" ht="15.75" customHeight="1">
      <c r="A349" s="282"/>
      <c r="B349" s="142"/>
      <c r="C349" s="266"/>
      <c r="D349" s="142"/>
      <c r="E349" s="142"/>
      <c r="F349" s="142"/>
      <c r="G349" s="142"/>
      <c r="H349" s="142"/>
    </row>
    <row r="350" ht="15.75" customHeight="1">
      <c r="A350" s="282"/>
      <c r="B350" s="142"/>
      <c r="C350" s="266"/>
      <c r="D350" s="142"/>
      <c r="E350" s="142"/>
      <c r="F350" s="142"/>
      <c r="G350" s="142"/>
      <c r="H350" s="142"/>
    </row>
    <row r="351" ht="15.75" customHeight="1">
      <c r="A351" s="282"/>
      <c r="B351" s="142"/>
      <c r="C351" s="266"/>
      <c r="D351" s="142"/>
      <c r="E351" s="142"/>
      <c r="F351" s="142"/>
      <c r="G351" s="142"/>
      <c r="H351" s="142"/>
    </row>
    <row r="352" ht="15.75" customHeight="1">
      <c r="A352" s="282"/>
      <c r="B352" s="142"/>
      <c r="C352" s="266"/>
      <c r="D352" s="142"/>
      <c r="E352" s="142"/>
      <c r="F352" s="142"/>
      <c r="G352" s="142"/>
      <c r="H352" s="142"/>
    </row>
    <row r="353" ht="15.75" customHeight="1">
      <c r="A353" s="282"/>
      <c r="B353" s="142"/>
      <c r="C353" s="266"/>
      <c r="D353" s="142"/>
      <c r="E353" s="142"/>
      <c r="F353" s="142"/>
      <c r="G353" s="142"/>
      <c r="H353" s="142"/>
    </row>
    <row r="354" ht="15.75" customHeight="1">
      <c r="A354" s="282"/>
      <c r="B354" s="142"/>
      <c r="C354" s="266"/>
      <c r="D354" s="142"/>
      <c r="E354" s="142"/>
      <c r="F354" s="142"/>
      <c r="G354" s="142"/>
      <c r="H354" s="142"/>
    </row>
    <row r="355" ht="15.75" customHeight="1">
      <c r="A355" s="282"/>
      <c r="B355" s="142"/>
      <c r="C355" s="266"/>
      <c r="D355" s="142"/>
      <c r="E355" s="142"/>
      <c r="F355" s="142"/>
      <c r="G355" s="142"/>
      <c r="H355" s="142"/>
    </row>
    <row r="356" ht="15.75" customHeight="1">
      <c r="A356" s="282"/>
      <c r="B356" s="142"/>
      <c r="C356" s="266"/>
      <c r="D356" s="142"/>
      <c r="E356" s="142"/>
      <c r="F356" s="142"/>
      <c r="G356" s="142"/>
      <c r="H356" s="142"/>
    </row>
    <row r="357" ht="15.75" customHeight="1">
      <c r="A357" s="282"/>
      <c r="B357" s="142"/>
      <c r="C357" s="266"/>
      <c r="D357" s="142"/>
      <c r="E357" s="142"/>
      <c r="F357" s="142"/>
      <c r="G357" s="142"/>
      <c r="H357" s="142"/>
    </row>
    <row r="358" ht="15.75" customHeight="1">
      <c r="A358" s="282"/>
      <c r="B358" s="142"/>
      <c r="C358" s="266"/>
      <c r="D358" s="142"/>
      <c r="E358" s="142"/>
      <c r="F358" s="142"/>
      <c r="G358" s="142"/>
      <c r="H358" s="142"/>
    </row>
    <row r="359" ht="15.75" customHeight="1">
      <c r="A359" s="282"/>
      <c r="B359" s="142"/>
      <c r="C359" s="266"/>
      <c r="D359" s="142"/>
      <c r="E359" s="142"/>
      <c r="F359" s="142"/>
      <c r="G359" s="142"/>
      <c r="H359" s="142"/>
    </row>
    <row r="360" ht="15.75" customHeight="1">
      <c r="A360" s="282"/>
      <c r="B360" s="142"/>
      <c r="C360" s="266"/>
      <c r="D360" s="142"/>
      <c r="E360" s="142"/>
      <c r="F360" s="142"/>
      <c r="G360" s="142"/>
      <c r="H360" s="142"/>
    </row>
    <row r="361" ht="15.75" customHeight="1">
      <c r="A361" s="282"/>
      <c r="B361" s="142"/>
      <c r="C361" s="266"/>
      <c r="D361" s="142"/>
      <c r="E361" s="142"/>
      <c r="F361" s="142"/>
      <c r="G361" s="142"/>
      <c r="H361" s="142"/>
    </row>
    <row r="362" ht="15.75" customHeight="1">
      <c r="A362" s="282"/>
      <c r="B362" s="142"/>
      <c r="C362" s="266"/>
      <c r="D362" s="142"/>
      <c r="E362" s="142"/>
      <c r="F362" s="142"/>
      <c r="G362" s="142"/>
      <c r="H362" s="142"/>
    </row>
    <row r="363" ht="15.75" customHeight="1">
      <c r="A363" s="282"/>
      <c r="B363" s="142"/>
      <c r="C363" s="266"/>
      <c r="D363" s="142"/>
      <c r="E363" s="142"/>
      <c r="F363" s="142"/>
      <c r="G363" s="142"/>
      <c r="H363" s="142"/>
    </row>
    <row r="364" ht="15.75" customHeight="1">
      <c r="A364" s="282"/>
      <c r="B364" s="142"/>
      <c r="C364" s="266"/>
      <c r="D364" s="142"/>
      <c r="E364" s="142"/>
      <c r="F364" s="142"/>
      <c r="G364" s="142"/>
      <c r="H364" s="142"/>
    </row>
    <row r="365" ht="15.75" customHeight="1">
      <c r="A365" s="282"/>
      <c r="B365" s="142"/>
      <c r="C365" s="266"/>
      <c r="D365" s="142"/>
      <c r="E365" s="142"/>
      <c r="F365" s="142"/>
      <c r="G365" s="142"/>
      <c r="H365" s="142"/>
    </row>
    <row r="366" ht="15.75" customHeight="1">
      <c r="A366" s="282"/>
      <c r="B366" s="142"/>
      <c r="C366" s="266"/>
      <c r="D366" s="142"/>
      <c r="E366" s="142"/>
      <c r="F366" s="142"/>
      <c r="G366" s="142"/>
      <c r="H366" s="142"/>
    </row>
    <row r="367" ht="15.75" customHeight="1">
      <c r="A367" s="282"/>
      <c r="B367" s="142"/>
      <c r="C367" s="266"/>
      <c r="D367" s="142"/>
      <c r="E367" s="142"/>
      <c r="F367" s="142"/>
      <c r="G367" s="142"/>
      <c r="H367" s="142"/>
    </row>
    <row r="368" ht="15.75" customHeight="1">
      <c r="A368" s="282"/>
      <c r="B368" s="142"/>
      <c r="C368" s="266"/>
      <c r="D368" s="142"/>
      <c r="E368" s="142"/>
      <c r="F368" s="142"/>
      <c r="G368" s="142"/>
      <c r="H368" s="142"/>
    </row>
    <row r="369" ht="15.75" customHeight="1">
      <c r="A369" s="282"/>
      <c r="B369" s="142"/>
      <c r="C369" s="266"/>
      <c r="D369" s="142"/>
      <c r="E369" s="142"/>
      <c r="F369" s="142"/>
      <c r="G369" s="142"/>
      <c r="H369" s="142"/>
    </row>
    <row r="370" ht="15.75" customHeight="1">
      <c r="A370" s="282"/>
      <c r="B370" s="142"/>
      <c r="C370" s="266"/>
      <c r="D370" s="142"/>
      <c r="E370" s="142"/>
      <c r="F370" s="142"/>
      <c r="G370" s="142"/>
      <c r="H370" s="142"/>
    </row>
    <row r="371" ht="15.75" customHeight="1">
      <c r="A371" s="282"/>
      <c r="B371" s="142"/>
      <c r="C371" s="266"/>
      <c r="D371" s="142"/>
      <c r="E371" s="142"/>
      <c r="F371" s="142"/>
      <c r="G371" s="142"/>
      <c r="H371" s="142"/>
    </row>
    <row r="372" ht="15.75" customHeight="1">
      <c r="A372" s="282"/>
      <c r="B372" s="142"/>
      <c r="C372" s="266"/>
      <c r="D372" s="142"/>
      <c r="E372" s="142"/>
      <c r="F372" s="142"/>
      <c r="G372" s="142"/>
      <c r="H372" s="142"/>
    </row>
    <row r="373" ht="15.75" customHeight="1">
      <c r="A373" s="282"/>
      <c r="B373" s="142"/>
      <c r="C373" s="266"/>
      <c r="D373" s="142"/>
      <c r="E373" s="142"/>
      <c r="F373" s="142"/>
      <c r="G373" s="142"/>
      <c r="H373" s="142"/>
    </row>
    <row r="374" ht="15.75" customHeight="1">
      <c r="A374" s="282"/>
      <c r="B374" s="142"/>
      <c r="C374" s="266"/>
      <c r="D374" s="142"/>
      <c r="E374" s="142"/>
      <c r="F374" s="142"/>
      <c r="G374" s="142"/>
      <c r="H374" s="142"/>
    </row>
    <row r="375" ht="15.75" customHeight="1">
      <c r="A375" s="282"/>
      <c r="B375" s="142"/>
      <c r="C375" s="266"/>
      <c r="D375" s="142"/>
      <c r="E375" s="142"/>
      <c r="F375" s="142"/>
      <c r="G375" s="142"/>
      <c r="H375" s="142"/>
    </row>
    <row r="376" ht="15.75" customHeight="1">
      <c r="A376" s="282"/>
      <c r="B376" s="142"/>
      <c r="C376" s="266"/>
      <c r="D376" s="142"/>
      <c r="E376" s="142"/>
      <c r="F376" s="142"/>
      <c r="G376" s="142"/>
      <c r="H376" s="142"/>
    </row>
    <row r="377" ht="15.75" customHeight="1">
      <c r="A377" s="282"/>
      <c r="B377" s="142"/>
      <c r="C377" s="266"/>
      <c r="D377" s="142"/>
      <c r="E377" s="142"/>
      <c r="F377" s="142"/>
      <c r="G377" s="142"/>
      <c r="H377" s="142"/>
    </row>
    <row r="378" ht="15.75" customHeight="1">
      <c r="A378" s="282"/>
      <c r="B378" s="142"/>
      <c r="C378" s="266"/>
      <c r="D378" s="142"/>
      <c r="E378" s="142"/>
      <c r="F378" s="142"/>
      <c r="G378" s="142"/>
      <c r="H378" s="142"/>
    </row>
    <row r="379" ht="15.75" customHeight="1">
      <c r="A379" s="282"/>
      <c r="B379" s="142"/>
      <c r="C379" s="266"/>
      <c r="D379" s="142"/>
      <c r="E379" s="142"/>
      <c r="F379" s="142"/>
      <c r="G379" s="142"/>
      <c r="H379" s="142"/>
    </row>
    <row r="380" ht="15.75" customHeight="1">
      <c r="A380" s="282"/>
      <c r="B380" s="142"/>
      <c r="C380" s="266"/>
      <c r="D380" s="142"/>
      <c r="E380" s="142"/>
      <c r="F380" s="142"/>
      <c r="G380" s="142"/>
      <c r="H380" s="142"/>
    </row>
    <row r="381" ht="15.75" customHeight="1">
      <c r="A381" s="282"/>
      <c r="B381" s="142"/>
      <c r="C381" s="266"/>
      <c r="D381" s="142"/>
      <c r="E381" s="142"/>
      <c r="F381" s="142"/>
      <c r="G381" s="142"/>
      <c r="H381" s="142"/>
    </row>
    <row r="382" ht="15.75" customHeight="1">
      <c r="A382" s="282"/>
      <c r="B382" s="142"/>
      <c r="C382" s="266"/>
      <c r="D382" s="142"/>
      <c r="E382" s="142"/>
      <c r="F382" s="142"/>
      <c r="G382" s="142"/>
      <c r="H382" s="142"/>
    </row>
    <row r="383" ht="15.75" customHeight="1">
      <c r="A383" s="282"/>
      <c r="B383" s="142"/>
      <c r="C383" s="266"/>
      <c r="D383" s="142"/>
      <c r="E383" s="142"/>
      <c r="F383" s="142"/>
      <c r="G383" s="142"/>
      <c r="H383" s="142"/>
    </row>
    <row r="384" ht="15.75" customHeight="1">
      <c r="A384" s="282"/>
      <c r="B384" s="142"/>
      <c r="C384" s="266"/>
      <c r="D384" s="142"/>
      <c r="E384" s="142"/>
      <c r="F384" s="142"/>
      <c r="G384" s="142"/>
      <c r="H384" s="142"/>
    </row>
    <row r="385" ht="15.75" customHeight="1">
      <c r="A385" s="282"/>
      <c r="B385" s="142"/>
      <c r="C385" s="266"/>
      <c r="D385" s="142"/>
      <c r="E385" s="142"/>
      <c r="F385" s="142"/>
      <c r="G385" s="142"/>
      <c r="H385" s="142"/>
    </row>
    <row r="386" ht="15.75" customHeight="1">
      <c r="A386" s="282"/>
      <c r="B386" s="142"/>
      <c r="C386" s="266"/>
      <c r="D386" s="142"/>
      <c r="E386" s="142"/>
      <c r="F386" s="142"/>
      <c r="G386" s="142"/>
      <c r="H386" s="142"/>
    </row>
    <row r="387" ht="15.75" customHeight="1">
      <c r="A387" s="282"/>
      <c r="B387" s="142"/>
      <c r="C387" s="266"/>
      <c r="D387" s="142"/>
      <c r="E387" s="142"/>
      <c r="F387" s="142"/>
      <c r="G387" s="142"/>
      <c r="H387" s="142"/>
    </row>
    <row r="388" ht="15.75" customHeight="1">
      <c r="A388" s="282"/>
      <c r="B388" s="142"/>
      <c r="C388" s="266"/>
      <c r="D388" s="142"/>
      <c r="E388" s="142"/>
      <c r="F388" s="142"/>
      <c r="G388" s="142"/>
      <c r="H388" s="142"/>
    </row>
    <row r="389" ht="15.75" customHeight="1">
      <c r="A389" s="282"/>
      <c r="B389" s="142"/>
      <c r="C389" s="266"/>
      <c r="D389" s="142"/>
      <c r="E389" s="142"/>
      <c r="F389" s="142"/>
      <c r="G389" s="142"/>
      <c r="H389" s="142"/>
    </row>
    <row r="390" ht="15.75" customHeight="1">
      <c r="A390" s="282"/>
      <c r="B390" s="142"/>
      <c r="C390" s="266"/>
      <c r="D390" s="142"/>
      <c r="E390" s="142"/>
      <c r="F390" s="142"/>
      <c r="G390" s="142"/>
      <c r="H390" s="142"/>
    </row>
    <row r="391" ht="15.75" customHeight="1">
      <c r="A391" s="282"/>
      <c r="B391" s="142"/>
      <c r="C391" s="266"/>
      <c r="D391" s="142"/>
      <c r="E391" s="142"/>
      <c r="F391" s="142"/>
      <c r="G391" s="142"/>
      <c r="H391" s="142"/>
    </row>
    <row r="392" ht="15.75" customHeight="1">
      <c r="A392" s="282"/>
      <c r="B392" s="142"/>
      <c r="C392" s="266"/>
      <c r="D392" s="142"/>
      <c r="E392" s="142"/>
      <c r="F392" s="142"/>
      <c r="G392" s="142"/>
      <c r="H392" s="142"/>
    </row>
    <row r="393" ht="15.75" customHeight="1">
      <c r="A393" s="282"/>
      <c r="B393" s="142"/>
      <c r="C393" s="266"/>
      <c r="D393" s="142"/>
      <c r="E393" s="142"/>
      <c r="F393" s="142"/>
      <c r="G393" s="142"/>
      <c r="H393" s="142"/>
    </row>
    <row r="394" ht="15.75" customHeight="1">
      <c r="A394" s="282"/>
      <c r="B394" s="142"/>
      <c r="C394" s="266"/>
      <c r="D394" s="142"/>
      <c r="E394" s="142"/>
      <c r="F394" s="142"/>
      <c r="G394" s="142"/>
      <c r="H394" s="142"/>
    </row>
    <row r="395" ht="15.75" customHeight="1">
      <c r="A395" s="282"/>
      <c r="B395" s="142"/>
      <c r="C395" s="266"/>
      <c r="D395" s="142"/>
      <c r="E395" s="142"/>
      <c r="F395" s="142"/>
      <c r="G395" s="142"/>
      <c r="H395" s="142"/>
    </row>
    <row r="396" ht="15.75" customHeight="1">
      <c r="A396" s="282"/>
      <c r="B396" s="142"/>
      <c r="C396" s="266"/>
      <c r="D396" s="142"/>
      <c r="E396" s="142"/>
      <c r="F396" s="142"/>
      <c r="G396" s="142"/>
      <c r="H396" s="142"/>
    </row>
    <row r="397" ht="15.75" customHeight="1">
      <c r="A397" s="282"/>
      <c r="B397" s="142"/>
      <c r="C397" s="266"/>
      <c r="D397" s="142"/>
      <c r="E397" s="142"/>
      <c r="F397" s="142"/>
      <c r="G397" s="142"/>
      <c r="H397" s="142"/>
    </row>
    <row r="398" ht="15.75" customHeight="1">
      <c r="A398" s="282"/>
      <c r="B398" s="142"/>
      <c r="C398" s="266"/>
      <c r="D398" s="142"/>
      <c r="E398" s="142"/>
      <c r="F398" s="142"/>
      <c r="G398" s="142"/>
      <c r="H398" s="142"/>
    </row>
    <row r="399" ht="15.75" customHeight="1">
      <c r="A399" s="282"/>
      <c r="B399" s="142"/>
      <c r="C399" s="266"/>
      <c r="D399" s="142"/>
      <c r="E399" s="142"/>
      <c r="F399" s="142"/>
      <c r="G399" s="142"/>
      <c r="H399" s="142"/>
    </row>
    <row r="400" ht="15.75" customHeight="1">
      <c r="A400" s="282"/>
      <c r="B400" s="142"/>
      <c r="C400" s="266"/>
      <c r="D400" s="142"/>
      <c r="E400" s="142"/>
      <c r="F400" s="142"/>
      <c r="G400" s="142"/>
      <c r="H400" s="142"/>
    </row>
    <row r="401" ht="15.75" customHeight="1">
      <c r="A401" s="282"/>
      <c r="B401" s="142"/>
      <c r="C401" s="266"/>
      <c r="D401" s="142"/>
      <c r="E401" s="142"/>
      <c r="F401" s="142"/>
      <c r="G401" s="142"/>
      <c r="H401" s="142"/>
    </row>
    <row r="402" ht="15.75" customHeight="1">
      <c r="A402" s="282"/>
      <c r="B402" s="142"/>
      <c r="C402" s="266"/>
      <c r="D402" s="142"/>
      <c r="E402" s="142"/>
      <c r="F402" s="142"/>
      <c r="G402" s="142"/>
      <c r="H402" s="142"/>
    </row>
    <row r="403" ht="15.75" customHeight="1">
      <c r="A403" s="282"/>
      <c r="B403" s="142"/>
      <c r="C403" s="266"/>
      <c r="D403" s="142"/>
      <c r="E403" s="142"/>
      <c r="F403" s="142"/>
      <c r="G403" s="142"/>
      <c r="H403" s="142"/>
    </row>
    <row r="404" ht="15.75" customHeight="1">
      <c r="A404" s="282"/>
      <c r="B404" s="142"/>
      <c r="C404" s="266"/>
      <c r="D404" s="142"/>
      <c r="E404" s="142"/>
      <c r="F404" s="142"/>
      <c r="G404" s="142"/>
      <c r="H404" s="142"/>
    </row>
    <row r="405" ht="15.75" customHeight="1">
      <c r="A405" s="282"/>
      <c r="B405" s="142"/>
      <c r="C405" s="266"/>
      <c r="D405" s="142"/>
      <c r="E405" s="142"/>
      <c r="F405" s="142"/>
      <c r="G405" s="142"/>
      <c r="H405" s="142"/>
    </row>
    <row r="406" ht="15.75" customHeight="1">
      <c r="A406" s="282"/>
      <c r="B406" s="142"/>
      <c r="C406" s="266"/>
      <c r="D406" s="142"/>
      <c r="E406" s="142"/>
      <c r="F406" s="142"/>
      <c r="G406" s="142"/>
      <c r="H406" s="142"/>
    </row>
    <row r="407" ht="15.75" customHeight="1">
      <c r="A407" s="282"/>
      <c r="B407" s="142"/>
      <c r="C407" s="266"/>
      <c r="D407" s="142"/>
      <c r="E407" s="142"/>
      <c r="F407" s="142"/>
      <c r="G407" s="142"/>
      <c r="H407" s="142"/>
    </row>
    <row r="408" ht="15.75" customHeight="1">
      <c r="A408" s="282"/>
      <c r="B408" s="142"/>
      <c r="C408" s="266"/>
      <c r="D408" s="142"/>
      <c r="E408" s="142"/>
      <c r="F408" s="142"/>
      <c r="G408" s="142"/>
      <c r="H408" s="142"/>
    </row>
    <row r="409" ht="15.75" customHeight="1">
      <c r="A409" s="282"/>
      <c r="B409" s="142"/>
      <c r="C409" s="266"/>
      <c r="D409" s="142"/>
      <c r="E409" s="142"/>
      <c r="F409" s="142"/>
      <c r="G409" s="142"/>
      <c r="H409" s="142"/>
    </row>
    <row r="410" ht="15.75" customHeight="1">
      <c r="A410" s="282"/>
      <c r="B410" s="142"/>
      <c r="C410" s="266"/>
      <c r="D410" s="142"/>
      <c r="E410" s="142"/>
      <c r="F410" s="142"/>
      <c r="G410" s="142"/>
      <c r="H410" s="142"/>
    </row>
    <row r="411" ht="15.75" customHeight="1">
      <c r="A411" s="282"/>
      <c r="B411" s="142"/>
      <c r="C411" s="266"/>
      <c r="D411" s="142"/>
      <c r="E411" s="142"/>
      <c r="F411" s="142"/>
      <c r="G411" s="142"/>
      <c r="H411" s="142"/>
    </row>
    <row r="412" ht="15.75" customHeight="1">
      <c r="A412" s="282"/>
      <c r="B412" s="142"/>
      <c r="C412" s="266"/>
      <c r="D412" s="142"/>
      <c r="E412" s="142"/>
      <c r="F412" s="142"/>
      <c r="G412" s="142"/>
      <c r="H412" s="142"/>
    </row>
    <row r="413" ht="15.75" customHeight="1">
      <c r="A413" s="282"/>
      <c r="B413" s="142"/>
      <c r="C413" s="266"/>
      <c r="D413" s="142"/>
      <c r="E413" s="142"/>
      <c r="F413" s="142"/>
      <c r="G413" s="142"/>
      <c r="H413" s="142"/>
    </row>
    <row r="414" ht="15.75" customHeight="1">
      <c r="A414" s="282"/>
      <c r="B414" s="142"/>
      <c r="C414" s="266"/>
      <c r="D414" s="142"/>
      <c r="E414" s="142"/>
      <c r="F414" s="142"/>
      <c r="G414" s="142"/>
      <c r="H414" s="142"/>
    </row>
    <row r="415" ht="15.75" customHeight="1">
      <c r="A415" s="282"/>
      <c r="B415" s="142"/>
      <c r="C415" s="266"/>
      <c r="D415" s="142"/>
      <c r="E415" s="142"/>
      <c r="F415" s="142"/>
      <c r="G415" s="142"/>
      <c r="H415" s="142"/>
    </row>
    <row r="416" ht="15.75" customHeight="1">
      <c r="A416" s="282"/>
      <c r="B416" s="142"/>
      <c r="C416" s="266"/>
      <c r="D416" s="142"/>
      <c r="E416" s="142"/>
      <c r="F416" s="142"/>
      <c r="G416" s="142"/>
      <c r="H416" s="142"/>
    </row>
    <row r="417" ht="15.75" customHeight="1">
      <c r="A417" s="282"/>
      <c r="B417" s="142"/>
      <c r="C417" s="266"/>
      <c r="D417" s="142"/>
      <c r="E417" s="142"/>
      <c r="F417" s="142"/>
      <c r="G417" s="142"/>
      <c r="H417" s="142"/>
    </row>
    <row r="418" ht="15.75" customHeight="1">
      <c r="A418" s="282"/>
      <c r="B418" s="142"/>
      <c r="C418" s="266"/>
      <c r="D418" s="142"/>
      <c r="E418" s="142"/>
      <c r="F418" s="142"/>
      <c r="G418" s="142"/>
      <c r="H418" s="142"/>
    </row>
    <row r="419" ht="15.75" customHeight="1">
      <c r="A419" s="282"/>
      <c r="B419" s="142"/>
      <c r="C419" s="266"/>
      <c r="D419" s="142"/>
      <c r="E419" s="142"/>
      <c r="F419" s="142"/>
      <c r="G419" s="142"/>
      <c r="H419" s="142"/>
    </row>
    <row r="420" ht="15.75" customHeight="1">
      <c r="A420" s="282"/>
      <c r="B420" s="142"/>
      <c r="C420" s="266"/>
      <c r="D420" s="142"/>
      <c r="E420" s="142"/>
      <c r="F420" s="142"/>
      <c r="G420" s="142"/>
      <c r="H420" s="142"/>
    </row>
    <row r="421" ht="15.75" customHeight="1">
      <c r="A421" s="282"/>
      <c r="B421" s="142"/>
      <c r="C421" s="266"/>
      <c r="D421" s="142"/>
      <c r="E421" s="142"/>
      <c r="F421" s="142"/>
      <c r="G421" s="142"/>
      <c r="H421" s="142"/>
    </row>
    <row r="422" ht="15.75" customHeight="1">
      <c r="A422" s="282"/>
      <c r="B422" s="142"/>
      <c r="C422" s="266"/>
      <c r="D422" s="142"/>
      <c r="E422" s="142"/>
      <c r="F422" s="142"/>
      <c r="G422" s="142"/>
      <c r="H422" s="142"/>
    </row>
    <row r="423" ht="15.75" customHeight="1">
      <c r="A423" s="282"/>
      <c r="B423" s="142"/>
      <c r="C423" s="266"/>
      <c r="D423" s="142"/>
      <c r="E423" s="142"/>
      <c r="F423" s="142"/>
      <c r="G423" s="142"/>
      <c r="H423" s="142"/>
    </row>
    <row r="424" ht="15.75" customHeight="1">
      <c r="A424" s="282"/>
      <c r="B424" s="142"/>
      <c r="C424" s="266"/>
      <c r="D424" s="142"/>
      <c r="E424" s="142"/>
      <c r="F424" s="142"/>
      <c r="G424" s="142"/>
      <c r="H424" s="142"/>
    </row>
    <row r="425" ht="15.75" customHeight="1">
      <c r="A425" s="282"/>
      <c r="B425" s="142"/>
      <c r="C425" s="266"/>
      <c r="D425" s="142"/>
      <c r="E425" s="142"/>
      <c r="F425" s="142"/>
      <c r="G425" s="142"/>
      <c r="H425" s="142"/>
    </row>
    <row r="426" ht="15.75" customHeight="1">
      <c r="A426" s="282"/>
      <c r="B426" s="142"/>
      <c r="C426" s="266"/>
      <c r="D426" s="142"/>
      <c r="E426" s="142"/>
      <c r="F426" s="142"/>
      <c r="G426" s="142"/>
      <c r="H426" s="142"/>
    </row>
    <row r="427" ht="15.75" customHeight="1">
      <c r="A427" s="282"/>
      <c r="B427" s="142"/>
      <c r="C427" s="266"/>
      <c r="D427" s="142"/>
      <c r="E427" s="142"/>
      <c r="F427" s="142"/>
      <c r="G427" s="142"/>
      <c r="H427" s="142"/>
    </row>
    <row r="428" ht="15.75" customHeight="1">
      <c r="A428" s="282"/>
      <c r="B428" s="142"/>
      <c r="C428" s="266"/>
      <c r="D428" s="142"/>
      <c r="E428" s="142"/>
      <c r="F428" s="142"/>
      <c r="G428" s="142"/>
      <c r="H428" s="142"/>
    </row>
    <row r="429" ht="15.75" customHeight="1">
      <c r="A429" s="282"/>
      <c r="B429" s="142"/>
      <c r="C429" s="266"/>
      <c r="D429" s="142"/>
      <c r="E429" s="142"/>
      <c r="F429" s="142"/>
      <c r="G429" s="142"/>
      <c r="H429" s="142"/>
    </row>
    <row r="430" ht="15.75" customHeight="1">
      <c r="A430" s="282"/>
      <c r="B430" s="142"/>
      <c r="C430" s="266"/>
      <c r="D430" s="142"/>
      <c r="E430" s="142"/>
      <c r="F430" s="142"/>
      <c r="G430" s="142"/>
      <c r="H430" s="142"/>
    </row>
    <row r="431" ht="15.75" customHeight="1">
      <c r="A431" s="282"/>
      <c r="B431" s="142"/>
      <c r="C431" s="266"/>
      <c r="D431" s="142"/>
      <c r="E431" s="142"/>
      <c r="F431" s="142"/>
      <c r="G431" s="142"/>
      <c r="H431" s="142"/>
    </row>
    <row r="432" ht="15.75" customHeight="1">
      <c r="A432" s="282"/>
      <c r="B432" s="142"/>
      <c r="C432" s="266"/>
      <c r="D432" s="142"/>
      <c r="E432" s="142"/>
      <c r="F432" s="142"/>
      <c r="G432" s="142"/>
      <c r="H432" s="142"/>
    </row>
    <row r="433" ht="15.75" customHeight="1">
      <c r="A433" s="282"/>
      <c r="B433" s="142"/>
      <c r="C433" s="266"/>
      <c r="D433" s="142"/>
      <c r="E433" s="142"/>
      <c r="F433" s="142"/>
      <c r="G433" s="142"/>
      <c r="H433" s="142"/>
    </row>
    <row r="434" ht="15.75" customHeight="1">
      <c r="A434" s="282"/>
      <c r="B434" s="142"/>
      <c r="C434" s="266"/>
      <c r="D434" s="142"/>
      <c r="E434" s="142"/>
      <c r="F434" s="142"/>
      <c r="G434" s="142"/>
      <c r="H434" s="142"/>
    </row>
    <row r="435" ht="15.75" customHeight="1">
      <c r="A435" s="282"/>
      <c r="B435" s="142"/>
      <c r="C435" s="266"/>
      <c r="D435" s="142"/>
      <c r="E435" s="142"/>
      <c r="F435" s="142"/>
      <c r="G435" s="142"/>
      <c r="H435" s="142"/>
    </row>
    <row r="436" ht="15.75" customHeight="1">
      <c r="A436" s="282"/>
      <c r="B436" s="142"/>
      <c r="C436" s="266"/>
      <c r="D436" s="142"/>
      <c r="E436" s="142"/>
      <c r="F436" s="142"/>
      <c r="G436" s="142"/>
      <c r="H436" s="142"/>
    </row>
    <row r="437" ht="15.75" customHeight="1">
      <c r="A437" s="282"/>
      <c r="B437" s="142"/>
      <c r="C437" s="266"/>
      <c r="D437" s="142"/>
      <c r="E437" s="142"/>
      <c r="F437" s="142"/>
      <c r="G437" s="142"/>
      <c r="H437" s="142"/>
    </row>
    <row r="438" ht="15.75" customHeight="1">
      <c r="A438" s="282"/>
      <c r="B438" s="142"/>
      <c r="C438" s="266"/>
      <c r="D438" s="142"/>
      <c r="E438" s="142"/>
      <c r="F438" s="142"/>
      <c r="G438" s="142"/>
      <c r="H438" s="142"/>
    </row>
    <row r="439" ht="15.75" customHeight="1">
      <c r="A439" s="282"/>
      <c r="B439" s="142"/>
      <c r="C439" s="266"/>
      <c r="D439" s="142"/>
      <c r="E439" s="142"/>
      <c r="F439" s="142"/>
      <c r="G439" s="142"/>
      <c r="H439" s="142"/>
    </row>
    <row r="440" ht="15.75" customHeight="1">
      <c r="A440" s="282"/>
      <c r="B440" s="142"/>
      <c r="C440" s="266"/>
      <c r="D440" s="142"/>
      <c r="E440" s="142"/>
      <c r="F440" s="142"/>
      <c r="G440" s="142"/>
      <c r="H440" s="142"/>
    </row>
    <row r="441" ht="15.75" customHeight="1">
      <c r="A441" s="282"/>
      <c r="B441" s="142"/>
      <c r="C441" s="266"/>
      <c r="D441" s="142"/>
      <c r="E441" s="142"/>
      <c r="F441" s="142"/>
      <c r="G441" s="142"/>
      <c r="H441" s="142"/>
    </row>
    <row r="442" ht="15.75" customHeight="1">
      <c r="A442" s="282"/>
      <c r="B442" s="142"/>
      <c r="C442" s="266"/>
      <c r="D442" s="142"/>
      <c r="E442" s="142"/>
      <c r="F442" s="142"/>
      <c r="G442" s="142"/>
      <c r="H442" s="142"/>
    </row>
    <row r="443" ht="15.75" customHeight="1">
      <c r="A443" s="282"/>
      <c r="B443" s="142"/>
      <c r="C443" s="266"/>
      <c r="D443" s="142"/>
      <c r="E443" s="142"/>
      <c r="F443" s="142"/>
      <c r="G443" s="142"/>
      <c r="H443" s="142"/>
    </row>
    <row r="444" ht="15.75" customHeight="1">
      <c r="A444" s="282"/>
      <c r="B444" s="142"/>
      <c r="C444" s="266"/>
      <c r="D444" s="142"/>
      <c r="E444" s="142"/>
      <c r="F444" s="142"/>
      <c r="G444" s="142"/>
      <c r="H444" s="142"/>
    </row>
    <row r="445" ht="15.75" customHeight="1">
      <c r="A445" s="282"/>
      <c r="B445" s="142"/>
      <c r="C445" s="266"/>
      <c r="D445" s="142"/>
      <c r="E445" s="142"/>
      <c r="F445" s="142"/>
      <c r="G445" s="142"/>
      <c r="H445" s="142"/>
    </row>
    <row r="446" ht="15.75" customHeight="1">
      <c r="A446" s="282"/>
      <c r="B446" s="142"/>
      <c r="C446" s="266"/>
      <c r="D446" s="142"/>
      <c r="E446" s="142"/>
      <c r="F446" s="142"/>
      <c r="G446" s="142"/>
      <c r="H446" s="142"/>
    </row>
    <row r="447" ht="15.75" customHeight="1">
      <c r="A447" s="282"/>
      <c r="B447" s="142"/>
      <c r="C447" s="266"/>
      <c r="D447" s="142"/>
      <c r="E447" s="142"/>
      <c r="F447" s="142"/>
      <c r="G447" s="142"/>
      <c r="H447" s="142"/>
    </row>
    <row r="448" ht="15.75" customHeight="1">
      <c r="A448" s="282"/>
      <c r="B448" s="142"/>
      <c r="C448" s="266"/>
      <c r="D448" s="142"/>
      <c r="E448" s="142"/>
      <c r="F448" s="142"/>
      <c r="G448" s="142"/>
      <c r="H448" s="142"/>
    </row>
    <row r="449" ht="15.75" customHeight="1">
      <c r="A449" s="282"/>
      <c r="B449" s="142"/>
      <c r="C449" s="266"/>
      <c r="D449" s="142"/>
      <c r="E449" s="142"/>
      <c r="F449" s="142"/>
      <c r="G449" s="142"/>
      <c r="H449" s="142"/>
    </row>
    <row r="450" ht="15.75" customHeight="1">
      <c r="A450" s="282"/>
      <c r="B450" s="142"/>
      <c r="C450" s="266"/>
      <c r="D450" s="142"/>
      <c r="E450" s="142"/>
      <c r="F450" s="142"/>
      <c r="G450" s="142"/>
      <c r="H450" s="142"/>
    </row>
    <row r="451" ht="15.75" customHeight="1">
      <c r="A451" s="282"/>
      <c r="B451" s="142"/>
      <c r="C451" s="266"/>
      <c r="D451" s="142"/>
      <c r="E451" s="142"/>
      <c r="F451" s="142"/>
      <c r="G451" s="142"/>
      <c r="H451" s="142"/>
    </row>
    <row r="452" ht="15.75" customHeight="1">
      <c r="A452" s="282"/>
      <c r="B452" s="142"/>
      <c r="C452" s="266"/>
      <c r="D452" s="142"/>
      <c r="E452" s="142"/>
      <c r="F452" s="142"/>
      <c r="G452" s="142"/>
      <c r="H452" s="142"/>
    </row>
    <row r="453" ht="15.75" customHeight="1">
      <c r="A453" s="282"/>
      <c r="B453" s="142"/>
      <c r="C453" s="266"/>
      <c r="D453" s="142"/>
      <c r="E453" s="142"/>
      <c r="F453" s="142"/>
      <c r="G453" s="142"/>
      <c r="H453" s="142"/>
    </row>
    <row r="454" ht="15.75" customHeight="1">
      <c r="A454" s="282"/>
      <c r="B454" s="142"/>
      <c r="C454" s="266"/>
      <c r="D454" s="142"/>
      <c r="E454" s="142"/>
      <c r="F454" s="142"/>
      <c r="G454" s="142"/>
      <c r="H454" s="142"/>
    </row>
    <row r="455" ht="15.75" customHeight="1">
      <c r="A455" s="282"/>
      <c r="B455" s="142"/>
      <c r="C455" s="266"/>
      <c r="D455" s="142"/>
      <c r="E455" s="142"/>
      <c r="F455" s="142"/>
      <c r="G455" s="142"/>
      <c r="H455" s="142"/>
    </row>
    <row r="456" ht="15.75" customHeight="1">
      <c r="A456" s="282"/>
      <c r="B456" s="142"/>
      <c r="C456" s="266"/>
      <c r="D456" s="142"/>
      <c r="E456" s="142"/>
      <c r="F456" s="142"/>
      <c r="G456" s="142"/>
      <c r="H456" s="142"/>
    </row>
    <row r="457" ht="15.75" customHeight="1">
      <c r="A457" s="282"/>
      <c r="B457" s="142"/>
      <c r="C457" s="266"/>
      <c r="D457" s="142"/>
      <c r="E457" s="142"/>
      <c r="F457" s="142"/>
      <c r="G457" s="142"/>
      <c r="H457" s="142"/>
    </row>
    <row r="458" ht="15.75" customHeight="1">
      <c r="A458" s="282"/>
      <c r="B458" s="142"/>
      <c r="C458" s="266"/>
      <c r="D458" s="142"/>
      <c r="E458" s="142"/>
      <c r="F458" s="142"/>
      <c r="G458" s="142"/>
      <c r="H458" s="142"/>
    </row>
    <row r="459" ht="15.75" customHeight="1">
      <c r="A459" s="282"/>
      <c r="B459" s="142"/>
      <c r="C459" s="266"/>
      <c r="D459" s="142"/>
      <c r="E459" s="142"/>
      <c r="F459" s="142"/>
      <c r="G459" s="142"/>
      <c r="H459" s="142"/>
    </row>
    <row r="460" ht="15.75" customHeight="1">
      <c r="A460" s="282"/>
      <c r="B460" s="142"/>
      <c r="C460" s="266"/>
      <c r="D460" s="142"/>
      <c r="E460" s="142"/>
      <c r="F460" s="142"/>
      <c r="G460" s="142"/>
      <c r="H460" s="142"/>
    </row>
    <row r="461" ht="15.75" customHeight="1">
      <c r="A461" s="282"/>
      <c r="B461" s="142"/>
      <c r="C461" s="266"/>
      <c r="D461" s="142"/>
      <c r="E461" s="142"/>
      <c r="F461" s="142"/>
      <c r="G461" s="142"/>
      <c r="H461" s="142"/>
    </row>
    <row r="462" ht="15.75" customHeight="1">
      <c r="A462" s="282"/>
      <c r="B462" s="142"/>
      <c r="C462" s="266"/>
      <c r="D462" s="142"/>
      <c r="E462" s="142"/>
      <c r="F462" s="142"/>
      <c r="G462" s="142"/>
      <c r="H462" s="142"/>
    </row>
    <row r="463" ht="15.75" customHeight="1">
      <c r="A463" s="282"/>
      <c r="B463" s="142"/>
      <c r="C463" s="266"/>
      <c r="D463" s="142"/>
      <c r="E463" s="142"/>
      <c r="F463" s="142"/>
      <c r="G463" s="142"/>
      <c r="H463" s="142"/>
    </row>
    <row r="464" ht="15.75" customHeight="1">
      <c r="A464" s="282"/>
      <c r="B464" s="142"/>
      <c r="C464" s="266"/>
      <c r="D464" s="142"/>
      <c r="E464" s="142"/>
      <c r="F464" s="142"/>
      <c r="G464" s="142"/>
      <c r="H464" s="142"/>
    </row>
    <row r="465" ht="15.75" customHeight="1">
      <c r="A465" s="282"/>
      <c r="B465" s="142"/>
      <c r="C465" s="266"/>
      <c r="D465" s="142"/>
      <c r="E465" s="142"/>
      <c r="F465" s="142"/>
      <c r="G465" s="142"/>
      <c r="H465" s="142"/>
    </row>
    <row r="466" ht="15.75" customHeight="1">
      <c r="A466" s="282"/>
      <c r="B466" s="142"/>
      <c r="C466" s="266"/>
      <c r="D466" s="142"/>
      <c r="E466" s="142"/>
      <c r="F466" s="142"/>
      <c r="G466" s="142"/>
      <c r="H466" s="142"/>
    </row>
    <row r="467" ht="15.75" customHeight="1">
      <c r="A467" s="282"/>
      <c r="B467" s="142"/>
      <c r="C467" s="266"/>
      <c r="D467" s="142"/>
      <c r="E467" s="142"/>
      <c r="F467" s="142"/>
      <c r="G467" s="142"/>
      <c r="H467" s="142"/>
    </row>
    <row r="468" ht="15.75" customHeight="1">
      <c r="A468" s="282"/>
      <c r="B468" s="142"/>
      <c r="C468" s="266"/>
      <c r="D468" s="142"/>
      <c r="E468" s="142"/>
      <c r="F468" s="142"/>
      <c r="G468" s="142"/>
      <c r="H468" s="142"/>
    </row>
    <row r="469" ht="15.75" customHeight="1">
      <c r="A469" s="282"/>
      <c r="B469" s="142"/>
      <c r="C469" s="266"/>
      <c r="D469" s="142"/>
      <c r="E469" s="142"/>
      <c r="F469" s="142"/>
      <c r="G469" s="142"/>
      <c r="H469" s="142"/>
    </row>
    <row r="470" ht="15.75" customHeight="1">
      <c r="A470" s="282"/>
      <c r="B470" s="142"/>
      <c r="C470" s="266"/>
      <c r="D470" s="142"/>
      <c r="E470" s="142"/>
      <c r="F470" s="142"/>
      <c r="G470" s="142"/>
      <c r="H470" s="142"/>
    </row>
    <row r="471" ht="15.75" customHeight="1">
      <c r="A471" s="282"/>
      <c r="B471" s="142"/>
      <c r="C471" s="266"/>
      <c r="D471" s="142"/>
      <c r="E471" s="142"/>
      <c r="F471" s="142"/>
      <c r="G471" s="142"/>
      <c r="H471" s="142"/>
    </row>
    <row r="472" ht="15.75" customHeight="1">
      <c r="A472" s="282"/>
      <c r="B472" s="142"/>
      <c r="C472" s="266"/>
      <c r="D472" s="142"/>
      <c r="E472" s="142"/>
      <c r="F472" s="142"/>
      <c r="G472" s="142"/>
      <c r="H472" s="142"/>
    </row>
    <row r="473" ht="15.75" customHeight="1">
      <c r="A473" s="282"/>
      <c r="B473" s="142"/>
      <c r="C473" s="266"/>
      <c r="D473" s="142"/>
      <c r="E473" s="142"/>
      <c r="F473" s="142"/>
      <c r="G473" s="142"/>
      <c r="H473" s="142"/>
    </row>
    <row r="474" ht="15.75" customHeight="1">
      <c r="A474" s="282"/>
      <c r="B474" s="142"/>
      <c r="C474" s="266"/>
      <c r="D474" s="142"/>
      <c r="E474" s="142"/>
      <c r="F474" s="142"/>
      <c r="G474" s="142"/>
      <c r="H474" s="142"/>
    </row>
    <row r="475" ht="15.75" customHeight="1">
      <c r="A475" s="282"/>
      <c r="B475" s="142"/>
      <c r="C475" s="266"/>
      <c r="D475" s="142"/>
      <c r="E475" s="142"/>
      <c r="F475" s="142"/>
      <c r="G475" s="142"/>
      <c r="H475" s="142"/>
    </row>
    <row r="476" ht="15.75" customHeight="1">
      <c r="A476" s="282"/>
      <c r="B476" s="142"/>
      <c r="C476" s="266"/>
      <c r="D476" s="142"/>
      <c r="E476" s="142"/>
      <c r="F476" s="142"/>
      <c r="G476" s="142"/>
      <c r="H476" s="142"/>
    </row>
    <row r="477" ht="15.75" customHeight="1">
      <c r="A477" s="282"/>
      <c r="B477" s="142"/>
      <c r="C477" s="266"/>
      <c r="D477" s="142"/>
      <c r="E477" s="142"/>
      <c r="F477" s="142"/>
      <c r="G477" s="142"/>
      <c r="H477" s="142"/>
    </row>
    <row r="478" ht="15.75" customHeight="1">
      <c r="A478" s="282"/>
      <c r="B478" s="142"/>
      <c r="C478" s="266"/>
      <c r="D478" s="142"/>
      <c r="E478" s="142"/>
      <c r="F478" s="142"/>
      <c r="G478" s="142"/>
      <c r="H478" s="142"/>
    </row>
    <row r="479" ht="15.75" customHeight="1">
      <c r="A479" s="282"/>
      <c r="B479" s="142"/>
      <c r="C479" s="266"/>
      <c r="D479" s="142"/>
      <c r="E479" s="142"/>
      <c r="F479" s="142"/>
      <c r="G479" s="142"/>
      <c r="H479" s="142"/>
    </row>
    <row r="480" ht="15.75" customHeight="1">
      <c r="A480" s="282"/>
      <c r="B480" s="142"/>
      <c r="C480" s="266"/>
      <c r="D480" s="142"/>
      <c r="E480" s="142"/>
      <c r="F480" s="142"/>
      <c r="G480" s="142"/>
      <c r="H480" s="142"/>
    </row>
    <row r="481" ht="15.75" customHeight="1">
      <c r="A481" s="282"/>
      <c r="B481" s="142"/>
      <c r="C481" s="266"/>
      <c r="D481" s="142"/>
      <c r="E481" s="142"/>
      <c r="F481" s="142"/>
      <c r="G481" s="142"/>
      <c r="H481" s="142"/>
    </row>
    <row r="482" ht="15.75" customHeight="1">
      <c r="A482" s="282"/>
      <c r="B482" s="142"/>
      <c r="C482" s="266"/>
      <c r="D482" s="142"/>
      <c r="E482" s="142"/>
      <c r="F482" s="142"/>
      <c r="G482" s="142"/>
      <c r="H482" s="142"/>
    </row>
    <row r="483" ht="15.75" customHeight="1">
      <c r="A483" s="282"/>
      <c r="B483" s="142"/>
      <c r="C483" s="266"/>
      <c r="D483" s="142"/>
      <c r="E483" s="142"/>
      <c r="F483" s="142"/>
      <c r="G483" s="142"/>
      <c r="H483" s="142"/>
    </row>
    <row r="484" ht="15.75" customHeight="1">
      <c r="A484" s="282"/>
      <c r="B484" s="142"/>
      <c r="C484" s="266"/>
      <c r="D484" s="142"/>
      <c r="E484" s="142"/>
      <c r="F484" s="142"/>
      <c r="G484" s="142"/>
      <c r="H484" s="142"/>
    </row>
    <row r="485" ht="15.75" customHeight="1">
      <c r="A485" s="282"/>
      <c r="B485" s="142"/>
      <c r="C485" s="266"/>
      <c r="D485" s="142"/>
      <c r="E485" s="142"/>
      <c r="F485" s="142"/>
      <c r="G485" s="142"/>
      <c r="H485" s="142"/>
    </row>
    <row r="486" ht="15.75" customHeight="1">
      <c r="A486" s="282"/>
      <c r="B486" s="142"/>
      <c r="C486" s="266"/>
      <c r="D486" s="142"/>
      <c r="E486" s="142"/>
      <c r="F486" s="142"/>
      <c r="G486" s="142"/>
      <c r="H486" s="142"/>
    </row>
    <row r="487" ht="15.75" customHeight="1">
      <c r="A487" s="282"/>
      <c r="B487" s="142"/>
      <c r="C487" s="266"/>
      <c r="D487" s="142"/>
      <c r="E487" s="142"/>
      <c r="F487" s="142"/>
      <c r="G487" s="142"/>
      <c r="H487" s="142"/>
    </row>
    <row r="488" ht="15.75" customHeight="1">
      <c r="A488" s="282"/>
      <c r="B488" s="142"/>
      <c r="C488" s="266"/>
      <c r="D488" s="142"/>
      <c r="E488" s="142"/>
      <c r="F488" s="142"/>
      <c r="G488" s="142"/>
      <c r="H488" s="142"/>
    </row>
    <row r="489" ht="15.75" customHeight="1">
      <c r="A489" s="282"/>
      <c r="B489" s="142"/>
      <c r="C489" s="266"/>
      <c r="D489" s="142"/>
      <c r="E489" s="142"/>
      <c r="F489" s="142"/>
      <c r="G489" s="142"/>
      <c r="H489" s="142"/>
    </row>
    <row r="490" ht="15.75" customHeight="1">
      <c r="A490" s="282"/>
      <c r="B490" s="142"/>
      <c r="C490" s="266"/>
      <c r="D490" s="142"/>
      <c r="E490" s="142"/>
      <c r="F490" s="142"/>
      <c r="G490" s="142"/>
      <c r="H490" s="142"/>
    </row>
    <row r="491" ht="15.75" customHeight="1">
      <c r="A491" s="282"/>
      <c r="B491" s="142"/>
      <c r="C491" s="266"/>
      <c r="D491" s="142"/>
      <c r="E491" s="142"/>
      <c r="F491" s="142"/>
      <c r="G491" s="142"/>
      <c r="H491" s="142"/>
    </row>
    <row r="492" ht="15.75" customHeight="1">
      <c r="A492" s="282"/>
      <c r="B492" s="142"/>
      <c r="C492" s="266"/>
      <c r="D492" s="142"/>
      <c r="E492" s="142"/>
      <c r="F492" s="142"/>
      <c r="G492" s="142"/>
      <c r="H492" s="142"/>
    </row>
    <row r="493" ht="15.75" customHeight="1">
      <c r="A493" s="282"/>
      <c r="B493" s="142"/>
      <c r="C493" s="266"/>
      <c r="D493" s="142"/>
      <c r="E493" s="142"/>
      <c r="F493" s="142"/>
      <c r="G493" s="142"/>
      <c r="H493" s="142"/>
    </row>
    <row r="494" ht="15.75" customHeight="1">
      <c r="A494" s="282"/>
      <c r="B494" s="142"/>
      <c r="C494" s="266"/>
      <c r="D494" s="142"/>
      <c r="E494" s="142"/>
      <c r="F494" s="142"/>
      <c r="G494" s="142"/>
      <c r="H494" s="142"/>
    </row>
    <row r="495" ht="15.75" customHeight="1">
      <c r="A495" s="282"/>
      <c r="B495" s="142"/>
      <c r="C495" s="266"/>
      <c r="D495" s="142"/>
      <c r="E495" s="142"/>
      <c r="F495" s="142"/>
      <c r="G495" s="142"/>
      <c r="H495" s="142"/>
    </row>
    <row r="496" ht="15.75" customHeight="1">
      <c r="A496" s="282"/>
      <c r="B496" s="142"/>
      <c r="C496" s="266"/>
      <c r="D496" s="142"/>
      <c r="E496" s="142"/>
      <c r="F496" s="142"/>
      <c r="G496" s="142"/>
      <c r="H496" s="142"/>
    </row>
    <row r="497" ht="15.75" customHeight="1">
      <c r="A497" s="282"/>
      <c r="B497" s="142"/>
      <c r="C497" s="266"/>
      <c r="D497" s="142"/>
      <c r="E497" s="142"/>
      <c r="F497" s="142"/>
      <c r="G497" s="142"/>
      <c r="H497" s="142"/>
    </row>
    <row r="498" ht="15.75" customHeight="1">
      <c r="A498" s="282"/>
      <c r="B498" s="142"/>
      <c r="C498" s="266"/>
      <c r="D498" s="142"/>
      <c r="E498" s="142"/>
      <c r="F498" s="142"/>
      <c r="G498" s="142"/>
      <c r="H498" s="142"/>
    </row>
    <row r="499" ht="15.75" customHeight="1">
      <c r="A499" s="282"/>
      <c r="B499" s="142"/>
      <c r="C499" s="266"/>
      <c r="D499" s="142"/>
      <c r="E499" s="142"/>
      <c r="F499" s="142"/>
      <c r="G499" s="142"/>
      <c r="H499" s="142"/>
    </row>
    <row r="500" ht="15.75" customHeight="1">
      <c r="A500" s="282"/>
      <c r="B500" s="142"/>
      <c r="C500" s="266"/>
      <c r="D500" s="142"/>
      <c r="E500" s="142"/>
      <c r="F500" s="142"/>
      <c r="G500" s="142"/>
      <c r="H500" s="142"/>
    </row>
    <row r="501" ht="15.75" customHeight="1">
      <c r="A501" s="282"/>
      <c r="B501" s="142"/>
      <c r="C501" s="266"/>
      <c r="D501" s="142"/>
      <c r="E501" s="142"/>
      <c r="F501" s="142"/>
      <c r="G501" s="142"/>
      <c r="H501" s="142"/>
    </row>
    <row r="502" ht="15.75" customHeight="1">
      <c r="A502" s="282"/>
      <c r="B502" s="142"/>
      <c r="C502" s="266"/>
      <c r="D502" s="142"/>
      <c r="E502" s="142"/>
      <c r="F502" s="142"/>
      <c r="G502" s="142"/>
      <c r="H502" s="142"/>
    </row>
    <row r="503" ht="15.75" customHeight="1">
      <c r="A503" s="282"/>
      <c r="B503" s="142"/>
      <c r="C503" s="266"/>
      <c r="D503" s="142"/>
      <c r="E503" s="142"/>
      <c r="F503" s="142"/>
      <c r="G503" s="142"/>
      <c r="H503" s="142"/>
    </row>
    <row r="504" ht="15.75" customHeight="1">
      <c r="A504" s="282"/>
      <c r="B504" s="142"/>
      <c r="C504" s="266"/>
      <c r="D504" s="142"/>
      <c r="E504" s="142"/>
      <c r="F504" s="142"/>
      <c r="G504" s="142"/>
      <c r="H504" s="142"/>
    </row>
    <row r="505" ht="15.75" customHeight="1">
      <c r="A505" s="282"/>
      <c r="B505" s="142"/>
      <c r="C505" s="266"/>
      <c r="D505" s="142"/>
      <c r="E505" s="142"/>
      <c r="F505" s="142"/>
      <c r="G505" s="142"/>
      <c r="H505" s="142"/>
    </row>
    <row r="506" ht="15.75" customHeight="1">
      <c r="A506" s="282"/>
      <c r="B506" s="142"/>
      <c r="C506" s="266"/>
      <c r="D506" s="142"/>
      <c r="E506" s="142"/>
      <c r="F506" s="142"/>
      <c r="G506" s="142"/>
      <c r="H506" s="142"/>
    </row>
    <row r="507" ht="15.75" customHeight="1">
      <c r="A507" s="282"/>
      <c r="B507" s="142"/>
      <c r="C507" s="266"/>
      <c r="D507" s="142"/>
      <c r="E507" s="142"/>
      <c r="F507" s="142"/>
      <c r="G507" s="142"/>
      <c r="H507" s="142"/>
    </row>
    <row r="508" ht="15.75" customHeight="1">
      <c r="A508" s="282"/>
      <c r="B508" s="142"/>
      <c r="C508" s="266"/>
      <c r="D508" s="142"/>
      <c r="E508" s="142"/>
      <c r="F508" s="142"/>
      <c r="G508" s="142"/>
      <c r="H508" s="142"/>
    </row>
    <row r="509" ht="15.75" customHeight="1">
      <c r="A509" s="282"/>
      <c r="B509" s="142"/>
      <c r="C509" s="266"/>
      <c r="D509" s="142"/>
      <c r="E509" s="142"/>
      <c r="F509" s="142"/>
      <c r="G509" s="142"/>
      <c r="H509" s="142"/>
    </row>
    <row r="510" ht="15.75" customHeight="1">
      <c r="A510" s="282"/>
      <c r="B510" s="142"/>
      <c r="C510" s="266"/>
      <c r="D510" s="142"/>
      <c r="E510" s="142"/>
      <c r="F510" s="142"/>
      <c r="G510" s="142"/>
      <c r="H510" s="142"/>
    </row>
    <row r="511" ht="15.75" customHeight="1">
      <c r="A511" s="282"/>
      <c r="B511" s="142"/>
      <c r="C511" s="266"/>
      <c r="D511" s="142"/>
      <c r="E511" s="142"/>
      <c r="F511" s="142"/>
      <c r="G511" s="142"/>
      <c r="H511" s="142"/>
    </row>
    <row r="512" ht="15.75" customHeight="1">
      <c r="A512" s="282"/>
      <c r="B512" s="142"/>
      <c r="C512" s="266"/>
      <c r="D512" s="142"/>
      <c r="E512" s="142"/>
      <c r="F512" s="142"/>
      <c r="G512" s="142"/>
      <c r="H512" s="142"/>
    </row>
    <row r="513" ht="15.75" customHeight="1">
      <c r="A513" s="282"/>
      <c r="B513" s="142"/>
      <c r="C513" s="266"/>
      <c r="D513" s="142"/>
      <c r="E513" s="142"/>
      <c r="F513" s="142"/>
      <c r="G513" s="142"/>
      <c r="H513" s="142"/>
    </row>
    <row r="514" ht="15.75" customHeight="1">
      <c r="A514" s="282"/>
      <c r="B514" s="142"/>
      <c r="C514" s="266"/>
      <c r="D514" s="142"/>
      <c r="E514" s="142"/>
      <c r="F514" s="142"/>
      <c r="G514" s="142"/>
      <c r="H514" s="142"/>
    </row>
    <row r="515" ht="15.75" customHeight="1">
      <c r="A515" s="282"/>
      <c r="B515" s="142"/>
      <c r="C515" s="266"/>
      <c r="D515" s="142"/>
      <c r="E515" s="142"/>
      <c r="F515" s="142"/>
      <c r="G515" s="142"/>
      <c r="H515" s="142"/>
    </row>
    <row r="516" ht="15.75" customHeight="1">
      <c r="A516" s="282"/>
      <c r="B516" s="142"/>
      <c r="C516" s="266"/>
      <c r="D516" s="142"/>
      <c r="E516" s="142"/>
      <c r="F516" s="142"/>
      <c r="G516" s="142"/>
      <c r="H516" s="142"/>
    </row>
    <row r="517" ht="15.75" customHeight="1">
      <c r="A517" s="282"/>
      <c r="B517" s="142"/>
      <c r="C517" s="266"/>
      <c r="D517" s="142"/>
      <c r="E517" s="142"/>
      <c r="F517" s="142"/>
      <c r="G517" s="142"/>
      <c r="H517" s="142"/>
    </row>
    <row r="518" ht="15.75" customHeight="1">
      <c r="A518" s="282"/>
      <c r="B518" s="142"/>
      <c r="C518" s="266"/>
      <c r="D518" s="142"/>
      <c r="E518" s="142"/>
      <c r="F518" s="142"/>
      <c r="G518" s="142"/>
      <c r="H518" s="142"/>
    </row>
    <row r="519" ht="15.75" customHeight="1">
      <c r="A519" s="282"/>
      <c r="B519" s="142"/>
      <c r="C519" s="266"/>
      <c r="D519" s="142"/>
      <c r="E519" s="142"/>
      <c r="F519" s="142"/>
      <c r="G519" s="142"/>
      <c r="H519" s="142"/>
    </row>
    <row r="520" ht="15.75" customHeight="1">
      <c r="A520" s="282"/>
      <c r="B520" s="142"/>
      <c r="C520" s="266"/>
      <c r="D520" s="142"/>
      <c r="E520" s="142"/>
      <c r="F520" s="142"/>
      <c r="G520" s="142"/>
      <c r="H520" s="142"/>
    </row>
    <row r="521" ht="15.75" customHeight="1">
      <c r="A521" s="282"/>
      <c r="B521" s="142"/>
      <c r="C521" s="266"/>
      <c r="D521" s="142"/>
      <c r="E521" s="142"/>
      <c r="F521" s="142"/>
      <c r="G521" s="142"/>
      <c r="H521" s="142"/>
    </row>
    <row r="522" ht="15.75" customHeight="1">
      <c r="A522" s="282"/>
      <c r="B522" s="142"/>
      <c r="C522" s="266"/>
      <c r="D522" s="142"/>
      <c r="E522" s="142"/>
      <c r="F522" s="142"/>
      <c r="G522" s="142"/>
      <c r="H522" s="142"/>
    </row>
    <row r="523" ht="15.75" customHeight="1">
      <c r="A523" s="282"/>
      <c r="B523" s="142"/>
      <c r="C523" s="266"/>
      <c r="D523" s="142"/>
      <c r="E523" s="142"/>
      <c r="F523" s="142"/>
      <c r="G523" s="142"/>
      <c r="H523" s="142"/>
    </row>
    <row r="524" ht="15.75" customHeight="1">
      <c r="A524" s="282"/>
      <c r="B524" s="142"/>
      <c r="C524" s="266"/>
      <c r="D524" s="142"/>
      <c r="E524" s="142"/>
      <c r="F524" s="142"/>
      <c r="G524" s="142"/>
      <c r="H524" s="142"/>
    </row>
    <row r="525" ht="15.75" customHeight="1">
      <c r="A525" s="282"/>
      <c r="B525" s="142"/>
      <c r="C525" s="266"/>
      <c r="D525" s="142"/>
      <c r="E525" s="142"/>
      <c r="F525" s="142"/>
      <c r="G525" s="142"/>
      <c r="H525" s="142"/>
    </row>
    <row r="526" ht="15.75" customHeight="1">
      <c r="A526" s="282"/>
      <c r="B526" s="142"/>
      <c r="C526" s="266"/>
      <c r="D526" s="142"/>
      <c r="E526" s="142"/>
      <c r="F526" s="142"/>
      <c r="G526" s="142"/>
      <c r="H526" s="142"/>
    </row>
    <row r="527" ht="15.75" customHeight="1">
      <c r="A527" s="282"/>
      <c r="B527" s="142"/>
      <c r="C527" s="266"/>
      <c r="D527" s="142"/>
      <c r="E527" s="142"/>
      <c r="F527" s="142"/>
      <c r="G527" s="142"/>
      <c r="H527" s="142"/>
    </row>
    <row r="528" ht="15.75" customHeight="1">
      <c r="A528" s="282"/>
      <c r="B528" s="142"/>
      <c r="C528" s="266"/>
      <c r="D528" s="142"/>
      <c r="E528" s="142"/>
      <c r="F528" s="142"/>
      <c r="G528" s="142"/>
      <c r="H528" s="142"/>
    </row>
    <row r="529" ht="15.75" customHeight="1">
      <c r="A529" s="282"/>
      <c r="B529" s="142"/>
      <c r="C529" s="266"/>
      <c r="D529" s="142"/>
      <c r="E529" s="142"/>
      <c r="F529" s="142"/>
      <c r="G529" s="142"/>
      <c r="H529" s="142"/>
    </row>
    <row r="530" ht="15.75" customHeight="1">
      <c r="A530" s="282"/>
      <c r="B530" s="142"/>
      <c r="C530" s="266"/>
      <c r="D530" s="142"/>
      <c r="E530" s="142"/>
      <c r="F530" s="142"/>
      <c r="G530" s="142"/>
      <c r="H530" s="142"/>
    </row>
    <row r="531" ht="15.75" customHeight="1">
      <c r="A531" s="282"/>
      <c r="B531" s="142"/>
      <c r="C531" s="266"/>
      <c r="D531" s="142"/>
      <c r="E531" s="142"/>
      <c r="F531" s="142"/>
      <c r="G531" s="142"/>
      <c r="H531" s="142"/>
    </row>
    <row r="532" ht="15.75" customHeight="1">
      <c r="A532" s="282"/>
      <c r="B532" s="142"/>
      <c r="C532" s="266"/>
      <c r="D532" s="142"/>
      <c r="E532" s="142"/>
      <c r="F532" s="142"/>
      <c r="G532" s="142"/>
      <c r="H532" s="142"/>
    </row>
    <row r="533" ht="15.75" customHeight="1">
      <c r="A533" s="282"/>
      <c r="B533" s="142"/>
      <c r="C533" s="266"/>
      <c r="D533" s="142"/>
      <c r="E533" s="142"/>
      <c r="F533" s="142"/>
      <c r="G533" s="142"/>
      <c r="H533" s="142"/>
    </row>
    <row r="534" ht="15.75" customHeight="1">
      <c r="A534" s="282"/>
      <c r="B534" s="142"/>
      <c r="C534" s="266"/>
      <c r="D534" s="142"/>
      <c r="E534" s="142"/>
      <c r="F534" s="142"/>
      <c r="G534" s="142"/>
      <c r="H534" s="142"/>
    </row>
    <row r="535" ht="15.75" customHeight="1">
      <c r="A535" s="282"/>
      <c r="B535" s="142"/>
      <c r="C535" s="266"/>
      <c r="D535" s="142"/>
      <c r="E535" s="142"/>
      <c r="F535" s="142"/>
      <c r="G535" s="142"/>
      <c r="H535" s="142"/>
    </row>
    <row r="536" ht="15.75" customHeight="1">
      <c r="A536" s="282"/>
      <c r="B536" s="142"/>
      <c r="C536" s="266"/>
      <c r="D536" s="142"/>
      <c r="E536" s="142"/>
      <c r="F536" s="142"/>
      <c r="G536" s="142"/>
      <c r="H536" s="142"/>
    </row>
    <row r="537" ht="15.75" customHeight="1">
      <c r="A537" s="282"/>
      <c r="B537" s="142"/>
      <c r="C537" s="266"/>
      <c r="D537" s="142"/>
      <c r="E537" s="142"/>
      <c r="F537" s="142"/>
      <c r="G537" s="142"/>
      <c r="H537" s="142"/>
    </row>
    <row r="538" ht="15.75" customHeight="1">
      <c r="A538" s="282"/>
      <c r="B538" s="142"/>
      <c r="C538" s="266"/>
      <c r="D538" s="142"/>
      <c r="E538" s="142"/>
      <c r="F538" s="142"/>
      <c r="G538" s="142"/>
      <c r="H538" s="142"/>
    </row>
    <row r="539" ht="15.75" customHeight="1">
      <c r="A539" s="282"/>
      <c r="B539" s="142"/>
      <c r="C539" s="266"/>
      <c r="D539" s="142"/>
      <c r="E539" s="142"/>
      <c r="F539" s="142"/>
      <c r="G539" s="142"/>
      <c r="H539" s="142"/>
    </row>
    <row r="540" ht="15.75" customHeight="1">
      <c r="A540" s="282"/>
      <c r="B540" s="142"/>
      <c r="C540" s="266"/>
      <c r="D540" s="142"/>
      <c r="E540" s="142"/>
      <c r="F540" s="142"/>
      <c r="G540" s="142"/>
      <c r="H540" s="142"/>
    </row>
    <row r="541" ht="15.75" customHeight="1">
      <c r="A541" s="282"/>
      <c r="B541" s="142"/>
      <c r="C541" s="266"/>
      <c r="D541" s="142"/>
      <c r="E541" s="142"/>
      <c r="F541" s="142"/>
      <c r="G541" s="142"/>
      <c r="H541" s="142"/>
    </row>
    <row r="542" ht="15.75" customHeight="1">
      <c r="A542" s="282"/>
      <c r="B542" s="142"/>
      <c r="C542" s="266"/>
      <c r="D542" s="142"/>
      <c r="E542" s="142"/>
      <c r="F542" s="142"/>
      <c r="G542" s="142"/>
      <c r="H542" s="142"/>
    </row>
    <row r="543" ht="15.75" customHeight="1">
      <c r="A543" s="282"/>
      <c r="B543" s="142"/>
      <c r="C543" s="266"/>
      <c r="D543" s="142"/>
      <c r="E543" s="142"/>
      <c r="F543" s="142"/>
      <c r="G543" s="142"/>
      <c r="H543" s="142"/>
    </row>
    <row r="544" ht="15.75" customHeight="1">
      <c r="A544" s="282"/>
      <c r="B544" s="142"/>
      <c r="C544" s="266"/>
      <c r="D544" s="142"/>
      <c r="E544" s="142"/>
      <c r="F544" s="142"/>
      <c r="G544" s="142"/>
      <c r="H544" s="142"/>
    </row>
    <row r="545" ht="15.75" customHeight="1">
      <c r="A545" s="282"/>
      <c r="B545" s="142"/>
      <c r="C545" s="266"/>
      <c r="D545" s="142"/>
      <c r="E545" s="142"/>
      <c r="F545" s="142"/>
      <c r="G545" s="142"/>
      <c r="H545" s="142"/>
    </row>
    <row r="546" ht="15.75" customHeight="1">
      <c r="A546" s="282"/>
      <c r="B546" s="142"/>
      <c r="C546" s="266"/>
      <c r="D546" s="142"/>
      <c r="E546" s="142"/>
      <c r="F546" s="142"/>
      <c r="G546" s="142"/>
      <c r="H546" s="142"/>
    </row>
    <row r="547" ht="15.75" customHeight="1">
      <c r="A547" s="282"/>
      <c r="B547" s="142"/>
      <c r="C547" s="266"/>
      <c r="D547" s="142"/>
      <c r="E547" s="142"/>
      <c r="F547" s="142"/>
      <c r="G547" s="142"/>
      <c r="H547" s="142"/>
    </row>
    <row r="548" ht="15.75" customHeight="1">
      <c r="A548" s="282"/>
      <c r="B548" s="142"/>
      <c r="C548" s="266"/>
      <c r="D548" s="142"/>
      <c r="E548" s="142"/>
      <c r="F548" s="142"/>
      <c r="G548" s="142"/>
      <c r="H548" s="142"/>
    </row>
    <row r="549" ht="15.75" customHeight="1">
      <c r="A549" s="282"/>
      <c r="B549" s="142"/>
      <c r="C549" s="266"/>
      <c r="D549" s="142"/>
      <c r="E549" s="142"/>
      <c r="F549" s="142"/>
      <c r="G549" s="142"/>
      <c r="H549" s="142"/>
    </row>
    <row r="550" ht="15.75" customHeight="1">
      <c r="A550" s="282"/>
      <c r="B550" s="142"/>
      <c r="C550" s="266"/>
      <c r="D550" s="142"/>
      <c r="E550" s="142"/>
      <c r="F550" s="142"/>
      <c r="G550" s="142"/>
      <c r="H550" s="142"/>
    </row>
    <row r="551" ht="15.75" customHeight="1">
      <c r="A551" s="282"/>
      <c r="B551" s="142"/>
      <c r="C551" s="266"/>
      <c r="D551" s="142"/>
      <c r="E551" s="142"/>
      <c r="F551" s="142"/>
      <c r="G551" s="142"/>
      <c r="H551" s="142"/>
    </row>
    <row r="552" ht="15.75" customHeight="1">
      <c r="A552" s="282"/>
      <c r="B552" s="142"/>
      <c r="C552" s="266"/>
      <c r="D552" s="142"/>
      <c r="E552" s="142"/>
      <c r="F552" s="142"/>
      <c r="G552" s="142"/>
      <c r="H552" s="142"/>
    </row>
    <row r="553" ht="15.75" customHeight="1">
      <c r="A553" s="282"/>
      <c r="B553" s="142"/>
      <c r="C553" s="266"/>
      <c r="D553" s="142"/>
      <c r="E553" s="142"/>
      <c r="F553" s="142"/>
      <c r="G553" s="142"/>
      <c r="H553" s="142"/>
    </row>
    <row r="554" ht="15.75" customHeight="1">
      <c r="A554" s="282"/>
      <c r="B554" s="142"/>
      <c r="C554" s="266"/>
      <c r="D554" s="142"/>
      <c r="E554" s="142"/>
      <c r="F554" s="142"/>
      <c r="G554" s="142"/>
      <c r="H554" s="142"/>
    </row>
    <row r="555" ht="15.75" customHeight="1">
      <c r="A555" s="282"/>
      <c r="B555" s="142"/>
      <c r="C555" s="266"/>
      <c r="D555" s="142"/>
      <c r="E555" s="142"/>
      <c r="F555" s="142"/>
      <c r="G555" s="142"/>
      <c r="H555" s="142"/>
    </row>
    <row r="556" ht="15.75" customHeight="1">
      <c r="A556" s="282"/>
      <c r="B556" s="142"/>
      <c r="C556" s="266"/>
      <c r="D556" s="142"/>
      <c r="E556" s="142"/>
      <c r="F556" s="142"/>
      <c r="G556" s="142"/>
      <c r="H556" s="142"/>
    </row>
    <row r="557" ht="15.75" customHeight="1">
      <c r="A557" s="282"/>
      <c r="B557" s="142"/>
      <c r="C557" s="266"/>
      <c r="D557" s="142"/>
      <c r="E557" s="142"/>
      <c r="F557" s="142"/>
      <c r="G557" s="142"/>
      <c r="H557" s="142"/>
    </row>
    <row r="558" ht="15.75" customHeight="1">
      <c r="A558" s="282"/>
      <c r="B558" s="142"/>
      <c r="C558" s="266"/>
      <c r="D558" s="142"/>
      <c r="E558" s="142"/>
      <c r="F558" s="142"/>
      <c r="G558" s="142"/>
      <c r="H558" s="142"/>
    </row>
    <row r="559" ht="15.75" customHeight="1">
      <c r="A559" s="282"/>
      <c r="B559" s="142"/>
      <c r="C559" s="266"/>
      <c r="D559" s="142"/>
      <c r="E559" s="142"/>
      <c r="F559" s="142"/>
      <c r="G559" s="142"/>
      <c r="H559" s="142"/>
    </row>
    <row r="560" ht="15.75" customHeight="1">
      <c r="A560" s="282"/>
      <c r="B560" s="142"/>
      <c r="C560" s="266"/>
      <c r="D560" s="142"/>
      <c r="E560" s="142"/>
      <c r="F560" s="142"/>
      <c r="G560" s="142"/>
      <c r="H560" s="142"/>
    </row>
    <row r="561" ht="15.75" customHeight="1">
      <c r="A561" s="282"/>
      <c r="B561" s="142"/>
      <c r="C561" s="266"/>
      <c r="D561" s="142"/>
      <c r="E561" s="142"/>
      <c r="F561" s="142"/>
      <c r="G561" s="142"/>
      <c r="H561" s="142"/>
    </row>
    <row r="562" ht="15.75" customHeight="1">
      <c r="A562" s="282"/>
      <c r="B562" s="142"/>
      <c r="C562" s="266"/>
      <c r="D562" s="142"/>
      <c r="E562" s="142"/>
      <c r="F562" s="142"/>
      <c r="G562" s="142"/>
      <c r="H562" s="142"/>
    </row>
    <row r="563" ht="15.75" customHeight="1">
      <c r="A563" s="282"/>
      <c r="B563" s="142"/>
      <c r="C563" s="266"/>
      <c r="D563" s="142"/>
      <c r="E563" s="142"/>
      <c r="F563" s="142"/>
      <c r="G563" s="142"/>
      <c r="H563" s="142"/>
    </row>
    <row r="564" ht="15.75" customHeight="1">
      <c r="A564" s="282"/>
      <c r="B564" s="142"/>
      <c r="C564" s="266"/>
      <c r="D564" s="142"/>
      <c r="E564" s="142"/>
      <c r="F564" s="142"/>
      <c r="G564" s="142"/>
      <c r="H564" s="142"/>
    </row>
    <row r="565" ht="15.75" customHeight="1">
      <c r="A565" s="282"/>
      <c r="B565" s="142"/>
      <c r="C565" s="266"/>
      <c r="D565" s="142"/>
      <c r="E565" s="142"/>
      <c r="F565" s="142"/>
      <c r="G565" s="142"/>
      <c r="H565" s="142"/>
    </row>
    <row r="566" ht="15.75" customHeight="1">
      <c r="A566" s="282"/>
      <c r="B566" s="142"/>
      <c r="C566" s="266"/>
      <c r="D566" s="142"/>
      <c r="E566" s="142"/>
      <c r="F566" s="142"/>
      <c r="G566" s="142"/>
      <c r="H566" s="142"/>
    </row>
    <row r="567" ht="15.75" customHeight="1">
      <c r="A567" s="282"/>
      <c r="B567" s="142"/>
      <c r="C567" s="266"/>
      <c r="D567" s="142"/>
      <c r="E567" s="142"/>
      <c r="F567" s="142"/>
      <c r="G567" s="142"/>
      <c r="H567" s="142"/>
    </row>
    <row r="568" ht="15.75" customHeight="1">
      <c r="A568" s="282"/>
      <c r="B568" s="142"/>
      <c r="C568" s="266"/>
      <c r="D568" s="142"/>
      <c r="E568" s="142"/>
      <c r="F568" s="142"/>
      <c r="G568" s="142"/>
      <c r="H568" s="142"/>
    </row>
    <row r="569" ht="15.75" customHeight="1">
      <c r="A569" s="282"/>
      <c r="B569" s="142"/>
      <c r="C569" s="266"/>
      <c r="D569" s="142"/>
      <c r="E569" s="142"/>
      <c r="F569" s="142"/>
      <c r="G569" s="142"/>
      <c r="H569" s="142"/>
    </row>
    <row r="570" ht="15.75" customHeight="1">
      <c r="A570" s="282"/>
      <c r="B570" s="142"/>
      <c r="C570" s="266"/>
      <c r="D570" s="142"/>
      <c r="E570" s="142"/>
      <c r="F570" s="142"/>
      <c r="G570" s="142"/>
      <c r="H570" s="142"/>
    </row>
    <row r="571" ht="15.75" customHeight="1">
      <c r="A571" s="282"/>
      <c r="B571" s="142"/>
      <c r="C571" s="266"/>
      <c r="D571" s="142"/>
      <c r="E571" s="142"/>
      <c r="F571" s="142"/>
      <c r="G571" s="142"/>
      <c r="H571" s="142"/>
    </row>
    <row r="572" ht="15.75" customHeight="1">
      <c r="A572" s="282"/>
      <c r="B572" s="142"/>
      <c r="C572" s="266"/>
      <c r="D572" s="142"/>
      <c r="E572" s="142"/>
      <c r="F572" s="142"/>
      <c r="G572" s="142"/>
      <c r="H572" s="142"/>
    </row>
    <row r="573" ht="15.75" customHeight="1">
      <c r="A573" s="282"/>
      <c r="B573" s="142"/>
      <c r="C573" s="266"/>
      <c r="D573" s="142"/>
      <c r="E573" s="142"/>
      <c r="F573" s="142"/>
      <c r="G573" s="142"/>
      <c r="H573" s="142"/>
    </row>
    <row r="574" ht="15.75" customHeight="1">
      <c r="A574" s="282"/>
      <c r="B574" s="142"/>
      <c r="C574" s="266"/>
      <c r="D574" s="142"/>
      <c r="E574" s="142"/>
      <c r="F574" s="142"/>
      <c r="G574" s="142"/>
      <c r="H574" s="142"/>
    </row>
    <row r="575" ht="15.75" customHeight="1">
      <c r="A575" s="282"/>
      <c r="B575" s="142"/>
      <c r="C575" s="266"/>
      <c r="D575" s="142"/>
      <c r="E575" s="142"/>
      <c r="F575" s="142"/>
      <c r="G575" s="142"/>
      <c r="H575" s="142"/>
    </row>
    <row r="576" ht="15.75" customHeight="1">
      <c r="A576" s="282"/>
      <c r="B576" s="142"/>
      <c r="C576" s="266"/>
      <c r="D576" s="142"/>
      <c r="E576" s="142"/>
      <c r="F576" s="142"/>
      <c r="G576" s="142"/>
      <c r="H576" s="142"/>
    </row>
    <row r="577" ht="15.75" customHeight="1">
      <c r="A577" s="282"/>
      <c r="B577" s="142"/>
      <c r="C577" s="266"/>
      <c r="D577" s="142"/>
      <c r="E577" s="142"/>
      <c r="F577" s="142"/>
      <c r="G577" s="142"/>
      <c r="H577" s="142"/>
    </row>
    <row r="578" ht="15.75" customHeight="1">
      <c r="A578" s="282"/>
      <c r="B578" s="142"/>
      <c r="C578" s="266"/>
      <c r="D578" s="142"/>
      <c r="E578" s="142"/>
      <c r="F578" s="142"/>
      <c r="G578" s="142"/>
      <c r="H578" s="142"/>
    </row>
    <row r="579" ht="15.75" customHeight="1">
      <c r="A579" s="282"/>
      <c r="B579" s="142"/>
      <c r="C579" s="266"/>
      <c r="D579" s="142"/>
      <c r="E579" s="142"/>
      <c r="F579" s="142"/>
      <c r="G579" s="142"/>
      <c r="H579" s="142"/>
    </row>
    <row r="580" ht="15.75" customHeight="1">
      <c r="A580" s="282"/>
      <c r="B580" s="142"/>
      <c r="C580" s="266"/>
      <c r="D580" s="142"/>
      <c r="E580" s="142"/>
      <c r="F580" s="142"/>
      <c r="G580" s="142"/>
      <c r="H580" s="142"/>
    </row>
    <row r="581" ht="15.75" customHeight="1">
      <c r="A581" s="282"/>
      <c r="B581" s="142"/>
      <c r="C581" s="266"/>
      <c r="D581" s="142"/>
      <c r="E581" s="142"/>
      <c r="F581" s="142"/>
      <c r="G581" s="142"/>
      <c r="H581" s="142"/>
    </row>
    <row r="582" ht="15.75" customHeight="1">
      <c r="A582" s="282"/>
      <c r="B582" s="142"/>
      <c r="C582" s="266"/>
      <c r="D582" s="142"/>
      <c r="E582" s="142"/>
      <c r="F582" s="142"/>
      <c r="G582" s="142"/>
      <c r="H582" s="142"/>
    </row>
    <row r="583" ht="15.75" customHeight="1">
      <c r="A583" s="282"/>
      <c r="B583" s="142"/>
      <c r="C583" s="266"/>
      <c r="D583" s="142"/>
      <c r="E583" s="142"/>
      <c r="F583" s="142"/>
      <c r="G583" s="142"/>
      <c r="H583" s="142"/>
    </row>
    <row r="584" ht="15.75" customHeight="1">
      <c r="A584" s="282"/>
      <c r="B584" s="142"/>
      <c r="C584" s="266"/>
      <c r="D584" s="142"/>
      <c r="E584" s="142"/>
      <c r="F584" s="142"/>
      <c r="G584" s="142"/>
      <c r="H584" s="142"/>
    </row>
    <row r="585" ht="15.75" customHeight="1">
      <c r="A585" s="282"/>
      <c r="B585" s="142"/>
      <c r="C585" s="266"/>
      <c r="D585" s="142"/>
      <c r="E585" s="142"/>
      <c r="F585" s="142"/>
      <c r="G585" s="142"/>
      <c r="H585" s="142"/>
    </row>
    <row r="586" ht="15.75" customHeight="1">
      <c r="A586" s="282"/>
      <c r="B586" s="142"/>
      <c r="C586" s="266"/>
      <c r="D586" s="142"/>
      <c r="E586" s="142"/>
      <c r="F586" s="142"/>
      <c r="G586" s="142"/>
      <c r="H586" s="142"/>
    </row>
    <row r="587" ht="15.75" customHeight="1">
      <c r="A587" s="282"/>
      <c r="B587" s="142"/>
      <c r="C587" s="266"/>
      <c r="D587" s="142"/>
      <c r="E587" s="142"/>
      <c r="F587" s="142"/>
      <c r="G587" s="142"/>
      <c r="H587" s="142"/>
    </row>
    <row r="588" ht="15.75" customHeight="1">
      <c r="A588" s="282"/>
      <c r="B588" s="142"/>
      <c r="C588" s="266"/>
      <c r="D588" s="142"/>
      <c r="E588" s="142"/>
      <c r="F588" s="142"/>
      <c r="G588" s="142"/>
      <c r="H588" s="142"/>
    </row>
    <row r="589" ht="15.75" customHeight="1">
      <c r="A589" s="282"/>
      <c r="B589" s="142"/>
      <c r="C589" s="266"/>
      <c r="D589" s="142"/>
      <c r="E589" s="142"/>
      <c r="F589" s="142"/>
      <c r="G589" s="142"/>
      <c r="H589" s="142"/>
    </row>
    <row r="590" ht="15.75" customHeight="1">
      <c r="A590" s="282"/>
      <c r="B590" s="142"/>
      <c r="C590" s="266"/>
      <c r="D590" s="142"/>
      <c r="E590" s="142"/>
      <c r="F590" s="142"/>
      <c r="G590" s="142"/>
      <c r="H590" s="142"/>
    </row>
    <row r="591" ht="15.75" customHeight="1">
      <c r="A591" s="282"/>
      <c r="B591" s="142"/>
      <c r="C591" s="266"/>
      <c r="D591" s="142"/>
      <c r="E591" s="142"/>
      <c r="F591" s="142"/>
      <c r="G591" s="142"/>
      <c r="H591" s="142"/>
    </row>
    <row r="592" ht="15.75" customHeight="1">
      <c r="A592" s="282"/>
      <c r="B592" s="142"/>
      <c r="C592" s="266"/>
      <c r="D592" s="142"/>
      <c r="E592" s="142"/>
      <c r="F592" s="142"/>
      <c r="G592" s="142"/>
      <c r="H592" s="142"/>
    </row>
    <row r="593" ht="15.75" customHeight="1">
      <c r="A593" s="282"/>
      <c r="B593" s="142"/>
      <c r="C593" s="266"/>
      <c r="D593" s="142"/>
      <c r="E593" s="142"/>
      <c r="F593" s="142"/>
      <c r="G593" s="142"/>
      <c r="H593" s="142"/>
    </row>
    <row r="594" ht="15.75" customHeight="1">
      <c r="A594" s="282"/>
      <c r="B594" s="142"/>
      <c r="C594" s="266"/>
      <c r="D594" s="142"/>
      <c r="E594" s="142"/>
      <c r="F594" s="142"/>
      <c r="G594" s="142"/>
      <c r="H594" s="142"/>
    </row>
    <row r="595" ht="15.75" customHeight="1">
      <c r="A595" s="282"/>
      <c r="B595" s="142"/>
      <c r="C595" s="266"/>
      <c r="D595" s="142"/>
      <c r="E595" s="142"/>
      <c r="F595" s="142"/>
      <c r="G595" s="142"/>
      <c r="H595" s="142"/>
    </row>
    <row r="596" ht="15.75" customHeight="1">
      <c r="A596" s="282"/>
      <c r="B596" s="142"/>
      <c r="C596" s="266"/>
      <c r="D596" s="142"/>
      <c r="E596" s="142"/>
      <c r="F596" s="142"/>
      <c r="G596" s="142"/>
      <c r="H596" s="142"/>
    </row>
    <row r="597" ht="15.75" customHeight="1">
      <c r="A597" s="282"/>
      <c r="B597" s="142"/>
      <c r="C597" s="266"/>
      <c r="D597" s="142"/>
      <c r="E597" s="142"/>
      <c r="F597" s="142"/>
      <c r="G597" s="142"/>
      <c r="H597" s="142"/>
    </row>
    <row r="598" ht="15.75" customHeight="1">
      <c r="A598" s="282"/>
      <c r="B598" s="142"/>
      <c r="C598" s="266"/>
      <c r="D598" s="142"/>
      <c r="E598" s="142"/>
      <c r="F598" s="142"/>
      <c r="G598" s="142"/>
      <c r="H598" s="142"/>
    </row>
    <row r="599" ht="15.75" customHeight="1">
      <c r="A599" s="282"/>
      <c r="B599" s="142"/>
      <c r="C599" s="266"/>
      <c r="D599" s="142"/>
      <c r="E599" s="142"/>
      <c r="F599" s="142"/>
      <c r="G599" s="142"/>
      <c r="H599" s="142"/>
    </row>
    <row r="600" ht="15.75" customHeight="1">
      <c r="A600" s="282"/>
      <c r="B600" s="142"/>
      <c r="C600" s="266"/>
      <c r="D600" s="142"/>
      <c r="E600" s="142"/>
      <c r="F600" s="142"/>
      <c r="G600" s="142"/>
      <c r="H600" s="142"/>
    </row>
    <row r="601" ht="15.75" customHeight="1">
      <c r="A601" s="282"/>
      <c r="B601" s="142"/>
      <c r="C601" s="266"/>
      <c r="D601" s="142"/>
      <c r="E601" s="142"/>
      <c r="F601" s="142"/>
      <c r="G601" s="142"/>
      <c r="H601" s="142"/>
    </row>
    <row r="602" ht="15.75" customHeight="1">
      <c r="A602" s="282"/>
      <c r="B602" s="142"/>
      <c r="C602" s="266"/>
      <c r="D602" s="142"/>
      <c r="E602" s="142"/>
      <c r="F602" s="142"/>
      <c r="G602" s="142"/>
      <c r="H602" s="142"/>
    </row>
    <row r="603" ht="15.75" customHeight="1">
      <c r="A603" s="282"/>
      <c r="B603" s="142"/>
      <c r="C603" s="266"/>
      <c r="D603" s="142"/>
      <c r="E603" s="142"/>
      <c r="F603" s="142"/>
      <c r="G603" s="142"/>
      <c r="H603" s="142"/>
    </row>
    <row r="604" ht="15.75" customHeight="1">
      <c r="A604" s="282"/>
      <c r="B604" s="142"/>
      <c r="C604" s="266"/>
      <c r="D604" s="142"/>
      <c r="E604" s="142"/>
      <c r="F604" s="142"/>
      <c r="G604" s="142"/>
      <c r="H604" s="142"/>
    </row>
    <row r="605" ht="15.75" customHeight="1">
      <c r="A605" s="282"/>
      <c r="B605" s="142"/>
      <c r="C605" s="266"/>
      <c r="D605" s="142"/>
      <c r="E605" s="142"/>
      <c r="F605" s="142"/>
      <c r="G605" s="142"/>
      <c r="H605" s="142"/>
    </row>
    <row r="606" ht="15.75" customHeight="1">
      <c r="A606" s="282"/>
      <c r="B606" s="142"/>
      <c r="C606" s="266"/>
      <c r="D606" s="142"/>
      <c r="E606" s="142"/>
      <c r="F606" s="142"/>
      <c r="G606" s="142"/>
      <c r="H606" s="142"/>
    </row>
    <row r="607" ht="15.75" customHeight="1">
      <c r="A607" s="282"/>
      <c r="B607" s="142"/>
      <c r="C607" s="266"/>
      <c r="D607" s="142"/>
      <c r="E607" s="142"/>
      <c r="F607" s="142"/>
      <c r="G607" s="142"/>
      <c r="H607" s="142"/>
    </row>
    <row r="608" ht="15.75" customHeight="1">
      <c r="A608" s="282"/>
      <c r="B608" s="142"/>
      <c r="C608" s="266"/>
      <c r="D608" s="142"/>
      <c r="E608" s="142"/>
      <c r="F608" s="142"/>
      <c r="G608" s="142"/>
      <c r="H608" s="142"/>
    </row>
    <row r="609" ht="15.75" customHeight="1">
      <c r="A609" s="282"/>
      <c r="B609" s="142"/>
      <c r="C609" s="266"/>
      <c r="D609" s="142"/>
      <c r="E609" s="142"/>
      <c r="F609" s="142"/>
      <c r="G609" s="142"/>
      <c r="H609" s="142"/>
    </row>
    <row r="610" ht="15.75" customHeight="1">
      <c r="A610" s="282"/>
      <c r="B610" s="142"/>
      <c r="C610" s="266"/>
      <c r="D610" s="142"/>
      <c r="E610" s="142"/>
      <c r="F610" s="142"/>
      <c r="G610" s="142"/>
      <c r="H610" s="142"/>
    </row>
    <row r="611" ht="15.75" customHeight="1">
      <c r="A611" s="282"/>
      <c r="B611" s="142"/>
      <c r="C611" s="266"/>
      <c r="D611" s="142"/>
      <c r="E611" s="142"/>
      <c r="F611" s="142"/>
      <c r="G611" s="142"/>
      <c r="H611" s="142"/>
    </row>
    <row r="612" ht="15.75" customHeight="1">
      <c r="A612" s="282"/>
      <c r="B612" s="142"/>
      <c r="C612" s="266"/>
      <c r="D612" s="142"/>
      <c r="E612" s="142"/>
      <c r="F612" s="142"/>
      <c r="G612" s="142"/>
      <c r="H612" s="142"/>
    </row>
    <row r="613" ht="15.75" customHeight="1">
      <c r="A613" s="282"/>
      <c r="B613" s="142"/>
      <c r="C613" s="266"/>
      <c r="D613" s="142"/>
      <c r="E613" s="142"/>
      <c r="F613" s="142"/>
      <c r="G613" s="142"/>
      <c r="H613" s="142"/>
    </row>
    <row r="614" ht="15.75" customHeight="1">
      <c r="A614" s="282"/>
      <c r="B614" s="142"/>
      <c r="C614" s="266"/>
      <c r="D614" s="142"/>
      <c r="E614" s="142"/>
      <c r="F614" s="142"/>
      <c r="G614" s="142"/>
      <c r="H614" s="142"/>
    </row>
    <row r="615" ht="15.75" customHeight="1">
      <c r="A615" s="282"/>
      <c r="B615" s="142"/>
      <c r="C615" s="266"/>
      <c r="D615" s="142"/>
      <c r="E615" s="142"/>
      <c r="F615" s="142"/>
      <c r="G615" s="142"/>
      <c r="H615" s="142"/>
    </row>
    <row r="616" ht="15.75" customHeight="1">
      <c r="A616" s="282"/>
      <c r="B616" s="142"/>
      <c r="C616" s="266"/>
      <c r="D616" s="142"/>
      <c r="E616" s="142"/>
      <c r="F616" s="142"/>
      <c r="G616" s="142"/>
      <c r="H616" s="142"/>
    </row>
    <row r="617" ht="15.75" customHeight="1">
      <c r="A617" s="282"/>
      <c r="B617" s="142"/>
      <c r="C617" s="266"/>
      <c r="D617" s="142"/>
      <c r="E617" s="142"/>
      <c r="F617" s="142"/>
      <c r="G617" s="142"/>
      <c r="H617" s="142"/>
    </row>
    <row r="618" ht="15.75" customHeight="1">
      <c r="A618" s="282"/>
      <c r="B618" s="142"/>
      <c r="C618" s="266"/>
      <c r="D618" s="142"/>
      <c r="E618" s="142"/>
      <c r="F618" s="142"/>
      <c r="G618" s="142"/>
      <c r="H618" s="142"/>
    </row>
    <row r="619" ht="15.75" customHeight="1">
      <c r="A619" s="282"/>
      <c r="B619" s="142"/>
      <c r="C619" s="266"/>
      <c r="D619" s="142"/>
      <c r="E619" s="142"/>
      <c r="F619" s="142"/>
      <c r="G619" s="142"/>
      <c r="H619" s="142"/>
    </row>
    <row r="620" ht="15.75" customHeight="1">
      <c r="A620" s="282"/>
      <c r="B620" s="142"/>
      <c r="C620" s="266"/>
      <c r="D620" s="142"/>
      <c r="E620" s="142"/>
      <c r="F620" s="142"/>
      <c r="G620" s="142"/>
      <c r="H620" s="142"/>
    </row>
    <row r="621" ht="15.75" customHeight="1">
      <c r="A621" s="282"/>
      <c r="B621" s="142"/>
      <c r="C621" s="266"/>
      <c r="D621" s="142"/>
      <c r="E621" s="142"/>
      <c r="F621" s="142"/>
      <c r="G621" s="142"/>
      <c r="H621" s="142"/>
    </row>
    <row r="622" ht="15.75" customHeight="1">
      <c r="A622" s="282"/>
      <c r="B622" s="142"/>
      <c r="C622" s="266"/>
      <c r="D622" s="142"/>
      <c r="E622" s="142"/>
      <c r="F622" s="142"/>
      <c r="G622" s="142"/>
      <c r="H622" s="142"/>
    </row>
    <row r="623" ht="15.75" customHeight="1">
      <c r="A623" s="282"/>
      <c r="B623" s="142"/>
      <c r="C623" s="266"/>
      <c r="D623" s="142"/>
      <c r="E623" s="142"/>
      <c r="F623" s="142"/>
      <c r="G623" s="142"/>
      <c r="H623" s="142"/>
    </row>
    <row r="624" ht="15.75" customHeight="1">
      <c r="A624" s="282"/>
      <c r="B624" s="142"/>
      <c r="C624" s="266"/>
      <c r="D624" s="142"/>
      <c r="E624" s="142"/>
      <c r="F624" s="142"/>
      <c r="G624" s="142"/>
      <c r="H624" s="142"/>
    </row>
    <row r="625" ht="15.75" customHeight="1">
      <c r="A625" s="282"/>
      <c r="B625" s="142"/>
      <c r="C625" s="266"/>
      <c r="D625" s="142"/>
      <c r="E625" s="142"/>
      <c r="F625" s="142"/>
      <c r="G625" s="142"/>
      <c r="H625" s="142"/>
    </row>
    <row r="626" ht="15.75" customHeight="1">
      <c r="A626" s="282"/>
      <c r="B626" s="142"/>
      <c r="C626" s="266"/>
      <c r="D626" s="142"/>
      <c r="E626" s="142"/>
      <c r="F626" s="142"/>
      <c r="G626" s="142"/>
      <c r="H626" s="142"/>
    </row>
    <row r="627" ht="15.75" customHeight="1">
      <c r="A627" s="282"/>
      <c r="B627" s="142"/>
      <c r="C627" s="266"/>
      <c r="D627" s="142"/>
      <c r="E627" s="142"/>
      <c r="F627" s="142"/>
      <c r="G627" s="142"/>
      <c r="H627" s="142"/>
    </row>
    <row r="628" ht="15.75" customHeight="1">
      <c r="A628" s="282"/>
      <c r="B628" s="142"/>
      <c r="C628" s="266"/>
      <c r="D628" s="142"/>
      <c r="E628" s="142"/>
      <c r="F628" s="142"/>
      <c r="G628" s="142"/>
      <c r="H628" s="142"/>
    </row>
    <row r="629" ht="15.75" customHeight="1">
      <c r="A629" s="282"/>
      <c r="B629" s="142"/>
      <c r="C629" s="266"/>
      <c r="D629" s="142"/>
      <c r="E629" s="142"/>
      <c r="F629" s="142"/>
      <c r="G629" s="142"/>
      <c r="H629" s="142"/>
    </row>
    <row r="630" ht="15.75" customHeight="1">
      <c r="A630" s="282"/>
      <c r="B630" s="142"/>
      <c r="C630" s="266"/>
      <c r="D630" s="142"/>
      <c r="E630" s="142"/>
      <c r="F630" s="142"/>
      <c r="G630" s="142"/>
      <c r="H630" s="142"/>
    </row>
    <row r="631" ht="15.75" customHeight="1">
      <c r="A631" s="282"/>
      <c r="B631" s="142"/>
      <c r="C631" s="266"/>
      <c r="D631" s="142"/>
      <c r="E631" s="142"/>
      <c r="F631" s="142"/>
      <c r="G631" s="142"/>
      <c r="H631" s="142"/>
    </row>
    <row r="632" ht="15.75" customHeight="1">
      <c r="A632" s="282"/>
      <c r="B632" s="142"/>
      <c r="C632" s="266"/>
      <c r="D632" s="142"/>
      <c r="E632" s="142"/>
      <c r="F632" s="142"/>
      <c r="G632" s="142"/>
      <c r="H632" s="142"/>
    </row>
    <row r="633" ht="15.75" customHeight="1">
      <c r="A633" s="282"/>
      <c r="B633" s="142"/>
      <c r="C633" s="266"/>
      <c r="D633" s="142"/>
      <c r="E633" s="142"/>
      <c r="F633" s="142"/>
      <c r="G633" s="142"/>
      <c r="H633" s="142"/>
    </row>
    <row r="634" ht="15.75" customHeight="1">
      <c r="A634" s="282"/>
      <c r="B634" s="142"/>
      <c r="C634" s="266"/>
      <c r="D634" s="142"/>
      <c r="E634" s="142"/>
      <c r="F634" s="142"/>
      <c r="G634" s="142"/>
      <c r="H634" s="142"/>
    </row>
    <row r="635" ht="15.75" customHeight="1">
      <c r="A635" s="282"/>
      <c r="B635" s="142"/>
      <c r="C635" s="266"/>
      <c r="D635" s="142"/>
      <c r="E635" s="142"/>
      <c r="F635" s="142"/>
      <c r="G635" s="142"/>
      <c r="H635" s="142"/>
    </row>
    <row r="636" ht="15.75" customHeight="1">
      <c r="A636" s="282"/>
      <c r="B636" s="142"/>
      <c r="C636" s="266"/>
      <c r="D636" s="142"/>
      <c r="E636" s="142"/>
      <c r="F636" s="142"/>
      <c r="G636" s="142"/>
      <c r="H636" s="142"/>
    </row>
    <row r="637" ht="15.75" customHeight="1">
      <c r="A637" s="282"/>
      <c r="B637" s="142"/>
      <c r="C637" s="266"/>
      <c r="D637" s="142"/>
      <c r="E637" s="142"/>
      <c r="F637" s="142"/>
      <c r="G637" s="142"/>
      <c r="H637" s="142"/>
    </row>
    <row r="638" ht="15.75" customHeight="1">
      <c r="A638" s="282"/>
      <c r="B638" s="142"/>
      <c r="C638" s="266"/>
      <c r="D638" s="142"/>
      <c r="E638" s="142"/>
      <c r="F638" s="142"/>
      <c r="G638" s="142"/>
      <c r="H638" s="142"/>
    </row>
    <row r="639" ht="15.75" customHeight="1">
      <c r="A639" s="282"/>
      <c r="B639" s="142"/>
      <c r="C639" s="266"/>
      <c r="D639" s="142"/>
      <c r="E639" s="142"/>
      <c r="F639" s="142"/>
      <c r="G639" s="142"/>
      <c r="H639" s="142"/>
    </row>
    <row r="640" ht="15.75" customHeight="1">
      <c r="A640" s="282"/>
      <c r="B640" s="142"/>
      <c r="C640" s="266"/>
      <c r="D640" s="142"/>
      <c r="E640" s="142"/>
      <c r="F640" s="142"/>
      <c r="G640" s="142"/>
      <c r="H640" s="142"/>
    </row>
    <row r="641" ht="15.75" customHeight="1">
      <c r="A641" s="282"/>
      <c r="B641" s="142"/>
      <c r="C641" s="266"/>
      <c r="D641" s="142"/>
      <c r="E641" s="142"/>
      <c r="F641" s="142"/>
      <c r="G641" s="142"/>
      <c r="H641" s="142"/>
    </row>
    <row r="642" ht="15.75" customHeight="1">
      <c r="A642" s="282"/>
      <c r="B642" s="142"/>
      <c r="C642" s="266"/>
      <c r="D642" s="142"/>
      <c r="E642" s="142"/>
      <c r="F642" s="142"/>
      <c r="G642" s="142"/>
      <c r="H642" s="142"/>
    </row>
    <row r="643" ht="15.75" customHeight="1">
      <c r="A643" s="282"/>
      <c r="B643" s="142"/>
      <c r="C643" s="266"/>
      <c r="D643" s="142"/>
      <c r="E643" s="142"/>
      <c r="F643" s="142"/>
      <c r="G643" s="142"/>
      <c r="H643" s="142"/>
    </row>
    <row r="644" ht="15.75" customHeight="1">
      <c r="A644" s="282"/>
      <c r="B644" s="142"/>
      <c r="C644" s="266"/>
      <c r="D644" s="142"/>
      <c r="E644" s="142"/>
      <c r="F644" s="142"/>
      <c r="G644" s="142"/>
      <c r="H644" s="142"/>
    </row>
    <row r="645" ht="15.75" customHeight="1">
      <c r="A645" s="282"/>
      <c r="B645" s="142"/>
      <c r="C645" s="266"/>
      <c r="D645" s="142"/>
      <c r="E645" s="142"/>
      <c r="F645" s="142"/>
      <c r="G645" s="142"/>
      <c r="H645" s="142"/>
    </row>
    <row r="646" ht="15.75" customHeight="1">
      <c r="A646" s="282"/>
      <c r="B646" s="142"/>
      <c r="C646" s="266"/>
      <c r="D646" s="142"/>
      <c r="E646" s="142"/>
      <c r="F646" s="142"/>
      <c r="G646" s="142"/>
      <c r="H646" s="142"/>
    </row>
    <row r="647" ht="15.75" customHeight="1">
      <c r="A647" s="282"/>
      <c r="B647" s="142"/>
      <c r="C647" s="266"/>
      <c r="D647" s="142"/>
      <c r="E647" s="142"/>
      <c r="F647" s="142"/>
      <c r="G647" s="142"/>
      <c r="H647" s="142"/>
    </row>
    <row r="648" ht="15.75" customHeight="1">
      <c r="A648" s="282"/>
      <c r="B648" s="142"/>
      <c r="C648" s="266"/>
      <c r="D648" s="142"/>
      <c r="E648" s="142"/>
      <c r="F648" s="142"/>
      <c r="G648" s="142"/>
      <c r="H648" s="142"/>
    </row>
    <row r="649" ht="15.75" customHeight="1">
      <c r="A649" s="282"/>
      <c r="B649" s="142"/>
      <c r="C649" s="266"/>
      <c r="D649" s="142"/>
      <c r="E649" s="142"/>
      <c r="F649" s="142"/>
      <c r="G649" s="142"/>
      <c r="H649" s="142"/>
    </row>
    <row r="650" ht="15.75" customHeight="1">
      <c r="A650" s="282"/>
      <c r="B650" s="142"/>
      <c r="C650" s="266"/>
      <c r="D650" s="142"/>
      <c r="E650" s="142"/>
      <c r="F650" s="142"/>
      <c r="G650" s="142"/>
      <c r="H650" s="142"/>
    </row>
    <row r="651" ht="15.75" customHeight="1">
      <c r="A651" s="282"/>
      <c r="B651" s="142"/>
      <c r="C651" s="266"/>
      <c r="D651" s="142"/>
      <c r="E651" s="142"/>
      <c r="F651" s="142"/>
      <c r="G651" s="142"/>
      <c r="H651" s="142"/>
    </row>
    <row r="652" ht="15.75" customHeight="1">
      <c r="A652" s="282"/>
      <c r="B652" s="142"/>
      <c r="C652" s="266"/>
      <c r="D652" s="142"/>
      <c r="E652" s="142"/>
      <c r="F652" s="142"/>
      <c r="G652" s="142"/>
      <c r="H652" s="142"/>
    </row>
    <row r="653" ht="15.75" customHeight="1">
      <c r="A653" s="282"/>
      <c r="B653" s="142"/>
      <c r="C653" s="266"/>
      <c r="D653" s="142"/>
      <c r="E653" s="142"/>
      <c r="F653" s="142"/>
      <c r="G653" s="142"/>
      <c r="H653" s="142"/>
    </row>
    <row r="654" ht="15.75" customHeight="1">
      <c r="A654" s="282"/>
      <c r="B654" s="142"/>
      <c r="C654" s="266"/>
      <c r="D654" s="142"/>
      <c r="E654" s="142"/>
      <c r="F654" s="142"/>
      <c r="G654" s="142"/>
      <c r="H654" s="142"/>
    </row>
    <row r="655" ht="15.75" customHeight="1">
      <c r="A655" s="282"/>
      <c r="B655" s="142"/>
      <c r="C655" s="266"/>
      <c r="D655" s="142"/>
      <c r="E655" s="142"/>
      <c r="F655" s="142"/>
      <c r="G655" s="142"/>
      <c r="H655" s="142"/>
    </row>
    <row r="656" ht="15.75" customHeight="1">
      <c r="A656" s="282"/>
      <c r="B656" s="142"/>
      <c r="C656" s="266"/>
      <c r="D656" s="142"/>
      <c r="E656" s="142"/>
      <c r="F656" s="142"/>
      <c r="G656" s="142"/>
      <c r="H656" s="142"/>
    </row>
    <row r="657" ht="15.75" customHeight="1">
      <c r="A657" s="282"/>
      <c r="B657" s="142"/>
      <c r="C657" s="266"/>
      <c r="D657" s="142"/>
      <c r="E657" s="142"/>
      <c r="F657" s="142"/>
      <c r="G657" s="142"/>
      <c r="H657" s="142"/>
    </row>
    <row r="658" ht="15.75" customHeight="1">
      <c r="A658" s="282"/>
      <c r="B658" s="142"/>
      <c r="C658" s="266"/>
      <c r="D658" s="142"/>
      <c r="E658" s="142"/>
      <c r="F658" s="142"/>
      <c r="G658" s="142"/>
      <c r="H658" s="142"/>
    </row>
    <row r="659" ht="15.75" customHeight="1">
      <c r="A659" s="282"/>
      <c r="B659" s="142"/>
      <c r="C659" s="266"/>
      <c r="D659" s="142"/>
      <c r="E659" s="142"/>
      <c r="F659" s="142"/>
      <c r="G659" s="142"/>
      <c r="H659" s="142"/>
    </row>
    <row r="660" ht="15.75" customHeight="1">
      <c r="A660" s="282"/>
      <c r="B660" s="142"/>
      <c r="C660" s="266"/>
      <c r="D660" s="142"/>
      <c r="E660" s="142"/>
      <c r="F660" s="142"/>
      <c r="G660" s="142"/>
      <c r="H660" s="142"/>
    </row>
    <row r="661" ht="15.75" customHeight="1">
      <c r="A661" s="282"/>
      <c r="B661" s="142"/>
      <c r="C661" s="266"/>
      <c r="D661" s="142"/>
      <c r="E661" s="142"/>
      <c r="F661" s="142"/>
      <c r="G661" s="142"/>
      <c r="H661" s="142"/>
    </row>
    <row r="662" ht="15.75" customHeight="1">
      <c r="A662" s="282"/>
      <c r="B662" s="142"/>
      <c r="C662" s="266"/>
      <c r="D662" s="142"/>
      <c r="E662" s="142"/>
      <c r="F662" s="142"/>
      <c r="G662" s="142"/>
      <c r="H662" s="142"/>
    </row>
    <row r="663" ht="15.75" customHeight="1">
      <c r="A663" s="282"/>
      <c r="B663" s="142"/>
      <c r="C663" s="266"/>
      <c r="D663" s="142"/>
      <c r="E663" s="142"/>
      <c r="F663" s="142"/>
      <c r="G663" s="142"/>
      <c r="H663" s="142"/>
    </row>
    <row r="664" ht="15.75" customHeight="1">
      <c r="A664" s="282"/>
      <c r="B664" s="142"/>
      <c r="C664" s="266"/>
      <c r="D664" s="142"/>
      <c r="E664" s="142"/>
      <c r="F664" s="142"/>
      <c r="G664" s="142"/>
      <c r="H664" s="142"/>
    </row>
    <row r="665" ht="15.75" customHeight="1">
      <c r="A665" s="282"/>
      <c r="B665" s="142"/>
      <c r="C665" s="266"/>
      <c r="D665" s="142"/>
      <c r="E665" s="142"/>
      <c r="F665" s="142"/>
      <c r="G665" s="142"/>
      <c r="H665" s="142"/>
    </row>
    <row r="666" ht="15.75" customHeight="1">
      <c r="A666" s="282"/>
      <c r="B666" s="142"/>
      <c r="C666" s="266"/>
      <c r="D666" s="142"/>
      <c r="E666" s="142"/>
      <c r="F666" s="142"/>
      <c r="G666" s="142"/>
      <c r="H666" s="142"/>
    </row>
    <row r="667" ht="15.75" customHeight="1">
      <c r="A667" s="282"/>
      <c r="B667" s="142"/>
      <c r="C667" s="266"/>
      <c r="D667" s="142"/>
      <c r="E667" s="142"/>
      <c r="F667" s="142"/>
      <c r="G667" s="142"/>
      <c r="H667" s="142"/>
    </row>
    <row r="668" ht="15.75" customHeight="1">
      <c r="A668" s="282"/>
      <c r="B668" s="142"/>
      <c r="C668" s="266"/>
      <c r="D668" s="142"/>
      <c r="E668" s="142"/>
      <c r="F668" s="142"/>
      <c r="G668" s="142"/>
      <c r="H668" s="142"/>
    </row>
    <row r="669" ht="15.75" customHeight="1">
      <c r="A669" s="282"/>
      <c r="B669" s="142"/>
      <c r="C669" s="266"/>
      <c r="D669" s="142"/>
      <c r="E669" s="142"/>
      <c r="F669" s="142"/>
      <c r="G669" s="142"/>
      <c r="H669" s="142"/>
    </row>
    <row r="670" ht="15.75" customHeight="1">
      <c r="A670" s="282"/>
      <c r="B670" s="142"/>
      <c r="C670" s="266"/>
      <c r="D670" s="142"/>
      <c r="E670" s="142"/>
      <c r="F670" s="142"/>
      <c r="G670" s="142"/>
      <c r="H670" s="142"/>
    </row>
    <row r="671" ht="15.75" customHeight="1">
      <c r="A671" s="282"/>
      <c r="B671" s="142"/>
      <c r="C671" s="266"/>
      <c r="D671" s="142"/>
      <c r="E671" s="142"/>
      <c r="F671" s="142"/>
      <c r="G671" s="142"/>
      <c r="H671" s="142"/>
    </row>
    <row r="672" ht="15.75" customHeight="1">
      <c r="A672" s="282"/>
      <c r="B672" s="142"/>
      <c r="C672" s="266"/>
      <c r="D672" s="142"/>
      <c r="E672" s="142"/>
      <c r="F672" s="142"/>
      <c r="G672" s="142"/>
      <c r="H672" s="142"/>
    </row>
    <row r="673" ht="15.75" customHeight="1">
      <c r="A673" s="282"/>
      <c r="B673" s="142"/>
      <c r="C673" s="266"/>
      <c r="D673" s="142"/>
      <c r="E673" s="142"/>
      <c r="F673" s="142"/>
      <c r="G673" s="142"/>
      <c r="H673" s="142"/>
    </row>
    <row r="674" ht="15.75" customHeight="1">
      <c r="A674" s="282"/>
      <c r="B674" s="142"/>
      <c r="C674" s="266"/>
      <c r="D674" s="142"/>
      <c r="E674" s="142"/>
      <c r="F674" s="142"/>
      <c r="G674" s="142"/>
      <c r="H674" s="142"/>
    </row>
    <row r="675" ht="15.75" customHeight="1">
      <c r="A675" s="282"/>
      <c r="B675" s="142"/>
      <c r="C675" s="266"/>
      <c r="D675" s="142"/>
      <c r="E675" s="142"/>
      <c r="F675" s="142"/>
      <c r="G675" s="142"/>
      <c r="H675" s="142"/>
    </row>
    <row r="676" ht="15.75" customHeight="1">
      <c r="A676" s="282"/>
      <c r="B676" s="142"/>
      <c r="C676" s="266"/>
      <c r="D676" s="142"/>
      <c r="E676" s="142"/>
      <c r="F676" s="142"/>
      <c r="G676" s="142"/>
      <c r="H676" s="142"/>
    </row>
    <row r="677" ht="15.75" customHeight="1">
      <c r="A677" s="282"/>
      <c r="B677" s="142"/>
      <c r="C677" s="266"/>
      <c r="D677" s="142"/>
      <c r="E677" s="142"/>
      <c r="F677" s="142"/>
      <c r="G677" s="142"/>
      <c r="H677" s="142"/>
    </row>
    <row r="678" ht="15.75" customHeight="1">
      <c r="A678" s="282"/>
      <c r="B678" s="142"/>
      <c r="C678" s="266"/>
      <c r="D678" s="142"/>
      <c r="E678" s="142"/>
      <c r="F678" s="142"/>
      <c r="G678" s="142"/>
      <c r="H678" s="142"/>
    </row>
    <row r="679" ht="15.75" customHeight="1">
      <c r="A679" s="282"/>
      <c r="B679" s="142"/>
      <c r="C679" s="266"/>
      <c r="D679" s="142"/>
      <c r="E679" s="142"/>
      <c r="F679" s="142"/>
      <c r="G679" s="142"/>
      <c r="H679" s="142"/>
    </row>
    <row r="680" ht="15.75" customHeight="1">
      <c r="A680" s="282"/>
      <c r="B680" s="142"/>
      <c r="C680" s="266"/>
      <c r="D680" s="142"/>
      <c r="E680" s="142"/>
      <c r="F680" s="142"/>
      <c r="G680" s="142"/>
      <c r="H680" s="142"/>
    </row>
    <row r="681" ht="15.75" customHeight="1">
      <c r="A681" s="282"/>
      <c r="B681" s="142"/>
      <c r="C681" s="266"/>
      <c r="D681" s="142"/>
      <c r="E681" s="142"/>
      <c r="F681" s="142"/>
      <c r="G681" s="142"/>
      <c r="H681" s="142"/>
    </row>
    <row r="682" ht="15.75" customHeight="1">
      <c r="A682" s="282"/>
      <c r="B682" s="142"/>
      <c r="C682" s="266"/>
      <c r="D682" s="142"/>
      <c r="E682" s="142"/>
      <c r="F682" s="142"/>
      <c r="G682" s="142"/>
      <c r="H682" s="142"/>
    </row>
    <row r="683" ht="15.75" customHeight="1">
      <c r="A683" s="282"/>
      <c r="B683" s="142"/>
      <c r="C683" s="266"/>
      <c r="D683" s="142"/>
      <c r="E683" s="142"/>
      <c r="F683" s="142"/>
      <c r="G683" s="142"/>
      <c r="H683" s="142"/>
    </row>
    <row r="684" ht="15.75" customHeight="1">
      <c r="A684" s="282"/>
      <c r="B684" s="142"/>
      <c r="C684" s="266"/>
      <c r="D684" s="142"/>
      <c r="E684" s="142"/>
      <c r="F684" s="142"/>
      <c r="G684" s="142"/>
      <c r="H684" s="142"/>
    </row>
    <row r="685" ht="15.75" customHeight="1">
      <c r="A685" s="282"/>
      <c r="B685" s="142"/>
      <c r="C685" s="266"/>
      <c r="D685" s="142"/>
      <c r="E685" s="142"/>
      <c r="F685" s="142"/>
      <c r="G685" s="142"/>
      <c r="H685" s="142"/>
    </row>
    <row r="686" ht="15.75" customHeight="1">
      <c r="A686" s="282"/>
      <c r="B686" s="142"/>
      <c r="C686" s="266"/>
      <c r="D686" s="142"/>
      <c r="E686" s="142"/>
      <c r="F686" s="142"/>
      <c r="G686" s="142"/>
      <c r="H686" s="142"/>
    </row>
    <row r="687" ht="15.75" customHeight="1">
      <c r="A687" s="282"/>
      <c r="B687" s="142"/>
      <c r="C687" s="266"/>
      <c r="D687" s="142"/>
      <c r="E687" s="142"/>
      <c r="F687" s="142"/>
      <c r="G687" s="142"/>
      <c r="H687" s="142"/>
    </row>
    <row r="688" ht="15.75" customHeight="1">
      <c r="A688" s="282"/>
      <c r="B688" s="142"/>
      <c r="C688" s="266"/>
      <c r="D688" s="142"/>
      <c r="E688" s="142"/>
      <c r="F688" s="142"/>
      <c r="G688" s="142"/>
      <c r="H688" s="142"/>
    </row>
    <row r="689" ht="15.75" customHeight="1">
      <c r="A689" s="282"/>
      <c r="B689" s="142"/>
      <c r="C689" s="266"/>
      <c r="D689" s="142"/>
      <c r="E689" s="142"/>
      <c r="F689" s="142"/>
      <c r="G689" s="142"/>
      <c r="H689" s="142"/>
    </row>
    <row r="690" ht="15.75" customHeight="1">
      <c r="A690" s="282"/>
      <c r="B690" s="142"/>
      <c r="C690" s="266"/>
      <c r="D690" s="142"/>
      <c r="E690" s="142"/>
      <c r="F690" s="142"/>
      <c r="G690" s="142"/>
      <c r="H690" s="142"/>
    </row>
    <row r="691" ht="15.75" customHeight="1">
      <c r="A691" s="282"/>
      <c r="B691" s="142"/>
      <c r="C691" s="266"/>
      <c r="D691" s="142"/>
      <c r="E691" s="142"/>
      <c r="F691" s="142"/>
      <c r="G691" s="142"/>
      <c r="H691" s="142"/>
    </row>
    <row r="692" ht="15.75" customHeight="1">
      <c r="A692" s="282"/>
      <c r="B692" s="142"/>
      <c r="C692" s="266"/>
      <c r="D692" s="142"/>
      <c r="E692" s="142"/>
      <c r="F692" s="142"/>
      <c r="G692" s="142"/>
      <c r="H692" s="142"/>
    </row>
    <row r="693" ht="15.75" customHeight="1">
      <c r="A693" s="282"/>
      <c r="B693" s="142"/>
      <c r="C693" s="266"/>
      <c r="D693" s="142"/>
      <c r="E693" s="142"/>
      <c r="F693" s="142"/>
      <c r="G693" s="142"/>
      <c r="H693" s="142"/>
    </row>
    <row r="694" ht="15.75" customHeight="1">
      <c r="A694" s="282"/>
      <c r="B694" s="142"/>
      <c r="C694" s="266"/>
      <c r="D694" s="142"/>
      <c r="E694" s="142"/>
      <c r="F694" s="142"/>
      <c r="G694" s="142"/>
      <c r="H694" s="142"/>
    </row>
    <row r="695" ht="15.75" customHeight="1">
      <c r="A695" s="282"/>
      <c r="B695" s="142"/>
      <c r="C695" s="266"/>
      <c r="D695" s="142"/>
      <c r="E695" s="142"/>
      <c r="F695" s="142"/>
      <c r="G695" s="142"/>
      <c r="H695" s="142"/>
    </row>
    <row r="696" ht="15.75" customHeight="1">
      <c r="A696" s="282"/>
      <c r="B696" s="142"/>
      <c r="C696" s="266"/>
      <c r="D696" s="142"/>
      <c r="E696" s="142"/>
      <c r="F696" s="142"/>
      <c r="G696" s="142"/>
      <c r="H696" s="142"/>
    </row>
    <row r="697" ht="15.75" customHeight="1">
      <c r="A697" s="282"/>
      <c r="B697" s="142"/>
      <c r="C697" s="266"/>
      <c r="D697" s="142"/>
      <c r="E697" s="142"/>
      <c r="F697" s="142"/>
      <c r="G697" s="142"/>
      <c r="H697" s="142"/>
    </row>
    <row r="698" ht="15.75" customHeight="1">
      <c r="A698" s="282"/>
      <c r="B698" s="142"/>
      <c r="C698" s="266"/>
      <c r="D698" s="142"/>
      <c r="E698" s="142"/>
      <c r="F698" s="142"/>
      <c r="G698" s="142"/>
      <c r="H698" s="142"/>
    </row>
    <row r="699" ht="15.75" customHeight="1">
      <c r="A699" s="282"/>
      <c r="B699" s="142"/>
      <c r="C699" s="266"/>
      <c r="D699" s="142"/>
      <c r="E699" s="142"/>
      <c r="F699" s="142"/>
      <c r="G699" s="142"/>
      <c r="H699" s="142"/>
    </row>
    <row r="700" ht="15.75" customHeight="1">
      <c r="A700" s="282"/>
      <c r="B700" s="142"/>
      <c r="C700" s="266"/>
      <c r="D700" s="142"/>
      <c r="E700" s="142"/>
      <c r="F700" s="142"/>
      <c r="G700" s="142"/>
      <c r="H700" s="142"/>
    </row>
    <row r="701" ht="15.75" customHeight="1">
      <c r="A701" s="282"/>
      <c r="B701" s="142"/>
      <c r="C701" s="266"/>
      <c r="D701" s="142"/>
      <c r="E701" s="142"/>
      <c r="F701" s="142"/>
      <c r="G701" s="142"/>
      <c r="H701" s="142"/>
    </row>
    <row r="702" ht="15.75" customHeight="1">
      <c r="A702" s="282"/>
      <c r="B702" s="142"/>
      <c r="C702" s="266"/>
      <c r="D702" s="142"/>
      <c r="E702" s="142"/>
      <c r="F702" s="142"/>
      <c r="G702" s="142"/>
      <c r="H702" s="142"/>
    </row>
    <row r="703" ht="15.75" customHeight="1">
      <c r="A703" s="282"/>
      <c r="B703" s="142"/>
      <c r="C703" s="266"/>
      <c r="D703" s="142"/>
      <c r="E703" s="142"/>
      <c r="F703" s="142"/>
      <c r="G703" s="142"/>
      <c r="H703" s="142"/>
    </row>
    <row r="704" ht="15.75" customHeight="1">
      <c r="A704" s="282"/>
      <c r="B704" s="142"/>
      <c r="C704" s="266"/>
      <c r="D704" s="142"/>
      <c r="E704" s="142"/>
      <c r="F704" s="142"/>
      <c r="G704" s="142"/>
      <c r="H704" s="142"/>
    </row>
    <row r="705" ht="15.75" customHeight="1">
      <c r="A705" s="282"/>
      <c r="B705" s="142"/>
      <c r="C705" s="266"/>
      <c r="D705" s="142"/>
      <c r="E705" s="142"/>
      <c r="F705" s="142"/>
      <c r="G705" s="142"/>
      <c r="H705" s="142"/>
    </row>
    <row r="706" ht="15.75" customHeight="1">
      <c r="A706" s="282"/>
      <c r="B706" s="142"/>
      <c r="C706" s="266"/>
      <c r="D706" s="142"/>
      <c r="E706" s="142"/>
      <c r="F706" s="142"/>
      <c r="G706" s="142"/>
      <c r="H706" s="142"/>
    </row>
    <row r="707" ht="15.75" customHeight="1">
      <c r="A707" s="282"/>
      <c r="B707" s="142"/>
      <c r="C707" s="266"/>
      <c r="D707" s="142"/>
      <c r="E707" s="142"/>
      <c r="F707" s="142"/>
      <c r="G707" s="142"/>
      <c r="H707" s="142"/>
    </row>
    <row r="708" ht="15.75" customHeight="1">
      <c r="A708" s="282"/>
      <c r="B708" s="142"/>
      <c r="C708" s="266"/>
      <c r="D708" s="142"/>
      <c r="E708" s="142"/>
      <c r="F708" s="142"/>
      <c r="G708" s="142"/>
      <c r="H708" s="142"/>
    </row>
    <row r="709" ht="15.75" customHeight="1">
      <c r="A709" s="282"/>
      <c r="B709" s="142"/>
      <c r="C709" s="266"/>
      <c r="D709" s="142"/>
      <c r="E709" s="142"/>
      <c r="F709" s="142"/>
      <c r="G709" s="142"/>
      <c r="H709" s="142"/>
    </row>
    <row r="710" ht="15.75" customHeight="1">
      <c r="A710" s="282"/>
      <c r="B710" s="142"/>
      <c r="C710" s="266"/>
      <c r="D710" s="142"/>
      <c r="E710" s="142"/>
      <c r="F710" s="142"/>
      <c r="G710" s="142"/>
      <c r="H710" s="142"/>
    </row>
    <row r="711" ht="15.75" customHeight="1">
      <c r="A711" s="282"/>
      <c r="B711" s="142"/>
      <c r="C711" s="266"/>
      <c r="D711" s="142"/>
      <c r="E711" s="142"/>
      <c r="F711" s="142"/>
      <c r="G711" s="142"/>
      <c r="H711" s="142"/>
    </row>
    <row r="712" ht="15.75" customHeight="1">
      <c r="A712" s="282"/>
      <c r="B712" s="142"/>
      <c r="C712" s="266"/>
      <c r="D712" s="142"/>
      <c r="E712" s="142"/>
      <c r="F712" s="142"/>
      <c r="G712" s="142"/>
      <c r="H712" s="142"/>
    </row>
    <row r="713" ht="15.75" customHeight="1">
      <c r="A713" s="282"/>
      <c r="B713" s="142"/>
      <c r="C713" s="266"/>
      <c r="D713" s="142"/>
      <c r="E713" s="142"/>
      <c r="F713" s="142"/>
      <c r="G713" s="142"/>
      <c r="H713" s="142"/>
    </row>
    <row r="714" ht="15.75" customHeight="1">
      <c r="A714" s="282"/>
      <c r="B714" s="142"/>
      <c r="C714" s="266"/>
      <c r="D714" s="142"/>
      <c r="E714" s="142"/>
      <c r="F714" s="142"/>
      <c r="G714" s="142"/>
      <c r="H714" s="142"/>
    </row>
    <row r="715" ht="15.75" customHeight="1">
      <c r="A715" s="282"/>
      <c r="B715" s="142"/>
      <c r="C715" s="266"/>
      <c r="D715" s="142"/>
      <c r="E715" s="142"/>
      <c r="F715" s="142"/>
      <c r="G715" s="142"/>
      <c r="H715" s="142"/>
    </row>
    <row r="716" ht="15.75" customHeight="1">
      <c r="A716" s="282"/>
      <c r="B716" s="142"/>
      <c r="C716" s="266"/>
      <c r="D716" s="142"/>
      <c r="E716" s="142"/>
      <c r="F716" s="142"/>
      <c r="G716" s="142"/>
      <c r="H716" s="142"/>
    </row>
    <row r="717" ht="15.75" customHeight="1">
      <c r="A717" s="282"/>
      <c r="B717" s="142"/>
      <c r="C717" s="266"/>
      <c r="D717" s="142"/>
      <c r="E717" s="142"/>
      <c r="F717" s="142"/>
      <c r="G717" s="142"/>
      <c r="H717" s="142"/>
    </row>
    <row r="718" ht="15.75" customHeight="1">
      <c r="A718" s="282"/>
      <c r="B718" s="142"/>
      <c r="C718" s="266"/>
      <c r="D718" s="142"/>
      <c r="E718" s="142"/>
      <c r="F718" s="142"/>
      <c r="G718" s="142"/>
      <c r="H718" s="142"/>
    </row>
    <row r="719" ht="15.75" customHeight="1">
      <c r="A719" s="282"/>
      <c r="B719" s="142"/>
      <c r="C719" s="266"/>
      <c r="D719" s="142"/>
      <c r="E719" s="142"/>
      <c r="F719" s="142"/>
      <c r="G719" s="142"/>
      <c r="H719" s="142"/>
    </row>
    <row r="720" ht="15.75" customHeight="1">
      <c r="A720" s="282"/>
      <c r="B720" s="142"/>
      <c r="C720" s="266"/>
      <c r="D720" s="142"/>
      <c r="E720" s="142"/>
      <c r="F720" s="142"/>
      <c r="G720" s="142"/>
      <c r="H720" s="142"/>
    </row>
    <row r="721" ht="15.75" customHeight="1">
      <c r="A721" s="282"/>
      <c r="B721" s="142"/>
      <c r="C721" s="266"/>
      <c r="D721" s="142"/>
      <c r="E721" s="142"/>
      <c r="F721" s="142"/>
      <c r="G721" s="142"/>
      <c r="H721" s="142"/>
    </row>
    <row r="722" ht="15.75" customHeight="1">
      <c r="A722" s="282"/>
      <c r="B722" s="142"/>
      <c r="C722" s="266"/>
      <c r="D722" s="142"/>
      <c r="E722" s="142"/>
      <c r="F722" s="142"/>
      <c r="G722" s="142"/>
      <c r="H722" s="142"/>
    </row>
    <row r="723" ht="15.75" customHeight="1">
      <c r="A723" s="282"/>
      <c r="B723" s="142"/>
      <c r="C723" s="266"/>
      <c r="D723" s="142"/>
      <c r="E723" s="142"/>
      <c r="F723" s="142"/>
      <c r="G723" s="142"/>
      <c r="H723" s="142"/>
    </row>
    <row r="724" ht="15.75" customHeight="1">
      <c r="A724" s="282"/>
      <c r="B724" s="142"/>
      <c r="C724" s="266"/>
      <c r="D724" s="142"/>
      <c r="E724" s="142"/>
      <c r="F724" s="142"/>
      <c r="G724" s="142"/>
      <c r="H724" s="142"/>
    </row>
    <row r="725" ht="15.75" customHeight="1">
      <c r="A725" s="282"/>
      <c r="B725" s="142"/>
      <c r="C725" s="266"/>
      <c r="D725" s="142"/>
      <c r="E725" s="142"/>
      <c r="F725" s="142"/>
      <c r="G725" s="142"/>
      <c r="H725" s="142"/>
    </row>
    <row r="726" ht="15.75" customHeight="1">
      <c r="A726" s="282"/>
      <c r="B726" s="142"/>
      <c r="C726" s="266"/>
      <c r="D726" s="142"/>
      <c r="E726" s="142"/>
      <c r="F726" s="142"/>
      <c r="G726" s="142"/>
      <c r="H726" s="142"/>
    </row>
    <row r="727" ht="15.75" customHeight="1">
      <c r="A727" s="282"/>
      <c r="B727" s="142"/>
      <c r="C727" s="266"/>
      <c r="D727" s="142"/>
      <c r="E727" s="142"/>
      <c r="F727" s="142"/>
      <c r="G727" s="142"/>
      <c r="H727" s="142"/>
    </row>
    <row r="728" ht="15.75" customHeight="1">
      <c r="A728" s="282"/>
      <c r="B728" s="142"/>
      <c r="C728" s="266"/>
      <c r="D728" s="142"/>
      <c r="E728" s="142"/>
      <c r="F728" s="142"/>
      <c r="G728" s="142"/>
      <c r="H728" s="142"/>
    </row>
    <row r="729" ht="15.75" customHeight="1">
      <c r="A729" s="282"/>
      <c r="B729" s="142"/>
      <c r="C729" s="266"/>
      <c r="D729" s="142"/>
      <c r="E729" s="142"/>
      <c r="F729" s="142"/>
      <c r="G729" s="142"/>
      <c r="H729" s="142"/>
    </row>
    <row r="730" ht="15.75" customHeight="1">
      <c r="A730" s="282"/>
      <c r="B730" s="142"/>
      <c r="C730" s="266"/>
      <c r="D730" s="142"/>
      <c r="E730" s="142"/>
      <c r="F730" s="142"/>
      <c r="G730" s="142"/>
      <c r="H730" s="142"/>
    </row>
    <row r="731" ht="15.75" customHeight="1">
      <c r="A731" s="282"/>
      <c r="B731" s="142"/>
      <c r="C731" s="266"/>
      <c r="D731" s="142"/>
      <c r="E731" s="142"/>
      <c r="F731" s="142"/>
      <c r="G731" s="142"/>
      <c r="H731" s="142"/>
    </row>
    <row r="732" ht="15.75" customHeight="1">
      <c r="A732" s="282"/>
      <c r="B732" s="142"/>
      <c r="C732" s="266"/>
      <c r="D732" s="142"/>
      <c r="E732" s="142"/>
      <c r="F732" s="142"/>
      <c r="G732" s="142"/>
      <c r="H732" s="142"/>
    </row>
    <row r="733" ht="15.75" customHeight="1">
      <c r="A733" s="282"/>
      <c r="B733" s="142"/>
      <c r="C733" s="266"/>
      <c r="D733" s="142"/>
      <c r="E733" s="142"/>
      <c r="F733" s="142"/>
      <c r="G733" s="142"/>
      <c r="H733" s="142"/>
    </row>
    <row r="734" ht="15.75" customHeight="1">
      <c r="A734" s="282"/>
      <c r="B734" s="142"/>
      <c r="C734" s="266"/>
      <c r="D734" s="142"/>
      <c r="E734" s="142"/>
      <c r="F734" s="142"/>
      <c r="G734" s="142"/>
      <c r="H734" s="142"/>
    </row>
    <row r="735" ht="15.75" customHeight="1">
      <c r="A735" s="282"/>
      <c r="B735" s="142"/>
      <c r="C735" s="266"/>
      <c r="D735" s="142"/>
      <c r="E735" s="142"/>
      <c r="F735" s="142"/>
      <c r="G735" s="142"/>
      <c r="H735" s="142"/>
    </row>
    <row r="736" ht="15.75" customHeight="1">
      <c r="A736" s="282"/>
      <c r="B736" s="142"/>
      <c r="C736" s="266"/>
      <c r="D736" s="142"/>
      <c r="E736" s="142"/>
      <c r="F736" s="142"/>
      <c r="G736" s="142"/>
      <c r="H736" s="142"/>
    </row>
    <row r="737" ht="15.75" customHeight="1">
      <c r="A737" s="282"/>
      <c r="B737" s="142"/>
      <c r="C737" s="266"/>
      <c r="D737" s="142"/>
      <c r="E737" s="142"/>
      <c r="F737" s="142"/>
      <c r="G737" s="142"/>
      <c r="H737" s="142"/>
    </row>
    <row r="738" ht="15.75" customHeight="1">
      <c r="A738" s="282"/>
      <c r="B738" s="142"/>
      <c r="C738" s="266"/>
      <c r="D738" s="142"/>
      <c r="E738" s="142"/>
      <c r="F738" s="142"/>
      <c r="G738" s="142"/>
      <c r="H738" s="142"/>
    </row>
    <row r="739" ht="15.75" customHeight="1">
      <c r="A739" s="282"/>
      <c r="B739" s="142"/>
      <c r="C739" s="266"/>
      <c r="D739" s="142"/>
      <c r="E739" s="142"/>
      <c r="F739" s="142"/>
      <c r="G739" s="142"/>
      <c r="H739" s="142"/>
    </row>
    <row r="740" ht="15.75" customHeight="1">
      <c r="A740" s="282"/>
      <c r="B740" s="142"/>
      <c r="C740" s="266"/>
      <c r="D740" s="142"/>
      <c r="E740" s="142"/>
      <c r="F740" s="142"/>
      <c r="G740" s="142"/>
      <c r="H740" s="142"/>
    </row>
    <row r="741" ht="15.75" customHeight="1">
      <c r="A741" s="282"/>
      <c r="B741" s="142"/>
      <c r="C741" s="266"/>
      <c r="D741" s="142"/>
      <c r="E741" s="142"/>
      <c r="F741" s="142"/>
      <c r="G741" s="142"/>
      <c r="H741" s="142"/>
    </row>
    <row r="742" ht="15.75" customHeight="1">
      <c r="A742" s="282"/>
      <c r="B742" s="142"/>
      <c r="C742" s="266"/>
      <c r="D742" s="142"/>
      <c r="E742" s="142"/>
      <c r="F742" s="142"/>
      <c r="G742" s="142"/>
      <c r="H742" s="142"/>
    </row>
    <row r="743" ht="15.75" customHeight="1">
      <c r="A743" s="282"/>
      <c r="B743" s="142"/>
      <c r="C743" s="266"/>
      <c r="D743" s="142"/>
      <c r="E743" s="142"/>
      <c r="F743" s="142"/>
      <c r="G743" s="142"/>
      <c r="H743" s="142"/>
    </row>
    <row r="744" ht="15.75" customHeight="1">
      <c r="A744" s="282"/>
      <c r="B744" s="142"/>
      <c r="C744" s="266"/>
      <c r="D744" s="142"/>
      <c r="E744" s="142"/>
      <c r="F744" s="142"/>
      <c r="G744" s="142"/>
      <c r="H744" s="142"/>
    </row>
    <row r="745" ht="15.75" customHeight="1">
      <c r="A745" s="282"/>
      <c r="B745" s="142"/>
      <c r="C745" s="266"/>
      <c r="D745" s="142"/>
      <c r="E745" s="142"/>
      <c r="F745" s="142"/>
      <c r="G745" s="142"/>
      <c r="H745" s="142"/>
    </row>
    <row r="746" ht="15.75" customHeight="1">
      <c r="A746" s="282"/>
      <c r="B746" s="142"/>
      <c r="C746" s="266"/>
      <c r="D746" s="142"/>
      <c r="E746" s="142"/>
      <c r="F746" s="142"/>
      <c r="G746" s="142"/>
      <c r="H746" s="142"/>
    </row>
    <row r="747" ht="15.75" customHeight="1">
      <c r="A747" s="282"/>
      <c r="B747" s="142"/>
      <c r="C747" s="266"/>
      <c r="D747" s="142"/>
      <c r="E747" s="142"/>
      <c r="F747" s="142"/>
      <c r="G747" s="142"/>
      <c r="H747" s="142"/>
    </row>
    <row r="748" ht="15.75" customHeight="1">
      <c r="A748" s="282"/>
      <c r="B748" s="142"/>
      <c r="C748" s="266"/>
      <c r="D748" s="142"/>
      <c r="E748" s="142"/>
      <c r="F748" s="142"/>
      <c r="G748" s="142"/>
      <c r="H748" s="142"/>
    </row>
    <row r="749" ht="15.75" customHeight="1">
      <c r="A749" s="282"/>
      <c r="B749" s="142"/>
      <c r="C749" s="266"/>
      <c r="D749" s="142"/>
      <c r="E749" s="142"/>
      <c r="F749" s="142"/>
      <c r="G749" s="142"/>
      <c r="H749" s="142"/>
    </row>
    <row r="750" ht="15.75" customHeight="1">
      <c r="A750" s="282"/>
      <c r="B750" s="142"/>
      <c r="C750" s="266"/>
      <c r="D750" s="142"/>
      <c r="E750" s="142"/>
      <c r="F750" s="142"/>
      <c r="G750" s="142"/>
      <c r="H750" s="142"/>
    </row>
    <row r="751" ht="15.75" customHeight="1">
      <c r="A751" s="282"/>
      <c r="B751" s="142"/>
      <c r="C751" s="266"/>
      <c r="D751" s="142"/>
      <c r="E751" s="142"/>
      <c r="F751" s="142"/>
      <c r="G751" s="142"/>
      <c r="H751" s="142"/>
    </row>
    <row r="752" ht="15.75" customHeight="1">
      <c r="A752" s="282"/>
      <c r="B752" s="142"/>
      <c r="C752" s="266"/>
      <c r="D752" s="142"/>
      <c r="E752" s="142"/>
      <c r="F752" s="142"/>
      <c r="G752" s="142"/>
      <c r="H752" s="142"/>
    </row>
    <row r="753" ht="15.75" customHeight="1">
      <c r="A753" s="282"/>
      <c r="B753" s="142"/>
      <c r="C753" s="266"/>
      <c r="D753" s="142"/>
      <c r="E753" s="142"/>
      <c r="F753" s="142"/>
      <c r="G753" s="142"/>
      <c r="H753" s="142"/>
    </row>
    <row r="754" ht="15.75" customHeight="1">
      <c r="A754" s="282"/>
      <c r="B754" s="142"/>
      <c r="C754" s="266"/>
      <c r="D754" s="142"/>
      <c r="E754" s="142"/>
      <c r="F754" s="142"/>
      <c r="G754" s="142"/>
      <c r="H754" s="142"/>
    </row>
    <row r="755" ht="15.75" customHeight="1">
      <c r="A755" s="282"/>
      <c r="B755" s="142"/>
      <c r="C755" s="266"/>
      <c r="D755" s="142"/>
      <c r="E755" s="142"/>
      <c r="F755" s="142"/>
      <c r="G755" s="142"/>
      <c r="H755" s="142"/>
    </row>
    <row r="756" ht="15.75" customHeight="1">
      <c r="A756" s="282"/>
      <c r="B756" s="142"/>
      <c r="C756" s="266"/>
      <c r="D756" s="142"/>
      <c r="E756" s="142"/>
      <c r="F756" s="142"/>
      <c r="G756" s="142"/>
      <c r="H756" s="142"/>
    </row>
    <row r="757" ht="15.75" customHeight="1">
      <c r="A757" s="282"/>
      <c r="B757" s="142"/>
      <c r="C757" s="266"/>
      <c r="D757" s="142"/>
      <c r="E757" s="142"/>
      <c r="F757" s="142"/>
      <c r="G757" s="142"/>
      <c r="H757" s="142"/>
    </row>
    <row r="758" ht="15.75" customHeight="1">
      <c r="A758" s="282"/>
      <c r="B758" s="142"/>
      <c r="C758" s="266"/>
      <c r="D758" s="142"/>
      <c r="E758" s="142"/>
      <c r="F758" s="142"/>
      <c r="G758" s="142"/>
      <c r="H758" s="142"/>
    </row>
    <row r="759" ht="15.75" customHeight="1">
      <c r="A759" s="282"/>
      <c r="B759" s="142"/>
      <c r="C759" s="266"/>
      <c r="D759" s="142"/>
      <c r="E759" s="142"/>
      <c r="F759" s="142"/>
      <c r="G759" s="142"/>
      <c r="H759" s="142"/>
    </row>
    <row r="760" ht="15.75" customHeight="1">
      <c r="A760" s="282"/>
      <c r="B760" s="142"/>
      <c r="C760" s="266"/>
      <c r="D760" s="142"/>
      <c r="E760" s="142"/>
      <c r="F760" s="142"/>
      <c r="G760" s="142"/>
      <c r="H760" s="142"/>
    </row>
    <row r="761" ht="15.75" customHeight="1">
      <c r="A761" s="282"/>
      <c r="B761" s="142"/>
      <c r="C761" s="266"/>
      <c r="D761" s="142"/>
      <c r="E761" s="142"/>
      <c r="F761" s="142"/>
      <c r="G761" s="142"/>
      <c r="H761" s="142"/>
    </row>
    <row r="762" ht="15.75" customHeight="1">
      <c r="A762" s="282"/>
      <c r="B762" s="142"/>
      <c r="C762" s="266"/>
      <c r="D762" s="142"/>
      <c r="E762" s="142"/>
      <c r="F762" s="142"/>
      <c r="G762" s="142"/>
      <c r="H762" s="142"/>
    </row>
    <row r="763" ht="15.75" customHeight="1">
      <c r="A763" s="282"/>
      <c r="B763" s="142"/>
      <c r="C763" s="266"/>
      <c r="D763" s="142"/>
      <c r="E763" s="142"/>
      <c r="F763" s="142"/>
      <c r="G763" s="142"/>
      <c r="H763" s="142"/>
    </row>
    <row r="764" ht="15.75" customHeight="1">
      <c r="A764" s="282"/>
      <c r="B764" s="142"/>
      <c r="C764" s="266"/>
      <c r="D764" s="142"/>
      <c r="E764" s="142"/>
      <c r="F764" s="142"/>
      <c r="G764" s="142"/>
      <c r="H764" s="142"/>
    </row>
    <row r="765" ht="15.75" customHeight="1">
      <c r="A765" s="282"/>
      <c r="B765" s="142"/>
      <c r="C765" s="266"/>
      <c r="D765" s="142"/>
      <c r="E765" s="142"/>
      <c r="F765" s="142"/>
      <c r="G765" s="142"/>
      <c r="H765" s="142"/>
    </row>
    <row r="766" ht="15.75" customHeight="1">
      <c r="A766" s="282"/>
      <c r="B766" s="142"/>
      <c r="C766" s="266"/>
      <c r="D766" s="142"/>
      <c r="E766" s="142"/>
      <c r="F766" s="142"/>
      <c r="G766" s="142"/>
      <c r="H766" s="142"/>
    </row>
    <row r="767" ht="15.75" customHeight="1">
      <c r="A767" s="282"/>
      <c r="B767" s="142"/>
      <c r="C767" s="266"/>
      <c r="D767" s="142"/>
      <c r="E767" s="142"/>
      <c r="F767" s="142"/>
      <c r="G767" s="142"/>
      <c r="H767" s="142"/>
    </row>
    <row r="768" ht="15.75" customHeight="1">
      <c r="A768" s="282"/>
      <c r="B768" s="142"/>
      <c r="C768" s="266"/>
      <c r="D768" s="142"/>
      <c r="E768" s="142"/>
      <c r="F768" s="142"/>
      <c r="G768" s="142"/>
      <c r="H768" s="142"/>
    </row>
    <row r="769" ht="15.75" customHeight="1">
      <c r="A769" s="282"/>
      <c r="B769" s="142"/>
      <c r="C769" s="266"/>
      <c r="D769" s="142"/>
      <c r="E769" s="142"/>
      <c r="F769" s="142"/>
      <c r="G769" s="142"/>
      <c r="H769" s="142"/>
    </row>
    <row r="770" ht="15.75" customHeight="1">
      <c r="A770" s="282"/>
      <c r="B770" s="142"/>
      <c r="C770" s="266"/>
      <c r="D770" s="142"/>
      <c r="E770" s="142"/>
      <c r="F770" s="142"/>
      <c r="G770" s="142"/>
      <c r="H770" s="142"/>
    </row>
    <row r="771" ht="15.75" customHeight="1">
      <c r="A771" s="282"/>
      <c r="B771" s="142"/>
      <c r="C771" s="266"/>
      <c r="D771" s="142"/>
      <c r="E771" s="142"/>
      <c r="F771" s="142"/>
      <c r="G771" s="142"/>
      <c r="H771" s="142"/>
    </row>
    <row r="772" ht="15.75" customHeight="1">
      <c r="A772" s="282"/>
      <c r="B772" s="142"/>
      <c r="C772" s="266"/>
      <c r="D772" s="142"/>
      <c r="E772" s="142"/>
      <c r="F772" s="142"/>
      <c r="G772" s="142"/>
      <c r="H772" s="142"/>
    </row>
    <row r="773" ht="15.75" customHeight="1">
      <c r="A773" s="282"/>
      <c r="B773" s="142"/>
      <c r="C773" s="266"/>
      <c r="D773" s="142"/>
      <c r="E773" s="142"/>
      <c r="F773" s="142"/>
      <c r="G773" s="142"/>
      <c r="H773" s="142"/>
    </row>
    <row r="774" ht="15.75" customHeight="1">
      <c r="A774" s="282"/>
      <c r="B774" s="142"/>
      <c r="C774" s="266"/>
      <c r="D774" s="142"/>
      <c r="E774" s="142"/>
      <c r="F774" s="142"/>
      <c r="G774" s="142"/>
      <c r="H774" s="142"/>
    </row>
    <row r="775" ht="15.75" customHeight="1">
      <c r="A775" s="282"/>
      <c r="B775" s="142"/>
      <c r="C775" s="266"/>
      <c r="D775" s="142"/>
      <c r="E775" s="142"/>
      <c r="F775" s="142"/>
      <c r="G775" s="142"/>
      <c r="H775" s="142"/>
    </row>
    <row r="776" ht="15.75" customHeight="1">
      <c r="A776" s="282"/>
      <c r="B776" s="142"/>
      <c r="C776" s="266"/>
      <c r="D776" s="142"/>
      <c r="E776" s="142"/>
      <c r="F776" s="142"/>
      <c r="G776" s="142"/>
      <c r="H776" s="142"/>
    </row>
    <row r="777" ht="15.75" customHeight="1">
      <c r="A777" s="282"/>
      <c r="B777" s="142"/>
      <c r="C777" s="266"/>
      <c r="D777" s="142"/>
      <c r="E777" s="142"/>
      <c r="F777" s="142"/>
      <c r="G777" s="142"/>
      <c r="H777" s="142"/>
    </row>
    <row r="778" ht="15.75" customHeight="1">
      <c r="A778" s="282"/>
      <c r="B778" s="142"/>
      <c r="C778" s="266"/>
      <c r="D778" s="142"/>
      <c r="E778" s="142"/>
      <c r="F778" s="142"/>
      <c r="G778" s="142"/>
      <c r="H778" s="142"/>
    </row>
    <row r="779" ht="15.75" customHeight="1">
      <c r="A779" s="282"/>
      <c r="B779" s="142"/>
      <c r="C779" s="266"/>
      <c r="D779" s="142"/>
      <c r="E779" s="142"/>
      <c r="F779" s="142"/>
      <c r="G779" s="142"/>
      <c r="H779" s="142"/>
    </row>
    <row r="780" ht="15.75" customHeight="1">
      <c r="A780" s="282"/>
      <c r="B780" s="142"/>
      <c r="C780" s="266"/>
      <c r="D780" s="142"/>
      <c r="E780" s="142"/>
      <c r="F780" s="142"/>
      <c r="G780" s="142"/>
      <c r="H780" s="142"/>
    </row>
    <row r="781" ht="15.75" customHeight="1">
      <c r="A781" s="282"/>
      <c r="B781" s="142"/>
      <c r="C781" s="266"/>
      <c r="D781" s="142"/>
      <c r="E781" s="142"/>
      <c r="F781" s="142"/>
      <c r="G781" s="142"/>
      <c r="H781" s="142"/>
    </row>
    <row r="782" ht="15.75" customHeight="1">
      <c r="A782" s="282"/>
      <c r="B782" s="142"/>
      <c r="C782" s="266"/>
      <c r="D782" s="142"/>
      <c r="E782" s="142"/>
      <c r="F782" s="142"/>
      <c r="G782" s="142"/>
      <c r="H782" s="142"/>
    </row>
    <row r="783" ht="15.75" customHeight="1">
      <c r="A783" s="282"/>
      <c r="B783" s="142"/>
      <c r="C783" s="266"/>
      <c r="D783" s="142"/>
      <c r="E783" s="142"/>
      <c r="F783" s="142"/>
      <c r="G783" s="142"/>
      <c r="H783" s="142"/>
    </row>
    <row r="784" ht="15.75" customHeight="1">
      <c r="A784" s="282"/>
      <c r="B784" s="142"/>
      <c r="C784" s="266"/>
      <c r="D784" s="142"/>
      <c r="E784" s="142"/>
      <c r="F784" s="142"/>
      <c r="G784" s="142"/>
      <c r="H784" s="142"/>
    </row>
    <row r="785" ht="15.75" customHeight="1">
      <c r="A785" s="282"/>
      <c r="B785" s="142"/>
      <c r="C785" s="266"/>
      <c r="D785" s="142"/>
      <c r="E785" s="142"/>
      <c r="F785" s="142"/>
      <c r="G785" s="142"/>
      <c r="H785" s="142"/>
    </row>
    <row r="786" ht="15.75" customHeight="1">
      <c r="A786" s="282"/>
      <c r="B786" s="142"/>
      <c r="C786" s="266"/>
      <c r="D786" s="142"/>
      <c r="E786" s="142"/>
      <c r="F786" s="142"/>
      <c r="G786" s="142"/>
      <c r="H786" s="142"/>
    </row>
    <row r="787" ht="15.75" customHeight="1">
      <c r="A787" s="282"/>
      <c r="B787" s="142"/>
      <c r="C787" s="266"/>
      <c r="D787" s="142"/>
      <c r="E787" s="142"/>
      <c r="F787" s="142"/>
      <c r="G787" s="142"/>
      <c r="H787" s="142"/>
    </row>
    <row r="788" ht="15.75" customHeight="1">
      <c r="A788" s="282"/>
      <c r="B788" s="142"/>
      <c r="C788" s="266"/>
      <c r="D788" s="142"/>
      <c r="E788" s="142"/>
      <c r="F788" s="142"/>
      <c r="G788" s="142"/>
      <c r="H788" s="142"/>
    </row>
    <row r="789" ht="15.75" customHeight="1">
      <c r="A789" s="282"/>
      <c r="B789" s="142"/>
      <c r="C789" s="266"/>
      <c r="D789" s="142"/>
      <c r="E789" s="142"/>
      <c r="F789" s="142"/>
      <c r="G789" s="142"/>
      <c r="H789" s="142"/>
    </row>
    <row r="790" ht="15.75" customHeight="1">
      <c r="A790" s="282"/>
      <c r="B790" s="142"/>
      <c r="C790" s="266"/>
      <c r="D790" s="142"/>
      <c r="E790" s="142"/>
      <c r="F790" s="142"/>
      <c r="G790" s="142"/>
      <c r="H790" s="142"/>
    </row>
    <row r="791" ht="15.75" customHeight="1">
      <c r="A791" s="282"/>
      <c r="B791" s="142"/>
      <c r="C791" s="266"/>
      <c r="D791" s="142"/>
      <c r="E791" s="142"/>
      <c r="F791" s="142"/>
      <c r="G791" s="142"/>
      <c r="H791" s="142"/>
    </row>
    <row r="792" ht="15.75" customHeight="1">
      <c r="A792" s="282"/>
      <c r="B792" s="142"/>
      <c r="C792" s="266"/>
      <c r="D792" s="142"/>
      <c r="E792" s="142"/>
      <c r="F792" s="142"/>
      <c r="G792" s="142"/>
      <c r="H792" s="142"/>
    </row>
    <row r="793" ht="15.75" customHeight="1">
      <c r="A793" s="282"/>
      <c r="B793" s="142"/>
      <c r="C793" s="266"/>
      <c r="D793" s="142"/>
      <c r="E793" s="142"/>
      <c r="F793" s="142"/>
      <c r="G793" s="142"/>
      <c r="H793" s="142"/>
    </row>
    <row r="794" ht="15.75" customHeight="1">
      <c r="A794" s="282"/>
      <c r="B794" s="142"/>
      <c r="C794" s="266"/>
      <c r="D794" s="142"/>
      <c r="E794" s="142"/>
      <c r="F794" s="142"/>
      <c r="G794" s="142"/>
      <c r="H794" s="142"/>
    </row>
    <row r="795" ht="15.75" customHeight="1">
      <c r="A795" s="282"/>
      <c r="B795" s="142"/>
      <c r="C795" s="266"/>
      <c r="D795" s="142"/>
      <c r="E795" s="142"/>
      <c r="F795" s="142"/>
      <c r="G795" s="142"/>
      <c r="H795" s="142"/>
    </row>
    <row r="796" ht="15.75" customHeight="1">
      <c r="A796" s="282"/>
      <c r="B796" s="142"/>
      <c r="C796" s="266"/>
      <c r="D796" s="142"/>
      <c r="E796" s="142"/>
      <c r="F796" s="142"/>
      <c r="G796" s="142"/>
      <c r="H796" s="142"/>
    </row>
    <row r="797" ht="15.75" customHeight="1">
      <c r="A797" s="282"/>
      <c r="B797" s="142"/>
      <c r="C797" s="266"/>
      <c r="D797" s="142"/>
      <c r="E797" s="142"/>
      <c r="F797" s="142"/>
      <c r="G797" s="142"/>
      <c r="H797" s="142"/>
    </row>
    <row r="798" ht="15.75" customHeight="1">
      <c r="A798" s="282"/>
      <c r="B798" s="142"/>
      <c r="C798" s="266"/>
      <c r="D798" s="142"/>
      <c r="E798" s="142"/>
      <c r="F798" s="142"/>
      <c r="G798" s="142"/>
      <c r="H798" s="142"/>
    </row>
    <row r="799" ht="15.75" customHeight="1">
      <c r="A799" s="282"/>
      <c r="B799" s="142"/>
      <c r="C799" s="266"/>
      <c r="D799" s="142"/>
      <c r="E799" s="142"/>
      <c r="F799" s="142"/>
      <c r="G799" s="142"/>
      <c r="H799" s="142"/>
    </row>
    <row r="800" ht="15.75" customHeight="1">
      <c r="A800" s="282"/>
      <c r="B800" s="142"/>
      <c r="C800" s="266"/>
      <c r="D800" s="142"/>
      <c r="E800" s="142"/>
      <c r="F800" s="142"/>
      <c r="G800" s="142"/>
      <c r="H800" s="142"/>
    </row>
    <row r="801" ht="15.75" customHeight="1">
      <c r="A801" s="282"/>
      <c r="B801" s="142"/>
      <c r="C801" s="266"/>
      <c r="D801" s="142"/>
      <c r="E801" s="142"/>
      <c r="F801" s="142"/>
      <c r="G801" s="142"/>
      <c r="H801" s="142"/>
    </row>
    <row r="802" ht="15.75" customHeight="1">
      <c r="A802" s="282"/>
      <c r="B802" s="142"/>
      <c r="C802" s="266"/>
      <c r="D802" s="142"/>
      <c r="E802" s="142"/>
      <c r="F802" s="142"/>
      <c r="G802" s="142"/>
      <c r="H802" s="142"/>
    </row>
    <row r="803" ht="15.75" customHeight="1">
      <c r="A803" s="282"/>
      <c r="B803" s="142"/>
      <c r="C803" s="266"/>
      <c r="D803" s="142"/>
      <c r="E803" s="142"/>
      <c r="F803" s="142"/>
      <c r="G803" s="142"/>
      <c r="H803" s="142"/>
    </row>
    <row r="804" ht="15.75" customHeight="1">
      <c r="A804" s="282"/>
      <c r="B804" s="142"/>
      <c r="C804" s="266"/>
      <c r="D804" s="142"/>
      <c r="E804" s="142"/>
      <c r="F804" s="142"/>
      <c r="G804" s="142"/>
      <c r="H804" s="142"/>
    </row>
    <row r="805" ht="15.75" customHeight="1">
      <c r="A805" s="282"/>
      <c r="B805" s="142"/>
      <c r="C805" s="266"/>
      <c r="D805" s="142"/>
      <c r="E805" s="142"/>
      <c r="F805" s="142"/>
      <c r="G805" s="142"/>
      <c r="H805" s="142"/>
    </row>
    <row r="806" ht="15.75" customHeight="1">
      <c r="A806" s="282"/>
      <c r="B806" s="142"/>
      <c r="C806" s="266"/>
      <c r="D806" s="142"/>
      <c r="E806" s="142"/>
      <c r="F806" s="142"/>
      <c r="G806" s="142"/>
      <c r="H806" s="142"/>
    </row>
    <row r="807" ht="15.75" customHeight="1">
      <c r="A807" s="282"/>
      <c r="B807" s="142"/>
      <c r="C807" s="266"/>
      <c r="D807" s="142"/>
      <c r="E807" s="142"/>
      <c r="F807" s="142"/>
      <c r="G807" s="142"/>
      <c r="H807" s="142"/>
    </row>
    <row r="808" ht="15.75" customHeight="1">
      <c r="A808" s="282"/>
      <c r="B808" s="142"/>
      <c r="C808" s="266"/>
      <c r="D808" s="142"/>
      <c r="E808" s="142"/>
      <c r="F808" s="142"/>
      <c r="G808" s="142"/>
      <c r="H808" s="142"/>
    </row>
    <row r="809" ht="15.75" customHeight="1">
      <c r="A809" s="282"/>
      <c r="B809" s="142"/>
      <c r="C809" s="266"/>
      <c r="D809" s="142"/>
      <c r="E809" s="142"/>
      <c r="F809" s="142"/>
      <c r="G809" s="142"/>
      <c r="H809" s="142"/>
    </row>
    <row r="810" ht="15.75" customHeight="1">
      <c r="A810" s="282"/>
      <c r="B810" s="142"/>
      <c r="C810" s="266"/>
      <c r="D810" s="142"/>
      <c r="E810" s="142"/>
      <c r="F810" s="142"/>
      <c r="G810" s="142"/>
      <c r="H810" s="142"/>
    </row>
    <row r="811" ht="15.75" customHeight="1">
      <c r="A811" s="282"/>
      <c r="B811" s="142"/>
      <c r="C811" s="266"/>
      <c r="D811" s="142"/>
      <c r="E811" s="142"/>
      <c r="F811" s="142"/>
      <c r="G811" s="142"/>
      <c r="H811" s="142"/>
    </row>
    <row r="812" ht="15.75" customHeight="1">
      <c r="A812" s="282"/>
      <c r="B812" s="142"/>
      <c r="C812" s="266"/>
      <c r="D812" s="142"/>
      <c r="E812" s="142"/>
      <c r="F812" s="142"/>
      <c r="G812" s="142"/>
      <c r="H812" s="142"/>
    </row>
    <row r="813" ht="15.75" customHeight="1">
      <c r="A813" s="282"/>
      <c r="B813" s="142"/>
      <c r="C813" s="266"/>
      <c r="D813" s="142"/>
      <c r="E813" s="142"/>
      <c r="F813" s="142"/>
      <c r="G813" s="142"/>
      <c r="H813" s="142"/>
    </row>
    <row r="814" ht="15.75" customHeight="1">
      <c r="A814" s="282"/>
      <c r="B814" s="142"/>
      <c r="C814" s="266"/>
      <c r="D814" s="142"/>
      <c r="E814" s="142"/>
      <c r="F814" s="142"/>
      <c r="G814" s="142"/>
      <c r="H814" s="142"/>
    </row>
    <row r="815" ht="15.75" customHeight="1">
      <c r="A815" s="282"/>
      <c r="B815" s="142"/>
      <c r="C815" s="266"/>
      <c r="D815" s="142"/>
      <c r="E815" s="142"/>
      <c r="F815" s="142"/>
      <c r="G815" s="142"/>
      <c r="H815" s="142"/>
    </row>
    <row r="816" ht="15.75" customHeight="1">
      <c r="A816" s="282"/>
      <c r="B816" s="142"/>
      <c r="C816" s="266"/>
      <c r="D816" s="142"/>
      <c r="E816" s="142"/>
      <c r="F816" s="142"/>
      <c r="G816" s="142"/>
      <c r="H816" s="142"/>
    </row>
    <row r="817" ht="15.75" customHeight="1">
      <c r="A817" s="282"/>
      <c r="B817" s="142"/>
      <c r="C817" s="266"/>
      <c r="D817" s="142"/>
      <c r="E817" s="142"/>
      <c r="F817" s="142"/>
      <c r="G817" s="142"/>
      <c r="H817" s="142"/>
    </row>
    <row r="818" ht="15.75" customHeight="1">
      <c r="A818" s="282"/>
      <c r="B818" s="142"/>
      <c r="C818" s="266"/>
      <c r="D818" s="142"/>
      <c r="E818" s="142"/>
      <c r="F818" s="142"/>
      <c r="G818" s="142"/>
      <c r="H818" s="142"/>
    </row>
    <row r="819" ht="15.75" customHeight="1">
      <c r="A819" s="282"/>
      <c r="B819" s="142"/>
      <c r="C819" s="266"/>
      <c r="D819" s="142"/>
      <c r="E819" s="142"/>
      <c r="F819" s="142"/>
      <c r="G819" s="142"/>
      <c r="H819" s="142"/>
    </row>
    <row r="820" ht="15.75" customHeight="1">
      <c r="A820" s="282"/>
      <c r="B820" s="142"/>
      <c r="C820" s="266"/>
      <c r="D820" s="142"/>
      <c r="E820" s="142"/>
      <c r="F820" s="142"/>
      <c r="G820" s="142"/>
      <c r="H820" s="142"/>
    </row>
    <row r="821" ht="15.75" customHeight="1">
      <c r="A821" s="282"/>
      <c r="B821" s="142"/>
      <c r="C821" s="266"/>
      <c r="D821" s="142"/>
      <c r="E821" s="142"/>
      <c r="F821" s="142"/>
      <c r="G821" s="142"/>
      <c r="H821" s="142"/>
    </row>
    <row r="822" ht="15.75" customHeight="1">
      <c r="A822" s="282"/>
      <c r="B822" s="142"/>
      <c r="C822" s="266"/>
      <c r="D822" s="142"/>
      <c r="E822" s="142"/>
      <c r="F822" s="142"/>
      <c r="G822" s="142"/>
      <c r="H822" s="142"/>
    </row>
    <row r="823" ht="15.75" customHeight="1">
      <c r="A823" s="282"/>
      <c r="B823" s="142"/>
      <c r="C823" s="266"/>
      <c r="D823" s="142"/>
      <c r="E823" s="142"/>
      <c r="F823" s="142"/>
      <c r="G823" s="142"/>
      <c r="H823" s="142"/>
    </row>
    <row r="824" ht="15.75" customHeight="1">
      <c r="A824" s="282"/>
      <c r="B824" s="142"/>
      <c r="C824" s="266"/>
      <c r="D824" s="142"/>
      <c r="E824" s="142"/>
      <c r="F824" s="142"/>
      <c r="G824" s="142"/>
      <c r="H824" s="142"/>
    </row>
    <row r="825" ht="15.75" customHeight="1">
      <c r="A825" s="282"/>
      <c r="B825" s="142"/>
      <c r="C825" s="266"/>
      <c r="D825" s="142"/>
      <c r="E825" s="142"/>
      <c r="F825" s="142"/>
      <c r="G825" s="142"/>
      <c r="H825" s="142"/>
    </row>
    <row r="826" ht="15.75" customHeight="1">
      <c r="A826" s="282"/>
      <c r="B826" s="142"/>
      <c r="C826" s="266"/>
      <c r="D826" s="142"/>
      <c r="E826" s="142"/>
      <c r="F826" s="142"/>
      <c r="G826" s="142"/>
      <c r="H826" s="142"/>
    </row>
    <row r="827" ht="15.75" customHeight="1">
      <c r="A827" s="282"/>
      <c r="B827" s="142"/>
      <c r="C827" s="266"/>
      <c r="D827" s="142"/>
      <c r="E827" s="142"/>
      <c r="F827" s="142"/>
      <c r="G827" s="142"/>
      <c r="H827" s="142"/>
    </row>
    <row r="828" ht="15.75" customHeight="1">
      <c r="A828" s="282"/>
      <c r="B828" s="142"/>
      <c r="C828" s="266"/>
      <c r="D828" s="142"/>
      <c r="E828" s="142"/>
      <c r="F828" s="142"/>
      <c r="G828" s="142"/>
      <c r="H828" s="142"/>
    </row>
    <row r="829" ht="15.75" customHeight="1">
      <c r="A829" s="282"/>
      <c r="B829" s="142"/>
      <c r="C829" s="266"/>
      <c r="D829" s="142"/>
      <c r="E829" s="142"/>
      <c r="F829" s="142"/>
      <c r="G829" s="142"/>
      <c r="H829" s="142"/>
    </row>
    <row r="830" ht="15.75" customHeight="1">
      <c r="A830" s="282"/>
      <c r="B830" s="142"/>
      <c r="C830" s="266"/>
      <c r="D830" s="142"/>
      <c r="E830" s="142"/>
      <c r="F830" s="142"/>
      <c r="G830" s="142"/>
      <c r="H830" s="142"/>
    </row>
    <row r="831" ht="15.75" customHeight="1">
      <c r="A831" s="282"/>
      <c r="B831" s="142"/>
      <c r="C831" s="266"/>
      <c r="D831" s="142"/>
      <c r="E831" s="142"/>
      <c r="F831" s="142"/>
      <c r="G831" s="142"/>
      <c r="H831" s="142"/>
    </row>
    <row r="832" ht="15.75" customHeight="1">
      <c r="A832" s="282"/>
      <c r="B832" s="142"/>
      <c r="C832" s="266"/>
      <c r="D832" s="142"/>
      <c r="E832" s="142"/>
      <c r="F832" s="142"/>
      <c r="G832" s="142"/>
      <c r="H832" s="142"/>
    </row>
    <row r="833" ht="15.75" customHeight="1">
      <c r="A833" s="282"/>
      <c r="B833" s="142"/>
      <c r="C833" s="266"/>
      <c r="D833" s="142"/>
      <c r="E833" s="142"/>
      <c r="F833" s="142"/>
      <c r="G833" s="142"/>
      <c r="H833" s="142"/>
    </row>
    <row r="834" ht="15.75" customHeight="1">
      <c r="A834" s="282"/>
      <c r="B834" s="142"/>
      <c r="C834" s="266"/>
      <c r="D834" s="142"/>
      <c r="E834" s="142"/>
      <c r="F834" s="142"/>
      <c r="G834" s="142"/>
      <c r="H834" s="142"/>
    </row>
    <row r="835" ht="15.75" customHeight="1">
      <c r="A835" s="282"/>
      <c r="B835" s="142"/>
      <c r="C835" s="266"/>
      <c r="D835" s="142"/>
      <c r="E835" s="142"/>
      <c r="F835" s="142"/>
      <c r="G835" s="142"/>
      <c r="H835" s="142"/>
    </row>
    <row r="836" ht="15.75" customHeight="1">
      <c r="A836" s="282"/>
      <c r="B836" s="142"/>
      <c r="C836" s="266"/>
      <c r="D836" s="142"/>
      <c r="E836" s="142"/>
      <c r="F836" s="142"/>
      <c r="G836" s="142"/>
      <c r="H836" s="142"/>
    </row>
    <row r="837" ht="15.75" customHeight="1">
      <c r="A837" s="282"/>
      <c r="B837" s="142"/>
      <c r="C837" s="266"/>
      <c r="D837" s="142"/>
      <c r="E837" s="142"/>
      <c r="F837" s="142"/>
      <c r="G837" s="142"/>
      <c r="H837" s="142"/>
    </row>
    <row r="838" ht="15.75" customHeight="1">
      <c r="A838" s="282"/>
      <c r="B838" s="142"/>
      <c r="C838" s="266"/>
      <c r="D838" s="142"/>
      <c r="E838" s="142"/>
      <c r="F838" s="142"/>
      <c r="G838" s="142"/>
      <c r="H838" s="142"/>
    </row>
    <row r="839" ht="15.75" customHeight="1">
      <c r="A839" s="282"/>
      <c r="B839" s="142"/>
      <c r="C839" s="266"/>
      <c r="D839" s="142"/>
      <c r="E839" s="142"/>
      <c r="F839" s="142"/>
      <c r="G839" s="142"/>
      <c r="H839" s="142"/>
    </row>
    <row r="840" ht="15.75" customHeight="1">
      <c r="A840" s="282"/>
      <c r="B840" s="142"/>
      <c r="C840" s="266"/>
      <c r="D840" s="142"/>
      <c r="E840" s="142"/>
      <c r="F840" s="142"/>
      <c r="G840" s="142"/>
      <c r="H840" s="142"/>
    </row>
    <row r="841" ht="15.75" customHeight="1">
      <c r="A841" s="282"/>
      <c r="B841" s="142"/>
      <c r="C841" s="266"/>
      <c r="D841" s="142"/>
      <c r="E841" s="142"/>
      <c r="F841" s="142"/>
      <c r="G841" s="142"/>
      <c r="H841" s="142"/>
    </row>
    <row r="842" ht="15.75" customHeight="1">
      <c r="A842" s="282"/>
      <c r="B842" s="142"/>
      <c r="C842" s="266"/>
      <c r="D842" s="142"/>
      <c r="E842" s="142"/>
      <c r="F842" s="142"/>
      <c r="G842" s="142"/>
      <c r="H842" s="142"/>
    </row>
    <row r="843" ht="15.75" customHeight="1">
      <c r="A843" s="282"/>
      <c r="B843" s="142"/>
      <c r="C843" s="266"/>
      <c r="D843" s="142"/>
      <c r="E843" s="142"/>
      <c r="F843" s="142"/>
      <c r="G843" s="142"/>
      <c r="H843" s="142"/>
    </row>
    <row r="844" ht="15.75" customHeight="1">
      <c r="A844" s="282"/>
      <c r="B844" s="142"/>
      <c r="C844" s="266"/>
      <c r="D844" s="142"/>
      <c r="E844" s="142"/>
      <c r="F844" s="142"/>
      <c r="G844" s="142"/>
      <c r="H844" s="142"/>
    </row>
    <row r="845" ht="15.75" customHeight="1">
      <c r="A845" s="282"/>
      <c r="B845" s="142"/>
      <c r="C845" s="266"/>
      <c r="D845" s="142"/>
      <c r="E845" s="142"/>
      <c r="F845" s="142"/>
      <c r="G845" s="142"/>
      <c r="H845" s="142"/>
    </row>
    <row r="846" ht="15.75" customHeight="1">
      <c r="A846" s="282"/>
      <c r="B846" s="142"/>
      <c r="C846" s="266"/>
      <c r="D846" s="142"/>
      <c r="E846" s="142"/>
      <c r="F846" s="142"/>
      <c r="G846" s="142"/>
      <c r="H846" s="142"/>
    </row>
    <row r="847" ht="15.75" customHeight="1">
      <c r="A847" s="282"/>
      <c r="B847" s="142"/>
      <c r="C847" s="266"/>
      <c r="D847" s="142"/>
      <c r="E847" s="142"/>
      <c r="F847" s="142"/>
      <c r="G847" s="142"/>
      <c r="H847" s="142"/>
    </row>
    <row r="848" ht="15.75" customHeight="1">
      <c r="A848" s="282"/>
      <c r="B848" s="142"/>
      <c r="C848" s="266"/>
      <c r="D848" s="142"/>
      <c r="E848" s="142"/>
      <c r="F848" s="142"/>
      <c r="G848" s="142"/>
      <c r="H848" s="142"/>
    </row>
    <row r="849" ht="15.75" customHeight="1">
      <c r="A849" s="282"/>
      <c r="B849" s="142"/>
      <c r="C849" s="266"/>
      <c r="D849" s="142"/>
      <c r="E849" s="142"/>
      <c r="F849" s="142"/>
      <c r="G849" s="142"/>
      <c r="H849" s="142"/>
    </row>
    <row r="850" ht="15.75" customHeight="1">
      <c r="A850" s="282"/>
      <c r="B850" s="142"/>
      <c r="C850" s="266"/>
      <c r="D850" s="142"/>
      <c r="E850" s="142"/>
      <c r="F850" s="142"/>
      <c r="G850" s="142"/>
      <c r="H850" s="142"/>
    </row>
    <row r="851" ht="15.75" customHeight="1">
      <c r="A851" s="282"/>
      <c r="B851" s="142"/>
      <c r="C851" s="266"/>
      <c r="D851" s="142"/>
      <c r="E851" s="142"/>
      <c r="F851" s="142"/>
      <c r="G851" s="142"/>
      <c r="H851" s="142"/>
    </row>
    <row r="852" ht="15.75" customHeight="1">
      <c r="A852" s="282"/>
      <c r="B852" s="142"/>
      <c r="C852" s="266"/>
      <c r="D852" s="142"/>
      <c r="E852" s="142"/>
      <c r="F852" s="142"/>
      <c r="G852" s="142"/>
      <c r="H852" s="142"/>
    </row>
    <row r="853" ht="15.75" customHeight="1">
      <c r="A853" s="282"/>
      <c r="B853" s="142"/>
      <c r="C853" s="266"/>
      <c r="D853" s="142"/>
      <c r="E853" s="142"/>
      <c r="F853" s="142"/>
      <c r="G853" s="142"/>
      <c r="H853" s="142"/>
    </row>
    <row r="854" ht="15.75" customHeight="1">
      <c r="A854" s="282"/>
      <c r="B854" s="142"/>
      <c r="C854" s="266"/>
      <c r="D854" s="142"/>
      <c r="E854" s="142"/>
      <c r="F854" s="142"/>
      <c r="G854" s="142"/>
      <c r="H854" s="142"/>
    </row>
    <row r="855" ht="15.75" customHeight="1">
      <c r="A855" s="282"/>
      <c r="B855" s="142"/>
      <c r="C855" s="266"/>
      <c r="D855" s="142"/>
      <c r="E855" s="142"/>
      <c r="F855" s="142"/>
      <c r="G855" s="142"/>
      <c r="H855" s="142"/>
    </row>
    <row r="856" ht="15.75" customHeight="1">
      <c r="A856" s="282"/>
      <c r="B856" s="142"/>
      <c r="C856" s="266"/>
      <c r="D856" s="142"/>
      <c r="E856" s="142"/>
      <c r="F856" s="142"/>
      <c r="G856" s="142"/>
      <c r="H856" s="142"/>
    </row>
    <row r="857" ht="15.75" customHeight="1">
      <c r="A857" s="282"/>
      <c r="B857" s="142"/>
      <c r="C857" s="266"/>
      <c r="D857" s="142"/>
      <c r="E857" s="142"/>
      <c r="F857" s="142"/>
      <c r="G857" s="142"/>
      <c r="H857" s="142"/>
    </row>
    <row r="858" ht="15.75" customHeight="1">
      <c r="A858" s="282"/>
      <c r="B858" s="142"/>
      <c r="C858" s="266"/>
      <c r="D858" s="142"/>
      <c r="E858" s="142"/>
      <c r="F858" s="142"/>
      <c r="G858" s="142"/>
      <c r="H858" s="142"/>
    </row>
    <row r="859" ht="15.75" customHeight="1">
      <c r="A859" s="282"/>
      <c r="B859" s="142"/>
      <c r="C859" s="266"/>
      <c r="D859" s="142"/>
      <c r="E859" s="142"/>
      <c r="F859" s="142"/>
      <c r="G859" s="142"/>
      <c r="H859" s="142"/>
    </row>
    <row r="860" ht="15.75" customHeight="1">
      <c r="A860" s="282"/>
      <c r="B860" s="142"/>
      <c r="C860" s="266"/>
      <c r="D860" s="142"/>
      <c r="E860" s="142"/>
      <c r="F860" s="142"/>
      <c r="G860" s="142"/>
      <c r="H860" s="142"/>
    </row>
    <row r="861" ht="15.75" customHeight="1">
      <c r="A861" s="282"/>
      <c r="B861" s="142"/>
      <c r="C861" s="266"/>
      <c r="D861" s="142"/>
      <c r="E861" s="142"/>
      <c r="F861" s="142"/>
      <c r="G861" s="142"/>
      <c r="H861" s="142"/>
    </row>
    <row r="862" ht="15.75" customHeight="1">
      <c r="A862" s="282"/>
      <c r="B862" s="142"/>
      <c r="C862" s="266"/>
      <c r="D862" s="142"/>
      <c r="E862" s="142"/>
      <c r="F862" s="142"/>
      <c r="G862" s="142"/>
      <c r="H862" s="142"/>
    </row>
    <row r="863" ht="15.75" customHeight="1">
      <c r="A863" s="282"/>
      <c r="B863" s="142"/>
      <c r="C863" s="266"/>
      <c r="D863" s="142"/>
      <c r="E863" s="142"/>
      <c r="F863" s="142"/>
      <c r="G863" s="142"/>
      <c r="H863" s="142"/>
    </row>
    <row r="864" ht="15.75" customHeight="1">
      <c r="A864" s="282"/>
      <c r="B864" s="142"/>
      <c r="C864" s="266"/>
      <c r="D864" s="142"/>
      <c r="E864" s="142"/>
      <c r="F864" s="142"/>
      <c r="G864" s="142"/>
      <c r="H864" s="142"/>
    </row>
    <row r="865" ht="15.75" customHeight="1">
      <c r="A865" s="282"/>
      <c r="B865" s="142"/>
      <c r="C865" s="266"/>
      <c r="D865" s="142"/>
      <c r="E865" s="142"/>
      <c r="F865" s="142"/>
      <c r="G865" s="142"/>
      <c r="H865" s="142"/>
    </row>
    <row r="866" ht="15.75" customHeight="1">
      <c r="A866" s="282"/>
      <c r="B866" s="142"/>
      <c r="C866" s="266"/>
      <c r="D866" s="142"/>
      <c r="E866" s="142"/>
      <c r="F866" s="142"/>
      <c r="G866" s="142"/>
      <c r="H866" s="142"/>
    </row>
    <row r="867" ht="15.75" customHeight="1">
      <c r="A867" s="282"/>
      <c r="B867" s="142"/>
      <c r="C867" s="266"/>
      <c r="D867" s="142"/>
      <c r="E867" s="142"/>
      <c r="F867" s="142"/>
      <c r="G867" s="142"/>
      <c r="H867" s="142"/>
    </row>
    <row r="868" ht="15.75" customHeight="1">
      <c r="A868" s="282"/>
      <c r="B868" s="142"/>
      <c r="C868" s="266"/>
      <c r="D868" s="142"/>
      <c r="E868" s="142"/>
      <c r="F868" s="142"/>
      <c r="G868" s="142"/>
      <c r="H868" s="142"/>
    </row>
    <row r="869" ht="15.75" customHeight="1">
      <c r="A869" s="282"/>
      <c r="B869" s="142"/>
      <c r="C869" s="266"/>
      <c r="D869" s="142"/>
      <c r="E869" s="142"/>
      <c r="F869" s="142"/>
      <c r="G869" s="142"/>
      <c r="H869" s="142"/>
    </row>
    <row r="870" ht="15.75" customHeight="1">
      <c r="A870" s="282"/>
      <c r="B870" s="142"/>
      <c r="C870" s="266"/>
      <c r="D870" s="142"/>
      <c r="E870" s="142"/>
      <c r="F870" s="142"/>
      <c r="G870" s="142"/>
      <c r="H870" s="142"/>
    </row>
    <row r="871" ht="15.75" customHeight="1">
      <c r="A871" s="282"/>
      <c r="B871" s="142"/>
      <c r="C871" s="266"/>
      <c r="D871" s="142"/>
      <c r="E871" s="142"/>
      <c r="F871" s="142"/>
      <c r="G871" s="142"/>
      <c r="H871" s="142"/>
    </row>
    <row r="872" ht="15.75" customHeight="1">
      <c r="A872" s="282"/>
      <c r="B872" s="142"/>
      <c r="C872" s="266"/>
      <c r="D872" s="142"/>
      <c r="E872" s="142"/>
      <c r="F872" s="142"/>
      <c r="G872" s="142"/>
      <c r="H872" s="142"/>
    </row>
    <row r="873" ht="15.75" customHeight="1">
      <c r="A873" s="282"/>
      <c r="B873" s="142"/>
      <c r="C873" s="266"/>
      <c r="D873" s="142"/>
      <c r="E873" s="142"/>
      <c r="F873" s="142"/>
      <c r="G873" s="142"/>
      <c r="H873" s="142"/>
    </row>
    <row r="874" ht="15.75" customHeight="1">
      <c r="A874" s="282"/>
      <c r="B874" s="142"/>
      <c r="C874" s="266"/>
      <c r="D874" s="142"/>
      <c r="E874" s="142"/>
      <c r="F874" s="142"/>
      <c r="G874" s="142"/>
      <c r="H874" s="142"/>
    </row>
    <row r="875" ht="15.75" customHeight="1">
      <c r="A875" s="282"/>
      <c r="B875" s="142"/>
      <c r="C875" s="266"/>
      <c r="D875" s="142"/>
      <c r="E875" s="142"/>
      <c r="F875" s="142"/>
      <c r="G875" s="142"/>
      <c r="H875" s="142"/>
    </row>
    <row r="876" ht="15.75" customHeight="1">
      <c r="A876" s="282"/>
      <c r="B876" s="142"/>
      <c r="C876" s="266"/>
      <c r="D876" s="142"/>
      <c r="E876" s="142"/>
      <c r="F876" s="142"/>
      <c r="G876" s="142"/>
      <c r="H876" s="142"/>
    </row>
    <row r="877" ht="15.75" customHeight="1">
      <c r="A877" s="282"/>
      <c r="B877" s="142"/>
      <c r="C877" s="266"/>
      <c r="D877" s="142"/>
      <c r="E877" s="142"/>
      <c r="F877" s="142"/>
      <c r="G877" s="142"/>
      <c r="H877" s="142"/>
    </row>
    <row r="878" ht="15.75" customHeight="1">
      <c r="A878" s="282"/>
      <c r="B878" s="142"/>
      <c r="C878" s="266"/>
      <c r="D878" s="142"/>
      <c r="E878" s="142"/>
      <c r="F878" s="142"/>
      <c r="G878" s="142"/>
      <c r="H878" s="142"/>
    </row>
    <row r="879" ht="15.75" customHeight="1">
      <c r="A879" s="282"/>
      <c r="B879" s="142"/>
      <c r="C879" s="266"/>
      <c r="D879" s="142"/>
      <c r="E879" s="142"/>
      <c r="F879" s="142"/>
      <c r="G879" s="142"/>
      <c r="H879" s="142"/>
    </row>
    <row r="880" ht="15.75" customHeight="1">
      <c r="A880" s="282"/>
      <c r="B880" s="142"/>
      <c r="C880" s="266"/>
      <c r="D880" s="142"/>
      <c r="E880" s="142"/>
      <c r="F880" s="142"/>
      <c r="G880" s="142"/>
      <c r="H880" s="142"/>
    </row>
    <row r="881" ht="15.75" customHeight="1">
      <c r="A881" s="282"/>
      <c r="B881" s="142"/>
      <c r="C881" s="266"/>
      <c r="D881" s="142"/>
      <c r="E881" s="142"/>
      <c r="F881" s="142"/>
      <c r="G881" s="142"/>
      <c r="H881" s="142"/>
    </row>
    <row r="882" ht="15.75" customHeight="1">
      <c r="A882" s="282"/>
      <c r="B882" s="142"/>
      <c r="C882" s="266"/>
      <c r="D882" s="142"/>
      <c r="E882" s="142"/>
      <c r="F882" s="142"/>
      <c r="G882" s="142"/>
      <c r="H882" s="142"/>
    </row>
    <row r="883" ht="15.75" customHeight="1">
      <c r="A883" s="282"/>
      <c r="B883" s="142"/>
      <c r="C883" s="266"/>
      <c r="D883" s="142"/>
      <c r="E883" s="142"/>
      <c r="F883" s="142"/>
      <c r="G883" s="142"/>
      <c r="H883" s="142"/>
    </row>
    <row r="884" ht="15.75" customHeight="1">
      <c r="A884" s="282"/>
      <c r="B884" s="142"/>
      <c r="C884" s="266"/>
      <c r="D884" s="142"/>
      <c r="E884" s="142"/>
      <c r="F884" s="142"/>
      <c r="G884" s="142"/>
      <c r="H884" s="142"/>
    </row>
    <row r="885" ht="15.75" customHeight="1">
      <c r="A885" s="282"/>
      <c r="B885" s="142"/>
      <c r="C885" s="266"/>
      <c r="D885" s="142"/>
      <c r="E885" s="142"/>
      <c r="F885" s="142"/>
      <c r="G885" s="142"/>
      <c r="H885" s="142"/>
    </row>
    <row r="886" ht="15.75" customHeight="1">
      <c r="A886" s="282"/>
      <c r="B886" s="142"/>
      <c r="C886" s="266"/>
      <c r="D886" s="142"/>
      <c r="E886" s="142"/>
      <c r="F886" s="142"/>
      <c r="G886" s="142"/>
      <c r="H886" s="142"/>
    </row>
    <row r="887" ht="15.75" customHeight="1">
      <c r="A887" s="282"/>
      <c r="B887" s="142"/>
      <c r="C887" s="266"/>
      <c r="D887" s="142"/>
      <c r="E887" s="142"/>
      <c r="F887" s="142"/>
      <c r="G887" s="142"/>
      <c r="H887" s="142"/>
    </row>
    <row r="888" ht="15.75" customHeight="1">
      <c r="A888" s="282"/>
      <c r="B888" s="142"/>
      <c r="C888" s="266"/>
      <c r="D888" s="142"/>
      <c r="E888" s="142"/>
      <c r="F888" s="142"/>
      <c r="G888" s="142"/>
      <c r="H888" s="142"/>
    </row>
    <row r="889" ht="15.75" customHeight="1">
      <c r="A889" s="282"/>
      <c r="B889" s="142"/>
      <c r="C889" s="266"/>
      <c r="D889" s="142"/>
      <c r="E889" s="142"/>
      <c r="F889" s="142"/>
      <c r="G889" s="142"/>
      <c r="H889" s="142"/>
    </row>
    <row r="890" ht="15.75" customHeight="1">
      <c r="A890" s="282"/>
      <c r="B890" s="142"/>
      <c r="C890" s="266"/>
      <c r="D890" s="142"/>
      <c r="E890" s="142"/>
      <c r="F890" s="142"/>
      <c r="G890" s="142"/>
      <c r="H890" s="142"/>
    </row>
    <row r="891" ht="15.75" customHeight="1">
      <c r="A891" s="282"/>
      <c r="B891" s="142"/>
      <c r="C891" s="266"/>
      <c r="D891" s="142"/>
      <c r="E891" s="142"/>
      <c r="F891" s="142"/>
      <c r="G891" s="142"/>
      <c r="H891" s="142"/>
    </row>
    <row r="892" ht="15.75" customHeight="1">
      <c r="A892" s="282"/>
      <c r="B892" s="142"/>
      <c r="C892" s="266"/>
      <c r="D892" s="142"/>
      <c r="E892" s="142"/>
      <c r="F892" s="142"/>
      <c r="G892" s="142"/>
      <c r="H892" s="142"/>
    </row>
    <row r="893" ht="15.75" customHeight="1">
      <c r="A893" s="282"/>
      <c r="B893" s="142"/>
      <c r="C893" s="266"/>
      <c r="D893" s="142"/>
      <c r="E893" s="142"/>
      <c r="F893" s="142"/>
      <c r="G893" s="142"/>
      <c r="H893" s="142"/>
    </row>
    <row r="894" ht="15.75" customHeight="1">
      <c r="A894" s="282"/>
      <c r="B894" s="142"/>
      <c r="C894" s="266"/>
      <c r="D894" s="142"/>
      <c r="E894" s="142"/>
      <c r="F894" s="142"/>
      <c r="G894" s="142"/>
      <c r="H894" s="142"/>
    </row>
    <row r="895" ht="15.75" customHeight="1">
      <c r="A895" s="282"/>
      <c r="B895" s="142"/>
      <c r="C895" s="266"/>
      <c r="D895" s="142"/>
      <c r="E895" s="142"/>
      <c r="F895" s="142"/>
      <c r="G895" s="142"/>
      <c r="H895" s="142"/>
    </row>
    <row r="896" ht="15.75" customHeight="1">
      <c r="A896" s="282"/>
      <c r="B896" s="142"/>
      <c r="C896" s="266"/>
      <c r="D896" s="142"/>
      <c r="E896" s="142"/>
      <c r="F896" s="142"/>
      <c r="G896" s="142"/>
      <c r="H896" s="142"/>
    </row>
    <row r="897" ht="15.75" customHeight="1">
      <c r="A897" s="282"/>
      <c r="B897" s="142"/>
      <c r="C897" s="266"/>
      <c r="D897" s="142"/>
      <c r="E897" s="142"/>
      <c r="F897" s="142"/>
      <c r="G897" s="142"/>
      <c r="H897" s="142"/>
    </row>
    <row r="898" ht="15.75" customHeight="1">
      <c r="A898" s="282"/>
      <c r="B898" s="142"/>
      <c r="C898" s="266"/>
      <c r="D898" s="142"/>
      <c r="E898" s="142"/>
      <c r="F898" s="142"/>
      <c r="G898" s="142"/>
      <c r="H898" s="142"/>
    </row>
    <row r="899" ht="15.75" customHeight="1">
      <c r="A899" s="282"/>
      <c r="B899" s="142"/>
      <c r="C899" s="266"/>
      <c r="D899" s="142"/>
      <c r="E899" s="142"/>
      <c r="F899" s="142"/>
      <c r="G899" s="142"/>
      <c r="H899" s="142"/>
    </row>
    <row r="900" ht="15.75" customHeight="1">
      <c r="A900" s="282"/>
      <c r="B900" s="142"/>
      <c r="C900" s="266"/>
      <c r="D900" s="142"/>
      <c r="E900" s="142"/>
      <c r="F900" s="142"/>
      <c r="G900" s="142"/>
      <c r="H900" s="142"/>
    </row>
    <row r="901" ht="15.75" customHeight="1">
      <c r="A901" s="282"/>
      <c r="B901" s="142"/>
      <c r="C901" s="266"/>
      <c r="D901" s="142"/>
      <c r="E901" s="142"/>
      <c r="F901" s="142"/>
      <c r="G901" s="142"/>
      <c r="H901" s="142"/>
    </row>
    <row r="902" ht="15.75" customHeight="1">
      <c r="A902" s="282"/>
      <c r="B902" s="142"/>
      <c r="C902" s="266"/>
      <c r="D902" s="142"/>
      <c r="E902" s="142"/>
      <c r="F902" s="142"/>
      <c r="G902" s="142"/>
      <c r="H902" s="142"/>
    </row>
    <row r="903" ht="15.75" customHeight="1">
      <c r="A903" s="282"/>
      <c r="B903" s="142"/>
      <c r="C903" s="266"/>
      <c r="D903" s="142"/>
      <c r="E903" s="142"/>
      <c r="F903" s="142"/>
      <c r="G903" s="142"/>
      <c r="H903" s="142"/>
    </row>
    <row r="904" ht="15.75" customHeight="1">
      <c r="A904" s="282"/>
      <c r="B904" s="142"/>
      <c r="C904" s="266"/>
      <c r="D904" s="142"/>
      <c r="E904" s="142"/>
      <c r="F904" s="142"/>
      <c r="G904" s="142"/>
      <c r="H904" s="142"/>
    </row>
    <row r="905" ht="15.75" customHeight="1">
      <c r="A905" s="282"/>
      <c r="B905" s="142"/>
      <c r="C905" s="266"/>
      <c r="D905" s="142"/>
      <c r="E905" s="142"/>
      <c r="F905" s="142"/>
      <c r="G905" s="142"/>
      <c r="H905" s="142"/>
    </row>
    <row r="906" ht="15.75" customHeight="1">
      <c r="A906" s="282"/>
      <c r="B906" s="142"/>
      <c r="C906" s="266"/>
      <c r="D906" s="142"/>
      <c r="E906" s="142"/>
      <c r="F906" s="142"/>
      <c r="G906" s="142"/>
      <c r="H906" s="142"/>
    </row>
    <row r="907" ht="15.75" customHeight="1">
      <c r="A907" s="282"/>
      <c r="B907" s="142"/>
      <c r="C907" s="266"/>
      <c r="D907" s="142"/>
      <c r="E907" s="142"/>
      <c r="F907" s="142"/>
      <c r="G907" s="142"/>
      <c r="H907" s="142"/>
    </row>
    <row r="908" ht="15.75" customHeight="1">
      <c r="A908" s="282"/>
      <c r="B908" s="142"/>
      <c r="C908" s="266"/>
      <c r="D908" s="142"/>
      <c r="E908" s="142"/>
      <c r="F908" s="142"/>
      <c r="G908" s="142"/>
      <c r="H908" s="142"/>
    </row>
    <row r="909" ht="15.75" customHeight="1">
      <c r="A909" s="282"/>
      <c r="B909" s="142"/>
      <c r="C909" s="266"/>
      <c r="D909" s="142"/>
      <c r="E909" s="142"/>
      <c r="F909" s="142"/>
      <c r="G909" s="142"/>
      <c r="H909" s="142"/>
    </row>
    <row r="910" ht="15.75" customHeight="1">
      <c r="A910" s="282"/>
      <c r="B910" s="142"/>
      <c r="C910" s="266"/>
      <c r="D910" s="142"/>
      <c r="E910" s="142"/>
      <c r="F910" s="142"/>
      <c r="G910" s="142"/>
      <c r="H910" s="142"/>
    </row>
    <row r="911" ht="15.75" customHeight="1">
      <c r="A911" s="282"/>
      <c r="B911" s="142"/>
      <c r="C911" s="266"/>
      <c r="D911" s="142"/>
      <c r="E911" s="142"/>
      <c r="F911" s="142"/>
      <c r="G911" s="142"/>
      <c r="H911" s="142"/>
    </row>
    <row r="912" ht="15.75" customHeight="1">
      <c r="A912" s="282"/>
      <c r="B912" s="142"/>
      <c r="C912" s="266"/>
      <c r="D912" s="142"/>
      <c r="E912" s="142"/>
      <c r="F912" s="142"/>
      <c r="G912" s="142"/>
      <c r="H912" s="142"/>
    </row>
    <row r="913" ht="15.75" customHeight="1">
      <c r="A913" s="282"/>
      <c r="B913" s="142"/>
      <c r="C913" s="266"/>
      <c r="D913" s="142"/>
      <c r="E913" s="142"/>
      <c r="F913" s="142"/>
      <c r="G913" s="142"/>
      <c r="H913" s="142"/>
    </row>
    <row r="914" ht="15.75" customHeight="1">
      <c r="A914" s="282"/>
      <c r="B914" s="142"/>
      <c r="C914" s="266"/>
      <c r="D914" s="142"/>
      <c r="E914" s="142"/>
      <c r="F914" s="142"/>
      <c r="G914" s="142"/>
      <c r="H914" s="142"/>
    </row>
    <row r="915" ht="15.75" customHeight="1">
      <c r="A915" s="282"/>
      <c r="B915" s="142"/>
      <c r="C915" s="266"/>
      <c r="D915" s="142"/>
      <c r="E915" s="142"/>
      <c r="F915" s="142"/>
      <c r="G915" s="142"/>
      <c r="H915" s="142"/>
    </row>
    <row r="916" ht="15.75" customHeight="1">
      <c r="A916" s="282"/>
      <c r="B916" s="142"/>
      <c r="C916" s="266"/>
      <c r="D916" s="142"/>
      <c r="E916" s="142"/>
      <c r="F916" s="142"/>
      <c r="G916" s="142"/>
      <c r="H916" s="142"/>
    </row>
    <row r="917" ht="15.75" customHeight="1">
      <c r="A917" s="282"/>
      <c r="B917" s="142"/>
      <c r="C917" s="266"/>
      <c r="D917" s="142"/>
      <c r="E917" s="142"/>
      <c r="F917" s="142"/>
      <c r="G917" s="142"/>
      <c r="H917" s="142"/>
    </row>
    <row r="918" ht="15.75" customHeight="1">
      <c r="A918" s="282"/>
      <c r="B918" s="142"/>
      <c r="C918" s="266"/>
      <c r="D918" s="142"/>
      <c r="E918" s="142"/>
      <c r="F918" s="142"/>
      <c r="G918" s="142"/>
      <c r="H918" s="142"/>
    </row>
    <row r="919" ht="15.75" customHeight="1">
      <c r="A919" s="282"/>
      <c r="B919" s="142"/>
      <c r="C919" s="266"/>
      <c r="D919" s="142"/>
      <c r="E919" s="142"/>
      <c r="F919" s="142"/>
      <c r="G919" s="142"/>
      <c r="H919" s="142"/>
    </row>
    <row r="920" ht="15.75" customHeight="1">
      <c r="A920" s="282"/>
      <c r="B920" s="142"/>
      <c r="C920" s="266"/>
      <c r="D920" s="142"/>
      <c r="E920" s="142"/>
      <c r="F920" s="142"/>
      <c r="G920" s="142"/>
      <c r="H920" s="142"/>
    </row>
    <row r="921" ht="15.75" customHeight="1">
      <c r="A921" s="282"/>
      <c r="B921" s="142"/>
      <c r="C921" s="266"/>
      <c r="D921" s="142"/>
      <c r="E921" s="142"/>
      <c r="F921" s="142"/>
      <c r="G921" s="142"/>
      <c r="H921" s="142"/>
    </row>
    <row r="922" ht="15.75" customHeight="1">
      <c r="A922" s="282"/>
      <c r="B922" s="142"/>
      <c r="C922" s="266"/>
      <c r="D922" s="142"/>
      <c r="E922" s="142"/>
      <c r="F922" s="142"/>
      <c r="G922" s="142"/>
      <c r="H922" s="142"/>
    </row>
    <row r="923" ht="15.75" customHeight="1">
      <c r="A923" s="282"/>
      <c r="B923" s="142"/>
      <c r="C923" s="266"/>
      <c r="D923" s="142"/>
      <c r="E923" s="142"/>
      <c r="F923" s="142"/>
      <c r="G923" s="142"/>
      <c r="H923" s="142"/>
    </row>
    <row r="924" ht="15.75" customHeight="1">
      <c r="A924" s="282"/>
      <c r="B924" s="142"/>
      <c r="C924" s="266"/>
      <c r="D924" s="142"/>
      <c r="E924" s="142"/>
      <c r="F924" s="142"/>
      <c r="G924" s="142"/>
      <c r="H924" s="142"/>
    </row>
    <row r="925" ht="15.75" customHeight="1">
      <c r="A925" s="282"/>
      <c r="B925" s="142"/>
      <c r="C925" s="266"/>
      <c r="D925" s="142"/>
      <c r="E925" s="142"/>
      <c r="F925" s="142"/>
      <c r="G925" s="142"/>
      <c r="H925" s="142"/>
    </row>
    <row r="926" ht="15.75" customHeight="1">
      <c r="A926" s="282"/>
      <c r="B926" s="142"/>
      <c r="C926" s="266"/>
      <c r="D926" s="142"/>
      <c r="E926" s="142"/>
      <c r="F926" s="142"/>
      <c r="G926" s="142"/>
      <c r="H926" s="142"/>
    </row>
    <row r="927" ht="15.75" customHeight="1">
      <c r="A927" s="282"/>
      <c r="B927" s="142"/>
      <c r="C927" s="266"/>
      <c r="D927" s="142"/>
      <c r="E927" s="142"/>
      <c r="F927" s="142"/>
      <c r="G927" s="142"/>
      <c r="H927" s="142"/>
    </row>
    <row r="928" ht="15.75" customHeight="1">
      <c r="A928" s="282"/>
      <c r="B928" s="142"/>
      <c r="C928" s="266"/>
      <c r="D928" s="142"/>
      <c r="E928" s="142"/>
      <c r="F928" s="142"/>
      <c r="G928" s="142"/>
      <c r="H928" s="142"/>
    </row>
    <row r="929" ht="15.75" customHeight="1">
      <c r="A929" s="282"/>
      <c r="B929" s="142"/>
      <c r="C929" s="266"/>
      <c r="D929" s="142"/>
      <c r="E929" s="142"/>
      <c r="F929" s="142"/>
      <c r="G929" s="142"/>
      <c r="H929" s="142"/>
    </row>
    <row r="930" ht="15.75" customHeight="1">
      <c r="A930" s="282"/>
      <c r="B930" s="142"/>
      <c r="C930" s="266"/>
      <c r="D930" s="142"/>
      <c r="E930" s="142"/>
      <c r="F930" s="142"/>
      <c r="G930" s="142"/>
      <c r="H930" s="142"/>
    </row>
    <row r="931" ht="15.75" customHeight="1">
      <c r="A931" s="282"/>
      <c r="B931" s="142"/>
      <c r="C931" s="266"/>
      <c r="D931" s="142"/>
      <c r="E931" s="142"/>
      <c r="F931" s="142"/>
      <c r="G931" s="142"/>
      <c r="H931" s="142"/>
    </row>
    <row r="932" ht="15.75" customHeight="1">
      <c r="A932" s="282"/>
      <c r="B932" s="142"/>
      <c r="C932" s="266"/>
      <c r="D932" s="142"/>
      <c r="E932" s="142"/>
      <c r="F932" s="142"/>
      <c r="G932" s="142"/>
      <c r="H932" s="142"/>
    </row>
    <row r="933" ht="15.75" customHeight="1">
      <c r="A933" s="282"/>
      <c r="B933" s="142"/>
      <c r="C933" s="266"/>
      <c r="D933" s="142"/>
      <c r="E933" s="142"/>
      <c r="F933" s="142"/>
      <c r="G933" s="142"/>
      <c r="H933" s="142"/>
    </row>
    <row r="934" ht="15.75" customHeight="1">
      <c r="A934" s="282"/>
      <c r="B934" s="142"/>
      <c r="C934" s="266"/>
      <c r="D934" s="142"/>
      <c r="E934" s="142"/>
      <c r="F934" s="142"/>
      <c r="G934" s="142"/>
      <c r="H934" s="142"/>
    </row>
    <row r="935" ht="15.75" customHeight="1">
      <c r="A935" s="282"/>
      <c r="B935" s="142"/>
      <c r="C935" s="266"/>
      <c r="D935" s="142"/>
      <c r="E935" s="142"/>
      <c r="F935" s="142"/>
      <c r="G935" s="142"/>
      <c r="H935" s="142"/>
    </row>
    <row r="936" ht="15.75" customHeight="1">
      <c r="A936" s="282"/>
      <c r="B936" s="142"/>
      <c r="C936" s="266"/>
      <c r="D936" s="142"/>
      <c r="E936" s="142"/>
      <c r="F936" s="142"/>
      <c r="G936" s="142"/>
      <c r="H936" s="142"/>
    </row>
    <row r="937" ht="15.75" customHeight="1">
      <c r="A937" s="282"/>
      <c r="B937" s="142"/>
      <c r="C937" s="266"/>
      <c r="D937" s="142"/>
      <c r="E937" s="142"/>
      <c r="F937" s="142"/>
      <c r="G937" s="142"/>
      <c r="H937" s="142"/>
    </row>
    <row r="938" ht="15.75" customHeight="1">
      <c r="A938" s="282"/>
      <c r="B938" s="142"/>
      <c r="C938" s="266"/>
      <c r="D938" s="142"/>
      <c r="E938" s="142"/>
      <c r="F938" s="142"/>
      <c r="G938" s="142"/>
      <c r="H938" s="142"/>
    </row>
    <row r="939" ht="15.75" customHeight="1">
      <c r="A939" s="282"/>
      <c r="B939" s="142"/>
      <c r="C939" s="266"/>
      <c r="D939" s="142"/>
      <c r="E939" s="142"/>
      <c r="F939" s="142"/>
      <c r="G939" s="142"/>
      <c r="H939" s="142"/>
    </row>
    <row r="940" ht="15.75" customHeight="1">
      <c r="A940" s="282"/>
      <c r="B940" s="142"/>
      <c r="C940" s="266"/>
      <c r="D940" s="142"/>
      <c r="E940" s="142"/>
      <c r="F940" s="142"/>
      <c r="G940" s="142"/>
      <c r="H940" s="142"/>
    </row>
    <row r="941" ht="15.75" customHeight="1">
      <c r="A941" s="282"/>
      <c r="B941" s="142"/>
      <c r="C941" s="266"/>
      <c r="D941" s="142"/>
      <c r="E941" s="142"/>
      <c r="F941" s="142"/>
      <c r="G941" s="142"/>
      <c r="H941" s="142"/>
    </row>
    <row r="942" ht="15.75" customHeight="1">
      <c r="A942" s="282"/>
      <c r="B942" s="142"/>
      <c r="C942" s="266"/>
      <c r="D942" s="142"/>
      <c r="E942" s="142"/>
      <c r="F942" s="142"/>
      <c r="G942" s="142"/>
      <c r="H942" s="142"/>
    </row>
    <row r="943" ht="15.75" customHeight="1">
      <c r="A943" s="282"/>
      <c r="B943" s="142"/>
      <c r="C943" s="266"/>
      <c r="D943" s="142"/>
      <c r="E943" s="142"/>
      <c r="F943" s="142"/>
      <c r="G943" s="142"/>
      <c r="H943" s="142"/>
    </row>
    <row r="944" ht="15.75" customHeight="1">
      <c r="A944" s="282"/>
      <c r="B944" s="142"/>
      <c r="C944" s="266"/>
      <c r="D944" s="142"/>
      <c r="E944" s="142"/>
      <c r="F944" s="142"/>
      <c r="G944" s="142"/>
      <c r="H944" s="142"/>
    </row>
    <row r="945" ht="15.75" customHeight="1">
      <c r="A945" s="282"/>
      <c r="B945" s="142"/>
      <c r="C945" s="266"/>
      <c r="D945" s="142"/>
      <c r="E945" s="142"/>
      <c r="F945" s="142"/>
      <c r="G945" s="142"/>
      <c r="H945" s="142"/>
    </row>
    <row r="946" ht="15.75" customHeight="1">
      <c r="A946" s="282"/>
      <c r="B946" s="142"/>
      <c r="C946" s="266"/>
      <c r="D946" s="142"/>
      <c r="E946" s="142"/>
      <c r="F946" s="142"/>
      <c r="G946" s="142"/>
      <c r="H946" s="142"/>
    </row>
    <row r="947" ht="15.75" customHeight="1">
      <c r="A947" s="282"/>
      <c r="B947" s="142"/>
      <c r="C947" s="266"/>
      <c r="D947" s="142"/>
      <c r="E947" s="142"/>
      <c r="F947" s="142"/>
      <c r="G947" s="142"/>
      <c r="H947" s="142"/>
    </row>
    <row r="948" ht="15.75" customHeight="1">
      <c r="A948" s="282"/>
      <c r="B948" s="142"/>
      <c r="C948" s="266"/>
      <c r="D948" s="142"/>
      <c r="E948" s="142"/>
      <c r="F948" s="142"/>
      <c r="G948" s="142"/>
      <c r="H948" s="142"/>
    </row>
    <row r="949" ht="15.75" customHeight="1">
      <c r="A949" s="282"/>
      <c r="B949" s="142"/>
      <c r="C949" s="266"/>
      <c r="D949" s="142"/>
      <c r="E949" s="142"/>
      <c r="F949" s="142"/>
      <c r="G949" s="142"/>
      <c r="H949" s="142"/>
    </row>
    <row r="950" ht="15.75" customHeight="1">
      <c r="A950" s="282"/>
      <c r="B950" s="142"/>
      <c r="C950" s="266"/>
      <c r="D950" s="142"/>
      <c r="E950" s="142"/>
      <c r="F950" s="142"/>
      <c r="G950" s="142"/>
      <c r="H950" s="142"/>
    </row>
    <row r="951" ht="15.75" customHeight="1">
      <c r="A951" s="282"/>
      <c r="B951" s="142"/>
      <c r="C951" s="266"/>
      <c r="D951" s="142"/>
      <c r="E951" s="142"/>
      <c r="F951" s="142"/>
      <c r="G951" s="142"/>
      <c r="H951" s="142"/>
    </row>
    <row r="952" ht="15.75" customHeight="1">
      <c r="A952" s="282"/>
      <c r="B952" s="142"/>
      <c r="C952" s="266"/>
      <c r="D952" s="142"/>
      <c r="E952" s="142"/>
      <c r="F952" s="142"/>
      <c r="G952" s="142"/>
      <c r="H952" s="142"/>
    </row>
    <row r="953" ht="15.75" customHeight="1">
      <c r="A953" s="282"/>
      <c r="B953" s="142"/>
      <c r="C953" s="266"/>
      <c r="D953" s="142"/>
      <c r="E953" s="142"/>
      <c r="F953" s="142"/>
      <c r="G953" s="142"/>
      <c r="H953" s="142"/>
    </row>
    <row r="954" ht="15.75" customHeight="1">
      <c r="A954" s="282"/>
      <c r="B954" s="142"/>
      <c r="C954" s="266"/>
      <c r="D954" s="142"/>
      <c r="E954" s="142"/>
      <c r="F954" s="142"/>
      <c r="G954" s="142"/>
      <c r="H954" s="142"/>
    </row>
    <row r="955" ht="15.75" customHeight="1">
      <c r="A955" s="282"/>
      <c r="B955" s="142"/>
      <c r="C955" s="266"/>
      <c r="D955" s="142"/>
      <c r="E955" s="142"/>
      <c r="F955" s="142"/>
      <c r="G955" s="142"/>
      <c r="H955" s="142"/>
    </row>
    <row r="956" ht="15.75" customHeight="1">
      <c r="A956" s="282"/>
      <c r="B956" s="142"/>
      <c r="C956" s="266"/>
      <c r="D956" s="142"/>
      <c r="E956" s="142"/>
      <c r="F956" s="142"/>
      <c r="G956" s="142"/>
      <c r="H956" s="142"/>
    </row>
    <row r="957" ht="15.75" customHeight="1">
      <c r="A957" s="282"/>
      <c r="B957" s="142"/>
      <c r="C957" s="266"/>
      <c r="D957" s="142"/>
      <c r="E957" s="142"/>
      <c r="F957" s="142"/>
      <c r="G957" s="142"/>
      <c r="H957" s="142"/>
    </row>
    <row r="958" ht="15.75" customHeight="1">
      <c r="A958" s="282"/>
      <c r="B958" s="142"/>
      <c r="C958" s="266"/>
      <c r="D958" s="142"/>
      <c r="E958" s="142"/>
      <c r="F958" s="142"/>
      <c r="G958" s="142"/>
      <c r="H958" s="142"/>
    </row>
    <row r="959" ht="15.75" customHeight="1">
      <c r="A959" s="282"/>
      <c r="B959" s="142"/>
      <c r="C959" s="266"/>
      <c r="D959" s="142"/>
      <c r="E959" s="142"/>
      <c r="F959" s="142"/>
      <c r="G959" s="142"/>
      <c r="H959" s="142"/>
    </row>
    <row r="960" ht="15.75" customHeight="1">
      <c r="A960" s="282"/>
      <c r="B960" s="142"/>
      <c r="C960" s="266"/>
      <c r="D960" s="142"/>
      <c r="E960" s="142"/>
      <c r="F960" s="142"/>
      <c r="G960" s="142"/>
      <c r="H960" s="142"/>
    </row>
    <row r="961" ht="15.75" customHeight="1">
      <c r="A961" s="282"/>
      <c r="B961" s="142"/>
      <c r="C961" s="266"/>
      <c r="D961" s="142"/>
      <c r="E961" s="142"/>
      <c r="F961" s="142"/>
      <c r="G961" s="142"/>
      <c r="H961" s="142"/>
    </row>
    <row r="962" ht="15.75" customHeight="1">
      <c r="A962" s="282"/>
      <c r="B962" s="142"/>
      <c r="C962" s="266"/>
      <c r="D962" s="142"/>
      <c r="E962" s="142"/>
      <c r="F962" s="142"/>
      <c r="G962" s="142"/>
      <c r="H962" s="142"/>
    </row>
    <row r="963" ht="15.75" customHeight="1">
      <c r="A963" s="282"/>
      <c r="B963" s="142"/>
      <c r="C963" s="266"/>
      <c r="D963" s="142"/>
      <c r="E963" s="142"/>
      <c r="F963" s="142"/>
      <c r="G963" s="142"/>
      <c r="H963" s="142"/>
    </row>
    <row r="964" ht="15.75" customHeight="1">
      <c r="A964" s="282"/>
      <c r="B964" s="142"/>
      <c r="C964" s="266"/>
      <c r="D964" s="142"/>
      <c r="E964" s="142"/>
      <c r="F964" s="142"/>
      <c r="G964" s="142"/>
      <c r="H964" s="142"/>
    </row>
    <row r="965" ht="15.75" customHeight="1">
      <c r="A965" s="282"/>
      <c r="B965" s="142"/>
      <c r="C965" s="266"/>
      <c r="D965" s="142"/>
      <c r="E965" s="142"/>
      <c r="F965" s="142"/>
      <c r="G965" s="142"/>
      <c r="H965" s="142"/>
    </row>
    <row r="966" ht="15.75" customHeight="1">
      <c r="A966" s="282"/>
      <c r="B966" s="142"/>
      <c r="C966" s="266"/>
      <c r="D966" s="142"/>
      <c r="E966" s="142"/>
      <c r="F966" s="142"/>
      <c r="G966" s="142"/>
      <c r="H966" s="142"/>
    </row>
    <row r="967" ht="15.75" customHeight="1">
      <c r="A967" s="282"/>
      <c r="B967" s="142"/>
      <c r="C967" s="266"/>
      <c r="D967" s="142"/>
      <c r="E967" s="142"/>
      <c r="F967" s="142"/>
      <c r="G967" s="142"/>
      <c r="H967" s="142"/>
    </row>
    <row r="968" ht="15.75" customHeight="1">
      <c r="A968" s="282"/>
      <c r="B968" s="142"/>
      <c r="C968" s="266"/>
      <c r="D968" s="142"/>
      <c r="E968" s="142"/>
      <c r="F968" s="142"/>
      <c r="G968" s="142"/>
      <c r="H968" s="142"/>
    </row>
    <row r="969" ht="15.75" customHeight="1">
      <c r="A969" s="282"/>
      <c r="B969" s="142"/>
      <c r="C969" s="266"/>
      <c r="D969" s="142"/>
      <c r="E969" s="142"/>
      <c r="F969" s="142"/>
      <c r="G969" s="142"/>
      <c r="H969" s="142"/>
    </row>
    <row r="970" ht="15.75" customHeight="1">
      <c r="A970" s="282"/>
      <c r="B970" s="142"/>
      <c r="C970" s="266"/>
      <c r="D970" s="142"/>
      <c r="E970" s="142"/>
      <c r="F970" s="142"/>
      <c r="G970" s="142"/>
      <c r="H970" s="142"/>
    </row>
    <row r="971" ht="15.75" customHeight="1">
      <c r="A971" s="282"/>
      <c r="B971" s="142"/>
      <c r="C971" s="266"/>
      <c r="D971" s="142"/>
      <c r="E971" s="142"/>
      <c r="F971" s="142"/>
      <c r="G971" s="142"/>
      <c r="H971" s="142"/>
    </row>
    <row r="972" ht="15.75" customHeight="1">
      <c r="A972" s="282"/>
      <c r="B972" s="142"/>
      <c r="C972" s="266"/>
      <c r="D972" s="142"/>
      <c r="E972" s="142"/>
      <c r="F972" s="142"/>
      <c r="G972" s="142"/>
      <c r="H972" s="142"/>
    </row>
    <row r="973" ht="15.75" customHeight="1">
      <c r="A973" s="282"/>
      <c r="B973" s="142"/>
      <c r="C973" s="266"/>
      <c r="D973" s="142"/>
      <c r="E973" s="142"/>
      <c r="F973" s="142"/>
      <c r="G973" s="142"/>
      <c r="H973" s="142"/>
    </row>
    <row r="974" ht="15.75" customHeight="1">
      <c r="A974" s="282"/>
      <c r="B974" s="142"/>
      <c r="C974" s="266"/>
      <c r="D974" s="142"/>
      <c r="E974" s="142"/>
      <c r="F974" s="142"/>
      <c r="G974" s="142"/>
      <c r="H974" s="142"/>
    </row>
    <row r="975" ht="15.75" customHeight="1">
      <c r="A975" s="282"/>
      <c r="B975" s="142"/>
      <c r="C975" s="266"/>
      <c r="D975" s="142"/>
      <c r="E975" s="142"/>
      <c r="F975" s="142"/>
      <c r="G975" s="142"/>
      <c r="H975" s="142"/>
    </row>
    <row r="976" ht="15.75" customHeight="1">
      <c r="A976" s="282"/>
      <c r="B976" s="142"/>
      <c r="C976" s="266"/>
      <c r="D976" s="142"/>
      <c r="E976" s="142"/>
      <c r="F976" s="142"/>
      <c r="G976" s="142"/>
      <c r="H976" s="142"/>
    </row>
    <row r="977" ht="15.75" customHeight="1">
      <c r="A977" s="282"/>
      <c r="B977" s="142"/>
      <c r="C977" s="266"/>
      <c r="D977" s="142"/>
      <c r="E977" s="142"/>
      <c r="F977" s="142"/>
      <c r="G977" s="142"/>
      <c r="H977" s="142"/>
    </row>
    <row r="978" ht="15.75" customHeight="1">
      <c r="A978" s="282"/>
      <c r="B978" s="142"/>
      <c r="C978" s="266"/>
      <c r="D978" s="142"/>
      <c r="E978" s="142"/>
      <c r="F978" s="142"/>
      <c r="G978" s="142"/>
      <c r="H978" s="142"/>
    </row>
    <row r="979" ht="15.75" customHeight="1">
      <c r="A979" s="282"/>
      <c r="B979" s="142"/>
      <c r="C979" s="266"/>
      <c r="D979" s="142"/>
      <c r="E979" s="142"/>
      <c r="F979" s="142"/>
      <c r="G979" s="142"/>
      <c r="H979" s="142"/>
    </row>
    <row r="980" ht="15.75" customHeight="1">
      <c r="A980" s="282"/>
      <c r="B980" s="142"/>
      <c r="C980" s="266"/>
      <c r="D980" s="142"/>
      <c r="E980" s="142"/>
      <c r="F980" s="142"/>
      <c r="G980" s="142"/>
      <c r="H980" s="142"/>
    </row>
    <row r="981" ht="15.75" customHeight="1">
      <c r="A981" s="282"/>
      <c r="B981" s="142"/>
      <c r="C981" s="266"/>
      <c r="D981" s="142"/>
      <c r="E981" s="142"/>
      <c r="F981" s="142"/>
      <c r="G981" s="142"/>
      <c r="H981" s="142"/>
    </row>
    <row r="982" ht="15.75" customHeight="1">
      <c r="A982" s="282"/>
      <c r="B982" s="142"/>
      <c r="C982" s="266"/>
      <c r="D982" s="142"/>
      <c r="E982" s="142"/>
      <c r="F982" s="142"/>
      <c r="G982" s="142"/>
      <c r="H982" s="142"/>
    </row>
    <row r="983" ht="15.75" customHeight="1">
      <c r="A983" s="282"/>
      <c r="B983" s="142"/>
      <c r="C983" s="266"/>
      <c r="D983" s="142"/>
      <c r="E983" s="142"/>
      <c r="F983" s="142"/>
      <c r="G983" s="142"/>
      <c r="H983" s="142"/>
    </row>
    <row r="984" ht="15.75" customHeight="1">
      <c r="A984" s="282"/>
      <c r="B984" s="142"/>
      <c r="C984" s="266"/>
      <c r="D984" s="142"/>
      <c r="E984" s="142"/>
      <c r="F984" s="142"/>
      <c r="G984" s="142"/>
      <c r="H984" s="142"/>
    </row>
    <row r="985" ht="15.75" customHeight="1">
      <c r="A985" s="282"/>
      <c r="B985" s="142"/>
      <c r="C985" s="266"/>
      <c r="D985" s="142"/>
      <c r="E985" s="142"/>
      <c r="F985" s="142"/>
      <c r="G985" s="142"/>
      <c r="H985" s="142"/>
    </row>
    <row r="986" ht="15.75" customHeight="1">
      <c r="A986" s="282"/>
      <c r="B986" s="142"/>
      <c r="C986" s="266"/>
      <c r="D986" s="142"/>
      <c r="E986" s="142"/>
      <c r="F986" s="142"/>
      <c r="G986" s="142"/>
      <c r="H986" s="142"/>
    </row>
    <row r="987" ht="15.75" customHeight="1">
      <c r="A987" s="282"/>
      <c r="B987" s="142"/>
      <c r="C987" s="266"/>
      <c r="D987" s="142"/>
      <c r="E987" s="142"/>
      <c r="F987" s="142"/>
      <c r="G987" s="142"/>
      <c r="H987" s="142"/>
    </row>
    <row r="988" ht="15.75" customHeight="1">
      <c r="A988" s="282"/>
      <c r="B988" s="142"/>
      <c r="C988" s="266"/>
      <c r="D988" s="142"/>
      <c r="E988" s="142"/>
      <c r="F988" s="142"/>
      <c r="G988" s="142"/>
      <c r="H988" s="142"/>
    </row>
    <row r="989" ht="15.75" customHeight="1">
      <c r="A989" s="282"/>
      <c r="B989" s="142"/>
      <c r="C989" s="266"/>
      <c r="D989" s="142"/>
      <c r="E989" s="142"/>
      <c r="F989" s="142"/>
      <c r="G989" s="142"/>
      <c r="H989" s="142"/>
    </row>
    <row r="990" ht="15.75" customHeight="1">
      <c r="A990" s="282"/>
      <c r="B990" s="142"/>
      <c r="C990" s="266"/>
      <c r="D990" s="142"/>
      <c r="E990" s="142"/>
      <c r="F990" s="142"/>
      <c r="G990" s="142"/>
      <c r="H990" s="142"/>
    </row>
    <row r="991" ht="15.75" customHeight="1">
      <c r="A991" s="282"/>
      <c r="B991" s="142"/>
      <c r="C991" s="266"/>
      <c r="D991" s="142"/>
      <c r="E991" s="142"/>
      <c r="F991" s="142"/>
      <c r="G991" s="142"/>
      <c r="H991" s="142"/>
    </row>
    <row r="992" ht="15.75" customHeight="1">
      <c r="A992" s="282"/>
      <c r="B992" s="142"/>
      <c r="C992" s="266"/>
      <c r="D992" s="142"/>
      <c r="E992" s="142"/>
      <c r="F992" s="142"/>
      <c r="G992" s="142"/>
      <c r="H992" s="142"/>
    </row>
    <row r="993" ht="15.75" customHeight="1">
      <c r="A993" s="282"/>
      <c r="B993" s="142"/>
      <c r="C993" s="266"/>
      <c r="D993" s="142"/>
      <c r="E993" s="142"/>
      <c r="F993" s="142"/>
      <c r="G993" s="142"/>
      <c r="H993" s="142"/>
    </row>
    <row r="994" ht="15.75" customHeight="1">
      <c r="A994" s="282"/>
      <c r="B994" s="142"/>
      <c r="C994" s="266"/>
      <c r="D994" s="142"/>
      <c r="E994" s="142"/>
      <c r="F994" s="142"/>
      <c r="G994" s="142"/>
      <c r="H994" s="142"/>
    </row>
    <row r="995" ht="15.75" customHeight="1">
      <c r="A995" s="282"/>
      <c r="B995" s="142"/>
      <c r="C995" s="266"/>
      <c r="D995" s="142"/>
      <c r="E995" s="142"/>
      <c r="F995" s="142"/>
      <c r="G995" s="142"/>
      <c r="H995" s="142"/>
    </row>
    <row r="996" ht="15.75" customHeight="1">
      <c r="A996" s="282"/>
      <c r="B996" s="142"/>
      <c r="C996" s="266"/>
      <c r="D996" s="142"/>
      <c r="E996" s="142"/>
      <c r="F996" s="142"/>
      <c r="G996" s="142"/>
      <c r="H996" s="142"/>
    </row>
    <row r="997" ht="15.75" customHeight="1">
      <c r="A997" s="282"/>
      <c r="B997" s="142"/>
      <c r="C997" s="266"/>
      <c r="D997" s="142"/>
      <c r="E997" s="142"/>
      <c r="F997" s="142"/>
      <c r="G997" s="142"/>
      <c r="H997" s="142"/>
    </row>
    <row r="998" ht="15.75" customHeight="1">
      <c r="A998" s="282"/>
      <c r="B998" s="142"/>
      <c r="C998" s="266"/>
      <c r="D998" s="142"/>
      <c r="E998" s="142"/>
      <c r="F998" s="142"/>
      <c r="G998" s="142"/>
      <c r="H998" s="142"/>
    </row>
    <row r="999" ht="15.75" customHeight="1">
      <c r="A999" s="282"/>
      <c r="B999" s="142"/>
      <c r="C999" s="266"/>
      <c r="D999" s="142"/>
      <c r="E999" s="142"/>
      <c r="F999" s="142"/>
      <c r="G999" s="142"/>
      <c r="H999" s="142"/>
    </row>
    <row r="1000" ht="15.75" customHeight="1">
      <c r="A1000" s="282"/>
      <c r="B1000" s="142"/>
      <c r="C1000" s="266"/>
      <c r="D1000" s="142"/>
      <c r="E1000" s="142"/>
      <c r="F1000" s="142"/>
      <c r="G1000" s="142"/>
      <c r="H1000" s="142"/>
    </row>
  </sheetData>
  <mergeCells count="6">
    <mergeCell ref="A1:H1"/>
    <mergeCell ref="B2:C2"/>
    <mergeCell ref="H2:I2"/>
    <mergeCell ref="M4:O4"/>
    <mergeCell ref="F33:G33"/>
    <mergeCell ref="D41:E41"/>
  </mergeCells>
  <printOptions/>
  <pageMargins bottom="0.7480314960629921" footer="0.0" header="0.0" left="0.7086614173228347" right="0.7086614173228347" top="0.7480314960629921"/>
  <pageSetup paperSize="9" scale="5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4.57"/>
    <col customWidth="1" min="2" max="2" width="50.71"/>
    <col customWidth="1" min="3" max="3" width="15.43"/>
    <col customWidth="1" min="4" max="4" width="10.71"/>
    <col customWidth="1" min="5" max="5" width="10.43"/>
    <col customWidth="1" min="6" max="6" width="11.43"/>
    <col customWidth="1" min="7" max="7" width="13.57"/>
    <col customWidth="1" min="8" max="8" width="11.14"/>
    <col customWidth="1" min="9" max="9" width="18.86"/>
    <col customWidth="1" min="10" max="10" width="22.43"/>
    <col customWidth="1" min="11" max="11" width="29.71"/>
    <col customWidth="1" min="12" max="12" width="43.29"/>
    <col customWidth="1" min="13" max="13" width="9.29"/>
    <col customWidth="1" min="14" max="14" width="11.0"/>
    <col customWidth="1" min="15" max="15" width="11.43"/>
    <col customWidth="1" min="16" max="16" width="15.14"/>
    <col customWidth="1" min="17" max="17" width="11.14"/>
    <col customWidth="1" min="18" max="18" width="19.43"/>
    <col customWidth="1" min="19" max="19" width="31.29"/>
    <col customWidth="1" min="20" max="20" width="29.71"/>
    <col customWidth="1" min="21" max="21" width="62.14"/>
    <col customWidth="1" min="22" max="22" width="18.43"/>
    <col customWidth="1" min="23" max="23" width="9.57"/>
    <col customWidth="1" min="24" max="24" width="11.0"/>
    <col customWidth="1" min="25" max="25" width="11.43"/>
    <col customWidth="1" min="26" max="26" width="10.14"/>
    <col customWidth="1" min="27" max="27" width="9.71"/>
    <col customWidth="1" min="28" max="28" width="16.86"/>
    <col customWidth="1" min="29" max="29" width="23.43"/>
    <col customWidth="1" min="30" max="30" width="29.71"/>
    <col customWidth="1" min="31" max="31" width="70.29"/>
    <col customWidth="1" min="32" max="32" width="18.29"/>
    <col customWidth="1" min="33" max="33" width="15.29"/>
    <col customWidth="1" min="34" max="34" width="9.71"/>
    <col customWidth="1" min="35" max="35" width="10.29"/>
    <col customWidth="1" min="36" max="36" width="13.14"/>
    <col customWidth="1" min="37" max="37" width="10.71"/>
    <col customWidth="1" min="38" max="38" width="16.86"/>
    <col customWidth="1" min="39" max="39" width="22.43"/>
    <col customWidth="1" min="40" max="40" width="29.71"/>
    <col customWidth="1" min="41" max="41" width="46.0"/>
    <col customWidth="1" min="42" max="42" width="14.71"/>
    <col customWidth="1" min="43" max="43" width="13.14"/>
    <col customWidth="1" min="44" max="44" width="13.0"/>
    <col customWidth="1" min="45" max="45" width="14.71"/>
    <col customWidth="1" min="46" max="46" width="13.14"/>
    <col customWidth="1" min="47" max="47" width="18.29"/>
    <col customWidth="1" min="48" max="48" width="19.71"/>
    <col customWidth="1" min="50" max="50" width="47.0"/>
    <col customWidth="1" min="51" max="51" width="15.29"/>
    <col customWidth="1" min="52" max="52" width="11.43"/>
    <col customWidth="1" min="53" max="53" width="12.71"/>
    <col customWidth="1" min="54" max="54" width="12.29"/>
    <col customWidth="1" min="55" max="55" width="13.0"/>
    <col customWidth="1" min="56" max="56" width="17.14"/>
    <col customWidth="1" min="57" max="57" width="18.71"/>
    <col customWidth="1" min="59" max="59" width="42.71"/>
    <col customWidth="1" min="60" max="60" width="16.43"/>
    <col customWidth="1" min="61" max="61" width="17.43"/>
    <col customWidth="1" min="62" max="62" width="16.29"/>
    <col customWidth="1" min="63" max="63" width="17.71"/>
    <col customWidth="1" min="66" max="66" width="34.71"/>
    <col customWidth="1" min="68" max="68" width="15.86"/>
    <col customWidth="1" min="69" max="69" width="12.43"/>
    <col customWidth="1" min="70" max="70" width="17.14"/>
    <col customWidth="1" min="71" max="71" width="10.14"/>
    <col customWidth="1" min="72" max="72" width="18.71"/>
    <col customWidth="1" min="73" max="73" width="30.57"/>
  </cols>
  <sheetData>
    <row r="1" ht="33.0" customHeight="1">
      <c r="B1" s="283"/>
      <c r="C1" s="36"/>
      <c r="D1" s="36"/>
      <c r="E1" s="36"/>
      <c r="F1" s="36"/>
      <c r="G1" s="36"/>
      <c r="H1" s="36"/>
      <c r="I1" s="36"/>
      <c r="J1" s="37"/>
      <c r="K1" s="39"/>
      <c r="L1" s="284"/>
      <c r="M1" s="36"/>
      <c r="N1" s="36"/>
      <c r="O1" s="36"/>
      <c r="P1" s="36"/>
      <c r="Q1" s="36"/>
      <c r="R1" s="36"/>
      <c r="S1" s="36"/>
      <c r="T1" s="154"/>
      <c r="U1" s="285"/>
      <c r="V1" s="11"/>
      <c r="W1" s="11"/>
      <c r="X1" s="11"/>
      <c r="Y1" s="11"/>
      <c r="Z1" s="11"/>
      <c r="AA1" s="11"/>
      <c r="AB1" s="11"/>
      <c r="AC1" s="12"/>
      <c r="AD1" s="41"/>
      <c r="AE1" s="286"/>
      <c r="AM1" s="42"/>
      <c r="AN1" s="1" t="s">
        <v>1701</v>
      </c>
      <c r="AO1" s="286"/>
      <c r="AW1" s="41"/>
      <c r="BB1" s="1"/>
      <c r="BC1" s="1"/>
      <c r="BD1" s="1"/>
      <c r="BE1" s="1"/>
    </row>
    <row r="2" ht="33.0" customHeight="1">
      <c r="B2" s="287" t="s">
        <v>1865</v>
      </c>
      <c r="C2" s="59"/>
      <c r="D2" s="59"/>
      <c r="E2" s="59"/>
      <c r="F2" s="59"/>
      <c r="G2" s="59"/>
      <c r="H2" s="59"/>
      <c r="I2" s="59"/>
      <c r="J2" s="60"/>
      <c r="K2" s="288"/>
      <c r="L2" s="287" t="s">
        <v>1866</v>
      </c>
      <c r="M2" s="59"/>
      <c r="N2" s="59"/>
      <c r="O2" s="59"/>
      <c r="P2" s="59"/>
      <c r="Q2" s="59"/>
      <c r="R2" s="59"/>
      <c r="S2" s="60"/>
      <c r="U2" s="287" t="s">
        <v>1867</v>
      </c>
      <c r="V2" s="59"/>
      <c r="W2" s="59"/>
      <c r="X2" s="59"/>
      <c r="Y2" s="59"/>
      <c r="Z2" s="59"/>
      <c r="AA2" s="59"/>
      <c r="AB2" s="59"/>
      <c r="AC2" s="60"/>
      <c r="AE2" s="289" t="s">
        <v>1868</v>
      </c>
      <c r="AF2" s="59"/>
      <c r="AG2" s="59"/>
      <c r="AH2" s="59"/>
      <c r="AI2" s="59"/>
      <c r="AJ2" s="59"/>
      <c r="AK2" s="59"/>
      <c r="AL2" s="59"/>
      <c r="AM2" s="60"/>
      <c r="AN2" s="104"/>
      <c r="AO2" s="287" t="s">
        <v>1869</v>
      </c>
      <c r="AP2" s="59"/>
      <c r="AQ2" s="59"/>
      <c r="AR2" s="59"/>
      <c r="AS2" s="59"/>
      <c r="AT2" s="59"/>
      <c r="AU2" s="59"/>
      <c r="AV2" s="60"/>
      <c r="AX2" s="287" t="s">
        <v>1870</v>
      </c>
      <c r="AY2" s="59"/>
      <c r="AZ2" s="59"/>
      <c r="BA2" s="59"/>
      <c r="BB2" s="59"/>
      <c r="BC2" s="59"/>
      <c r="BD2" s="59"/>
      <c r="BE2" s="60"/>
      <c r="BG2" s="290" t="s">
        <v>1871</v>
      </c>
      <c r="BH2" s="11"/>
      <c r="BI2" s="11"/>
      <c r="BJ2" s="11"/>
      <c r="BK2" s="11"/>
      <c r="BL2" s="14"/>
      <c r="BM2" s="104"/>
      <c r="BN2" s="287" t="s">
        <v>1872</v>
      </c>
      <c r="BO2" s="59"/>
      <c r="BP2" s="59"/>
      <c r="BQ2" s="59"/>
      <c r="BR2" s="59"/>
      <c r="BS2" s="59"/>
      <c r="BT2" s="59"/>
      <c r="BU2" s="60"/>
    </row>
    <row r="3" ht="33.0" customHeight="1">
      <c r="B3" s="291" t="s">
        <v>1873</v>
      </c>
      <c r="C3" s="292" t="s">
        <v>1874</v>
      </c>
      <c r="D3" s="292" t="s">
        <v>193</v>
      </c>
      <c r="E3" s="292" t="s">
        <v>190</v>
      </c>
      <c r="F3" s="292" t="s">
        <v>194</v>
      </c>
      <c r="G3" s="293" t="s">
        <v>189</v>
      </c>
      <c r="H3" s="292" t="s">
        <v>191</v>
      </c>
      <c r="I3" s="292" t="s">
        <v>216</v>
      </c>
      <c r="J3" s="294" t="s">
        <v>32</v>
      </c>
      <c r="K3" s="295"/>
      <c r="L3" s="296" t="s">
        <v>1875</v>
      </c>
      <c r="M3" s="44" t="s">
        <v>193</v>
      </c>
      <c r="N3" s="297" t="s">
        <v>190</v>
      </c>
      <c r="O3" s="297" t="s">
        <v>1876</v>
      </c>
      <c r="P3" s="298" t="s">
        <v>235</v>
      </c>
      <c r="Q3" s="299" t="s">
        <v>191</v>
      </c>
      <c r="R3" s="299" t="s">
        <v>216</v>
      </c>
      <c r="S3" s="300" t="s">
        <v>32</v>
      </c>
      <c r="U3" s="204" t="s">
        <v>1877</v>
      </c>
      <c r="V3" s="301" t="s">
        <v>1878</v>
      </c>
      <c r="W3" s="82" t="s">
        <v>193</v>
      </c>
      <c r="X3" s="82" t="s">
        <v>190</v>
      </c>
      <c r="Y3" s="82" t="s">
        <v>1876</v>
      </c>
      <c r="Z3" s="302" t="s">
        <v>235</v>
      </c>
      <c r="AA3" s="303" t="s">
        <v>191</v>
      </c>
      <c r="AB3" s="303" t="s">
        <v>216</v>
      </c>
      <c r="AC3" s="304" t="s">
        <v>32</v>
      </c>
      <c r="AD3" s="104"/>
      <c r="AE3" s="204" t="s">
        <v>221</v>
      </c>
      <c r="AF3" s="303" t="s">
        <v>1879</v>
      </c>
      <c r="AG3" s="44" t="s">
        <v>193</v>
      </c>
      <c r="AH3" s="82" t="s">
        <v>190</v>
      </c>
      <c r="AI3" s="82" t="s">
        <v>194</v>
      </c>
      <c r="AJ3" s="83" t="s">
        <v>235</v>
      </c>
      <c r="AK3" s="303" t="s">
        <v>191</v>
      </c>
      <c r="AL3" s="303" t="s">
        <v>216</v>
      </c>
      <c r="AM3" s="205" t="s">
        <v>32</v>
      </c>
      <c r="AN3" s="96"/>
      <c r="AO3" s="305" t="s">
        <v>1880</v>
      </c>
      <c r="AP3" s="306" t="s">
        <v>218</v>
      </c>
      <c r="AQ3" s="306" t="s">
        <v>201</v>
      </c>
      <c r="AR3" s="306" t="s">
        <v>199</v>
      </c>
      <c r="AS3" s="307" t="s">
        <v>200</v>
      </c>
      <c r="AT3" s="308" t="s">
        <v>191</v>
      </c>
      <c r="AU3" s="308" t="s">
        <v>216</v>
      </c>
      <c r="AV3" s="309" t="s">
        <v>32</v>
      </c>
      <c r="AX3" s="305" t="s">
        <v>1880</v>
      </c>
      <c r="AY3" s="306" t="s">
        <v>218</v>
      </c>
      <c r="AZ3" s="307" t="s">
        <v>201</v>
      </c>
      <c r="BA3" s="306" t="s">
        <v>199</v>
      </c>
      <c r="BB3" s="310" t="s">
        <v>200</v>
      </c>
      <c r="BC3" s="306" t="s">
        <v>191</v>
      </c>
      <c r="BD3" s="306" t="s">
        <v>216</v>
      </c>
      <c r="BE3" s="306" t="s">
        <v>32</v>
      </c>
      <c r="BG3" s="311" t="s">
        <v>1880</v>
      </c>
      <c r="BH3" s="312" t="s">
        <v>218</v>
      </c>
      <c r="BI3" s="312" t="s">
        <v>201</v>
      </c>
      <c r="BJ3" s="312" t="s">
        <v>199</v>
      </c>
      <c r="BK3" s="313" t="s">
        <v>200</v>
      </c>
      <c r="BL3" s="1"/>
      <c r="BM3" s="96"/>
      <c r="BN3" s="88" t="s">
        <v>1875</v>
      </c>
      <c r="BO3" s="106" t="s">
        <v>193</v>
      </c>
      <c r="BP3" s="314" t="s">
        <v>190</v>
      </c>
      <c r="BQ3" s="314" t="s">
        <v>1881</v>
      </c>
      <c r="BR3" s="315" t="s">
        <v>235</v>
      </c>
      <c r="BS3" s="38" t="s">
        <v>191</v>
      </c>
      <c r="BT3" s="38" t="s">
        <v>216</v>
      </c>
      <c r="BU3" s="316" t="s">
        <v>32</v>
      </c>
    </row>
    <row r="4" ht="33.0" customHeight="1">
      <c r="A4" s="1"/>
      <c r="B4" s="196" t="s">
        <v>1882</v>
      </c>
      <c r="C4" s="222" t="s">
        <v>1883</v>
      </c>
      <c r="D4" s="222" t="s">
        <v>715</v>
      </c>
      <c r="E4" s="222">
        <v>236.0</v>
      </c>
      <c r="F4" s="222">
        <f t="shared" ref="F4:F14" si="1">E4*10%</f>
        <v>23.6</v>
      </c>
      <c r="G4" s="317">
        <f t="shared" ref="G4:G14" si="2">E4-F4</f>
        <v>212.4</v>
      </c>
      <c r="H4" s="318">
        <v>0.05</v>
      </c>
      <c r="I4" s="319"/>
      <c r="J4" s="320" t="s">
        <v>263</v>
      </c>
      <c r="K4" s="321"/>
      <c r="L4" s="322" t="s">
        <v>1884</v>
      </c>
      <c r="M4" s="136" t="s">
        <v>1885</v>
      </c>
      <c r="N4" s="323">
        <v>90.0</v>
      </c>
      <c r="O4" s="323">
        <f t="shared" ref="O4:O9" si="3">N4*10%</f>
        <v>9</v>
      </c>
      <c r="P4" s="324">
        <f t="shared" ref="P4:P9" si="4">N4-O4</f>
        <v>81</v>
      </c>
      <c r="Q4" s="138">
        <v>0.05</v>
      </c>
      <c r="R4" s="323" t="s">
        <v>319</v>
      </c>
      <c r="S4" s="325" t="s">
        <v>248</v>
      </c>
      <c r="T4" s="1"/>
      <c r="U4" s="196" t="s">
        <v>1886</v>
      </c>
      <c r="V4" s="135" t="s">
        <v>1887</v>
      </c>
      <c r="W4" s="136" t="s">
        <v>304</v>
      </c>
      <c r="X4" s="323">
        <v>98.0</v>
      </c>
      <c r="Y4" s="323">
        <f t="shared" ref="Y4:Y24" si="5">X4*10%</f>
        <v>9.8</v>
      </c>
      <c r="Z4" s="324">
        <f t="shared" ref="Z4:Z24" si="6">X4-Y4</f>
        <v>88.2</v>
      </c>
      <c r="AA4" s="138">
        <v>0.05</v>
      </c>
      <c r="AB4" s="138"/>
      <c r="AC4" s="325" t="s">
        <v>248</v>
      </c>
      <c r="AE4" s="196" t="s">
        <v>1888</v>
      </c>
      <c r="AF4" s="222" t="s">
        <v>1889</v>
      </c>
      <c r="AG4" s="136" t="s">
        <v>28</v>
      </c>
      <c r="AH4" s="136">
        <v>40.0</v>
      </c>
      <c r="AI4" s="323">
        <f t="shared" ref="AI4:AI14" si="7">AH4*10/100</f>
        <v>4</v>
      </c>
      <c r="AJ4" s="324">
        <f t="shared" ref="AJ4:AJ14" si="8">AH4-AI4</f>
        <v>36</v>
      </c>
      <c r="AK4" s="138">
        <v>0.05</v>
      </c>
      <c r="AL4" s="323"/>
      <c r="AM4" s="325" t="s">
        <v>263</v>
      </c>
      <c r="AN4" s="1"/>
      <c r="AO4" s="196" t="s">
        <v>1890</v>
      </c>
      <c r="AP4" s="136" t="s">
        <v>1891</v>
      </c>
      <c r="AQ4" s="323">
        <v>199.0</v>
      </c>
      <c r="AR4" s="323">
        <f t="shared" ref="AR4:AR16" si="9">AQ4*10%</f>
        <v>19.9</v>
      </c>
      <c r="AS4" s="324">
        <f t="shared" ref="AS4:AS16" si="10">AQ4-AR4</f>
        <v>179.1</v>
      </c>
      <c r="AT4" s="138">
        <v>0.05</v>
      </c>
      <c r="AU4" s="323" t="s">
        <v>319</v>
      </c>
      <c r="AV4" s="325" t="s">
        <v>248</v>
      </c>
      <c r="AW4" s="104"/>
      <c r="AX4" s="326" t="s">
        <v>1892</v>
      </c>
      <c r="AY4" s="136" t="s">
        <v>293</v>
      </c>
      <c r="AZ4" s="136">
        <v>129.0</v>
      </c>
      <c r="BA4" s="323">
        <f t="shared" ref="BA4:BA11" si="11">AZ4*10%</f>
        <v>12.9</v>
      </c>
      <c r="BB4" s="327">
        <f t="shared" ref="BB4:BB11" si="12">AZ4-BA4</f>
        <v>116.1</v>
      </c>
      <c r="BC4" s="138">
        <v>0.05</v>
      </c>
      <c r="BD4" s="328" t="s">
        <v>1893</v>
      </c>
      <c r="BE4" s="329" t="s">
        <v>248</v>
      </c>
      <c r="BF4" s="104"/>
      <c r="BG4" s="330" t="s">
        <v>1894</v>
      </c>
      <c r="BH4" s="136" t="s">
        <v>27</v>
      </c>
      <c r="BI4" s="136">
        <v>45.0</v>
      </c>
      <c r="BJ4" s="136">
        <f t="shared" ref="BJ4:BJ5" si="13">BI4*10%</f>
        <v>4.5</v>
      </c>
      <c r="BK4" s="136">
        <f t="shared" ref="BK4:BK5" si="14">BI4-BJ4</f>
        <v>40.5</v>
      </c>
      <c r="BL4" s="184"/>
      <c r="BM4" s="96"/>
      <c r="BN4" s="196" t="s">
        <v>1895</v>
      </c>
      <c r="BO4" s="136" t="s">
        <v>27</v>
      </c>
      <c r="BP4" s="136">
        <v>108.0</v>
      </c>
      <c r="BQ4" s="323">
        <f t="shared" ref="BQ4:BQ6" si="15">BP4*10%</f>
        <v>10.8</v>
      </c>
      <c r="BR4" s="331">
        <f t="shared" ref="BR4:BR6" si="16">BP4-BQ4</f>
        <v>97.2</v>
      </c>
      <c r="BS4" s="327"/>
      <c r="BT4" s="327"/>
      <c r="BU4" s="329"/>
    </row>
    <row r="5" ht="33.0" customHeight="1">
      <c r="A5" s="1"/>
      <c r="B5" s="196" t="s">
        <v>1882</v>
      </c>
      <c r="C5" s="222" t="s">
        <v>1883</v>
      </c>
      <c r="D5" s="222" t="s">
        <v>1896</v>
      </c>
      <c r="E5" s="136">
        <v>454.0</v>
      </c>
      <c r="F5" s="222">
        <f t="shared" si="1"/>
        <v>45.4</v>
      </c>
      <c r="G5" s="317">
        <f t="shared" si="2"/>
        <v>408.6</v>
      </c>
      <c r="H5" s="318">
        <v>0.05</v>
      </c>
      <c r="I5" s="319"/>
      <c r="J5" s="320" t="s">
        <v>263</v>
      </c>
      <c r="K5" s="321"/>
      <c r="L5" s="196" t="s">
        <v>1897</v>
      </c>
      <c r="M5" s="181" t="s">
        <v>27</v>
      </c>
      <c r="N5" s="332">
        <v>110.0</v>
      </c>
      <c r="O5" s="332">
        <f t="shared" si="3"/>
        <v>11</v>
      </c>
      <c r="P5" s="333">
        <f t="shared" si="4"/>
        <v>99</v>
      </c>
      <c r="Q5" s="138">
        <v>0.05</v>
      </c>
      <c r="R5" s="332"/>
      <c r="S5" s="325" t="s">
        <v>248</v>
      </c>
      <c r="T5" s="1"/>
      <c r="U5" s="196" t="s">
        <v>1898</v>
      </c>
      <c r="V5" s="222" t="s">
        <v>1887</v>
      </c>
      <c r="W5" s="136" t="s">
        <v>1899</v>
      </c>
      <c r="X5" s="323">
        <v>550.0</v>
      </c>
      <c r="Y5" s="323">
        <f t="shared" si="5"/>
        <v>55</v>
      </c>
      <c r="Z5" s="324">
        <f t="shared" si="6"/>
        <v>495</v>
      </c>
      <c r="AA5" s="138">
        <v>0.05</v>
      </c>
      <c r="AB5" s="323"/>
      <c r="AC5" s="325" t="s">
        <v>248</v>
      </c>
      <c r="AD5" s="1"/>
      <c r="AE5" s="196" t="s">
        <v>1900</v>
      </c>
      <c r="AF5" s="222" t="s">
        <v>1889</v>
      </c>
      <c r="AG5" s="136" t="s">
        <v>29</v>
      </c>
      <c r="AH5" s="222">
        <v>40.0</v>
      </c>
      <c r="AI5" s="323">
        <f t="shared" si="7"/>
        <v>4</v>
      </c>
      <c r="AJ5" s="324">
        <f t="shared" si="8"/>
        <v>36</v>
      </c>
      <c r="AK5" s="138">
        <v>0.05</v>
      </c>
      <c r="AL5" s="323"/>
      <c r="AM5" s="325" t="s">
        <v>263</v>
      </c>
      <c r="AN5" s="1"/>
      <c r="AO5" s="196" t="s">
        <v>1901</v>
      </c>
      <c r="AP5" s="136" t="s">
        <v>1902</v>
      </c>
      <c r="AQ5" s="323">
        <v>64.0</v>
      </c>
      <c r="AR5" s="334">
        <f t="shared" si="9"/>
        <v>6.4</v>
      </c>
      <c r="AS5" s="324">
        <f t="shared" si="10"/>
        <v>57.6</v>
      </c>
      <c r="AT5" s="138">
        <v>0.05</v>
      </c>
      <c r="AU5" s="323" t="s">
        <v>319</v>
      </c>
      <c r="AV5" s="325" t="s">
        <v>248</v>
      </c>
      <c r="AW5" s="104"/>
      <c r="AX5" s="335" t="s">
        <v>1903</v>
      </c>
      <c r="AY5" s="336" t="s">
        <v>327</v>
      </c>
      <c r="AZ5" s="136">
        <v>65.0</v>
      </c>
      <c r="BA5" s="323">
        <f t="shared" si="11"/>
        <v>6.5</v>
      </c>
      <c r="BB5" s="327">
        <f t="shared" si="12"/>
        <v>58.5</v>
      </c>
      <c r="BC5" s="138">
        <v>0.05</v>
      </c>
      <c r="BD5" s="323"/>
      <c r="BE5" s="328" t="s">
        <v>248</v>
      </c>
      <c r="BF5" s="96"/>
      <c r="BG5" s="149" t="s">
        <v>1904</v>
      </c>
      <c r="BH5" s="136" t="s">
        <v>27</v>
      </c>
      <c r="BI5" s="136">
        <v>43.0</v>
      </c>
      <c r="BJ5" s="136">
        <f t="shared" si="13"/>
        <v>4.3</v>
      </c>
      <c r="BK5" s="136">
        <f t="shared" si="14"/>
        <v>38.7</v>
      </c>
      <c r="BL5" s="184"/>
      <c r="BM5" s="96"/>
      <c r="BN5" s="196" t="s">
        <v>1905</v>
      </c>
      <c r="BO5" s="136" t="s">
        <v>27</v>
      </c>
      <c r="BP5" s="136">
        <v>138.0</v>
      </c>
      <c r="BQ5" s="323">
        <f t="shared" si="15"/>
        <v>13.8</v>
      </c>
      <c r="BR5" s="331">
        <f t="shared" si="16"/>
        <v>124.2</v>
      </c>
      <c r="BS5" s="327"/>
      <c r="BT5" s="327"/>
      <c r="BU5" s="329"/>
    </row>
    <row r="6" ht="33.0" customHeight="1">
      <c r="A6" s="1"/>
      <c r="B6" s="196" t="s">
        <v>1906</v>
      </c>
      <c r="C6" s="222" t="s">
        <v>1883</v>
      </c>
      <c r="D6" s="222" t="s">
        <v>715</v>
      </c>
      <c r="E6" s="222">
        <v>331.0</v>
      </c>
      <c r="F6" s="222">
        <f t="shared" si="1"/>
        <v>33.1</v>
      </c>
      <c r="G6" s="317">
        <f t="shared" si="2"/>
        <v>297.9</v>
      </c>
      <c r="H6" s="318">
        <v>0.05</v>
      </c>
      <c r="I6" s="319"/>
      <c r="J6" s="320" t="s">
        <v>263</v>
      </c>
      <c r="K6" s="321"/>
      <c r="L6" s="196" t="s">
        <v>1907</v>
      </c>
      <c r="M6" s="136" t="s">
        <v>27</v>
      </c>
      <c r="N6" s="323">
        <v>135.0</v>
      </c>
      <c r="O6" s="323">
        <f t="shared" si="3"/>
        <v>13.5</v>
      </c>
      <c r="P6" s="324">
        <f t="shared" si="4"/>
        <v>121.5</v>
      </c>
      <c r="Q6" s="138">
        <v>0.05</v>
      </c>
      <c r="R6" s="323"/>
      <c r="S6" s="325" t="s">
        <v>248</v>
      </c>
      <c r="T6" s="1"/>
      <c r="U6" s="196" t="s">
        <v>1908</v>
      </c>
      <c r="V6" s="135" t="s">
        <v>1909</v>
      </c>
      <c r="W6" s="136" t="s">
        <v>1899</v>
      </c>
      <c r="X6" s="323">
        <v>665.0</v>
      </c>
      <c r="Y6" s="323">
        <f t="shared" si="5"/>
        <v>66.5</v>
      </c>
      <c r="Z6" s="324">
        <f t="shared" si="6"/>
        <v>598.5</v>
      </c>
      <c r="AA6" s="138">
        <v>0.05</v>
      </c>
      <c r="AB6" s="323"/>
      <c r="AC6" s="325" t="s">
        <v>248</v>
      </c>
      <c r="AE6" s="196" t="s">
        <v>1910</v>
      </c>
      <c r="AF6" s="222" t="s">
        <v>1889</v>
      </c>
      <c r="AG6" s="136" t="s">
        <v>1911</v>
      </c>
      <c r="AH6" s="337">
        <v>125.0</v>
      </c>
      <c r="AI6" s="323">
        <f t="shared" si="7"/>
        <v>12.5</v>
      </c>
      <c r="AJ6" s="324">
        <f t="shared" si="8"/>
        <v>112.5</v>
      </c>
      <c r="AK6" s="138">
        <v>0.05</v>
      </c>
      <c r="AL6" s="323"/>
      <c r="AM6" s="325" t="s">
        <v>263</v>
      </c>
      <c r="AN6" s="1"/>
      <c r="AO6" s="196" t="s">
        <v>1912</v>
      </c>
      <c r="AP6" s="136" t="s">
        <v>1913</v>
      </c>
      <c r="AQ6" s="327">
        <v>88.0</v>
      </c>
      <c r="AR6" s="323">
        <f t="shared" si="9"/>
        <v>8.8</v>
      </c>
      <c r="AS6" s="324">
        <f t="shared" si="10"/>
        <v>79.2</v>
      </c>
      <c r="AT6" s="138">
        <v>0.05</v>
      </c>
      <c r="AU6" s="323" t="s">
        <v>319</v>
      </c>
      <c r="AV6" s="325" t="s">
        <v>248</v>
      </c>
      <c r="AW6" s="104"/>
      <c r="AX6" s="338" t="s">
        <v>1914</v>
      </c>
      <c r="AY6" s="336" t="s">
        <v>293</v>
      </c>
      <c r="AZ6" s="136">
        <v>125.0</v>
      </c>
      <c r="BA6" s="323">
        <f t="shared" si="11"/>
        <v>12.5</v>
      </c>
      <c r="BB6" s="327">
        <f t="shared" si="12"/>
        <v>112.5</v>
      </c>
      <c r="BC6" s="138">
        <v>0.05</v>
      </c>
      <c r="BD6" s="328"/>
      <c r="BE6" s="329" t="s">
        <v>248</v>
      </c>
      <c r="BF6" s="96"/>
      <c r="BG6" s="339"/>
      <c r="BH6" s="136"/>
      <c r="BI6" s="136"/>
      <c r="BJ6" s="136"/>
      <c r="BK6" s="136"/>
      <c r="BL6" s="184"/>
      <c r="BM6" s="96"/>
      <c r="BN6" s="196" t="s">
        <v>1915</v>
      </c>
      <c r="BO6" s="136" t="s">
        <v>27</v>
      </c>
      <c r="BP6" s="136">
        <v>131.0</v>
      </c>
      <c r="BQ6" s="323">
        <f t="shared" si="15"/>
        <v>13.1</v>
      </c>
      <c r="BR6" s="331">
        <f t="shared" si="16"/>
        <v>117.9</v>
      </c>
      <c r="BS6" s="327"/>
      <c r="BT6" s="327"/>
      <c r="BU6" s="329"/>
    </row>
    <row r="7" ht="33.0" customHeight="1">
      <c r="A7" s="1"/>
      <c r="B7" s="196" t="s">
        <v>1906</v>
      </c>
      <c r="C7" s="222" t="s">
        <v>1883</v>
      </c>
      <c r="D7" s="222" t="s">
        <v>1896</v>
      </c>
      <c r="E7" s="136">
        <v>650.0</v>
      </c>
      <c r="F7" s="222">
        <f t="shared" si="1"/>
        <v>65</v>
      </c>
      <c r="G7" s="317">
        <f t="shared" si="2"/>
        <v>585</v>
      </c>
      <c r="H7" s="318">
        <v>0.05</v>
      </c>
      <c r="I7" s="319"/>
      <c r="J7" s="320" t="s">
        <v>263</v>
      </c>
      <c r="K7" s="321"/>
      <c r="L7" s="340" t="s">
        <v>1916</v>
      </c>
      <c r="M7" s="173" t="s">
        <v>27</v>
      </c>
      <c r="N7" s="341">
        <v>124.0</v>
      </c>
      <c r="O7" s="323">
        <f t="shared" si="3"/>
        <v>12.4</v>
      </c>
      <c r="P7" s="324">
        <f t="shared" si="4"/>
        <v>111.6</v>
      </c>
      <c r="Q7" s="138">
        <v>0.05</v>
      </c>
      <c r="R7" s="323"/>
      <c r="S7" s="342" t="s">
        <v>248</v>
      </c>
      <c r="T7" s="1"/>
      <c r="U7" s="196" t="s">
        <v>1917</v>
      </c>
      <c r="V7" s="135" t="s">
        <v>1909</v>
      </c>
      <c r="W7" s="136" t="s">
        <v>1918</v>
      </c>
      <c r="X7" s="323">
        <v>199.0</v>
      </c>
      <c r="Y7" s="323">
        <f t="shared" si="5"/>
        <v>19.9</v>
      </c>
      <c r="Z7" s="324">
        <f t="shared" si="6"/>
        <v>179.1</v>
      </c>
      <c r="AA7" s="138">
        <v>0.05</v>
      </c>
      <c r="AB7" s="323"/>
      <c r="AC7" s="325" t="s">
        <v>248</v>
      </c>
      <c r="AE7" s="196" t="s">
        <v>1919</v>
      </c>
      <c r="AF7" s="222" t="s">
        <v>1889</v>
      </c>
      <c r="AG7" s="136" t="s">
        <v>30</v>
      </c>
      <c r="AH7" s="337">
        <v>35.0</v>
      </c>
      <c r="AI7" s="323">
        <f t="shared" si="7"/>
        <v>3.5</v>
      </c>
      <c r="AJ7" s="324">
        <f t="shared" si="8"/>
        <v>31.5</v>
      </c>
      <c r="AK7" s="138">
        <v>0.05</v>
      </c>
      <c r="AL7" s="323"/>
      <c r="AM7" s="325" t="s">
        <v>263</v>
      </c>
      <c r="AN7" s="1"/>
      <c r="AO7" s="149" t="s">
        <v>1920</v>
      </c>
      <c r="AP7" s="136" t="s">
        <v>1885</v>
      </c>
      <c r="AQ7" s="323">
        <v>100.0</v>
      </c>
      <c r="AR7" s="323">
        <f t="shared" si="9"/>
        <v>10</v>
      </c>
      <c r="AS7" s="324">
        <f t="shared" si="10"/>
        <v>90</v>
      </c>
      <c r="AT7" s="138">
        <v>0.05</v>
      </c>
      <c r="AU7" s="323" t="s">
        <v>319</v>
      </c>
      <c r="AV7" s="325" t="s">
        <v>248</v>
      </c>
      <c r="AX7" s="343" t="s">
        <v>1921</v>
      </c>
      <c r="AY7" s="136" t="s">
        <v>293</v>
      </c>
      <c r="AZ7" s="136">
        <v>152.0</v>
      </c>
      <c r="BA7" s="323">
        <f t="shared" si="11"/>
        <v>15.2</v>
      </c>
      <c r="BB7" s="327">
        <f t="shared" si="12"/>
        <v>136.8</v>
      </c>
      <c r="BC7" s="138">
        <v>0.05</v>
      </c>
      <c r="BD7" s="328" t="s">
        <v>1893</v>
      </c>
      <c r="BE7" s="329" t="s">
        <v>248</v>
      </c>
      <c r="BF7" s="96"/>
      <c r="BG7" s="183"/>
      <c r="BH7" s="154"/>
      <c r="BI7" s="154"/>
      <c r="BJ7" s="154"/>
      <c r="BK7" s="154"/>
      <c r="BL7" s="184"/>
      <c r="BM7" s="96"/>
      <c r="BN7" s="196"/>
      <c r="BO7" s="136"/>
      <c r="BP7" s="136"/>
      <c r="BQ7" s="323"/>
      <c r="BR7" s="327"/>
      <c r="BS7" s="327"/>
      <c r="BT7" s="327"/>
      <c r="BU7" s="329"/>
    </row>
    <row r="8" ht="33.0" customHeight="1">
      <c r="A8" s="1"/>
      <c r="B8" s="196" t="s">
        <v>1922</v>
      </c>
      <c r="C8" s="222" t="s">
        <v>1923</v>
      </c>
      <c r="D8" s="222" t="s">
        <v>715</v>
      </c>
      <c r="E8" s="222">
        <v>375.0</v>
      </c>
      <c r="F8" s="222">
        <f t="shared" si="1"/>
        <v>37.5</v>
      </c>
      <c r="G8" s="317">
        <f t="shared" si="2"/>
        <v>337.5</v>
      </c>
      <c r="H8" s="318">
        <v>0.05</v>
      </c>
      <c r="I8" s="319"/>
      <c r="J8" s="320" t="s">
        <v>263</v>
      </c>
      <c r="K8" s="295"/>
      <c r="L8" s="344" t="s">
        <v>1924</v>
      </c>
      <c r="M8" s="136" t="s">
        <v>409</v>
      </c>
      <c r="N8" s="136">
        <v>150.0</v>
      </c>
      <c r="O8" s="136">
        <f t="shared" si="3"/>
        <v>15</v>
      </c>
      <c r="P8" s="137">
        <f t="shared" si="4"/>
        <v>135</v>
      </c>
      <c r="Q8" s="138">
        <v>0.05</v>
      </c>
      <c r="R8" s="136" t="s">
        <v>319</v>
      </c>
      <c r="S8" s="145" t="s">
        <v>248</v>
      </c>
      <c r="T8" s="104"/>
      <c r="U8" s="196" t="s">
        <v>1925</v>
      </c>
      <c r="V8" s="135" t="s">
        <v>1909</v>
      </c>
      <c r="W8" s="136" t="s">
        <v>1926</v>
      </c>
      <c r="X8" s="136">
        <v>801.0</v>
      </c>
      <c r="Y8" s="323">
        <f t="shared" si="5"/>
        <v>80.1</v>
      </c>
      <c r="Z8" s="324">
        <f t="shared" si="6"/>
        <v>720.9</v>
      </c>
      <c r="AA8" s="138">
        <v>0.05</v>
      </c>
      <c r="AB8" s="323"/>
      <c r="AC8" s="325" t="s">
        <v>248</v>
      </c>
      <c r="AE8" s="196" t="s">
        <v>1927</v>
      </c>
      <c r="AF8" s="222" t="s">
        <v>1889</v>
      </c>
      <c r="AG8" s="136" t="s">
        <v>1928</v>
      </c>
      <c r="AH8" s="337">
        <v>30.0</v>
      </c>
      <c r="AI8" s="323">
        <f t="shared" si="7"/>
        <v>3</v>
      </c>
      <c r="AJ8" s="324">
        <f t="shared" si="8"/>
        <v>27</v>
      </c>
      <c r="AK8" s="138">
        <v>0.05</v>
      </c>
      <c r="AL8" s="323"/>
      <c r="AM8" s="325" t="s">
        <v>263</v>
      </c>
      <c r="AN8" s="1"/>
      <c r="AO8" s="149" t="s">
        <v>1929</v>
      </c>
      <c r="AP8" s="136" t="s">
        <v>293</v>
      </c>
      <c r="AQ8" s="323">
        <v>189.0</v>
      </c>
      <c r="AR8" s="323">
        <f t="shared" si="9"/>
        <v>18.9</v>
      </c>
      <c r="AS8" s="324">
        <f t="shared" si="10"/>
        <v>170.1</v>
      </c>
      <c r="AT8" s="138">
        <v>0.05</v>
      </c>
      <c r="AU8" s="323"/>
      <c r="AV8" s="325" t="s">
        <v>248</v>
      </c>
      <c r="AW8" s="96"/>
      <c r="AX8" s="345" t="s">
        <v>1930</v>
      </c>
      <c r="AY8" s="136" t="s">
        <v>1931</v>
      </c>
      <c r="AZ8" s="136">
        <v>269.0</v>
      </c>
      <c r="BA8" s="323">
        <f t="shared" si="11"/>
        <v>26.9</v>
      </c>
      <c r="BB8" s="327">
        <f t="shared" si="12"/>
        <v>242.1</v>
      </c>
      <c r="BC8" s="138">
        <v>0.05</v>
      </c>
      <c r="BD8" s="323" t="s">
        <v>1893</v>
      </c>
      <c r="BE8" s="328" t="s">
        <v>248</v>
      </c>
      <c r="BF8" s="96"/>
      <c r="BG8" s="183"/>
      <c r="BH8" s="154"/>
      <c r="BI8" s="154"/>
      <c r="BJ8" s="154"/>
      <c r="BK8" s="154"/>
      <c r="BL8" s="184"/>
      <c r="BM8" s="96"/>
      <c r="BQ8" s="346"/>
      <c r="BR8" s="346"/>
      <c r="BS8" s="346"/>
      <c r="BT8" s="346"/>
      <c r="BU8" s="342"/>
    </row>
    <row r="9" ht="33.0" customHeight="1">
      <c r="A9" s="1"/>
      <c r="B9" s="196" t="s">
        <v>1922</v>
      </c>
      <c r="C9" s="222" t="s">
        <v>1923</v>
      </c>
      <c r="D9" s="222" t="s">
        <v>427</v>
      </c>
      <c r="E9" s="136">
        <v>80.0</v>
      </c>
      <c r="F9" s="222">
        <f t="shared" si="1"/>
        <v>8</v>
      </c>
      <c r="G9" s="317">
        <f t="shared" si="2"/>
        <v>72</v>
      </c>
      <c r="H9" s="318">
        <v>0.05</v>
      </c>
      <c r="I9" s="319"/>
      <c r="J9" s="320" t="s">
        <v>263</v>
      </c>
      <c r="K9" s="321"/>
      <c r="L9" s="347"/>
      <c r="M9" s="136"/>
      <c r="N9" s="136"/>
      <c r="O9" s="323">
        <f t="shared" si="3"/>
        <v>0</v>
      </c>
      <c r="P9" s="324">
        <f t="shared" si="4"/>
        <v>0</v>
      </c>
      <c r="Q9" s="348"/>
      <c r="R9" s="323"/>
      <c r="S9" s="328"/>
      <c r="T9" s="104"/>
      <c r="U9" s="196" t="s">
        <v>1932</v>
      </c>
      <c r="V9" s="135" t="s">
        <v>1909</v>
      </c>
      <c r="W9" s="136" t="s">
        <v>1899</v>
      </c>
      <c r="X9" s="323">
        <v>560.0</v>
      </c>
      <c r="Y9" s="323">
        <f t="shared" si="5"/>
        <v>56</v>
      </c>
      <c r="Z9" s="324">
        <f t="shared" si="6"/>
        <v>504</v>
      </c>
      <c r="AA9" s="138">
        <v>0.05</v>
      </c>
      <c r="AB9" s="323"/>
      <c r="AC9" s="325" t="s">
        <v>248</v>
      </c>
      <c r="AD9" s="1"/>
      <c r="AE9" s="149" t="s">
        <v>1933</v>
      </c>
      <c r="AF9" s="222" t="s">
        <v>1889</v>
      </c>
      <c r="AG9" s="136" t="s">
        <v>1934</v>
      </c>
      <c r="AH9" s="337">
        <v>32.0</v>
      </c>
      <c r="AI9" s="323">
        <f t="shared" si="7"/>
        <v>3.2</v>
      </c>
      <c r="AJ9" s="324">
        <f t="shared" si="8"/>
        <v>28.8</v>
      </c>
      <c r="AK9" s="138">
        <v>0.05</v>
      </c>
      <c r="AL9" s="323"/>
      <c r="AM9" s="325" t="s">
        <v>263</v>
      </c>
      <c r="AN9" s="1"/>
      <c r="AO9" s="196" t="s">
        <v>1935</v>
      </c>
      <c r="AP9" s="136" t="s">
        <v>1582</v>
      </c>
      <c r="AQ9" s="323">
        <v>170.0</v>
      </c>
      <c r="AR9" s="323">
        <f t="shared" si="9"/>
        <v>17</v>
      </c>
      <c r="AS9" s="324">
        <f t="shared" si="10"/>
        <v>153</v>
      </c>
      <c r="AT9" s="138">
        <v>0.05</v>
      </c>
      <c r="AU9" s="323" t="s">
        <v>319</v>
      </c>
      <c r="AV9" s="325" t="s">
        <v>248</v>
      </c>
      <c r="AX9" s="349" t="s">
        <v>1936</v>
      </c>
      <c r="AY9" s="136" t="s">
        <v>293</v>
      </c>
      <c r="AZ9" s="136">
        <v>129.0</v>
      </c>
      <c r="BA9" s="323">
        <f t="shared" si="11"/>
        <v>12.9</v>
      </c>
      <c r="BB9" s="327">
        <f t="shared" si="12"/>
        <v>116.1</v>
      </c>
      <c r="BC9" s="138">
        <v>0.05</v>
      </c>
      <c r="BD9" s="328" t="s">
        <v>319</v>
      </c>
      <c r="BE9" s="329" t="s">
        <v>248</v>
      </c>
      <c r="BF9" s="104"/>
      <c r="BG9" s="96"/>
      <c r="BM9" s="96"/>
    </row>
    <row r="10" ht="33.0" customHeight="1">
      <c r="B10" s="350" t="s">
        <v>1937</v>
      </c>
      <c r="C10" s="222" t="s">
        <v>1938</v>
      </c>
      <c r="D10" s="351" t="s">
        <v>1939</v>
      </c>
      <c r="E10" s="351">
        <v>440.0</v>
      </c>
      <c r="F10" s="222">
        <f t="shared" si="1"/>
        <v>44</v>
      </c>
      <c r="G10" s="317">
        <f t="shared" si="2"/>
        <v>396</v>
      </c>
      <c r="H10" s="318">
        <v>0.05</v>
      </c>
      <c r="I10" s="222"/>
      <c r="J10" s="320" t="s">
        <v>263</v>
      </c>
      <c r="K10" s="321"/>
      <c r="L10" s="244"/>
      <c r="S10" s="1"/>
      <c r="T10" s="104"/>
      <c r="U10" s="196" t="s">
        <v>1940</v>
      </c>
      <c r="V10" s="135" t="s">
        <v>1909</v>
      </c>
      <c r="W10" s="136" t="s">
        <v>1899</v>
      </c>
      <c r="X10" s="323">
        <v>486.0</v>
      </c>
      <c r="Y10" s="323">
        <f t="shared" si="5"/>
        <v>48.6</v>
      </c>
      <c r="Z10" s="324">
        <f t="shared" si="6"/>
        <v>437.4</v>
      </c>
      <c r="AA10" s="138">
        <v>0.05</v>
      </c>
      <c r="AB10" s="323"/>
      <c r="AC10" s="325" t="s">
        <v>248</v>
      </c>
      <c r="AE10" s="196" t="s">
        <v>1941</v>
      </c>
      <c r="AF10" s="222" t="s">
        <v>1889</v>
      </c>
      <c r="AG10" s="136" t="s">
        <v>1942</v>
      </c>
      <c r="AH10" s="222">
        <v>50.0</v>
      </c>
      <c r="AI10" s="323">
        <f t="shared" si="7"/>
        <v>5</v>
      </c>
      <c r="AJ10" s="324">
        <f t="shared" si="8"/>
        <v>45</v>
      </c>
      <c r="AK10" s="138">
        <v>0.05</v>
      </c>
      <c r="AL10" s="323"/>
      <c r="AM10" s="325" t="s">
        <v>263</v>
      </c>
      <c r="AN10" s="104"/>
      <c r="AO10" s="352" t="s">
        <v>1943</v>
      </c>
      <c r="AP10" s="136" t="s">
        <v>293</v>
      </c>
      <c r="AQ10" s="323">
        <v>280.0</v>
      </c>
      <c r="AR10" s="323">
        <f t="shared" si="9"/>
        <v>28</v>
      </c>
      <c r="AS10" s="324">
        <f t="shared" si="10"/>
        <v>252</v>
      </c>
      <c r="AT10" s="138">
        <v>0.05</v>
      </c>
      <c r="AU10" s="323" t="s">
        <v>319</v>
      </c>
      <c r="AV10" s="327" t="s">
        <v>248</v>
      </c>
      <c r="AW10" s="104"/>
      <c r="AX10" s="353"/>
      <c r="AY10" s="136"/>
      <c r="AZ10" s="136"/>
      <c r="BA10" s="323">
        <f t="shared" si="11"/>
        <v>0</v>
      </c>
      <c r="BB10" s="327">
        <f t="shared" si="12"/>
        <v>0</v>
      </c>
      <c r="BC10" s="138">
        <v>0.05</v>
      </c>
      <c r="BD10" s="328"/>
      <c r="BE10" s="329"/>
      <c r="BF10" s="96"/>
    </row>
    <row r="11" ht="33.0" customHeight="1">
      <c r="A11" s="1"/>
      <c r="B11" s="196" t="s">
        <v>1937</v>
      </c>
      <c r="C11" s="222" t="s">
        <v>1938</v>
      </c>
      <c r="D11" s="222" t="s">
        <v>368</v>
      </c>
      <c r="E11" s="136">
        <v>230.0</v>
      </c>
      <c r="F11" s="222">
        <f t="shared" si="1"/>
        <v>23</v>
      </c>
      <c r="G11" s="317">
        <f t="shared" si="2"/>
        <v>207</v>
      </c>
      <c r="H11" s="318">
        <v>0.05</v>
      </c>
      <c r="I11" s="319"/>
      <c r="J11" s="320" t="s">
        <v>263</v>
      </c>
      <c r="K11" s="321"/>
      <c r="T11" s="104"/>
      <c r="U11" s="196" t="s">
        <v>1944</v>
      </c>
      <c r="V11" s="135" t="s">
        <v>1945</v>
      </c>
      <c r="W11" s="136" t="s">
        <v>1582</v>
      </c>
      <c r="X11" s="323">
        <v>135.0</v>
      </c>
      <c r="Y11" s="323">
        <f t="shared" si="5"/>
        <v>13.5</v>
      </c>
      <c r="Z11" s="324">
        <f t="shared" si="6"/>
        <v>121.5</v>
      </c>
      <c r="AA11" s="138">
        <v>0.05</v>
      </c>
      <c r="AB11" s="323"/>
      <c r="AC11" s="325" t="s">
        <v>248</v>
      </c>
      <c r="AE11" s="149" t="s">
        <v>1946</v>
      </c>
      <c r="AF11" s="222" t="s">
        <v>1889</v>
      </c>
      <c r="AG11" s="136" t="s">
        <v>1947</v>
      </c>
      <c r="AH11" s="337">
        <v>30.0</v>
      </c>
      <c r="AI11" s="323">
        <f t="shared" si="7"/>
        <v>3</v>
      </c>
      <c r="AJ11" s="324">
        <f t="shared" si="8"/>
        <v>27</v>
      </c>
      <c r="AK11" s="138">
        <v>0.05</v>
      </c>
      <c r="AL11" s="323"/>
      <c r="AM11" s="325" t="s">
        <v>263</v>
      </c>
      <c r="AN11" s="104"/>
      <c r="AO11" s="352" t="s">
        <v>1948</v>
      </c>
      <c r="AP11" s="136" t="s">
        <v>293</v>
      </c>
      <c r="AQ11" s="323">
        <v>280.0</v>
      </c>
      <c r="AR11" s="323">
        <f t="shared" si="9"/>
        <v>28</v>
      </c>
      <c r="AS11" s="324">
        <f t="shared" si="10"/>
        <v>252</v>
      </c>
      <c r="AT11" s="138">
        <v>0.05</v>
      </c>
      <c r="AU11" s="136" t="s">
        <v>319</v>
      </c>
      <c r="AV11" s="145" t="s">
        <v>248</v>
      </c>
      <c r="AW11" s="104"/>
      <c r="AX11" s="353"/>
      <c r="AY11" s="136"/>
      <c r="AZ11" s="136"/>
      <c r="BA11" s="323">
        <f t="shared" si="11"/>
        <v>0</v>
      </c>
      <c r="BB11" s="327">
        <f t="shared" si="12"/>
        <v>0</v>
      </c>
      <c r="BC11" s="138">
        <v>0.05</v>
      </c>
      <c r="BD11" s="323"/>
      <c r="BE11" s="328"/>
      <c r="BF11" s="96"/>
      <c r="BG11" s="142"/>
    </row>
    <row r="12" ht="33.0" customHeight="1">
      <c r="A12" s="1"/>
      <c r="B12" s="196" t="s">
        <v>1949</v>
      </c>
      <c r="C12" s="222"/>
      <c r="D12" s="222" t="s">
        <v>1939</v>
      </c>
      <c r="E12" s="222">
        <v>375.0</v>
      </c>
      <c r="F12" s="222">
        <f t="shared" si="1"/>
        <v>37.5</v>
      </c>
      <c r="G12" s="317">
        <f t="shared" si="2"/>
        <v>337.5</v>
      </c>
      <c r="H12" s="318">
        <v>0.05</v>
      </c>
      <c r="I12" s="319"/>
      <c r="J12" s="320" t="s">
        <v>263</v>
      </c>
      <c r="K12" s="321"/>
      <c r="T12" s="1"/>
      <c r="U12" s="196" t="s">
        <v>1950</v>
      </c>
      <c r="V12" s="135" t="s">
        <v>1909</v>
      </c>
      <c r="W12" s="136" t="s">
        <v>293</v>
      </c>
      <c r="X12" s="323">
        <v>220.0</v>
      </c>
      <c r="Y12" s="323">
        <f t="shared" si="5"/>
        <v>22</v>
      </c>
      <c r="Z12" s="324">
        <f t="shared" si="6"/>
        <v>198</v>
      </c>
      <c r="AA12" s="138">
        <v>0.05</v>
      </c>
      <c r="AB12" s="323"/>
      <c r="AC12" s="325" t="s">
        <v>248</v>
      </c>
      <c r="AE12" s="196" t="s">
        <v>1951</v>
      </c>
      <c r="AF12" s="222" t="s">
        <v>1889</v>
      </c>
      <c r="AG12" s="136" t="s">
        <v>1952</v>
      </c>
      <c r="AH12" s="337">
        <v>10.0</v>
      </c>
      <c r="AI12" s="323">
        <f t="shared" si="7"/>
        <v>1</v>
      </c>
      <c r="AJ12" s="324">
        <f t="shared" si="8"/>
        <v>9</v>
      </c>
      <c r="AK12" s="138">
        <v>0.05</v>
      </c>
      <c r="AL12" s="323"/>
      <c r="AM12" s="325" t="s">
        <v>263</v>
      </c>
      <c r="AN12" s="104"/>
      <c r="AO12" s="352" t="s">
        <v>1953</v>
      </c>
      <c r="AP12" s="136" t="s">
        <v>409</v>
      </c>
      <c r="AQ12" s="136">
        <v>100.0</v>
      </c>
      <c r="AR12" s="136">
        <f t="shared" si="9"/>
        <v>10</v>
      </c>
      <c r="AS12" s="137">
        <f t="shared" si="10"/>
        <v>90</v>
      </c>
      <c r="AT12" s="138">
        <v>0.05</v>
      </c>
      <c r="AU12" s="136" t="s">
        <v>319</v>
      </c>
      <c r="AV12" s="144" t="s">
        <v>248</v>
      </c>
      <c r="AW12" s="103"/>
      <c r="AX12" s="354"/>
      <c r="AY12" s="355"/>
      <c r="AZ12" s="355"/>
      <c r="BA12" s="355"/>
      <c r="BB12" s="355"/>
      <c r="BC12" s="355"/>
      <c r="BD12" s="355"/>
      <c r="BE12" s="355"/>
    </row>
    <row r="13" ht="33.0" customHeight="1">
      <c r="A13" s="1"/>
      <c r="B13" s="196" t="s">
        <v>1954</v>
      </c>
      <c r="C13" s="222" t="s">
        <v>1938</v>
      </c>
      <c r="D13" s="222" t="s">
        <v>1939</v>
      </c>
      <c r="E13" s="222">
        <v>415.0</v>
      </c>
      <c r="F13" s="222">
        <f t="shared" si="1"/>
        <v>41.5</v>
      </c>
      <c r="G13" s="317">
        <f t="shared" si="2"/>
        <v>373.5</v>
      </c>
      <c r="H13" s="318">
        <v>0.05</v>
      </c>
      <c r="I13" s="319"/>
      <c r="J13" s="320" t="s">
        <v>263</v>
      </c>
      <c r="K13" s="321"/>
      <c r="T13" s="1"/>
      <c r="U13" s="196" t="s">
        <v>1955</v>
      </c>
      <c r="V13" s="135" t="s">
        <v>1956</v>
      </c>
      <c r="W13" s="136" t="s">
        <v>1926</v>
      </c>
      <c r="X13" s="323">
        <v>465.0</v>
      </c>
      <c r="Y13" s="323">
        <f t="shared" si="5"/>
        <v>46.5</v>
      </c>
      <c r="Z13" s="324">
        <f t="shared" si="6"/>
        <v>418.5</v>
      </c>
      <c r="AA13" s="138">
        <v>0.05</v>
      </c>
      <c r="AB13" s="323"/>
      <c r="AC13" s="325" t="s">
        <v>248</v>
      </c>
      <c r="AE13" s="196" t="s">
        <v>1957</v>
      </c>
      <c r="AF13" s="222" t="s">
        <v>1889</v>
      </c>
      <c r="AG13" s="136" t="s">
        <v>1958</v>
      </c>
      <c r="AH13" s="337">
        <v>10.0</v>
      </c>
      <c r="AI13" s="323">
        <f t="shared" si="7"/>
        <v>1</v>
      </c>
      <c r="AJ13" s="324">
        <f t="shared" si="8"/>
        <v>9</v>
      </c>
      <c r="AK13" s="138">
        <v>0.05</v>
      </c>
      <c r="AL13" s="323"/>
      <c r="AM13" s="325" t="s">
        <v>263</v>
      </c>
      <c r="AN13" s="1"/>
      <c r="AO13" s="349" t="s">
        <v>1959</v>
      </c>
      <c r="AP13" s="145" t="s">
        <v>293</v>
      </c>
      <c r="AQ13" s="136">
        <v>189.0</v>
      </c>
      <c r="AR13" s="136">
        <f t="shared" si="9"/>
        <v>18.9</v>
      </c>
      <c r="AS13" s="137">
        <f t="shared" si="10"/>
        <v>170.1</v>
      </c>
      <c r="AT13" s="138">
        <v>0.05</v>
      </c>
      <c r="AU13" s="136" t="s">
        <v>319</v>
      </c>
      <c r="AV13" s="199" t="s">
        <v>248</v>
      </c>
      <c r="AW13" s="104"/>
      <c r="AX13" s="356"/>
      <c r="AY13" s="355"/>
      <c r="AZ13" s="355"/>
      <c r="BA13" s="355"/>
      <c r="BB13" s="355"/>
      <c r="BC13" s="355"/>
      <c r="BD13" s="355"/>
      <c r="BE13" s="355"/>
    </row>
    <row r="14" ht="33.0" customHeight="1">
      <c r="A14" s="1"/>
      <c r="B14" s="349" t="s">
        <v>1960</v>
      </c>
      <c r="C14" s="222" t="s">
        <v>1938</v>
      </c>
      <c r="D14" s="222" t="s">
        <v>715</v>
      </c>
      <c r="E14" s="222">
        <v>350.0</v>
      </c>
      <c r="F14" s="222">
        <f t="shared" si="1"/>
        <v>35</v>
      </c>
      <c r="G14" s="317">
        <f t="shared" si="2"/>
        <v>315</v>
      </c>
      <c r="H14" s="318">
        <v>0.05</v>
      </c>
      <c r="I14" s="319" t="s">
        <v>1961</v>
      </c>
      <c r="J14" s="319" t="s">
        <v>263</v>
      </c>
      <c r="K14" s="357"/>
      <c r="L14" s="1"/>
      <c r="T14" s="1"/>
      <c r="U14" s="196" t="s">
        <v>1962</v>
      </c>
      <c r="V14" s="135" t="s">
        <v>1956</v>
      </c>
      <c r="W14" s="136" t="s">
        <v>1963</v>
      </c>
      <c r="X14" s="323">
        <v>800.0</v>
      </c>
      <c r="Y14" s="323">
        <f t="shared" si="5"/>
        <v>80</v>
      </c>
      <c r="Z14" s="324">
        <f t="shared" si="6"/>
        <v>720</v>
      </c>
      <c r="AA14" s="138">
        <v>0.05</v>
      </c>
      <c r="AB14" s="323"/>
      <c r="AC14" s="325" t="s">
        <v>248</v>
      </c>
      <c r="AE14" s="196" t="s">
        <v>1964</v>
      </c>
      <c r="AF14" s="222" t="s">
        <v>1889</v>
      </c>
      <c r="AG14" s="136" t="s">
        <v>1965</v>
      </c>
      <c r="AH14" s="337">
        <v>20.0</v>
      </c>
      <c r="AI14" s="323">
        <f t="shared" si="7"/>
        <v>2</v>
      </c>
      <c r="AJ14" s="324">
        <f t="shared" si="8"/>
        <v>18</v>
      </c>
      <c r="AK14" s="138">
        <v>0.05</v>
      </c>
      <c r="AL14" s="323"/>
      <c r="AM14" s="325" t="s">
        <v>263</v>
      </c>
      <c r="AN14" s="96"/>
      <c r="AO14" s="344" t="s">
        <v>1966</v>
      </c>
      <c r="AP14" s="136" t="s">
        <v>293</v>
      </c>
      <c r="AQ14" s="136">
        <v>117.0</v>
      </c>
      <c r="AR14" s="136">
        <f t="shared" si="9"/>
        <v>11.7</v>
      </c>
      <c r="AS14" s="137">
        <f t="shared" si="10"/>
        <v>105.3</v>
      </c>
      <c r="AT14" s="138">
        <v>0.05</v>
      </c>
      <c r="AU14" s="136" t="s">
        <v>319</v>
      </c>
      <c r="AV14" s="329" t="s">
        <v>248</v>
      </c>
      <c r="AW14" s="96"/>
      <c r="AX14" s="355"/>
      <c r="AY14" s="355"/>
      <c r="AZ14" s="355"/>
      <c r="BA14" s="355"/>
      <c r="BB14" s="355"/>
      <c r="BC14" s="355"/>
      <c r="BD14" s="355"/>
      <c r="BE14" s="355"/>
    </row>
    <row r="15" ht="33.0" customHeight="1">
      <c r="A15" s="1"/>
      <c r="B15" s="196"/>
      <c r="C15" s="222"/>
      <c r="D15" s="222"/>
      <c r="E15" s="222"/>
      <c r="F15" s="222"/>
      <c r="G15" s="317"/>
      <c r="H15" s="318">
        <v>0.05</v>
      </c>
      <c r="I15" s="358"/>
      <c r="J15" s="359"/>
      <c r="K15" s="321"/>
      <c r="T15" s="1"/>
      <c r="U15" s="196" t="s">
        <v>1967</v>
      </c>
      <c r="V15" s="135" t="s">
        <v>1956</v>
      </c>
      <c r="W15" s="136" t="s">
        <v>1582</v>
      </c>
      <c r="X15" s="323">
        <v>126.0</v>
      </c>
      <c r="Y15" s="323">
        <f t="shared" si="5"/>
        <v>12.6</v>
      </c>
      <c r="Z15" s="324">
        <f t="shared" si="6"/>
        <v>113.4</v>
      </c>
      <c r="AA15" s="138">
        <v>0.05</v>
      </c>
      <c r="AB15" s="323"/>
      <c r="AC15" s="325" t="s">
        <v>248</v>
      </c>
      <c r="AE15" s="360" t="s">
        <v>1968</v>
      </c>
      <c r="AF15" s="222" t="s">
        <v>1889</v>
      </c>
      <c r="AG15" s="136" t="s">
        <v>1969</v>
      </c>
      <c r="AH15" s="222" t="s">
        <v>1970</v>
      </c>
      <c r="AI15" s="323"/>
      <c r="AJ15" s="136" t="str">
        <f>AH15-10%</f>
        <v>#VALUE!</v>
      </c>
      <c r="AK15" s="138"/>
      <c r="AL15" s="323"/>
      <c r="AM15" s="325" t="s">
        <v>551</v>
      </c>
      <c r="AO15" s="361" t="s">
        <v>1971</v>
      </c>
      <c r="AP15" s="136" t="s">
        <v>1972</v>
      </c>
      <c r="AQ15" s="136">
        <v>163.0</v>
      </c>
      <c r="AR15" s="136">
        <f t="shared" si="9"/>
        <v>16.3</v>
      </c>
      <c r="AS15" s="137">
        <f t="shared" si="10"/>
        <v>146.7</v>
      </c>
      <c r="AT15" s="138">
        <v>0.05</v>
      </c>
      <c r="AU15" s="136" t="s">
        <v>1973</v>
      </c>
      <c r="AV15" s="144" t="s">
        <v>248</v>
      </c>
      <c r="AW15" s="96"/>
      <c r="AX15" s="355"/>
      <c r="AY15" s="355"/>
      <c r="AZ15" s="355"/>
      <c r="BA15" s="355"/>
      <c r="BB15" s="355"/>
      <c r="BC15" s="355"/>
      <c r="BD15" s="355"/>
      <c r="BE15" s="355"/>
    </row>
    <row r="16" ht="33.0" customHeight="1">
      <c r="A16" s="1"/>
      <c r="K16" s="321"/>
      <c r="T16" s="1"/>
      <c r="U16" s="196" t="s">
        <v>1974</v>
      </c>
      <c r="V16" s="135" t="s">
        <v>1956</v>
      </c>
      <c r="W16" s="136" t="s">
        <v>1975</v>
      </c>
      <c r="X16" s="323">
        <v>570.0</v>
      </c>
      <c r="Y16" s="323">
        <f t="shared" si="5"/>
        <v>57</v>
      </c>
      <c r="Z16" s="324">
        <f t="shared" si="6"/>
        <v>513</v>
      </c>
      <c r="AA16" s="138">
        <v>0.05</v>
      </c>
      <c r="AB16" s="323"/>
      <c r="AC16" s="325" t="s">
        <v>248</v>
      </c>
      <c r="AE16" s="196" t="s">
        <v>1964</v>
      </c>
      <c r="AF16" s="222" t="s">
        <v>1889</v>
      </c>
      <c r="AG16" s="136" t="s">
        <v>1918</v>
      </c>
      <c r="AH16" s="337">
        <v>199.0</v>
      </c>
      <c r="AI16" s="323">
        <f t="shared" ref="AI16:AI53" si="17">AH16*10/100</f>
        <v>19.9</v>
      </c>
      <c r="AJ16" s="324">
        <f t="shared" ref="AJ16:AJ53" si="18">AH16-AI16</f>
        <v>179.1</v>
      </c>
      <c r="AK16" s="138">
        <v>0.05</v>
      </c>
      <c r="AL16" s="323"/>
      <c r="AM16" s="325" t="s">
        <v>263</v>
      </c>
      <c r="AN16" s="1"/>
      <c r="AO16" s="349" t="s">
        <v>1976</v>
      </c>
      <c r="AP16" s="136" t="s">
        <v>409</v>
      </c>
      <c r="AQ16" s="136">
        <v>86.0</v>
      </c>
      <c r="AR16" s="136">
        <f t="shared" si="9"/>
        <v>8.6</v>
      </c>
      <c r="AS16" s="137">
        <f t="shared" si="10"/>
        <v>77.4</v>
      </c>
      <c r="AT16" s="138">
        <v>0.05</v>
      </c>
      <c r="AU16" s="136" t="s">
        <v>319</v>
      </c>
      <c r="AV16" s="144" t="s">
        <v>248</v>
      </c>
      <c r="AW16" s="96"/>
      <c r="AX16" s="355"/>
      <c r="AY16" s="355"/>
      <c r="AZ16" s="355"/>
      <c r="BA16" s="355"/>
      <c r="BB16" s="355"/>
      <c r="BC16" s="355"/>
      <c r="BD16" s="355"/>
      <c r="BE16" s="355"/>
    </row>
    <row r="17" ht="33.0" customHeight="1">
      <c r="A17" s="1"/>
      <c r="G17" s="266">
        <f>E17-F17</f>
        <v>0</v>
      </c>
      <c r="H17" s="266"/>
      <c r="I17" s="266"/>
      <c r="K17" s="321"/>
      <c r="T17" s="1"/>
      <c r="U17" s="196" t="s">
        <v>1977</v>
      </c>
      <c r="V17" s="135" t="s">
        <v>1956</v>
      </c>
      <c r="W17" s="136" t="s">
        <v>1899</v>
      </c>
      <c r="X17" s="323">
        <v>995.0</v>
      </c>
      <c r="Y17" s="323">
        <f t="shared" si="5"/>
        <v>99.5</v>
      </c>
      <c r="Z17" s="324">
        <f t="shared" si="6"/>
        <v>895.5</v>
      </c>
      <c r="AA17" s="138">
        <v>0.05</v>
      </c>
      <c r="AB17" s="323"/>
      <c r="AC17" s="325" t="s">
        <v>248</v>
      </c>
      <c r="AE17" s="196" t="s">
        <v>1978</v>
      </c>
      <c r="AF17" s="222" t="s">
        <v>1889</v>
      </c>
      <c r="AG17" s="136" t="s">
        <v>1979</v>
      </c>
      <c r="AH17" s="337">
        <v>140.0</v>
      </c>
      <c r="AI17" s="323">
        <f t="shared" si="17"/>
        <v>14</v>
      </c>
      <c r="AJ17" s="324">
        <f t="shared" si="18"/>
        <v>126</v>
      </c>
      <c r="AK17" s="138">
        <v>0.05</v>
      </c>
      <c r="AL17" s="323"/>
      <c r="AM17" s="325" t="s">
        <v>263</v>
      </c>
      <c r="AN17" s="1"/>
      <c r="AO17" s="149"/>
      <c r="AP17" s="136"/>
      <c r="AQ17" s="136"/>
      <c r="AR17" s="136"/>
      <c r="AS17" s="137"/>
      <c r="AT17" s="136"/>
      <c r="AU17" s="136"/>
      <c r="AV17" s="144"/>
      <c r="AW17" s="1"/>
      <c r="AX17" s="355"/>
      <c r="AY17" s="355"/>
      <c r="AZ17" s="355"/>
      <c r="BA17" s="355"/>
      <c r="BB17" s="355"/>
      <c r="BC17" s="355"/>
      <c r="BD17" s="355"/>
      <c r="BE17" s="355"/>
    </row>
    <row r="18" ht="33.0" customHeight="1">
      <c r="B18" s="321"/>
      <c r="C18" s="321"/>
      <c r="D18" s="321"/>
      <c r="E18" s="321"/>
      <c r="F18" s="1"/>
      <c r="G18" s="1"/>
      <c r="H18" s="1"/>
      <c r="I18" s="1"/>
      <c r="J18" s="1"/>
      <c r="K18" s="321"/>
      <c r="T18" s="1"/>
      <c r="U18" s="196" t="s">
        <v>1980</v>
      </c>
      <c r="V18" s="135" t="s">
        <v>1956</v>
      </c>
      <c r="W18" s="136" t="s">
        <v>1963</v>
      </c>
      <c r="X18" s="323">
        <v>675.0</v>
      </c>
      <c r="Y18" s="323">
        <f t="shared" si="5"/>
        <v>67.5</v>
      </c>
      <c r="Z18" s="324">
        <f t="shared" si="6"/>
        <v>607.5</v>
      </c>
      <c r="AA18" s="138">
        <v>0.05</v>
      </c>
      <c r="AB18" s="323"/>
      <c r="AC18" s="325" t="s">
        <v>248</v>
      </c>
      <c r="AE18" s="196" t="s">
        <v>1981</v>
      </c>
      <c r="AF18" s="222" t="s">
        <v>1889</v>
      </c>
      <c r="AG18" s="136" t="s">
        <v>1982</v>
      </c>
      <c r="AH18" s="337">
        <v>35.0</v>
      </c>
      <c r="AI18" s="323">
        <f t="shared" si="17"/>
        <v>3.5</v>
      </c>
      <c r="AJ18" s="324">
        <f t="shared" si="18"/>
        <v>31.5</v>
      </c>
      <c r="AK18" s="138">
        <v>0.05</v>
      </c>
      <c r="AL18" s="323"/>
      <c r="AM18" s="325" t="s">
        <v>263</v>
      </c>
      <c r="AN18" s="1"/>
      <c r="AO18" s="362"/>
      <c r="AP18" s="142"/>
      <c r="AQ18" s="142"/>
      <c r="AR18" s="142"/>
      <c r="AS18" s="142"/>
      <c r="AT18" s="142"/>
      <c r="AU18" s="142"/>
      <c r="AV18" s="142"/>
      <c r="AW18" s="96"/>
      <c r="AX18" s="355"/>
      <c r="AY18" s="355"/>
      <c r="AZ18" s="355"/>
      <c r="BA18" s="355"/>
      <c r="BB18" s="355"/>
      <c r="BC18" s="355"/>
      <c r="BD18" s="355"/>
      <c r="BE18" s="355"/>
    </row>
    <row r="19" ht="33.0" customHeight="1">
      <c r="B19" s="321"/>
      <c r="C19" s="321"/>
      <c r="D19" s="321"/>
      <c r="E19" s="1"/>
      <c r="F19" s="1"/>
      <c r="G19" s="1"/>
      <c r="H19" s="1"/>
      <c r="I19" s="1"/>
      <c r="J19" s="1"/>
      <c r="K19" s="321"/>
      <c r="T19" s="1"/>
      <c r="U19" s="349" t="s">
        <v>1983</v>
      </c>
      <c r="V19" s="222" t="s">
        <v>1984</v>
      </c>
      <c r="W19" s="135" t="s">
        <v>304</v>
      </c>
      <c r="X19" s="323">
        <v>105.0</v>
      </c>
      <c r="Y19" s="323">
        <f t="shared" si="5"/>
        <v>10.5</v>
      </c>
      <c r="Z19" s="324">
        <f t="shared" si="6"/>
        <v>94.5</v>
      </c>
      <c r="AA19" s="138">
        <v>0.05</v>
      </c>
      <c r="AB19" s="323" t="s">
        <v>322</v>
      </c>
      <c r="AC19" s="325" t="s">
        <v>248</v>
      </c>
      <c r="AE19" s="196" t="s">
        <v>1985</v>
      </c>
      <c r="AF19" s="222" t="s">
        <v>1889</v>
      </c>
      <c r="AG19" s="136" t="s">
        <v>1986</v>
      </c>
      <c r="AH19" s="337">
        <v>90.0</v>
      </c>
      <c r="AI19" s="323">
        <f t="shared" si="17"/>
        <v>9</v>
      </c>
      <c r="AJ19" s="324">
        <f t="shared" si="18"/>
        <v>81</v>
      </c>
      <c r="AK19" s="138">
        <v>0.05</v>
      </c>
      <c r="AL19" s="323"/>
      <c r="AM19" s="325" t="s">
        <v>263</v>
      </c>
      <c r="AN19" s="1"/>
      <c r="AO19" s="207"/>
      <c r="AP19" s="142"/>
      <c r="AQ19" s="142"/>
      <c r="AR19" s="142"/>
      <c r="AS19" s="142"/>
      <c r="AT19" s="142"/>
      <c r="AU19" s="142"/>
      <c r="AV19" s="142"/>
      <c r="AW19" s="96"/>
      <c r="AX19" s="355"/>
      <c r="AY19" s="355"/>
      <c r="AZ19" s="355"/>
      <c r="BA19" s="355"/>
      <c r="BB19" s="355"/>
      <c r="BC19" s="355"/>
      <c r="BD19" s="355"/>
      <c r="BE19" s="355"/>
    </row>
    <row r="20" ht="33.0" customHeight="1">
      <c r="B20" s="321"/>
      <c r="C20" s="321"/>
      <c r="D20" s="321"/>
      <c r="E20" s="321"/>
      <c r="F20" s="1"/>
      <c r="G20" s="1"/>
      <c r="H20" s="1"/>
      <c r="I20" s="1"/>
      <c r="J20" s="1"/>
      <c r="K20" s="321"/>
      <c r="T20" s="1"/>
      <c r="U20" s="349" t="s">
        <v>1983</v>
      </c>
      <c r="V20" s="222" t="s">
        <v>1984</v>
      </c>
      <c r="W20" s="136" t="s">
        <v>715</v>
      </c>
      <c r="X20" s="323">
        <v>510.0</v>
      </c>
      <c r="Y20" s="323">
        <f t="shared" si="5"/>
        <v>51</v>
      </c>
      <c r="Z20" s="324">
        <f t="shared" si="6"/>
        <v>459</v>
      </c>
      <c r="AA20" s="138">
        <v>0.05</v>
      </c>
      <c r="AB20" s="323" t="s">
        <v>319</v>
      </c>
      <c r="AC20" s="325" t="s">
        <v>248</v>
      </c>
      <c r="AE20" s="196" t="s">
        <v>1987</v>
      </c>
      <c r="AF20" s="222" t="s">
        <v>1889</v>
      </c>
      <c r="AG20" s="136" t="s">
        <v>1988</v>
      </c>
      <c r="AH20" s="337">
        <v>35.0</v>
      </c>
      <c r="AI20" s="323">
        <f t="shared" si="17"/>
        <v>3.5</v>
      </c>
      <c r="AJ20" s="324">
        <f t="shared" si="18"/>
        <v>31.5</v>
      </c>
      <c r="AK20" s="138">
        <v>0.05</v>
      </c>
      <c r="AL20" s="323"/>
      <c r="AM20" s="325" t="s">
        <v>263</v>
      </c>
      <c r="AN20" s="1"/>
      <c r="AW20" s="96"/>
      <c r="AX20" s="355"/>
      <c r="AY20" s="355"/>
      <c r="AZ20" s="355"/>
      <c r="BA20" s="355"/>
      <c r="BB20" s="355"/>
      <c r="BC20" s="355"/>
      <c r="BD20" s="355"/>
      <c r="BE20" s="355"/>
    </row>
    <row r="21" ht="33.0" customHeight="1">
      <c r="B21" s="321"/>
      <c r="C21" s="321"/>
      <c r="D21" s="321"/>
      <c r="E21" s="1"/>
      <c r="F21" s="1"/>
      <c r="G21" s="1"/>
      <c r="H21" s="1"/>
      <c r="I21" s="1"/>
      <c r="J21" s="1"/>
      <c r="K21" s="321"/>
      <c r="T21" s="103"/>
      <c r="U21" s="352" t="s">
        <v>1989</v>
      </c>
      <c r="V21" s="222" t="s">
        <v>1984</v>
      </c>
      <c r="W21" s="136" t="s">
        <v>411</v>
      </c>
      <c r="X21" s="323">
        <v>105.0</v>
      </c>
      <c r="Y21" s="323">
        <f t="shared" si="5"/>
        <v>10.5</v>
      </c>
      <c r="Z21" s="324">
        <f t="shared" si="6"/>
        <v>94.5</v>
      </c>
      <c r="AA21" s="138">
        <v>0.05</v>
      </c>
      <c r="AB21" s="323" t="s">
        <v>319</v>
      </c>
      <c r="AC21" s="325" t="s">
        <v>248</v>
      </c>
      <c r="AE21" s="196" t="s">
        <v>1990</v>
      </c>
      <c r="AF21" s="222" t="s">
        <v>1889</v>
      </c>
      <c r="AG21" s="136" t="s">
        <v>27</v>
      </c>
      <c r="AH21" s="136">
        <v>70.0</v>
      </c>
      <c r="AI21" s="323">
        <f t="shared" si="17"/>
        <v>7</v>
      </c>
      <c r="AJ21" s="324">
        <f t="shared" si="18"/>
        <v>63</v>
      </c>
      <c r="AK21" s="138">
        <v>0.05</v>
      </c>
      <c r="AL21" s="323"/>
      <c r="AM21" s="325" t="s">
        <v>263</v>
      </c>
      <c r="AN21" s="1"/>
      <c r="BB21" s="1"/>
      <c r="BC21" s="1"/>
      <c r="BD21" s="1"/>
      <c r="BE21" s="1"/>
    </row>
    <row r="22" ht="33.0" customHeight="1">
      <c r="B22" s="321"/>
      <c r="C22" s="321"/>
      <c r="D22" s="321"/>
      <c r="E22" s="321"/>
      <c r="F22" s="1"/>
      <c r="G22" s="1"/>
      <c r="H22" s="1"/>
      <c r="I22" s="1"/>
      <c r="J22" s="1"/>
      <c r="K22" s="321"/>
      <c r="T22" s="103"/>
      <c r="U22" s="352" t="s">
        <v>1991</v>
      </c>
      <c r="V22" s="222" t="s">
        <v>1984</v>
      </c>
      <c r="W22" s="135" t="s">
        <v>293</v>
      </c>
      <c r="X22" s="136">
        <v>250.0</v>
      </c>
      <c r="Y22" s="323">
        <f t="shared" si="5"/>
        <v>25</v>
      </c>
      <c r="Z22" s="324">
        <f t="shared" si="6"/>
        <v>225</v>
      </c>
      <c r="AA22" s="138">
        <v>0.05</v>
      </c>
      <c r="AB22" s="323" t="s">
        <v>319</v>
      </c>
      <c r="AC22" s="325" t="s">
        <v>248</v>
      </c>
      <c r="AE22" s="196" t="s">
        <v>1992</v>
      </c>
      <c r="AF22" s="222" t="s">
        <v>1993</v>
      </c>
      <c r="AG22" s="136" t="s">
        <v>347</v>
      </c>
      <c r="AH22" s="136">
        <v>170.0</v>
      </c>
      <c r="AI22" s="323">
        <f t="shared" si="17"/>
        <v>17</v>
      </c>
      <c r="AJ22" s="324">
        <f t="shared" si="18"/>
        <v>153</v>
      </c>
      <c r="AK22" s="138">
        <v>0.05</v>
      </c>
      <c r="AL22" s="323"/>
      <c r="AM22" s="325" t="s">
        <v>263</v>
      </c>
      <c r="AN22" s="1"/>
      <c r="BB22" s="1"/>
      <c r="BC22" s="1"/>
      <c r="BD22" s="1"/>
      <c r="BE22" s="1"/>
    </row>
    <row r="23" ht="33.0" customHeight="1">
      <c r="B23" s="321"/>
      <c r="C23" s="321"/>
      <c r="D23" s="321"/>
      <c r="E23" s="1"/>
      <c r="F23" s="1"/>
      <c r="G23" s="1"/>
      <c r="H23" s="1"/>
      <c r="I23" s="1"/>
      <c r="J23" s="1"/>
      <c r="K23" s="1"/>
      <c r="T23" s="1"/>
      <c r="U23" s="344" t="s">
        <v>1994</v>
      </c>
      <c r="V23" s="222" t="s">
        <v>1984</v>
      </c>
      <c r="W23" s="135" t="s">
        <v>566</v>
      </c>
      <c r="X23" s="323">
        <v>30.0</v>
      </c>
      <c r="Y23" s="323">
        <f t="shared" si="5"/>
        <v>3</v>
      </c>
      <c r="Z23" s="324">
        <f t="shared" si="6"/>
        <v>27</v>
      </c>
      <c r="AA23" s="138">
        <v>0.05</v>
      </c>
      <c r="AB23" s="323" t="s">
        <v>319</v>
      </c>
      <c r="AC23" s="325" t="s">
        <v>248</v>
      </c>
      <c r="AE23" s="196" t="s">
        <v>1995</v>
      </c>
      <c r="AF23" s="222" t="s">
        <v>1993</v>
      </c>
      <c r="AG23" s="136" t="s">
        <v>30</v>
      </c>
      <c r="AH23" s="136">
        <v>35.0</v>
      </c>
      <c r="AI23" s="323">
        <f t="shared" si="17"/>
        <v>3.5</v>
      </c>
      <c r="AJ23" s="324">
        <f t="shared" si="18"/>
        <v>31.5</v>
      </c>
      <c r="AK23" s="138">
        <v>0.05</v>
      </c>
      <c r="AL23" s="323"/>
      <c r="AM23" s="325" t="s">
        <v>263</v>
      </c>
      <c r="AN23" s="1"/>
      <c r="BB23" s="1"/>
      <c r="BC23" s="1"/>
      <c r="BD23" s="1"/>
      <c r="BE23" s="1"/>
    </row>
    <row r="24" ht="33.0" customHeight="1">
      <c r="B24" s="363"/>
      <c r="F24" s="364"/>
      <c r="G24" s="364"/>
      <c r="H24" s="364"/>
      <c r="I24" s="364"/>
      <c r="J24" s="364"/>
      <c r="K24" s="321"/>
      <c r="L24" s="365"/>
      <c r="M24" s="142"/>
      <c r="N24" s="142"/>
      <c r="O24" s="346"/>
      <c r="P24" s="346"/>
      <c r="Q24" s="346"/>
      <c r="R24" s="346"/>
      <c r="S24" s="346"/>
      <c r="T24" s="1"/>
      <c r="U24" s="196" t="s">
        <v>1996</v>
      </c>
      <c r="V24" s="135" t="s">
        <v>1997</v>
      </c>
      <c r="W24" s="136" t="s">
        <v>1998</v>
      </c>
      <c r="X24" s="323">
        <v>790.0</v>
      </c>
      <c r="Y24" s="323">
        <f t="shared" si="5"/>
        <v>79</v>
      </c>
      <c r="Z24" s="324">
        <f t="shared" si="6"/>
        <v>711</v>
      </c>
      <c r="AA24" s="323"/>
      <c r="AB24" s="323"/>
      <c r="AC24" s="325" t="s">
        <v>248</v>
      </c>
      <c r="AE24" s="196" t="s">
        <v>1999</v>
      </c>
      <c r="AF24" s="222" t="s">
        <v>1993</v>
      </c>
      <c r="AG24" s="136" t="s">
        <v>28</v>
      </c>
      <c r="AH24" s="136">
        <v>40.0</v>
      </c>
      <c r="AI24" s="323">
        <f t="shared" si="17"/>
        <v>4</v>
      </c>
      <c r="AJ24" s="324">
        <f t="shared" si="18"/>
        <v>36</v>
      </c>
      <c r="AK24" s="138">
        <v>0.05</v>
      </c>
      <c r="AL24" s="323"/>
      <c r="AM24" s="325" t="s">
        <v>263</v>
      </c>
      <c r="AN24" s="1"/>
      <c r="BB24" s="1"/>
      <c r="BC24" s="1"/>
      <c r="BD24" s="1"/>
      <c r="BE24" s="1"/>
    </row>
    <row r="25" ht="33.0" customHeight="1">
      <c r="B25" s="321"/>
      <c r="C25" s="321"/>
      <c r="D25" s="321"/>
      <c r="E25" s="321"/>
      <c r="F25" s="364"/>
      <c r="G25" s="364"/>
      <c r="H25" s="364"/>
      <c r="I25" s="364"/>
      <c r="J25" s="364"/>
      <c r="K25" s="321"/>
      <c r="L25" s="1"/>
      <c r="M25" s="366"/>
      <c r="N25" s="366"/>
      <c r="O25" s="366"/>
      <c r="P25" s="366"/>
      <c r="Q25" s="366"/>
      <c r="R25" s="366"/>
      <c r="S25" s="366"/>
      <c r="U25" s="196"/>
      <c r="V25" s="135"/>
      <c r="W25" s="136"/>
      <c r="X25" s="323"/>
      <c r="Y25" s="323"/>
      <c r="Z25" s="323"/>
      <c r="AA25" s="323"/>
      <c r="AB25" s="323"/>
      <c r="AC25" s="325"/>
      <c r="AD25" s="104"/>
      <c r="AE25" s="196" t="s">
        <v>2000</v>
      </c>
      <c r="AF25" s="222" t="s">
        <v>1993</v>
      </c>
      <c r="AG25" s="136" t="s">
        <v>2001</v>
      </c>
      <c r="AH25" s="136">
        <v>140.0</v>
      </c>
      <c r="AI25" s="323">
        <f t="shared" si="17"/>
        <v>14</v>
      </c>
      <c r="AJ25" s="324">
        <f t="shared" si="18"/>
        <v>126</v>
      </c>
      <c r="AK25" s="138">
        <v>0.05</v>
      </c>
      <c r="AL25" s="323"/>
      <c r="AM25" s="325" t="s">
        <v>263</v>
      </c>
      <c r="AN25" s="1"/>
      <c r="BB25" s="1"/>
      <c r="BC25" s="1"/>
      <c r="BD25" s="1"/>
      <c r="BE25" s="1"/>
    </row>
    <row r="26" ht="33.0" customHeight="1">
      <c r="B26" s="321"/>
      <c r="C26" s="321"/>
      <c r="D26" s="321"/>
      <c r="E26" s="1"/>
      <c r="F26" s="1"/>
      <c r="G26" s="1"/>
      <c r="H26" s="1"/>
      <c r="I26" s="1"/>
      <c r="J26" s="1"/>
      <c r="K26" s="321"/>
      <c r="L26" s="1"/>
      <c r="M26" s="366"/>
      <c r="T26" s="1"/>
      <c r="U26" s="367"/>
      <c r="V26" s="367"/>
      <c r="AE26" s="196" t="s">
        <v>2002</v>
      </c>
      <c r="AF26" s="222" t="s">
        <v>1993</v>
      </c>
      <c r="AG26" s="136" t="s">
        <v>569</v>
      </c>
      <c r="AH26" s="337">
        <v>25.0</v>
      </c>
      <c r="AI26" s="323">
        <f t="shared" si="17"/>
        <v>2.5</v>
      </c>
      <c r="AJ26" s="324">
        <f t="shared" si="18"/>
        <v>22.5</v>
      </c>
      <c r="AK26" s="138">
        <v>0.05</v>
      </c>
      <c r="AL26" s="323"/>
      <c r="AM26" s="325" t="s">
        <v>263</v>
      </c>
      <c r="AN26" s="1"/>
      <c r="AO26" s="266"/>
      <c r="AP26" s="142"/>
      <c r="AQ26" s="346"/>
      <c r="AR26" s="346"/>
      <c r="AS26" s="346"/>
      <c r="AT26" s="346"/>
      <c r="AU26" s="346"/>
      <c r="AV26" s="346"/>
      <c r="BB26" s="1"/>
      <c r="BC26" s="1"/>
      <c r="BD26" s="1"/>
      <c r="BE26" s="1"/>
    </row>
    <row r="27" ht="33.0" customHeight="1">
      <c r="B27" s="321"/>
      <c r="C27" s="321"/>
      <c r="D27" s="321"/>
      <c r="E27" s="321"/>
      <c r="F27" s="1"/>
      <c r="G27" s="1"/>
      <c r="H27" s="1"/>
      <c r="I27" s="1"/>
      <c r="J27" s="1"/>
      <c r="K27" s="321"/>
      <c r="L27" s="1"/>
      <c r="M27" s="321"/>
      <c r="N27" s="1"/>
      <c r="O27" s="368"/>
      <c r="P27" s="368"/>
      <c r="Q27" s="368"/>
      <c r="R27" s="368"/>
      <c r="S27" s="368"/>
      <c r="T27" s="1"/>
      <c r="U27" s="367"/>
      <c r="V27" s="367"/>
      <c r="AE27" s="196" t="s">
        <v>2003</v>
      </c>
      <c r="AF27" s="222" t="s">
        <v>1993</v>
      </c>
      <c r="AG27" s="136" t="s">
        <v>29</v>
      </c>
      <c r="AH27" s="222">
        <v>25.0</v>
      </c>
      <c r="AI27" s="323">
        <f t="shared" si="17"/>
        <v>2.5</v>
      </c>
      <c r="AJ27" s="324">
        <f t="shared" si="18"/>
        <v>22.5</v>
      </c>
      <c r="AK27" s="138">
        <v>0.05</v>
      </c>
      <c r="AL27" s="323"/>
      <c r="AM27" s="325" t="s">
        <v>263</v>
      </c>
      <c r="AN27" s="1"/>
      <c r="BB27" s="1"/>
      <c r="BC27" s="1"/>
      <c r="BD27" s="1"/>
      <c r="BE27" s="1"/>
    </row>
    <row r="28" ht="33.0" customHeight="1">
      <c r="B28" s="321"/>
      <c r="C28" s="321"/>
      <c r="D28" s="321"/>
      <c r="E28" s="321"/>
      <c r="F28" s="1"/>
      <c r="G28" s="1"/>
      <c r="H28" s="1"/>
      <c r="I28" s="1"/>
      <c r="J28" s="1"/>
      <c r="K28" s="321"/>
      <c r="L28" s="1"/>
      <c r="M28" s="321"/>
      <c r="N28" s="1"/>
      <c r="O28" s="368"/>
      <c r="P28" s="368"/>
      <c r="Q28" s="368"/>
      <c r="R28" s="368"/>
      <c r="S28" s="368"/>
      <c r="T28" s="1"/>
      <c r="U28" s="367"/>
      <c r="V28" s="367"/>
      <c r="AE28" s="196" t="s">
        <v>2004</v>
      </c>
      <c r="AF28" s="222" t="s">
        <v>1993</v>
      </c>
      <c r="AG28" s="222" t="s">
        <v>2005</v>
      </c>
      <c r="AH28" s="222">
        <v>10.0</v>
      </c>
      <c r="AI28" s="323">
        <f t="shared" si="17"/>
        <v>1</v>
      </c>
      <c r="AJ28" s="324">
        <f t="shared" si="18"/>
        <v>9</v>
      </c>
      <c r="AK28" s="138">
        <v>0.05</v>
      </c>
      <c r="AL28" s="323"/>
      <c r="AM28" s="325" t="s">
        <v>263</v>
      </c>
      <c r="AN28" s="1"/>
      <c r="BB28" s="1"/>
      <c r="BC28" s="1"/>
      <c r="BD28" s="1"/>
      <c r="BE28" s="1"/>
    </row>
    <row r="29" ht="33.0" customHeight="1">
      <c r="B29" s="321"/>
      <c r="C29" s="321"/>
      <c r="D29" s="321"/>
      <c r="E29" s="321"/>
      <c r="F29" s="1"/>
      <c r="G29" s="1"/>
      <c r="H29" s="1"/>
      <c r="I29" s="1"/>
      <c r="J29" s="1"/>
      <c r="K29" s="321"/>
      <c r="L29" s="1"/>
      <c r="M29" s="321"/>
      <c r="N29" s="1"/>
      <c r="O29" s="368"/>
      <c r="P29" s="368"/>
      <c r="Q29" s="368"/>
      <c r="R29" s="368"/>
      <c r="S29" s="368"/>
      <c r="T29" s="1"/>
      <c r="U29" s="367"/>
      <c r="V29" s="367"/>
      <c r="AE29" s="196" t="s">
        <v>2006</v>
      </c>
      <c r="AF29" s="222" t="s">
        <v>1993</v>
      </c>
      <c r="AG29" s="136" t="s">
        <v>2007</v>
      </c>
      <c r="AH29" s="222">
        <v>10.0</v>
      </c>
      <c r="AI29" s="323">
        <f t="shared" si="17"/>
        <v>1</v>
      </c>
      <c r="AJ29" s="324">
        <f t="shared" si="18"/>
        <v>9</v>
      </c>
      <c r="AK29" s="138">
        <v>0.05</v>
      </c>
      <c r="AL29" s="323"/>
      <c r="AM29" s="325" t="s">
        <v>263</v>
      </c>
      <c r="BB29" s="1"/>
      <c r="BC29" s="1"/>
      <c r="BD29" s="1"/>
      <c r="BE29" s="1"/>
    </row>
    <row r="30" ht="33.0" customHeight="1">
      <c r="B30" s="321"/>
      <c r="C30" s="321"/>
      <c r="D30" s="321"/>
      <c r="E30" s="321"/>
      <c r="F30" s="1"/>
      <c r="G30" s="1"/>
      <c r="H30" s="1"/>
      <c r="I30" s="1"/>
      <c r="J30" s="1"/>
      <c r="K30" s="321"/>
      <c r="L30" s="1"/>
      <c r="M30" s="321"/>
      <c r="N30" s="368"/>
      <c r="O30" s="368"/>
      <c r="P30" s="368"/>
      <c r="Q30" s="368"/>
      <c r="R30" s="368"/>
      <c r="S30" s="368"/>
      <c r="T30" s="1"/>
      <c r="U30" s="367"/>
      <c r="V30" s="367"/>
      <c r="W30" s="1"/>
      <c r="X30" s="1"/>
      <c r="Y30" s="1"/>
      <c r="Z30" s="1"/>
      <c r="AA30" s="1"/>
      <c r="AB30" s="1"/>
      <c r="AC30" s="1"/>
      <c r="AD30" s="103"/>
      <c r="AE30" s="196" t="s">
        <v>2008</v>
      </c>
      <c r="AF30" s="222" t="s">
        <v>1993</v>
      </c>
      <c r="AG30" s="136" t="s">
        <v>2009</v>
      </c>
      <c r="AH30" s="337">
        <v>150.0</v>
      </c>
      <c r="AI30" s="323">
        <f t="shared" si="17"/>
        <v>15</v>
      </c>
      <c r="AJ30" s="324">
        <f t="shared" si="18"/>
        <v>135</v>
      </c>
      <c r="AK30" s="138">
        <v>0.05</v>
      </c>
      <c r="AL30" s="323"/>
      <c r="AM30" s="325" t="s">
        <v>263</v>
      </c>
      <c r="AN30" s="1"/>
      <c r="BB30" s="1"/>
      <c r="BC30" s="1"/>
      <c r="BD30" s="1"/>
      <c r="BE30" s="1"/>
    </row>
    <row r="31" ht="33.0" customHeight="1">
      <c r="B31" s="321"/>
      <c r="C31" s="321"/>
      <c r="D31" s="321"/>
      <c r="E31" s="321"/>
      <c r="F31" s="1"/>
      <c r="G31" s="1"/>
      <c r="H31" s="1"/>
      <c r="I31" s="1"/>
      <c r="J31" s="1"/>
      <c r="K31" s="321"/>
      <c r="L31" s="1"/>
      <c r="M31" s="321"/>
      <c r="N31" s="1"/>
      <c r="O31" s="368"/>
      <c r="P31" s="368"/>
      <c r="Q31" s="368"/>
      <c r="R31" s="368"/>
      <c r="S31" s="368"/>
      <c r="T31" s="1"/>
      <c r="U31" s="367"/>
      <c r="V31" s="367"/>
      <c r="W31" s="1"/>
      <c r="X31" s="1"/>
      <c r="Y31" s="1"/>
      <c r="Z31" s="1"/>
      <c r="AA31" s="1"/>
      <c r="AB31" s="1"/>
      <c r="AC31" s="1"/>
      <c r="AD31" s="1"/>
      <c r="AE31" s="196" t="s">
        <v>2010</v>
      </c>
      <c r="AF31" s="222" t="s">
        <v>1993</v>
      </c>
      <c r="AG31" s="136" t="s">
        <v>304</v>
      </c>
      <c r="AH31" s="136">
        <v>125.0</v>
      </c>
      <c r="AI31" s="323">
        <f t="shared" si="17"/>
        <v>12.5</v>
      </c>
      <c r="AJ31" s="324">
        <f t="shared" si="18"/>
        <v>112.5</v>
      </c>
      <c r="AK31" s="138">
        <v>0.05</v>
      </c>
      <c r="AL31" s="323"/>
      <c r="AM31" s="325" t="s">
        <v>263</v>
      </c>
      <c r="AN31" s="1"/>
      <c r="BB31" s="1"/>
      <c r="BC31" s="1"/>
      <c r="BD31" s="1"/>
      <c r="BE31" s="1"/>
    </row>
    <row r="32" ht="33.0" customHeight="1"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1"/>
      <c r="M32" s="321"/>
      <c r="N32" s="1"/>
      <c r="O32" s="368"/>
      <c r="P32" s="368"/>
      <c r="Q32" s="368"/>
      <c r="R32" s="368"/>
      <c r="S32" s="368"/>
      <c r="T32" s="1"/>
      <c r="U32" s="367"/>
      <c r="V32" s="367"/>
      <c r="W32" s="1"/>
      <c r="X32" s="1"/>
      <c r="Y32" s="1"/>
      <c r="Z32" s="1"/>
      <c r="AA32" s="1"/>
      <c r="AB32" s="1"/>
      <c r="AC32" s="1"/>
      <c r="AD32" s="1"/>
      <c r="AE32" s="196" t="s">
        <v>2000</v>
      </c>
      <c r="AF32" s="222" t="s">
        <v>1993</v>
      </c>
      <c r="AG32" s="136" t="s">
        <v>2011</v>
      </c>
      <c r="AH32" s="337">
        <v>20.0</v>
      </c>
      <c r="AI32" s="323">
        <f t="shared" si="17"/>
        <v>2</v>
      </c>
      <c r="AJ32" s="324">
        <f t="shared" si="18"/>
        <v>18</v>
      </c>
      <c r="AK32" s="138">
        <v>0.05</v>
      </c>
      <c r="AL32" s="323"/>
      <c r="AM32" s="325" t="s">
        <v>263</v>
      </c>
      <c r="AN32" s="1"/>
      <c r="BB32" s="1"/>
      <c r="BC32" s="1"/>
      <c r="BD32" s="1"/>
      <c r="BE32" s="1"/>
    </row>
    <row r="33" ht="33.0" customHeight="1">
      <c r="B33" s="366"/>
      <c r="F33" s="364"/>
      <c r="G33" s="364"/>
      <c r="H33" s="364"/>
      <c r="I33" s="364"/>
      <c r="J33" s="364"/>
      <c r="K33" s="321"/>
      <c r="L33" s="1"/>
      <c r="M33" s="321"/>
      <c r="N33" s="1"/>
      <c r="O33" s="368"/>
      <c r="P33" s="368"/>
      <c r="Q33" s="368"/>
      <c r="R33" s="368"/>
      <c r="S33" s="368"/>
      <c r="T33" s="1"/>
      <c r="U33" s="367"/>
      <c r="V33" s="367"/>
      <c r="W33" s="1"/>
      <c r="X33" s="1"/>
      <c r="Y33" s="1"/>
      <c r="Z33" s="1"/>
      <c r="AA33" s="1"/>
      <c r="AB33" s="1"/>
      <c r="AC33" s="1"/>
      <c r="AD33" s="1"/>
      <c r="AE33" s="196" t="s">
        <v>2012</v>
      </c>
      <c r="AF33" s="222" t="s">
        <v>2013</v>
      </c>
      <c r="AG33" s="136" t="s">
        <v>879</v>
      </c>
      <c r="AH33" s="337">
        <v>150.0</v>
      </c>
      <c r="AI33" s="323">
        <f t="shared" si="17"/>
        <v>15</v>
      </c>
      <c r="AJ33" s="324">
        <f t="shared" si="18"/>
        <v>135</v>
      </c>
      <c r="AK33" s="138">
        <v>0.05</v>
      </c>
      <c r="AL33" s="323"/>
      <c r="AM33" s="325" t="s">
        <v>263</v>
      </c>
      <c r="AN33" s="1"/>
      <c r="BB33" s="1"/>
      <c r="BC33" s="1"/>
      <c r="BD33" s="1"/>
      <c r="BE33" s="1"/>
    </row>
    <row r="34" ht="33.0" customHeight="1">
      <c r="B34" s="321"/>
      <c r="C34" s="321"/>
      <c r="D34" s="1"/>
      <c r="E34" s="1"/>
      <c r="F34" s="1"/>
      <c r="G34" s="1"/>
      <c r="H34" s="1"/>
      <c r="I34" s="1"/>
      <c r="J34" s="1"/>
      <c r="K34" s="321"/>
      <c r="L34" s="1"/>
      <c r="M34" s="321"/>
      <c r="N34" s="1"/>
      <c r="O34" s="368"/>
      <c r="P34" s="368"/>
      <c r="Q34" s="368"/>
      <c r="R34" s="368"/>
      <c r="S34" s="368"/>
      <c r="U34" s="367"/>
      <c r="V34" s="367"/>
      <c r="AE34" s="196" t="s">
        <v>2014</v>
      </c>
      <c r="AF34" s="222" t="s">
        <v>2013</v>
      </c>
      <c r="AG34" s="136" t="s">
        <v>2015</v>
      </c>
      <c r="AH34" s="337">
        <v>40.0</v>
      </c>
      <c r="AI34" s="323">
        <f t="shared" si="17"/>
        <v>4</v>
      </c>
      <c r="AJ34" s="324">
        <f t="shared" si="18"/>
        <v>36</v>
      </c>
      <c r="AK34" s="138">
        <v>0.05</v>
      </c>
      <c r="AL34" s="323"/>
      <c r="AM34" s="325" t="s">
        <v>263</v>
      </c>
      <c r="AN34" s="1"/>
      <c r="BB34" s="1"/>
      <c r="BC34" s="1"/>
      <c r="BD34" s="1"/>
      <c r="BE34" s="1"/>
    </row>
    <row r="35" ht="33.0" customHeight="1">
      <c r="B35" s="321"/>
      <c r="C35" s="1"/>
      <c r="D35" s="1"/>
      <c r="E35" s="321"/>
      <c r="F35" s="321"/>
      <c r="G35" s="321"/>
      <c r="H35" s="321"/>
      <c r="I35" s="321"/>
      <c r="J35" s="321"/>
      <c r="K35" s="321"/>
      <c r="L35" s="1"/>
      <c r="M35" s="321"/>
      <c r="N35" s="1"/>
      <c r="O35" s="368"/>
      <c r="P35" s="368"/>
      <c r="Q35" s="368"/>
      <c r="R35" s="368"/>
      <c r="S35" s="368"/>
      <c r="U35" s="367"/>
      <c r="V35" s="367"/>
      <c r="AE35" s="196" t="s">
        <v>2016</v>
      </c>
      <c r="AF35" s="222" t="s">
        <v>2013</v>
      </c>
      <c r="AG35" s="136" t="s">
        <v>2017</v>
      </c>
      <c r="AH35" s="337">
        <v>200.0</v>
      </c>
      <c r="AI35" s="323">
        <f t="shared" si="17"/>
        <v>20</v>
      </c>
      <c r="AJ35" s="324">
        <f t="shared" si="18"/>
        <v>180</v>
      </c>
      <c r="AK35" s="138">
        <v>0.05</v>
      </c>
      <c r="AL35" s="323"/>
      <c r="AM35" s="325" t="s">
        <v>263</v>
      </c>
      <c r="AN35" s="1"/>
      <c r="BB35" s="1"/>
      <c r="BC35" s="1"/>
      <c r="BD35" s="1"/>
      <c r="BE35" s="1"/>
    </row>
    <row r="36" ht="33.0" customHeight="1">
      <c r="B36" s="366"/>
      <c r="F36" s="366"/>
      <c r="G36" s="366"/>
      <c r="H36" s="366"/>
      <c r="I36" s="366"/>
      <c r="J36" s="366"/>
      <c r="K36" s="321"/>
      <c r="L36" s="1"/>
      <c r="M36" s="321"/>
      <c r="N36" s="1"/>
      <c r="O36" s="368"/>
      <c r="P36" s="368"/>
      <c r="Q36" s="368"/>
      <c r="R36" s="368"/>
      <c r="S36" s="368"/>
      <c r="U36" s="367"/>
      <c r="V36" s="367"/>
      <c r="AE36" s="196" t="s">
        <v>2018</v>
      </c>
      <c r="AF36" s="222" t="s">
        <v>2013</v>
      </c>
      <c r="AG36" s="136" t="s">
        <v>2019</v>
      </c>
      <c r="AH36" s="337">
        <v>135.0</v>
      </c>
      <c r="AI36" s="323">
        <f t="shared" si="17"/>
        <v>13.5</v>
      </c>
      <c r="AJ36" s="324">
        <f t="shared" si="18"/>
        <v>121.5</v>
      </c>
      <c r="AK36" s="138">
        <v>0.05</v>
      </c>
      <c r="AL36" s="323"/>
      <c r="AM36" s="325" t="s">
        <v>263</v>
      </c>
      <c r="AN36" s="1"/>
      <c r="BB36" s="1"/>
      <c r="BC36" s="1"/>
      <c r="BD36" s="1"/>
      <c r="BE36" s="1"/>
    </row>
    <row r="37" ht="33.0" customHeight="1">
      <c r="B37" s="321"/>
      <c r="C37" s="1"/>
      <c r="D37" s="1"/>
      <c r="E37" s="321"/>
      <c r="F37" s="321"/>
      <c r="G37" s="321"/>
      <c r="H37" s="321"/>
      <c r="I37" s="321"/>
      <c r="J37" s="321"/>
      <c r="K37" s="321"/>
      <c r="L37" s="1"/>
      <c r="M37" s="321"/>
      <c r="N37" s="1"/>
      <c r="O37" s="368"/>
      <c r="P37" s="368"/>
      <c r="Q37" s="368"/>
      <c r="R37" s="368"/>
      <c r="S37" s="368"/>
      <c r="U37" s="367"/>
      <c r="V37" s="367"/>
      <c r="AE37" s="196" t="s">
        <v>2020</v>
      </c>
      <c r="AF37" s="222" t="s">
        <v>2013</v>
      </c>
      <c r="AG37" s="136" t="s">
        <v>2017</v>
      </c>
      <c r="AH37" s="337">
        <v>90.0</v>
      </c>
      <c r="AI37" s="323">
        <f t="shared" si="17"/>
        <v>9</v>
      </c>
      <c r="AJ37" s="324">
        <f t="shared" si="18"/>
        <v>81</v>
      </c>
      <c r="AK37" s="138">
        <v>0.05</v>
      </c>
      <c r="AL37" s="323"/>
      <c r="AM37" s="325" t="s">
        <v>263</v>
      </c>
      <c r="AN37" s="1"/>
      <c r="BB37" s="1"/>
      <c r="BC37" s="1"/>
      <c r="BD37" s="1"/>
      <c r="BE37" s="1"/>
    </row>
    <row r="38" ht="33.0" customHeight="1">
      <c r="B38" s="321"/>
      <c r="C38" s="1"/>
      <c r="D38" s="1"/>
      <c r="E38" s="1"/>
      <c r="F38" s="1"/>
      <c r="G38" s="1"/>
      <c r="H38" s="1"/>
      <c r="I38" s="1"/>
      <c r="J38" s="1"/>
      <c r="K38" s="321"/>
      <c r="L38" s="1"/>
      <c r="M38" s="321"/>
      <c r="N38" s="321"/>
      <c r="O38" s="368"/>
      <c r="P38" s="368"/>
      <c r="Q38" s="368"/>
      <c r="R38" s="368"/>
      <c r="S38" s="368"/>
      <c r="U38" s="367"/>
      <c r="V38" s="367"/>
      <c r="AE38" s="196" t="s">
        <v>2021</v>
      </c>
      <c r="AF38" s="222" t="s">
        <v>2013</v>
      </c>
      <c r="AG38" s="136" t="s">
        <v>2022</v>
      </c>
      <c r="AH38" s="337">
        <v>80.0</v>
      </c>
      <c r="AI38" s="323">
        <f t="shared" si="17"/>
        <v>8</v>
      </c>
      <c r="AJ38" s="324">
        <f t="shared" si="18"/>
        <v>72</v>
      </c>
      <c r="AK38" s="138">
        <v>0.05</v>
      </c>
      <c r="AL38" s="323"/>
      <c r="AM38" s="325" t="s">
        <v>263</v>
      </c>
      <c r="AN38" s="1"/>
      <c r="BB38" s="1"/>
      <c r="BC38" s="1"/>
      <c r="BD38" s="1"/>
      <c r="BE38" s="1"/>
    </row>
    <row r="39" ht="33.0" customHeight="1">
      <c r="B39" s="321"/>
      <c r="C39" s="1"/>
      <c r="D39" s="1"/>
      <c r="E39" s="321"/>
      <c r="F39" s="321"/>
      <c r="G39" s="321"/>
      <c r="H39" s="321"/>
      <c r="I39" s="321"/>
      <c r="J39" s="321"/>
      <c r="K39" s="321"/>
      <c r="L39" s="1"/>
      <c r="M39" s="321"/>
      <c r="N39" s="321"/>
      <c r="O39" s="368"/>
      <c r="P39" s="368"/>
      <c r="Q39" s="368"/>
      <c r="R39" s="368"/>
      <c r="S39" s="368"/>
      <c r="U39" s="367"/>
      <c r="V39" s="367"/>
      <c r="AE39" s="196" t="s">
        <v>2023</v>
      </c>
      <c r="AF39" s="222" t="s">
        <v>2013</v>
      </c>
      <c r="AG39" s="136" t="s">
        <v>2024</v>
      </c>
      <c r="AH39" s="337">
        <v>10.0</v>
      </c>
      <c r="AI39" s="323">
        <f t="shared" si="17"/>
        <v>1</v>
      </c>
      <c r="AJ39" s="324">
        <f t="shared" si="18"/>
        <v>9</v>
      </c>
      <c r="AK39" s="138">
        <v>0.05</v>
      </c>
      <c r="AL39" s="323"/>
      <c r="AM39" s="325" t="s">
        <v>263</v>
      </c>
      <c r="AN39" s="1"/>
      <c r="BB39" s="1"/>
      <c r="BC39" s="1"/>
      <c r="BD39" s="1"/>
      <c r="BE39" s="1"/>
    </row>
    <row r="40" ht="33.0" customHeight="1">
      <c r="B40" s="366"/>
      <c r="F40" s="366"/>
      <c r="G40" s="366"/>
      <c r="H40" s="366"/>
      <c r="I40" s="366"/>
      <c r="J40" s="366"/>
      <c r="K40" s="321"/>
      <c r="L40" s="1"/>
      <c r="M40" s="321"/>
      <c r="N40" s="321"/>
      <c r="O40" s="368"/>
      <c r="P40" s="368"/>
      <c r="Q40" s="368"/>
      <c r="R40" s="368"/>
      <c r="S40" s="368"/>
      <c r="U40" s="367"/>
      <c r="V40" s="367"/>
      <c r="AE40" s="196" t="s">
        <v>2025</v>
      </c>
      <c r="AF40" s="222" t="s">
        <v>2013</v>
      </c>
      <c r="AG40" s="136" t="s">
        <v>573</v>
      </c>
      <c r="AH40" s="337">
        <v>120.0</v>
      </c>
      <c r="AI40" s="323">
        <f t="shared" si="17"/>
        <v>12</v>
      </c>
      <c r="AJ40" s="324">
        <f t="shared" si="18"/>
        <v>108</v>
      </c>
      <c r="AK40" s="138">
        <v>0.05</v>
      </c>
      <c r="AL40" s="323"/>
      <c r="AM40" s="325" t="s">
        <v>263</v>
      </c>
      <c r="AN40" s="1"/>
      <c r="BB40" s="1"/>
      <c r="BC40" s="1"/>
      <c r="BD40" s="1"/>
      <c r="BE40" s="1"/>
    </row>
    <row r="41" ht="33.0" customHeight="1">
      <c r="B41" s="321"/>
      <c r="C41" s="1"/>
      <c r="D41" s="1"/>
      <c r="E41" s="1"/>
      <c r="F41" s="1"/>
      <c r="G41" s="1"/>
      <c r="H41" s="1"/>
      <c r="I41" s="1"/>
      <c r="J41" s="1"/>
      <c r="K41" s="321"/>
      <c r="L41" s="1"/>
      <c r="M41" s="321"/>
      <c r="N41" s="321"/>
      <c r="O41" s="368"/>
      <c r="P41" s="368"/>
      <c r="Q41" s="368"/>
      <c r="R41" s="368"/>
      <c r="S41" s="368"/>
      <c r="U41" s="367"/>
      <c r="V41" s="367"/>
      <c r="AE41" s="196" t="s">
        <v>2026</v>
      </c>
      <c r="AF41" s="222" t="s">
        <v>2013</v>
      </c>
      <c r="AG41" s="136" t="s">
        <v>260</v>
      </c>
      <c r="AH41" s="337">
        <v>140.0</v>
      </c>
      <c r="AI41" s="323">
        <f t="shared" si="17"/>
        <v>14</v>
      </c>
      <c r="AJ41" s="324">
        <f t="shared" si="18"/>
        <v>126</v>
      </c>
      <c r="AK41" s="138">
        <v>0.05</v>
      </c>
      <c r="AL41" s="323"/>
      <c r="AM41" s="325" t="s">
        <v>263</v>
      </c>
      <c r="AN41" s="1"/>
      <c r="BB41" s="1"/>
      <c r="BC41" s="1"/>
      <c r="BD41" s="1"/>
      <c r="BE41" s="1"/>
    </row>
    <row r="42" ht="33.0" customHeight="1">
      <c r="B42" s="321"/>
      <c r="C42" s="1"/>
      <c r="D42" s="1"/>
      <c r="E42" s="1"/>
      <c r="F42" s="1"/>
      <c r="G42" s="1"/>
      <c r="H42" s="1"/>
      <c r="I42" s="1"/>
      <c r="J42" s="1"/>
      <c r="K42" s="321"/>
      <c r="L42" s="1"/>
      <c r="M42" s="321"/>
      <c r="N42" s="1"/>
      <c r="O42" s="368"/>
      <c r="P42" s="368"/>
      <c r="Q42" s="368"/>
      <c r="R42" s="368"/>
      <c r="S42" s="368"/>
      <c r="U42" s="367"/>
      <c r="V42" s="367"/>
      <c r="AE42" s="196" t="s">
        <v>2027</v>
      </c>
      <c r="AF42" s="222" t="s">
        <v>2013</v>
      </c>
      <c r="AG42" s="136" t="s">
        <v>27</v>
      </c>
      <c r="AH42" s="337">
        <v>160.0</v>
      </c>
      <c r="AI42" s="323">
        <f t="shared" si="17"/>
        <v>16</v>
      </c>
      <c r="AJ42" s="324">
        <f t="shared" si="18"/>
        <v>144</v>
      </c>
      <c r="AK42" s="138">
        <v>0.05</v>
      </c>
      <c r="AL42" s="323"/>
      <c r="AM42" s="325" t="s">
        <v>263</v>
      </c>
      <c r="AN42" s="1"/>
      <c r="BB42" s="1"/>
      <c r="BC42" s="1"/>
      <c r="BD42" s="1"/>
      <c r="BE42" s="1"/>
    </row>
    <row r="43" ht="33.0" customHeight="1">
      <c r="B43" s="321"/>
      <c r="C43" s="1"/>
      <c r="D43" s="1"/>
      <c r="E43" s="1"/>
      <c r="F43" s="1"/>
      <c r="G43" s="1"/>
      <c r="H43" s="1"/>
      <c r="I43" s="1"/>
      <c r="J43" s="1"/>
      <c r="K43" s="321"/>
      <c r="L43" s="1"/>
      <c r="M43" s="321"/>
      <c r="N43" s="1"/>
      <c r="O43" s="368"/>
      <c r="P43" s="368"/>
      <c r="Q43" s="368"/>
      <c r="R43" s="368"/>
      <c r="S43" s="368"/>
      <c r="U43" s="367"/>
      <c r="V43" s="367"/>
      <c r="AE43" s="196" t="s">
        <v>2028</v>
      </c>
      <c r="AF43" s="222" t="s">
        <v>2013</v>
      </c>
      <c r="AG43" s="136" t="s">
        <v>347</v>
      </c>
      <c r="AH43" s="323">
        <v>150.0</v>
      </c>
      <c r="AI43" s="323">
        <f t="shared" si="17"/>
        <v>15</v>
      </c>
      <c r="AJ43" s="324">
        <f t="shared" si="18"/>
        <v>135</v>
      </c>
      <c r="AK43" s="138">
        <v>0.05</v>
      </c>
      <c r="AL43" s="323"/>
      <c r="AM43" s="325" t="s">
        <v>263</v>
      </c>
      <c r="AN43" s="1"/>
      <c r="BB43" s="1"/>
      <c r="BC43" s="1"/>
      <c r="BD43" s="1"/>
      <c r="BE43" s="1"/>
    </row>
    <row r="44" ht="33.0" customHeight="1">
      <c r="B44" s="321"/>
      <c r="C44" s="368"/>
      <c r="D44" s="1"/>
      <c r="E44" s="1"/>
      <c r="F44" s="1"/>
      <c r="G44" s="1"/>
      <c r="H44" s="1"/>
      <c r="I44" s="1"/>
      <c r="J44" s="1"/>
      <c r="K44" s="321"/>
      <c r="L44" s="1"/>
      <c r="M44" s="321"/>
      <c r="N44" s="368"/>
      <c r="O44" s="368"/>
      <c r="P44" s="368"/>
      <c r="Q44" s="368"/>
      <c r="R44" s="368"/>
      <c r="S44" s="368"/>
      <c r="U44" s="367"/>
      <c r="V44" s="367"/>
      <c r="AE44" s="196" t="s">
        <v>2029</v>
      </c>
      <c r="AF44" s="222" t="s">
        <v>2013</v>
      </c>
      <c r="AG44" s="136" t="s">
        <v>657</v>
      </c>
      <c r="AH44" s="222">
        <v>75.0</v>
      </c>
      <c r="AI44" s="323">
        <f t="shared" si="17"/>
        <v>7.5</v>
      </c>
      <c r="AJ44" s="324">
        <f t="shared" si="18"/>
        <v>67.5</v>
      </c>
      <c r="AK44" s="138">
        <v>0.05</v>
      </c>
      <c r="AL44" s="323"/>
      <c r="AM44" s="325" t="s">
        <v>263</v>
      </c>
      <c r="AN44" s="1"/>
      <c r="BB44" s="1"/>
      <c r="BC44" s="1"/>
      <c r="BD44" s="1"/>
      <c r="BE44" s="1"/>
    </row>
    <row r="45" ht="33.0" customHeight="1">
      <c r="B45" s="321"/>
      <c r="C45" s="1"/>
      <c r="D45" s="1"/>
      <c r="E45" s="1"/>
      <c r="F45" s="1"/>
      <c r="G45" s="1"/>
      <c r="H45" s="1"/>
      <c r="I45" s="1"/>
      <c r="J45" s="1"/>
      <c r="K45" s="321"/>
      <c r="L45" s="1"/>
      <c r="M45" s="321"/>
      <c r="N45" s="369"/>
      <c r="O45" s="368"/>
      <c r="P45" s="368"/>
      <c r="Q45" s="368"/>
      <c r="R45" s="368"/>
      <c r="S45" s="368"/>
      <c r="U45" s="367"/>
      <c r="V45" s="367"/>
      <c r="AE45" s="196" t="s">
        <v>2030</v>
      </c>
      <c r="AF45" s="222" t="s">
        <v>2013</v>
      </c>
      <c r="AG45" s="136" t="s">
        <v>29</v>
      </c>
      <c r="AH45" s="136">
        <v>40.0</v>
      </c>
      <c r="AI45" s="323">
        <f t="shared" si="17"/>
        <v>4</v>
      </c>
      <c r="AJ45" s="324">
        <f t="shared" si="18"/>
        <v>36</v>
      </c>
      <c r="AK45" s="138">
        <v>0.05</v>
      </c>
      <c r="AL45" s="323"/>
      <c r="AM45" s="325" t="s">
        <v>263</v>
      </c>
      <c r="AN45" s="1"/>
      <c r="BB45" s="1"/>
      <c r="BC45" s="1"/>
      <c r="BD45" s="1"/>
      <c r="BE45" s="1"/>
    </row>
    <row r="46" ht="33.0" customHeight="1">
      <c r="B46" s="321"/>
      <c r="C46" s="1"/>
      <c r="D46" s="1"/>
      <c r="E46" s="1"/>
      <c r="F46" s="1"/>
      <c r="G46" s="1"/>
      <c r="H46" s="1"/>
      <c r="I46" s="1"/>
      <c r="J46" s="1"/>
      <c r="K46" s="321"/>
      <c r="L46" s="1"/>
      <c r="M46" s="321"/>
      <c r="N46" s="369"/>
      <c r="O46" s="368"/>
      <c r="P46" s="368"/>
      <c r="Q46" s="368"/>
      <c r="R46" s="368"/>
      <c r="S46" s="368"/>
      <c r="U46" s="367"/>
      <c r="V46" s="367"/>
      <c r="AE46" s="196" t="s">
        <v>2031</v>
      </c>
      <c r="AF46" s="222" t="s">
        <v>2032</v>
      </c>
      <c r="AG46" s="136" t="s">
        <v>2033</v>
      </c>
      <c r="AH46" s="222">
        <v>30.0</v>
      </c>
      <c r="AI46" s="323">
        <f t="shared" si="17"/>
        <v>3</v>
      </c>
      <c r="AJ46" s="324">
        <f t="shared" si="18"/>
        <v>27</v>
      </c>
      <c r="AK46" s="138">
        <v>0.05</v>
      </c>
      <c r="AL46" s="323"/>
      <c r="AM46" s="325" t="s">
        <v>263</v>
      </c>
      <c r="AN46" s="96"/>
      <c r="BB46" s="1"/>
      <c r="BC46" s="1"/>
      <c r="BD46" s="1"/>
      <c r="BE46" s="1"/>
    </row>
    <row r="47" ht="33.0" customHeight="1">
      <c r="B47" s="321"/>
      <c r="C47" s="1"/>
      <c r="D47" s="1"/>
      <c r="E47" s="1"/>
      <c r="F47" s="1"/>
      <c r="G47" s="1"/>
      <c r="H47" s="1"/>
      <c r="I47" s="1"/>
      <c r="J47" s="1"/>
      <c r="K47" s="321"/>
      <c r="L47" s="1"/>
      <c r="M47" s="321"/>
      <c r="N47" s="369"/>
      <c r="O47" s="368"/>
      <c r="P47" s="368"/>
      <c r="Q47" s="368"/>
      <c r="R47" s="368"/>
      <c r="S47" s="368"/>
      <c r="U47" s="367"/>
      <c r="V47" s="367"/>
      <c r="AE47" s="196" t="s">
        <v>2034</v>
      </c>
      <c r="AF47" s="222" t="s">
        <v>2032</v>
      </c>
      <c r="AG47" s="136" t="s">
        <v>2035</v>
      </c>
      <c r="AH47" s="337">
        <v>145.0</v>
      </c>
      <c r="AI47" s="323">
        <f t="shared" si="17"/>
        <v>14.5</v>
      </c>
      <c r="AJ47" s="324">
        <f t="shared" si="18"/>
        <v>130.5</v>
      </c>
      <c r="AK47" s="138">
        <v>0.05</v>
      </c>
      <c r="AL47" s="323"/>
      <c r="AM47" s="325" t="s">
        <v>263</v>
      </c>
      <c r="AN47" s="96"/>
      <c r="BB47" s="1"/>
      <c r="BC47" s="1"/>
      <c r="BD47" s="1"/>
      <c r="BE47" s="1"/>
    </row>
    <row r="48" ht="33.0" customHeight="1">
      <c r="B48" s="321"/>
      <c r="C48" s="1"/>
      <c r="D48" s="1"/>
      <c r="E48" s="1"/>
      <c r="F48" s="1"/>
      <c r="G48" s="1"/>
      <c r="H48" s="1"/>
      <c r="I48" s="1"/>
      <c r="J48" s="1"/>
      <c r="K48" s="321"/>
      <c r="L48" s="1"/>
      <c r="M48" s="321"/>
      <c r="N48" s="369"/>
      <c r="O48" s="368"/>
      <c r="P48" s="368"/>
      <c r="Q48" s="368"/>
      <c r="R48" s="368"/>
      <c r="S48" s="368"/>
      <c r="U48" s="367"/>
      <c r="V48" s="367"/>
      <c r="AE48" s="196" t="s">
        <v>2036</v>
      </c>
      <c r="AF48" s="222" t="s">
        <v>2032</v>
      </c>
      <c r="AG48" s="136" t="s">
        <v>2037</v>
      </c>
      <c r="AH48" s="222">
        <v>10.0</v>
      </c>
      <c r="AI48" s="323">
        <f t="shared" si="17"/>
        <v>1</v>
      </c>
      <c r="AJ48" s="324">
        <f t="shared" si="18"/>
        <v>9</v>
      </c>
      <c r="AK48" s="138">
        <v>0.05</v>
      </c>
      <c r="AL48" s="323"/>
      <c r="AM48" s="325" t="s">
        <v>263</v>
      </c>
      <c r="AN48" s="96"/>
      <c r="BB48" s="1"/>
      <c r="BC48" s="1"/>
      <c r="BD48" s="1"/>
      <c r="BE48" s="1"/>
    </row>
    <row r="49" ht="33.0" customHeight="1">
      <c r="B49" s="321"/>
      <c r="C49" s="1"/>
      <c r="D49" s="1"/>
      <c r="E49" s="1"/>
      <c r="F49" s="1"/>
      <c r="G49" s="1"/>
      <c r="H49" s="1"/>
      <c r="I49" s="1"/>
      <c r="J49" s="1"/>
      <c r="K49" s="321"/>
      <c r="L49" s="1"/>
      <c r="M49" s="321"/>
      <c r="N49" s="369"/>
      <c r="O49" s="368"/>
      <c r="P49" s="368"/>
      <c r="Q49" s="368"/>
      <c r="R49" s="368"/>
      <c r="S49" s="368"/>
      <c r="U49" s="367"/>
      <c r="V49" s="367"/>
      <c r="AE49" s="196" t="s">
        <v>2038</v>
      </c>
      <c r="AF49" s="222" t="s">
        <v>2032</v>
      </c>
      <c r="AG49" s="136" t="s">
        <v>2039</v>
      </c>
      <c r="AH49" s="337">
        <v>35.0</v>
      </c>
      <c r="AI49" s="323">
        <f t="shared" si="17"/>
        <v>3.5</v>
      </c>
      <c r="AJ49" s="324">
        <f t="shared" si="18"/>
        <v>31.5</v>
      </c>
      <c r="AK49" s="138">
        <v>0.05</v>
      </c>
      <c r="AL49" s="323"/>
      <c r="AM49" s="325" t="s">
        <v>263</v>
      </c>
      <c r="AN49" s="96"/>
      <c r="BB49" s="1"/>
      <c r="BC49" s="1"/>
      <c r="BD49" s="1"/>
      <c r="BE49" s="1"/>
    </row>
    <row r="50" ht="33.0" customHeight="1">
      <c r="B50" s="321"/>
      <c r="C50" s="1"/>
      <c r="D50" s="1"/>
      <c r="E50" s="1"/>
      <c r="F50" s="1"/>
      <c r="G50" s="1"/>
      <c r="H50" s="1"/>
      <c r="I50" s="1"/>
      <c r="J50" s="1"/>
      <c r="K50" s="321"/>
      <c r="L50" s="1"/>
      <c r="M50" s="321"/>
      <c r="N50" s="369"/>
      <c r="O50" s="368"/>
      <c r="P50" s="368"/>
      <c r="Q50" s="368"/>
      <c r="R50" s="368"/>
      <c r="S50" s="368"/>
      <c r="U50" s="367"/>
      <c r="V50" s="367"/>
      <c r="AE50" s="196" t="s">
        <v>2040</v>
      </c>
      <c r="AF50" s="222" t="s">
        <v>2032</v>
      </c>
      <c r="AG50" s="136" t="s">
        <v>2041</v>
      </c>
      <c r="AH50" s="222">
        <v>10.0</v>
      </c>
      <c r="AI50" s="323">
        <f t="shared" si="17"/>
        <v>1</v>
      </c>
      <c r="AJ50" s="324">
        <f t="shared" si="18"/>
        <v>9</v>
      </c>
      <c r="AK50" s="138">
        <v>0.05</v>
      </c>
      <c r="AL50" s="323"/>
      <c r="AM50" s="325" t="s">
        <v>263</v>
      </c>
      <c r="AN50" s="96"/>
      <c r="BB50" s="1"/>
      <c r="BC50" s="1"/>
      <c r="BD50" s="1"/>
      <c r="BE50" s="1"/>
    </row>
    <row r="51" ht="33.0" customHeight="1">
      <c r="B51" s="321"/>
      <c r="C51" s="1"/>
      <c r="D51" s="1"/>
      <c r="E51" s="1"/>
      <c r="F51" s="1"/>
      <c r="G51" s="1"/>
      <c r="H51" s="1"/>
      <c r="I51" s="1"/>
      <c r="J51" s="1"/>
      <c r="K51" s="321"/>
      <c r="L51" s="1"/>
      <c r="M51" s="321"/>
      <c r="N51" s="369"/>
      <c r="O51" s="368"/>
      <c r="P51" s="368"/>
      <c r="Q51" s="368"/>
      <c r="R51" s="368"/>
      <c r="S51" s="368"/>
      <c r="U51" s="367"/>
      <c r="V51" s="367"/>
      <c r="AE51" s="196" t="s">
        <v>2042</v>
      </c>
      <c r="AF51" s="222" t="s">
        <v>2032</v>
      </c>
      <c r="AG51" s="136" t="s">
        <v>2043</v>
      </c>
      <c r="AH51" s="337">
        <v>10.0</v>
      </c>
      <c r="AI51" s="323">
        <f t="shared" si="17"/>
        <v>1</v>
      </c>
      <c r="AJ51" s="324">
        <f t="shared" si="18"/>
        <v>9</v>
      </c>
      <c r="AK51" s="138">
        <v>0.05</v>
      </c>
      <c r="AL51" s="323"/>
      <c r="AM51" s="325" t="s">
        <v>263</v>
      </c>
      <c r="AN51" s="1"/>
      <c r="BB51" s="1"/>
      <c r="BC51" s="1"/>
      <c r="BD51" s="1"/>
      <c r="BE51" s="1"/>
    </row>
    <row r="52" ht="33.0" customHeight="1">
      <c r="B52" s="321"/>
      <c r="C52" s="321"/>
      <c r="D52" s="1"/>
      <c r="E52" s="1"/>
      <c r="F52" s="1"/>
      <c r="G52" s="1"/>
      <c r="H52" s="1"/>
      <c r="I52" s="1"/>
      <c r="J52" s="1"/>
      <c r="K52" s="321"/>
      <c r="L52" s="1"/>
      <c r="M52" s="321"/>
      <c r="N52" s="369"/>
      <c r="O52" s="368"/>
      <c r="P52" s="368"/>
      <c r="Q52" s="368"/>
      <c r="R52" s="368"/>
      <c r="S52" s="368"/>
      <c r="U52" s="367"/>
      <c r="V52" s="367"/>
      <c r="AE52" s="196" t="s">
        <v>2040</v>
      </c>
      <c r="AF52" s="222" t="s">
        <v>2032</v>
      </c>
      <c r="AG52" s="136" t="s">
        <v>2044</v>
      </c>
      <c r="AH52" s="337">
        <v>80.0</v>
      </c>
      <c r="AI52" s="323">
        <f t="shared" si="17"/>
        <v>8</v>
      </c>
      <c r="AJ52" s="324">
        <f t="shared" si="18"/>
        <v>72</v>
      </c>
      <c r="AK52" s="138">
        <v>0.05</v>
      </c>
      <c r="AL52" s="323"/>
      <c r="AM52" s="325" t="s">
        <v>263</v>
      </c>
      <c r="AN52" s="1"/>
      <c r="BB52" s="1"/>
      <c r="BC52" s="1"/>
      <c r="BD52" s="1"/>
      <c r="BE52" s="1"/>
    </row>
    <row r="53" ht="33.0" customHeight="1">
      <c r="B53" s="321"/>
      <c r="C53" s="321"/>
      <c r="D53" s="1"/>
      <c r="E53" s="1"/>
      <c r="F53" s="1"/>
      <c r="G53" s="1"/>
      <c r="H53" s="1"/>
      <c r="I53" s="1"/>
      <c r="J53" s="1"/>
      <c r="K53" s="321"/>
      <c r="L53" s="1"/>
      <c r="M53" s="321"/>
      <c r="N53" s="369"/>
      <c r="O53" s="368"/>
      <c r="P53" s="368"/>
      <c r="Q53" s="368"/>
      <c r="R53" s="368"/>
      <c r="S53" s="368"/>
      <c r="U53" s="367"/>
      <c r="V53" s="367"/>
      <c r="AE53" s="196" t="s">
        <v>2045</v>
      </c>
      <c r="AF53" s="222" t="s">
        <v>2032</v>
      </c>
      <c r="AG53" s="136" t="s">
        <v>879</v>
      </c>
      <c r="AH53" s="337">
        <v>85.0</v>
      </c>
      <c r="AI53" s="323">
        <f t="shared" si="17"/>
        <v>8.5</v>
      </c>
      <c r="AJ53" s="324">
        <f t="shared" si="18"/>
        <v>76.5</v>
      </c>
      <c r="AK53" s="138">
        <v>0.05</v>
      </c>
      <c r="AL53" s="323"/>
      <c r="AM53" s="325" t="s">
        <v>263</v>
      </c>
      <c r="AN53" s="1"/>
      <c r="BB53" s="1"/>
      <c r="BC53" s="1"/>
      <c r="BD53" s="1"/>
      <c r="BE53" s="1"/>
    </row>
    <row r="54" ht="33.0" customHeight="1">
      <c r="B54" s="321"/>
      <c r="C54" s="321"/>
      <c r="D54" s="1"/>
      <c r="E54" s="1"/>
      <c r="F54" s="1"/>
      <c r="G54" s="1"/>
      <c r="H54" s="1"/>
      <c r="I54" s="1"/>
      <c r="J54" s="1"/>
      <c r="K54" s="321"/>
      <c r="L54" s="1"/>
      <c r="M54" s="321"/>
      <c r="N54" s="321"/>
      <c r="O54" s="368"/>
      <c r="P54" s="368"/>
      <c r="Q54" s="368"/>
      <c r="R54" s="368"/>
      <c r="S54" s="368"/>
      <c r="U54" s="367"/>
      <c r="V54" s="367"/>
      <c r="AE54" s="196"/>
      <c r="AF54" s="222"/>
      <c r="AG54" s="136"/>
      <c r="AH54" s="337"/>
      <c r="AI54" s="323"/>
      <c r="AJ54" s="323"/>
      <c r="AK54" s="138"/>
      <c r="AL54" s="323"/>
      <c r="AM54" s="325"/>
      <c r="AN54" s="1"/>
      <c r="BB54" s="1"/>
      <c r="BC54" s="1"/>
      <c r="BD54" s="1"/>
      <c r="BE54" s="1"/>
    </row>
    <row r="55" ht="33.0" customHeight="1">
      <c r="B55" s="321"/>
      <c r="C55" s="321"/>
      <c r="D55" s="1"/>
      <c r="E55" s="1"/>
      <c r="F55" s="1"/>
      <c r="G55" s="1"/>
      <c r="H55" s="1"/>
      <c r="I55" s="1"/>
      <c r="J55" s="1"/>
      <c r="K55" s="321"/>
      <c r="L55" s="1"/>
      <c r="M55" s="321"/>
      <c r="N55" s="321"/>
      <c r="O55" s="368"/>
      <c r="P55" s="368"/>
      <c r="Q55" s="368"/>
      <c r="R55" s="368"/>
      <c r="S55" s="368"/>
      <c r="U55" s="367"/>
      <c r="V55" s="367"/>
      <c r="AE55" s="196" t="s">
        <v>2046</v>
      </c>
      <c r="AF55" s="222" t="s">
        <v>2047</v>
      </c>
      <c r="AG55" s="136" t="s">
        <v>2048</v>
      </c>
      <c r="AH55" s="337">
        <v>199.0</v>
      </c>
      <c r="AI55" s="323">
        <f t="shared" ref="AI55:AI56" si="19">AH55*10/100</f>
        <v>19.9</v>
      </c>
      <c r="AJ55" s="324">
        <f t="shared" ref="AJ55:AJ56" si="20">AH55-AI55</f>
        <v>179.1</v>
      </c>
      <c r="AK55" s="138">
        <v>0.05</v>
      </c>
      <c r="AL55" s="323"/>
      <c r="AM55" s="325" t="s">
        <v>263</v>
      </c>
      <c r="AN55" s="96"/>
      <c r="BB55" s="1"/>
      <c r="BC55" s="1"/>
      <c r="BD55" s="1"/>
      <c r="BE55" s="1"/>
    </row>
    <row r="56" ht="33.0" customHeight="1">
      <c r="B56" s="321"/>
      <c r="C56" s="1"/>
      <c r="D56" s="1"/>
      <c r="E56" s="1"/>
      <c r="F56" s="1"/>
      <c r="G56" s="1"/>
      <c r="H56" s="1"/>
      <c r="I56" s="1"/>
      <c r="J56" s="1"/>
      <c r="K56" s="321"/>
      <c r="L56" s="1"/>
      <c r="M56" s="321"/>
      <c r="N56" s="321"/>
      <c r="O56" s="368"/>
      <c r="P56" s="368"/>
      <c r="Q56" s="368"/>
      <c r="R56" s="368"/>
      <c r="S56" s="368"/>
      <c r="U56" s="367"/>
      <c r="V56" s="367"/>
      <c r="AE56" s="196" t="s">
        <v>2049</v>
      </c>
      <c r="AF56" s="142" t="s">
        <v>2050</v>
      </c>
      <c r="AG56" s="222" t="s">
        <v>2051</v>
      </c>
      <c r="AH56" s="337">
        <v>60.0</v>
      </c>
      <c r="AI56" s="323">
        <f t="shared" si="19"/>
        <v>6</v>
      </c>
      <c r="AJ56" s="324">
        <f t="shared" si="20"/>
        <v>54</v>
      </c>
      <c r="AK56" s="138">
        <v>0.05</v>
      </c>
      <c r="AL56" s="323"/>
      <c r="AM56" s="325" t="s">
        <v>263</v>
      </c>
      <c r="AN56" s="1"/>
      <c r="BB56" s="1"/>
      <c r="BC56" s="1"/>
      <c r="BD56" s="1"/>
      <c r="BE56" s="1"/>
    </row>
    <row r="57" ht="33.0" customHeight="1">
      <c r="B57" s="321"/>
      <c r="C57" s="1"/>
      <c r="D57" s="1"/>
      <c r="E57" s="1"/>
      <c r="F57" s="1"/>
      <c r="G57" s="1"/>
      <c r="H57" s="1"/>
      <c r="I57" s="1"/>
      <c r="J57" s="1"/>
      <c r="K57" s="321"/>
      <c r="L57" s="1"/>
      <c r="M57" s="321"/>
      <c r="N57" s="321"/>
      <c r="O57" s="368"/>
      <c r="P57" s="368"/>
      <c r="Q57" s="368"/>
      <c r="R57" s="368"/>
      <c r="S57" s="368"/>
      <c r="U57" s="367"/>
      <c r="V57" s="367"/>
      <c r="AE57" s="149"/>
      <c r="AF57" s="222"/>
      <c r="AG57" s="136"/>
      <c r="AH57" s="337"/>
      <c r="AI57" s="323"/>
      <c r="AJ57" s="323"/>
      <c r="AK57" s="138"/>
      <c r="AL57" s="323"/>
      <c r="AM57" s="325"/>
      <c r="AN57" s="1"/>
      <c r="BB57" s="1"/>
      <c r="BC57" s="1"/>
      <c r="BD57" s="1"/>
      <c r="BE57" s="1"/>
    </row>
    <row r="58" ht="33.0" customHeight="1">
      <c r="B58" s="321"/>
      <c r="C58" s="368"/>
      <c r="D58" s="321"/>
      <c r="E58" s="321"/>
      <c r="F58" s="321"/>
      <c r="G58" s="321"/>
      <c r="H58" s="321"/>
      <c r="I58" s="321"/>
      <c r="J58" s="321"/>
      <c r="K58" s="321"/>
      <c r="L58" s="1"/>
      <c r="M58" s="321"/>
      <c r="N58" s="321"/>
      <c r="O58" s="368"/>
      <c r="P58" s="368"/>
      <c r="Q58" s="368"/>
      <c r="R58" s="368"/>
      <c r="S58" s="368"/>
      <c r="U58" s="367"/>
      <c r="V58" s="367"/>
      <c r="AE58" s="196" t="s">
        <v>2052</v>
      </c>
      <c r="AF58" s="222" t="s">
        <v>2053</v>
      </c>
      <c r="AG58" s="136" t="s">
        <v>2054</v>
      </c>
      <c r="AH58" s="337">
        <v>50.0</v>
      </c>
      <c r="AI58" s="323">
        <f t="shared" ref="AI58:AI63" si="21">AH58*10/100</f>
        <v>5</v>
      </c>
      <c r="AJ58" s="324">
        <f t="shared" ref="AJ58:AJ63" si="22">AH58-AI58</f>
        <v>45</v>
      </c>
      <c r="AK58" s="138">
        <v>0.05</v>
      </c>
      <c r="AL58" s="323"/>
      <c r="AM58" s="325" t="s">
        <v>263</v>
      </c>
      <c r="AN58" s="1"/>
      <c r="BB58" s="1"/>
      <c r="BC58" s="1"/>
      <c r="BD58" s="1"/>
      <c r="BE58" s="1"/>
    </row>
    <row r="59" ht="33.0" customHeight="1">
      <c r="B59" s="321"/>
      <c r="C59" s="369"/>
      <c r="D59" s="321"/>
      <c r="E59" s="321"/>
      <c r="F59" s="321"/>
      <c r="G59" s="321"/>
      <c r="H59" s="321"/>
      <c r="I59" s="321"/>
      <c r="J59" s="321"/>
      <c r="K59" s="321"/>
      <c r="L59" s="1"/>
      <c r="M59" s="321"/>
      <c r="N59" s="321"/>
      <c r="O59" s="368"/>
      <c r="P59" s="368"/>
      <c r="Q59" s="368"/>
      <c r="R59" s="368"/>
      <c r="S59" s="368"/>
      <c r="U59" s="367"/>
      <c r="V59" s="367"/>
      <c r="AE59" s="196" t="s">
        <v>2055</v>
      </c>
      <c r="AF59" s="222" t="s">
        <v>2053</v>
      </c>
      <c r="AG59" s="136" t="s">
        <v>569</v>
      </c>
      <c r="AH59" s="136">
        <v>50.0</v>
      </c>
      <c r="AI59" s="323">
        <f t="shared" si="21"/>
        <v>5</v>
      </c>
      <c r="AJ59" s="324">
        <f t="shared" si="22"/>
        <v>45</v>
      </c>
      <c r="AK59" s="138">
        <v>0.05</v>
      </c>
      <c r="AL59" s="323"/>
      <c r="AM59" s="325" t="s">
        <v>263</v>
      </c>
      <c r="AN59" s="1"/>
      <c r="BB59" s="1"/>
      <c r="BC59" s="1"/>
      <c r="BD59" s="1"/>
      <c r="BE59" s="1"/>
    </row>
    <row r="60" ht="33.0" customHeight="1">
      <c r="B60" s="321"/>
      <c r="C60" s="369"/>
      <c r="D60" s="321"/>
      <c r="E60" s="321"/>
      <c r="F60" s="321"/>
      <c r="G60" s="321"/>
      <c r="H60" s="321"/>
      <c r="I60" s="321"/>
      <c r="J60" s="321"/>
      <c r="K60" s="321"/>
      <c r="L60" s="1"/>
      <c r="M60" s="321"/>
      <c r="N60" s="369"/>
      <c r="O60" s="368"/>
      <c r="P60" s="368"/>
      <c r="Q60" s="368"/>
      <c r="R60" s="368"/>
      <c r="S60" s="368"/>
      <c r="U60" s="367"/>
      <c r="V60" s="367"/>
      <c r="AE60" s="196" t="s">
        <v>2056</v>
      </c>
      <c r="AF60" s="222" t="s">
        <v>2057</v>
      </c>
      <c r="AG60" s="136" t="s">
        <v>2058</v>
      </c>
      <c r="AH60" s="337">
        <v>230.0</v>
      </c>
      <c r="AI60" s="323">
        <f t="shared" si="21"/>
        <v>23</v>
      </c>
      <c r="AJ60" s="324">
        <f t="shared" si="22"/>
        <v>207</v>
      </c>
      <c r="AK60" s="138">
        <v>0.05</v>
      </c>
      <c r="AL60" s="323"/>
      <c r="AM60" s="325" t="s">
        <v>263</v>
      </c>
      <c r="AN60" s="1"/>
      <c r="BB60" s="1"/>
      <c r="BC60" s="1"/>
      <c r="BD60" s="1"/>
      <c r="BE60" s="1"/>
    </row>
    <row r="61" ht="33.0" customHeight="1">
      <c r="B61" s="321"/>
      <c r="C61" s="369"/>
      <c r="D61" s="321"/>
      <c r="E61" s="321"/>
      <c r="F61" s="321"/>
      <c r="G61" s="321"/>
      <c r="H61" s="321"/>
      <c r="I61" s="321"/>
      <c r="J61" s="321"/>
      <c r="K61" s="321"/>
      <c r="L61" s="1"/>
      <c r="M61" s="321"/>
      <c r="N61" s="369"/>
      <c r="O61" s="368"/>
      <c r="P61" s="368"/>
      <c r="Q61" s="368"/>
      <c r="R61" s="368"/>
      <c r="S61" s="368"/>
      <c r="U61" s="367"/>
      <c r="V61" s="367"/>
      <c r="AE61" s="196" t="s">
        <v>2059</v>
      </c>
      <c r="AF61" s="222" t="s">
        <v>2060</v>
      </c>
      <c r="AG61" s="136" t="s">
        <v>2061</v>
      </c>
      <c r="AH61" s="337">
        <v>145.0</v>
      </c>
      <c r="AI61" s="323">
        <f t="shared" si="21"/>
        <v>14.5</v>
      </c>
      <c r="AJ61" s="324">
        <f t="shared" si="22"/>
        <v>130.5</v>
      </c>
      <c r="AK61" s="138">
        <v>0.05</v>
      </c>
      <c r="AL61" s="323"/>
      <c r="AM61" s="325" t="s">
        <v>263</v>
      </c>
      <c r="AN61" s="1"/>
      <c r="BB61" s="1"/>
      <c r="BC61" s="1"/>
      <c r="BD61" s="1"/>
      <c r="BE61" s="1"/>
    </row>
    <row r="62" ht="33.0" customHeight="1">
      <c r="B62" s="321"/>
      <c r="C62" s="369"/>
      <c r="D62" s="321"/>
      <c r="E62" s="321"/>
      <c r="F62" s="321"/>
      <c r="G62" s="321"/>
      <c r="H62" s="321"/>
      <c r="I62" s="321"/>
      <c r="J62" s="321"/>
      <c r="K62" s="321"/>
      <c r="L62" s="1"/>
      <c r="M62" s="321"/>
      <c r="N62" s="369"/>
      <c r="O62" s="368"/>
      <c r="P62" s="368"/>
      <c r="Q62" s="368"/>
      <c r="R62" s="368"/>
      <c r="S62" s="368"/>
      <c r="U62" s="367"/>
      <c r="V62" s="367"/>
      <c r="AE62" s="196" t="s">
        <v>2062</v>
      </c>
      <c r="AF62" s="222" t="s">
        <v>2063</v>
      </c>
      <c r="AG62" s="136" t="s">
        <v>28</v>
      </c>
      <c r="AH62" s="337">
        <v>40.0</v>
      </c>
      <c r="AI62" s="323">
        <f t="shared" si="21"/>
        <v>4</v>
      </c>
      <c r="AJ62" s="324">
        <f t="shared" si="22"/>
        <v>36</v>
      </c>
      <c r="AK62" s="138">
        <v>0.05</v>
      </c>
      <c r="AL62" s="323"/>
      <c r="AM62" s="325" t="s">
        <v>263</v>
      </c>
      <c r="AN62" s="1"/>
      <c r="BB62" s="1"/>
      <c r="BC62" s="1"/>
      <c r="BD62" s="1"/>
      <c r="BE62" s="1"/>
    </row>
    <row r="63" ht="33.0" customHeight="1">
      <c r="B63" s="321"/>
      <c r="C63" s="369"/>
      <c r="D63" s="321"/>
      <c r="E63" s="321"/>
      <c r="F63" s="321"/>
      <c r="G63" s="321"/>
      <c r="H63" s="321"/>
      <c r="I63" s="321"/>
      <c r="J63" s="321"/>
      <c r="K63" s="321"/>
      <c r="L63" s="1"/>
      <c r="M63" s="321"/>
      <c r="N63" s="369"/>
      <c r="O63" s="368"/>
      <c r="P63" s="368"/>
      <c r="Q63" s="368"/>
      <c r="R63" s="368"/>
      <c r="S63" s="368"/>
      <c r="U63" s="367"/>
      <c r="V63" s="367"/>
      <c r="AD63" s="1"/>
      <c r="AE63" s="196" t="s">
        <v>2064</v>
      </c>
      <c r="AF63" s="222" t="s">
        <v>2065</v>
      </c>
      <c r="AG63" s="136" t="s">
        <v>2066</v>
      </c>
      <c r="AH63" s="136">
        <v>120.0</v>
      </c>
      <c r="AI63" s="323">
        <f t="shared" si="21"/>
        <v>12</v>
      </c>
      <c r="AJ63" s="324">
        <f t="shared" si="22"/>
        <v>108</v>
      </c>
      <c r="AK63" s="138">
        <v>0.05</v>
      </c>
      <c r="AL63" s="323"/>
      <c r="AM63" s="325" t="s">
        <v>263</v>
      </c>
      <c r="AN63" s="1"/>
      <c r="BB63" s="1"/>
      <c r="BC63" s="1"/>
      <c r="BD63" s="1"/>
      <c r="BE63" s="1"/>
    </row>
    <row r="64" ht="33.0" customHeight="1">
      <c r="B64" s="321"/>
      <c r="C64" s="369"/>
      <c r="D64" s="321"/>
      <c r="E64" s="321"/>
      <c r="F64" s="321"/>
      <c r="G64" s="321"/>
      <c r="H64" s="321"/>
      <c r="I64" s="321"/>
      <c r="J64" s="321"/>
      <c r="K64" s="321"/>
      <c r="L64" s="1"/>
      <c r="M64" s="321"/>
      <c r="N64" s="369"/>
      <c r="O64" s="368"/>
      <c r="P64" s="368"/>
      <c r="Q64" s="368"/>
      <c r="R64" s="368"/>
      <c r="S64" s="368"/>
      <c r="U64" s="367"/>
      <c r="V64" s="367"/>
      <c r="AD64" s="1"/>
      <c r="AN64" s="1"/>
      <c r="BB64" s="1"/>
      <c r="BC64" s="1"/>
      <c r="BD64" s="1"/>
      <c r="BE64" s="1"/>
    </row>
    <row r="65" ht="33.0" customHeight="1">
      <c r="B65" s="321"/>
      <c r="C65" s="369"/>
      <c r="D65" s="321"/>
      <c r="E65" s="321"/>
      <c r="F65" s="321"/>
      <c r="G65" s="321"/>
      <c r="H65" s="321"/>
      <c r="I65" s="321"/>
      <c r="J65" s="321"/>
      <c r="K65" s="321"/>
      <c r="L65" s="1"/>
      <c r="M65" s="321"/>
      <c r="N65" s="369"/>
      <c r="O65" s="368"/>
      <c r="P65" s="368"/>
      <c r="Q65" s="368"/>
      <c r="R65" s="368"/>
      <c r="S65" s="368"/>
      <c r="U65" s="367"/>
      <c r="V65" s="367"/>
      <c r="AN65" s="1"/>
      <c r="BB65" s="1"/>
      <c r="BC65" s="1"/>
      <c r="BD65" s="1"/>
      <c r="BE65" s="1"/>
    </row>
    <row r="66" ht="33.0" customHeight="1">
      <c r="B66" s="321"/>
      <c r="C66" s="369"/>
      <c r="D66" s="321"/>
      <c r="E66" s="321"/>
      <c r="F66" s="321"/>
      <c r="G66" s="321"/>
      <c r="H66" s="321"/>
      <c r="I66" s="321"/>
      <c r="J66" s="321"/>
      <c r="K66" s="321"/>
      <c r="L66" s="1"/>
      <c r="M66" s="321"/>
      <c r="N66" s="369"/>
      <c r="O66" s="368"/>
      <c r="P66" s="368"/>
      <c r="Q66" s="368"/>
      <c r="R66" s="368"/>
      <c r="S66" s="368"/>
      <c r="U66" s="367"/>
      <c r="V66" s="367"/>
      <c r="AM66" s="1"/>
      <c r="AN66" s="1"/>
      <c r="BB66" s="1"/>
      <c r="BC66" s="1"/>
      <c r="BD66" s="1"/>
      <c r="BE66" s="1"/>
    </row>
    <row r="67" ht="33.0" customHeight="1">
      <c r="B67" s="321"/>
      <c r="C67" s="369"/>
      <c r="D67" s="321"/>
      <c r="E67" s="321"/>
      <c r="F67" s="321"/>
      <c r="G67" s="321"/>
      <c r="H67" s="321"/>
      <c r="I67" s="321"/>
      <c r="J67" s="321"/>
      <c r="K67" s="321"/>
      <c r="L67" s="1"/>
      <c r="M67" s="321"/>
      <c r="N67" s="369"/>
      <c r="O67" s="368"/>
      <c r="P67" s="368"/>
      <c r="Q67" s="368"/>
      <c r="R67" s="368"/>
      <c r="S67" s="368"/>
      <c r="U67" s="367"/>
      <c r="V67" s="367"/>
      <c r="AD67" s="1"/>
      <c r="AE67" s="1"/>
      <c r="AN67" s="1"/>
      <c r="BB67" s="1"/>
      <c r="BC67" s="1"/>
      <c r="BD67" s="1"/>
      <c r="BE67" s="1"/>
    </row>
    <row r="68" ht="33.0" customHeight="1"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1"/>
      <c r="M68" s="321"/>
      <c r="N68" s="321"/>
      <c r="O68" s="368"/>
      <c r="P68" s="368"/>
      <c r="Q68" s="368"/>
      <c r="R68" s="368"/>
      <c r="S68" s="368"/>
      <c r="U68" s="367"/>
      <c r="V68" s="367"/>
      <c r="AN68" s="1"/>
      <c r="BB68" s="1"/>
      <c r="BC68" s="1"/>
      <c r="BD68" s="1"/>
      <c r="BE68" s="1"/>
    </row>
    <row r="69" ht="33.0" customHeight="1">
      <c r="B69" s="321"/>
      <c r="C69" s="321"/>
      <c r="D69" s="321"/>
      <c r="E69" s="321"/>
      <c r="F69" s="321"/>
      <c r="G69" s="321"/>
      <c r="H69" s="321"/>
      <c r="I69" s="321"/>
      <c r="J69" s="321"/>
      <c r="K69" s="321"/>
      <c r="L69" s="1"/>
      <c r="M69" s="321"/>
      <c r="N69" s="369"/>
      <c r="O69" s="368"/>
      <c r="P69" s="368"/>
      <c r="Q69" s="368"/>
      <c r="R69" s="368"/>
      <c r="S69" s="368"/>
      <c r="U69" s="367"/>
      <c r="V69" s="367"/>
      <c r="AM69" s="1"/>
      <c r="AN69" s="1"/>
      <c r="BB69" s="1"/>
      <c r="BC69" s="1"/>
      <c r="BD69" s="1"/>
      <c r="BE69" s="1"/>
    </row>
    <row r="70" ht="33.0" customHeight="1"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1"/>
      <c r="M70" s="321"/>
      <c r="N70" s="369"/>
      <c r="O70" s="368"/>
      <c r="P70" s="368"/>
      <c r="Q70" s="368"/>
      <c r="R70" s="368"/>
      <c r="S70" s="368"/>
      <c r="U70" s="367"/>
      <c r="V70" s="367"/>
      <c r="AN70" s="1"/>
      <c r="BB70" s="1"/>
      <c r="BC70" s="1"/>
      <c r="BD70" s="1"/>
      <c r="BE70" s="1"/>
    </row>
    <row r="71" ht="33.0" customHeight="1"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1"/>
      <c r="M71" s="321"/>
      <c r="N71" s="369"/>
      <c r="O71" s="368"/>
      <c r="P71" s="368"/>
      <c r="Q71" s="368"/>
      <c r="R71" s="368"/>
      <c r="S71" s="368"/>
      <c r="U71" s="367"/>
      <c r="V71" s="367"/>
      <c r="BB71" s="1"/>
      <c r="BC71" s="1"/>
      <c r="BD71" s="1"/>
      <c r="BE71" s="1"/>
    </row>
    <row r="72" ht="33.0" customHeight="1"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1"/>
      <c r="M72" s="321"/>
      <c r="N72" s="369"/>
      <c r="O72" s="368"/>
      <c r="P72" s="368"/>
      <c r="Q72" s="368"/>
      <c r="R72" s="368"/>
      <c r="S72" s="368"/>
      <c r="U72" s="367"/>
      <c r="V72" s="367"/>
      <c r="BB72" s="1"/>
      <c r="BC72" s="1"/>
      <c r="BD72" s="1"/>
      <c r="BE72" s="1"/>
    </row>
    <row r="73" ht="33.0" customHeight="1"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1"/>
      <c r="M73" s="321"/>
      <c r="N73" s="369"/>
      <c r="O73" s="368"/>
      <c r="P73" s="368"/>
      <c r="Q73" s="368"/>
      <c r="R73" s="368"/>
      <c r="S73" s="368"/>
      <c r="U73" s="367"/>
      <c r="V73" s="367"/>
      <c r="AD73" s="1"/>
      <c r="BB73" s="1"/>
      <c r="BC73" s="1"/>
      <c r="BD73" s="1"/>
      <c r="BE73" s="1"/>
    </row>
    <row r="74" ht="33.0" customHeight="1">
      <c r="B74" s="321"/>
      <c r="C74" s="369"/>
      <c r="D74" s="321"/>
      <c r="E74" s="321"/>
      <c r="F74" s="321"/>
      <c r="G74" s="321"/>
      <c r="H74" s="321"/>
      <c r="I74" s="321"/>
      <c r="J74" s="321"/>
      <c r="K74" s="321"/>
      <c r="L74" s="1"/>
      <c r="M74" s="321"/>
      <c r="N74" s="369"/>
      <c r="O74" s="368"/>
      <c r="P74" s="368"/>
      <c r="Q74" s="368"/>
      <c r="R74" s="368"/>
      <c r="S74" s="368"/>
      <c r="U74" s="367"/>
      <c r="V74" s="367"/>
      <c r="BB74" s="1"/>
      <c r="BC74" s="1"/>
      <c r="BD74" s="1"/>
      <c r="BE74" s="1"/>
    </row>
    <row r="75" ht="33.0" customHeight="1">
      <c r="B75" s="321"/>
      <c r="C75" s="369"/>
      <c r="D75" s="321"/>
      <c r="E75" s="321"/>
      <c r="F75" s="321"/>
      <c r="G75" s="321"/>
      <c r="H75" s="321"/>
      <c r="I75" s="321"/>
      <c r="J75" s="321"/>
      <c r="K75" s="321"/>
      <c r="L75" s="1"/>
      <c r="M75" s="321"/>
      <c r="N75" s="369"/>
      <c r="O75" s="368"/>
      <c r="P75" s="368"/>
      <c r="Q75" s="368"/>
      <c r="R75" s="368"/>
      <c r="S75" s="368"/>
      <c r="U75" s="367"/>
      <c r="V75" s="367"/>
      <c r="BB75" s="1"/>
      <c r="BC75" s="1"/>
      <c r="BD75" s="1"/>
      <c r="BE75" s="1"/>
    </row>
    <row r="76" ht="33.0" customHeight="1">
      <c r="B76" s="321"/>
      <c r="C76" s="369"/>
      <c r="D76" s="321"/>
      <c r="E76" s="321"/>
      <c r="F76" s="321"/>
      <c r="G76" s="321"/>
      <c r="H76" s="321"/>
      <c r="I76" s="321"/>
      <c r="J76" s="321"/>
      <c r="K76" s="321"/>
      <c r="L76" s="1"/>
      <c r="M76" s="321"/>
      <c r="N76" s="369"/>
      <c r="O76" s="368"/>
      <c r="P76" s="368"/>
      <c r="Q76" s="368"/>
      <c r="R76" s="368"/>
      <c r="S76" s="368"/>
      <c r="U76" s="367"/>
      <c r="V76" s="367"/>
      <c r="BB76" s="1"/>
      <c r="BC76" s="1"/>
      <c r="BD76" s="1"/>
      <c r="BE76" s="1"/>
    </row>
    <row r="77" ht="33.0" customHeight="1">
      <c r="B77" s="321"/>
      <c r="C77" s="369"/>
      <c r="D77" s="321"/>
      <c r="E77" s="321"/>
      <c r="F77" s="321"/>
      <c r="G77" s="321"/>
      <c r="H77" s="321"/>
      <c r="I77" s="321"/>
      <c r="J77" s="321"/>
      <c r="K77" s="321"/>
      <c r="L77" s="1"/>
      <c r="M77" s="321"/>
      <c r="N77" s="369"/>
      <c r="O77" s="368"/>
      <c r="P77" s="368"/>
      <c r="Q77" s="368"/>
      <c r="R77" s="368"/>
      <c r="S77" s="368"/>
      <c r="U77" s="367"/>
      <c r="V77" s="367"/>
      <c r="BB77" s="1"/>
      <c r="BC77" s="1"/>
      <c r="BD77" s="1"/>
      <c r="BE77" s="1"/>
    </row>
    <row r="78" ht="33.0" customHeight="1">
      <c r="B78" s="321"/>
      <c r="C78" s="369"/>
      <c r="D78" s="321"/>
      <c r="E78" s="321"/>
      <c r="F78" s="321"/>
      <c r="G78" s="321"/>
      <c r="H78" s="321"/>
      <c r="I78" s="321"/>
      <c r="J78" s="321"/>
      <c r="K78" s="321"/>
      <c r="L78" s="1"/>
      <c r="M78" s="321"/>
      <c r="N78" s="369"/>
      <c r="O78" s="368"/>
      <c r="P78" s="368"/>
      <c r="Q78" s="368"/>
      <c r="R78" s="368"/>
      <c r="S78" s="368"/>
      <c r="U78" s="367"/>
      <c r="V78" s="367"/>
      <c r="BB78" s="1"/>
      <c r="BC78" s="1"/>
      <c r="BD78" s="1"/>
      <c r="BE78" s="1"/>
    </row>
    <row r="79" ht="33.0" customHeight="1">
      <c r="B79" s="321"/>
      <c r="C79" s="369"/>
      <c r="D79" s="321"/>
      <c r="E79" s="321"/>
      <c r="F79" s="321"/>
      <c r="G79" s="321"/>
      <c r="H79" s="321"/>
      <c r="I79" s="321"/>
      <c r="J79" s="321"/>
      <c r="K79" s="321"/>
      <c r="L79" s="1"/>
      <c r="M79" s="321"/>
      <c r="N79" s="321"/>
      <c r="O79" s="368"/>
      <c r="P79" s="368"/>
      <c r="Q79" s="368"/>
      <c r="R79" s="368"/>
      <c r="S79" s="368"/>
      <c r="U79" s="367"/>
      <c r="V79" s="367"/>
      <c r="BB79" s="1"/>
      <c r="BC79" s="1"/>
      <c r="BD79" s="1"/>
      <c r="BE79" s="1"/>
    </row>
    <row r="80" ht="33.0" customHeight="1">
      <c r="B80" s="321"/>
      <c r="C80" s="369"/>
      <c r="D80" s="321"/>
      <c r="E80" s="321"/>
      <c r="F80" s="321"/>
      <c r="G80" s="321"/>
      <c r="H80" s="321"/>
      <c r="I80" s="321"/>
      <c r="J80" s="321"/>
      <c r="K80" s="321"/>
      <c r="L80" s="1"/>
      <c r="M80" s="321"/>
      <c r="N80" s="369"/>
      <c r="O80" s="368"/>
      <c r="P80" s="368"/>
      <c r="Q80" s="368"/>
      <c r="R80" s="368"/>
      <c r="S80" s="368"/>
      <c r="U80" s="367"/>
      <c r="V80" s="367"/>
      <c r="BB80" s="1"/>
      <c r="BC80" s="1"/>
      <c r="BD80" s="1"/>
      <c r="BE80" s="1"/>
    </row>
    <row r="81" ht="33.0" customHeight="1">
      <c r="B81" s="321"/>
      <c r="C81" s="369"/>
      <c r="D81" s="321"/>
      <c r="E81" s="321"/>
      <c r="F81" s="321"/>
      <c r="G81" s="321"/>
      <c r="H81" s="321"/>
      <c r="I81" s="321"/>
      <c r="J81" s="321"/>
      <c r="K81" s="321"/>
      <c r="L81" s="1"/>
      <c r="M81" s="321"/>
      <c r="N81" s="369"/>
      <c r="O81" s="368"/>
      <c r="P81" s="368"/>
      <c r="Q81" s="368"/>
      <c r="R81" s="368"/>
      <c r="S81" s="368"/>
      <c r="U81" s="367"/>
      <c r="V81" s="367"/>
      <c r="BB81" s="1"/>
      <c r="BC81" s="1"/>
      <c r="BD81" s="1"/>
      <c r="BE81" s="1"/>
    </row>
    <row r="82" ht="33.0" customHeight="1"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1"/>
      <c r="M82" s="321"/>
      <c r="N82" s="369"/>
      <c r="O82" s="368"/>
      <c r="P82" s="368"/>
      <c r="Q82" s="368"/>
      <c r="R82" s="368"/>
      <c r="S82" s="368"/>
      <c r="U82" s="367"/>
      <c r="V82" s="367"/>
      <c r="BB82" s="1"/>
      <c r="BC82" s="1"/>
      <c r="BD82" s="1"/>
      <c r="BE82" s="1"/>
    </row>
    <row r="83" ht="33.0" customHeight="1">
      <c r="B83" s="321"/>
      <c r="C83" s="369"/>
      <c r="D83" s="321"/>
      <c r="E83" s="321"/>
      <c r="F83" s="321"/>
      <c r="G83" s="321"/>
      <c r="H83" s="321"/>
      <c r="I83" s="321"/>
      <c r="J83" s="321"/>
      <c r="K83" s="321"/>
      <c r="L83" s="1"/>
      <c r="M83" s="321"/>
      <c r="N83" s="369"/>
      <c r="O83" s="368"/>
      <c r="P83" s="368"/>
      <c r="Q83" s="368"/>
      <c r="R83" s="368"/>
      <c r="S83" s="368"/>
      <c r="U83" s="367"/>
      <c r="V83" s="367"/>
      <c r="BB83" s="1"/>
      <c r="BC83" s="1"/>
      <c r="BD83" s="1"/>
      <c r="BE83" s="1"/>
    </row>
    <row r="84" ht="33.0" customHeight="1">
      <c r="B84" s="321"/>
      <c r="C84" s="369"/>
      <c r="D84" s="321"/>
      <c r="E84" s="321"/>
      <c r="F84" s="321"/>
      <c r="G84" s="321"/>
      <c r="H84" s="321"/>
      <c r="I84" s="321"/>
      <c r="J84" s="321"/>
      <c r="K84" s="321"/>
      <c r="L84" s="1"/>
      <c r="M84" s="321"/>
      <c r="N84" s="369"/>
      <c r="O84" s="368"/>
      <c r="P84" s="368"/>
      <c r="Q84" s="368"/>
      <c r="R84" s="368"/>
      <c r="S84" s="368"/>
      <c r="U84" s="367"/>
      <c r="V84" s="367"/>
      <c r="BB84" s="1"/>
      <c r="BC84" s="1"/>
      <c r="BD84" s="1"/>
      <c r="BE84" s="1"/>
    </row>
    <row r="85" ht="33.0" customHeight="1">
      <c r="B85" s="321"/>
      <c r="C85" s="369"/>
      <c r="D85" s="321"/>
      <c r="E85" s="321"/>
      <c r="F85" s="321"/>
      <c r="G85" s="321"/>
      <c r="H85" s="321"/>
      <c r="I85" s="321"/>
      <c r="J85" s="321"/>
      <c r="K85" s="321"/>
      <c r="L85" s="1"/>
      <c r="M85" s="321"/>
      <c r="N85" s="369"/>
      <c r="O85" s="368"/>
      <c r="P85" s="368"/>
      <c r="Q85" s="368"/>
      <c r="R85" s="368"/>
      <c r="S85" s="368"/>
      <c r="U85" s="367"/>
      <c r="V85" s="367"/>
      <c r="BB85" s="1"/>
      <c r="BC85" s="1"/>
      <c r="BD85" s="1"/>
      <c r="BE85" s="1"/>
    </row>
    <row r="86" ht="33.0" customHeight="1">
      <c r="B86" s="321"/>
      <c r="C86" s="369"/>
      <c r="D86" s="321"/>
      <c r="E86" s="321"/>
      <c r="F86" s="321"/>
      <c r="G86" s="321"/>
      <c r="H86" s="321"/>
      <c r="I86" s="321"/>
      <c r="J86" s="321"/>
      <c r="K86" s="321"/>
      <c r="L86" s="1"/>
      <c r="M86" s="321"/>
      <c r="N86" s="369"/>
      <c r="O86" s="368"/>
      <c r="P86" s="368"/>
      <c r="Q86" s="368"/>
      <c r="R86" s="368"/>
      <c r="S86" s="368"/>
      <c r="U86" s="367"/>
      <c r="V86" s="367"/>
      <c r="BB86" s="1"/>
      <c r="BC86" s="1"/>
      <c r="BD86" s="1"/>
      <c r="BE86" s="1"/>
    </row>
    <row r="87" ht="33.0" customHeight="1">
      <c r="B87" s="321"/>
      <c r="C87" s="369"/>
      <c r="D87" s="321"/>
      <c r="E87" s="321"/>
      <c r="F87" s="321"/>
      <c r="G87" s="321"/>
      <c r="H87" s="321"/>
      <c r="I87" s="321"/>
      <c r="J87" s="321"/>
      <c r="K87" s="321"/>
      <c r="L87" s="1"/>
      <c r="M87" s="321"/>
      <c r="N87" s="369"/>
      <c r="O87" s="368"/>
      <c r="P87" s="368"/>
      <c r="Q87" s="368"/>
      <c r="R87" s="368"/>
      <c r="S87" s="368"/>
      <c r="U87" s="367"/>
      <c r="V87" s="367"/>
      <c r="BB87" s="1"/>
      <c r="BC87" s="1"/>
      <c r="BD87" s="1"/>
      <c r="BE87" s="1"/>
    </row>
    <row r="88" ht="33.0" customHeight="1">
      <c r="B88" s="321"/>
      <c r="C88" s="369"/>
      <c r="D88" s="321"/>
      <c r="E88" s="321"/>
      <c r="F88" s="321"/>
      <c r="G88" s="321"/>
      <c r="H88" s="321"/>
      <c r="I88" s="321"/>
      <c r="J88" s="321"/>
      <c r="K88" s="321"/>
      <c r="L88" s="1"/>
      <c r="M88" s="321"/>
      <c r="N88" s="369"/>
      <c r="O88" s="368"/>
      <c r="P88" s="368"/>
      <c r="Q88" s="368"/>
      <c r="R88" s="368"/>
      <c r="S88" s="368"/>
      <c r="U88" s="367"/>
      <c r="V88" s="367"/>
      <c r="BB88" s="1"/>
      <c r="BC88" s="1"/>
      <c r="BD88" s="1"/>
      <c r="BE88" s="1"/>
    </row>
    <row r="89" ht="33.0" customHeight="1">
      <c r="B89" s="321"/>
      <c r="C89" s="369"/>
      <c r="D89" s="321"/>
      <c r="E89" s="321"/>
      <c r="F89" s="321"/>
      <c r="G89" s="321"/>
      <c r="H89" s="321"/>
      <c r="I89" s="321"/>
      <c r="J89" s="321"/>
      <c r="K89" s="321"/>
      <c r="L89" s="1"/>
      <c r="M89" s="321"/>
      <c r="N89" s="369"/>
      <c r="O89" s="368"/>
      <c r="P89" s="368"/>
      <c r="Q89" s="368"/>
      <c r="R89" s="368"/>
      <c r="S89" s="368"/>
      <c r="U89" s="367"/>
      <c r="V89" s="367"/>
      <c r="BB89" s="1"/>
      <c r="BC89" s="1"/>
      <c r="BD89" s="1"/>
      <c r="BE89" s="1"/>
    </row>
    <row r="90" ht="33.0" customHeight="1">
      <c r="B90" s="321"/>
      <c r="C90" s="369"/>
      <c r="D90" s="321"/>
      <c r="E90" s="321"/>
      <c r="F90" s="321"/>
      <c r="G90" s="321"/>
      <c r="H90" s="321"/>
      <c r="I90" s="321"/>
      <c r="J90" s="321"/>
      <c r="K90" s="321"/>
      <c r="L90" s="1"/>
      <c r="M90" s="321"/>
      <c r="N90" s="321"/>
      <c r="O90" s="368"/>
      <c r="P90" s="368"/>
      <c r="Q90" s="368"/>
      <c r="R90" s="368"/>
      <c r="S90" s="368"/>
      <c r="U90" s="367"/>
      <c r="V90" s="367"/>
      <c r="BB90" s="1"/>
      <c r="BC90" s="1"/>
      <c r="BD90" s="1"/>
      <c r="BE90" s="1"/>
    </row>
    <row r="91" ht="33.0" customHeight="1">
      <c r="B91" s="321"/>
      <c r="C91" s="369"/>
      <c r="D91" s="321"/>
      <c r="E91" s="321"/>
      <c r="F91" s="321"/>
      <c r="G91" s="321"/>
      <c r="H91" s="321"/>
      <c r="I91" s="321"/>
      <c r="J91" s="321"/>
      <c r="K91" s="321"/>
      <c r="L91" s="1"/>
      <c r="M91" s="321"/>
      <c r="N91" s="369"/>
      <c r="O91" s="368"/>
      <c r="P91" s="368"/>
      <c r="Q91" s="368"/>
      <c r="R91" s="368"/>
      <c r="S91" s="368"/>
      <c r="U91" s="367"/>
      <c r="V91" s="367"/>
      <c r="BB91" s="1"/>
      <c r="BC91" s="1"/>
      <c r="BD91" s="1"/>
      <c r="BE91" s="1"/>
    </row>
    <row r="92" ht="33.0" customHeight="1">
      <c r="B92" s="321"/>
      <c r="C92" s="369"/>
      <c r="D92" s="321"/>
      <c r="E92" s="321"/>
      <c r="F92" s="321"/>
      <c r="G92" s="321"/>
      <c r="H92" s="321"/>
      <c r="I92" s="321"/>
      <c r="J92" s="321"/>
      <c r="K92" s="321"/>
      <c r="L92" s="1"/>
      <c r="M92" s="321"/>
      <c r="N92" s="369"/>
      <c r="O92" s="368"/>
      <c r="P92" s="368"/>
      <c r="Q92" s="368"/>
      <c r="R92" s="368"/>
      <c r="S92" s="368"/>
      <c r="U92" s="367"/>
      <c r="V92" s="367"/>
      <c r="BB92" s="1"/>
      <c r="BC92" s="1"/>
      <c r="BD92" s="1"/>
      <c r="BE92" s="1"/>
    </row>
    <row r="93" ht="33.0" customHeight="1"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1"/>
      <c r="M93" s="321"/>
      <c r="N93" s="369"/>
      <c r="O93" s="368"/>
      <c r="P93" s="368"/>
      <c r="Q93" s="368"/>
      <c r="R93" s="368"/>
      <c r="S93" s="368"/>
      <c r="U93" s="367"/>
      <c r="V93" s="367"/>
      <c r="BB93" s="1"/>
      <c r="BC93" s="1"/>
      <c r="BD93" s="1"/>
      <c r="BE93" s="1"/>
    </row>
    <row r="94" ht="33.0" customHeight="1">
      <c r="B94" s="321"/>
      <c r="C94" s="369"/>
      <c r="D94" s="321"/>
      <c r="E94" s="321"/>
      <c r="F94" s="321"/>
      <c r="G94" s="321"/>
      <c r="H94" s="321"/>
      <c r="I94" s="321"/>
      <c r="J94" s="321"/>
      <c r="K94" s="321"/>
      <c r="L94" s="1"/>
      <c r="M94" s="321"/>
      <c r="N94" s="369"/>
      <c r="O94" s="368"/>
      <c r="P94" s="368"/>
      <c r="Q94" s="368"/>
      <c r="R94" s="368"/>
      <c r="S94" s="368"/>
      <c r="U94" s="367"/>
      <c r="V94" s="367"/>
      <c r="BB94" s="1"/>
      <c r="BC94" s="1"/>
      <c r="BD94" s="1"/>
      <c r="BE94" s="1"/>
    </row>
    <row r="95" ht="33.0" customHeight="1">
      <c r="B95" s="321"/>
      <c r="C95" s="369"/>
      <c r="D95" s="321"/>
      <c r="E95" s="321"/>
      <c r="F95" s="321"/>
      <c r="G95" s="321"/>
      <c r="H95" s="321"/>
      <c r="I95" s="321"/>
      <c r="J95" s="321"/>
      <c r="K95" s="321"/>
      <c r="L95" s="1"/>
      <c r="M95" s="321"/>
      <c r="N95" s="369"/>
      <c r="O95" s="368"/>
      <c r="P95" s="368"/>
      <c r="Q95" s="368"/>
      <c r="R95" s="368"/>
      <c r="S95" s="368"/>
      <c r="U95" s="367"/>
      <c r="V95" s="367"/>
      <c r="BB95" s="1"/>
      <c r="BC95" s="1"/>
      <c r="BD95" s="1"/>
      <c r="BE95" s="1"/>
    </row>
    <row r="96" ht="33.0" customHeight="1">
      <c r="B96" s="321"/>
      <c r="C96" s="369"/>
      <c r="D96" s="321"/>
      <c r="E96" s="321"/>
      <c r="F96" s="321"/>
      <c r="G96" s="321"/>
      <c r="H96" s="321"/>
      <c r="I96" s="321"/>
      <c r="J96" s="321"/>
      <c r="K96" s="321"/>
      <c r="L96" s="1"/>
      <c r="M96" s="321"/>
      <c r="N96" s="369"/>
      <c r="O96" s="368"/>
      <c r="P96" s="368"/>
      <c r="Q96" s="368"/>
      <c r="R96" s="368"/>
      <c r="S96" s="368"/>
      <c r="U96" s="367"/>
      <c r="V96" s="367"/>
      <c r="BB96" s="1"/>
      <c r="BC96" s="1"/>
      <c r="BD96" s="1"/>
      <c r="BE96" s="1"/>
    </row>
    <row r="97" ht="33.0" customHeight="1">
      <c r="B97" s="321"/>
      <c r="C97" s="369"/>
      <c r="D97" s="321"/>
      <c r="E97" s="321"/>
      <c r="F97" s="321"/>
      <c r="G97" s="321"/>
      <c r="H97" s="321"/>
      <c r="I97" s="321"/>
      <c r="J97" s="321"/>
      <c r="K97" s="321"/>
      <c r="L97" s="1"/>
      <c r="M97" s="321"/>
      <c r="N97" s="369"/>
      <c r="O97" s="368"/>
      <c r="P97" s="368"/>
      <c r="Q97" s="368"/>
      <c r="R97" s="368"/>
      <c r="S97" s="368"/>
      <c r="U97" s="367"/>
      <c r="V97" s="367"/>
      <c r="BB97" s="1"/>
      <c r="BC97" s="1"/>
      <c r="BD97" s="1"/>
      <c r="BE97" s="1"/>
    </row>
    <row r="98" ht="33.0" customHeight="1">
      <c r="B98" s="321"/>
      <c r="C98" s="369"/>
      <c r="D98" s="321"/>
      <c r="E98" s="321"/>
      <c r="F98" s="321"/>
      <c r="G98" s="321"/>
      <c r="H98" s="321"/>
      <c r="I98" s="321"/>
      <c r="J98" s="321"/>
      <c r="K98" s="321"/>
      <c r="L98" s="1"/>
      <c r="M98" s="321"/>
      <c r="N98" s="369"/>
      <c r="O98" s="368"/>
      <c r="P98" s="368"/>
      <c r="Q98" s="368"/>
      <c r="R98" s="368"/>
      <c r="S98" s="368"/>
      <c r="U98" s="367"/>
      <c r="V98" s="367"/>
      <c r="BB98" s="1"/>
      <c r="BC98" s="1"/>
      <c r="BD98" s="1"/>
      <c r="BE98" s="1"/>
    </row>
    <row r="99" ht="33.0" customHeight="1">
      <c r="B99" s="321"/>
      <c r="C99" s="369"/>
      <c r="D99" s="321"/>
      <c r="E99" s="321"/>
      <c r="F99" s="321"/>
      <c r="G99" s="321"/>
      <c r="H99" s="321"/>
      <c r="I99" s="321"/>
      <c r="J99" s="321"/>
      <c r="K99" s="321"/>
      <c r="L99" s="1"/>
      <c r="M99" s="321"/>
      <c r="N99" s="369"/>
      <c r="O99" s="368"/>
      <c r="P99" s="368"/>
      <c r="Q99" s="368"/>
      <c r="R99" s="368"/>
      <c r="S99" s="368"/>
      <c r="U99" s="367"/>
      <c r="V99" s="367"/>
      <c r="BB99" s="1"/>
      <c r="BC99" s="1"/>
      <c r="BD99" s="1"/>
      <c r="BE99" s="1"/>
    </row>
    <row r="100" ht="33.0" customHeight="1">
      <c r="B100" s="321"/>
      <c r="C100" s="369"/>
      <c r="D100" s="321"/>
      <c r="E100" s="321"/>
      <c r="F100" s="321"/>
      <c r="G100" s="321"/>
      <c r="H100" s="321"/>
      <c r="I100" s="321"/>
      <c r="J100" s="321"/>
      <c r="K100" s="321"/>
      <c r="L100" s="1"/>
      <c r="M100" s="1"/>
      <c r="N100" s="1"/>
      <c r="O100" s="1"/>
      <c r="P100" s="1"/>
      <c r="Q100" s="1"/>
      <c r="R100" s="1"/>
      <c r="S100" s="1"/>
      <c r="U100" s="367"/>
      <c r="V100" s="367"/>
      <c r="BB100" s="1"/>
      <c r="BC100" s="1"/>
      <c r="BD100" s="1"/>
      <c r="BE100" s="1"/>
    </row>
    <row r="101" ht="33.0" customHeight="1">
      <c r="B101" s="321"/>
      <c r="C101" s="369"/>
      <c r="D101" s="321"/>
      <c r="E101" s="321"/>
      <c r="F101" s="321"/>
      <c r="G101" s="321"/>
      <c r="H101" s="321"/>
      <c r="I101" s="321"/>
      <c r="J101" s="321"/>
      <c r="K101" s="321"/>
      <c r="L101" s="1"/>
      <c r="M101" s="1"/>
      <c r="N101" s="1"/>
      <c r="O101" s="1"/>
      <c r="P101" s="1"/>
      <c r="Q101" s="1"/>
      <c r="R101" s="1"/>
      <c r="S101" s="1"/>
      <c r="U101" s="367"/>
      <c r="V101" s="367"/>
      <c r="BB101" s="1"/>
      <c r="BC101" s="1"/>
      <c r="BD101" s="1"/>
      <c r="BE101" s="1"/>
    </row>
    <row r="102" ht="33.0" customHeight="1">
      <c r="B102" s="321"/>
      <c r="C102" s="369"/>
      <c r="D102" s="321"/>
      <c r="E102" s="321"/>
      <c r="F102" s="321"/>
      <c r="G102" s="321"/>
      <c r="H102" s="321"/>
      <c r="I102" s="321"/>
      <c r="J102" s="321"/>
      <c r="K102" s="321"/>
      <c r="L102" s="1"/>
      <c r="M102" s="1"/>
      <c r="N102" s="1"/>
      <c r="O102" s="1"/>
      <c r="P102" s="1"/>
      <c r="Q102" s="1"/>
      <c r="R102" s="1"/>
      <c r="S102" s="1"/>
      <c r="U102" s="367"/>
      <c r="V102" s="367"/>
      <c r="BB102" s="1"/>
      <c r="BC102" s="1"/>
      <c r="BD102" s="1"/>
      <c r="BE102" s="1"/>
    </row>
    <row r="103" ht="33.0" customHeight="1">
      <c r="B103" s="321"/>
      <c r="C103" s="369"/>
      <c r="D103" s="321"/>
      <c r="E103" s="321"/>
      <c r="F103" s="321"/>
      <c r="G103" s="321"/>
      <c r="H103" s="321"/>
      <c r="I103" s="321"/>
      <c r="J103" s="321"/>
      <c r="K103" s="321"/>
      <c r="L103" s="1"/>
      <c r="M103" s="1"/>
      <c r="N103" s="1"/>
      <c r="O103" s="1"/>
      <c r="P103" s="1"/>
      <c r="Q103" s="1"/>
      <c r="R103" s="1"/>
      <c r="S103" s="1"/>
      <c r="U103" s="367"/>
      <c r="V103" s="367"/>
      <c r="BB103" s="1"/>
      <c r="BC103" s="1"/>
      <c r="BD103" s="1"/>
      <c r="BE103" s="1"/>
    </row>
    <row r="104" ht="33.0" customHeight="1"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1"/>
      <c r="M104" s="1"/>
      <c r="N104" s="1"/>
      <c r="O104" s="1"/>
      <c r="P104" s="1"/>
      <c r="Q104" s="1"/>
      <c r="R104" s="1"/>
      <c r="S104" s="1"/>
      <c r="U104" s="367"/>
      <c r="V104" s="367"/>
      <c r="BB104" s="1"/>
      <c r="BC104" s="1"/>
      <c r="BD104" s="1"/>
      <c r="BE104" s="1"/>
    </row>
    <row r="105" ht="33.0" customHeight="1">
      <c r="B105" s="321"/>
      <c r="C105" s="369"/>
      <c r="D105" s="321"/>
      <c r="E105" s="321"/>
      <c r="F105" s="321"/>
      <c r="G105" s="321"/>
      <c r="H105" s="321"/>
      <c r="I105" s="321"/>
      <c r="J105" s="321"/>
      <c r="K105" s="321"/>
      <c r="L105" s="1"/>
      <c r="M105" s="1"/>
      <c r="N105" s="1"/>
      <c r="O105" s="1"/>
      <c r="P105" s="1"/>
      <c r="Q105" s="1"/>
      <c r="R105" s="1"/>
      <c r="S105" s="1"/>
      <c r="U105" s="367"/>
      <c r="V105" s="367"/>
      <c r="BB105" s="1"/>
      <c r="BC105" s="1"/>
      <c r="BD105" s="1"/>
      <c r="BE105" s="1"/>
    </row>
    <row r="106" ht="33.0" customHeight="1">
      <c r="B106" s="321"/>
      <c r="C106" s="369"/>
      <c r="D106" s="321"/>
      <c r="E106" s="321"/>
      <c r="F106" s="321"/>
      <c r="G106" s="321"/>
      <c r="H106" s="321"/>
      <c r="I106" s="321"/>
      <c r="J106" s="321"/>
      <c r="K106" s="321"/>
      <c r="L106" s="1"/>
      <c r="M106" s="1"/>
      <c r="N106" s="1"/>
      <c r="O106" s="1"/>
      <c r="P106" s="1"/>
      <c r="Q106" s="1"/>
      <c r="R106" s="1"/>
      <c r="S106" s="1"/>
      <c r="U106" s="367"/>
      <c r="V106" s="367"/>
      <c r="BB106" s="1"/>
      <c r="BC106" s="1"/>
      <c r="BD106" s="1"/>
      <c r="BE106" s="1"/>
    </row>
    <row r="107" ht="33.0" customHeight="1">
      <c r="B107" s="321"/>
      <c r="C107" s="369"/>
      <c r="D107" s="321"/>
      <c r="E107" s="321"/>
      <c r="F107" s="321"/>
      <c r="G107" s="321"/>
      <c r="H107" s="321"/>
      <c r="I107" s="321"/>
      <c r="J107" s="321"/>
      <c r="K107" s="321"/>
      <c r="L107" s="1"/>
      <c r="M107" s="1"/>
      <c r="N107" s="1"/>
      <c r="O107" s="1"/>
      <c r="P107" s="1"/>
      <c r="Q107" s="1"/>
      <c r="R107" s="1"/>
      <c r="S107" s="1"/>
      <c r="U107" s="367"/>
      <c r="V107" s="367"/>
      <c r="BB107" s="1"/>
      <c r="BC107" s="1"/>
      <c r="BD107" s="1"/>
      <c r="BE107" s="1"/>
    </row>
    <row r="108" ht="33.0" customHeight="1">
      <c r="B108" s="321"/>
      <c r="C108" s="369"/>
      <c r="D108" s="321"/>
      <c r="E108" s="321"/>
      <c r="F108" s="321"/>
      <c r="G108" s="321"/>
      <c r="H108" s="321"/>
      <c r="I108" s="321"/>
      <c r="J108" s="321"/>
      <c r="K108" s="321"/>
      <c r="L108" s="1"/>
      <c r="M108" s="1"/>
      <c r="N108" s="1"/>
      <c r="O108" s="1"/>
      <c r="P108" s="1"/>
      <c r="Q108" s="1"/>
      <c r="R108" s="1"/>
      <c r="S108" s="1"/>
      <c r="U108" s="367"/>
      <c r="V108" s="367"/>
      <c r="BB108" s="1"/>
      <c r="BC108" s="1"/>
      <c r="BD108" s="1"/>
      <c r="BE108" s="1"/>
    </row>
    <row r="109" ht="33.0" customHeight="1">
      <c r="B109" s="321"/>
      <c r="C109" s="369"/>
      <c r="D109" s="321"/>
      <c r="E109" s="321"/>
      <c r="F109" s="321"/>
      <c r="G109" s="321"/>
      <c r="H109" s="321"/>
      <c r="I109" s="321"/>
      <c r="J109" s="321"/>
      <c r="K109" s="321"/>
      <c r="L109" s="1"/>
      <c r="M109" s="1"/>
      <c r="N109" s="1"/>
      <c r="O109" s="1"/>
      <c r="P109" s="1"/>
      <c r="Q109" s="1"/>
      <c r="R109" s="1"/>
      <c r="S109" s="1"/>
      <c r="U109" s="367"/>
      <c r="V109" s="367"/>
      <c r="BB109" s="1"/>
      <c r="BC109" s="1"/>
      <c r="BD109" s="1"/>
      <c r="BE109" s="1"/>
    </row>
    <row r="110" ht="33.0" customHeight="1">
      <c r="B110" s="321"/>
      <c r="C110" s="369"/>
      <c r="D110" s="321"/>
      <c r="E110" s="321"/>
      <c r="F110" s="321"/>
      <c r="G110" s="321"/>
      <c r="H110" s="321"/>
      <c r="I110" s="321"/>
      <c r="J110" s="321"/>
      <c r="K110" s="321"/>
      <c r="L110" s="1"/>
      <c r="M110" s="1"/>
      <c r="N110" s="1"/>
      <c r="O110" s="1"/>
      <c r="P110" s="1"/>
      <c r="Q110" s="1"/>
      <c r="R110" s="1"/>
      <c r="S110" s="1"/>
      <c r="U110" s="367"/>
      <c r="V110" s="367"/>
      <c r="BB110" s="1"/>
      <c r="BC110" s="1"/>
      <c r="BD110" s="1"/>
      <c r="BE110" s="1"/>
    </row>
    <row r="111" ht="33.0" customHeight="1">
      <c r="B111" s="321"/>
      <c r="C111" s="369"/>
      <c r="D111" s="321"/>
      <c r="E111" s="321"/>
      <c r="F111" s="321"/>
      <c r="G111" s="321"/>
      <c r="H111" s="321"/>
      <c r="I111" s="321"/>
      <c r="J111" s="321"/>
      <c r="K111" s="321"/>
      <c r="L111" s="1"/>
      <c r="M111" s="1"/>
      <c r="N111" s="1"/>
      <c r="O111" s="1"/>
      <c r="P111" s="1"/>
      <c r="Q111" s="1"/>
      <c r="R111" s="1"/>
      <c r="S111" s="1"/>
      <c r="U111" s="367"/>
      <c r="V111" s="367"/>
      <c r="BB111" s="1"/>
      <c r="BC111" s="1"/>
      <c r="BD111" s="1"/>
      <c r="BE111" s="1"/>
    </row>
    <row r="112" ht="33.0" customHeight="1">
      <c r="B112" s="321"/>
      <c r="C112" s="369"/>
      <c r="D112" s="321"/>
      <c r="E112" s="321"/>
      <c r="F112" s="321"/>
      <c r="G112" s="321"/>
      <c r="H112" s="321"/>
      <c r="I112" s="321"/>
      <c r="J112" s="321"/>
      <c r="K112" s="321"/>
      <c r="L112" s="1"/>
      <c r="M112" s="1"/>
      <c r="N112" s="1"/>
      <c r="O112" s="1"/>
      <c r="P112" s="1"/>
      <c r="Q112" s="1"/>
      <c r="R112" s="1"/>
      <c r="S112" s="1"/>
      <c r="U112" s="367"/>
      <c r="V112" s="367"/>
      <c r="BB112" s="1"/>
      <c r="BC112" s="1"/>
      <c r="BD112" s="1"/>
      <c r="BE112" s="1"/>
    </row>
    <row r="113" ht="33.0" customHeight="1">
      <c r="B113" s="321"/>
      <c r="C113" s="369"/>
      <c r="D113" s="321"/>
      <c r="E113" s="321"/>
      <c r="F113" s="321"/>
      <c r="G113" s="321"/>
      <c r="H113" s="321"/>
      <c r="I113" s="321"/>
      <c r="J113" s="321"/>
      <c r="K113" s="321"/>
      <c r="L113" s="1"/>
      <c r="M113" s="1"/>
      <c r="N113" s="1"/>
      <c r="O113" s="1"/>
      <c r="P113" s="1"/>
      <c r="Q113" s="1"/>
      <c r="R113" s="1"/>
      <c r="S113" s="1"/>
      <c r="U113" s="367"/>
      <c r="V113" s="367"/>
      <c r="BB113" s="1"/>
      <c r="BC113" s="1"/>
      <c r="BD113" s="1"/>
      <c r="BE113" s="1"/>
    </row>
    <row r="114" ht="33.0" customHeight="1"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U114" s="367"/>
      <c r="V114" s="367"/>
      <c r="BB114" s="1"/>
      <c r="BC114" s="1"/>
      <c r="BD114" s="1"/>
      <c r="BE114" s="1"/>
    </row>
    <row r="115" ht="33.0" customHeight="1"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U115" s="367"/>
      <c r="V115" s="367"/>
      <c r="BB115" s="1"/>
      <c r="BC115" s="1"/>
      <c r="BD115" s="1"/>
      <c r="BE115" s="1"/>
    </row>
    <row r="116" ht="33.0" customHeight="1"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U116" s="367"/>
      <c r="V116" s="367"/>
      <c r="BB116" s="1"/>
      <c r="BC116" s="1"/>
      <c r="BD116" s="1"/>
      <c r="BE116" s="1"/>
    </row>
    <row r="117" ht="33.0" customHeight="1"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U117" s="367"/>
      <c r="V117" s="367"/>
      <c r="BB117" s="1"/>
      <c r="BC117" s="1"/>
      <c r="BD117" s="1"/>
      <c r="BE117" s="1"/>
    </row>
    <row r="118" ht="33.0" customHeight="1"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U118" s="367"/>
      <c r="V118" s="367"/>
      <c r="BB118" s="1"/>
      <c r="BC118" s="1"/>
      <c r="BD118" s="1"/>
      <c r="BE118" s="1"/>
    </row>
    <row r="119" ht="33.0" customHeight="1"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U119" s="367"/>
      <c r="V119" s="367"/>
      <c r="BB119" s="1"/>
      <c r="BC119" s="1"/>
      <c r="BD119" s="1"/>
      <c r="BE119" s="1"/>
    </row>
    <row r="120" ht="33.0" customHeight="1"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U120" s="367"/>
      <c r="V120" s="367"/>
      <c r="BB120" s="1"/>
      <c r="BC120" s="1"/>
      <c r="BD120" s="1"/>
      <c r="BE120" s="1"/>
    </row>
    <row r="121" ht="33.0" customHeight="1"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U121" s="367"/>
      <c r="V121" s="367"/>
      <c r="BB121" s="1"/>
      <c r="BC121" s="1"/>
      <c r="BD121" s="1"/>
      <c r="BE121" s="1"/>
    </row>
    <row r="122" ht="33.0" customHeight="1"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U122" s="367"/>
      <c r="V122" s="367"/>
      <c r="BB122" s="1"/>
      <c r="BC122" s="1"/>
      <c r="BD122" s="1"/>
      <c r="BE122" s="1"/>
    </row>
    <row r="123" ht="33.0" customHeight="1"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U123" s="367"/>
      <c r="V123" s="367"/>
      <c r="BB123" s="1"/>
      <c r="BC123" s="1"/>
      <c r="BD123" s="1"/>
      <c r="BE123" s="1"/>
    </row>
    <row r="124" ht="33.0" customHeight="1"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U124" s="367"/>
      <c r="V124" s="367"/>
      <c r="BB124" s="1"/>
      <c r="BC124" s="1"/>
      <c r="BD124" s="1"/>
      <c r="BE124" s="1"/>
    </row>
    <row r="125" ht="33.0" customHeight="1"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U125" s="367"/>
      <c r="V125" s="367"/>
      <c r="BB125" s="1"/>
      <c r="BC125" s="1"/>
      <c r="BD125" s="1"/>
      <c r="BE125" s="1"/>
    </row>
    <row r="126" ht="33.0" customHeight="1"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U126" s="367"/>
      <c r="V126" s="367"/>
      <c r="BB126" s="1"/>
      <c r="BC126" s="1"/>
      <c r="BD126" s="1"/>
      <c r="BE126" s="1"/>
    </row>
    <row r="127" ht="33.0" customHeight="1"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U127" s="367"/>
      <c r="V127" s="367"/>
      <c r="BB127" s="1"/>
      <c r="BC127" s="1"/>
      <c r="BD127" s="1"/>
      <c r="BE127" s="1"/>
    </row>
    <row r="128" ht="33.0" customHeight="1"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U128" s="367"/>
      <c r="V128" s="367"/>
      <c r="BB128" s="1"/>
      <c r="BC128" s="1"/>
      <c r="BD128" s="1"/>
      <c r="BE128" s="1"/>
    </row>
    <row r="129" ht="33.0" customHeight="1"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U129" s="367"/>
      <c r="V129" s="367"/>
      <c r="BB129" s="1"/>
      <c r="BC129" s="1"/>
      <c r="BD129" s="1"/>
      <c r="BE129" s="1"/>
    </row>
    <row r="130" ht="33.0" customHeight="1"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U130" s="367"/>
      <c r="V130" s="367"/>
      <c r="BB130" s="1"/>
      <c r="BC130" s="1"/>
      <c r="BD130" s="1"/>
      <c r="BE130" s="1"/>
    </row>
    <row r="131" ht="33.0" customHeight="1"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U131" s="367"/>
      <c r="V131" s="367"/>
      <c r="BB131" s="1"/>
      <c r="BC131" s="1"/>
      <c r="BD131" s="1"/>
      <c r="BE131" s="1"/>
    </row>
    <row r="132" ht="33.0" customHeight="1"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U132" s="367"/>
      <c r="V132" s="367"/>
      <c r="BB132" s="1"/>
      <c r="BC132" s="1"/>
      <c r="BD132" s="1"/>
      <c r="BE132" s="1"/>
    </row>
    <row r="133" ht="33.0" customHeight="1"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U133" s="367"/>
      <c r="V133" s="367"/>
      <c r="BB133" s="1"/>
      <c r="BC133" s="1"/>
      <c r="BD133" s="1"/>
      <c r="BE133" s="1"/>
    </row>
    <row r="134" ht="33.0" customHeight="1"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U134" s="367"/>
      <c r="V134" s="367"/>
      <c r="BB134" s="1"/>
      <c r="BC134" s="1"/>
      <c r="BD134" s="1"/>
      <c r="BE134" s="1"/>
    </row>
    <row r="135" ht="33.0" customHeight="1"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U135" s="367"/>
      <c r="V135" s="367"/>
      <c r="BB135" s="1"/>
      <c r="BC135" s="1"/>
      <c r="BD135" s="1"/>
      <c r="BE135" s="1"/>
    </row>
    <row r="136" ht="33.0" customHeight="1"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U136" s="367"/>
      <c r="V136" s="367"/>
      <c r="BB136" s="1"/>
      <c r="BC136" s="1"/>
      <c r="BD136" s="1"/>
      <c r="BE136" s="1"/>
    </row>
    <row r="137" ht="33.0" customHeight="1"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U137" s="367"/>
      <c r="V137" s="367"/>
      <c r="BB137" s="1"/>
      <c r="BC137" s="1"/>
      <c r="BD137" s="1"/>
      <c r="BE137" s="1"/>
    </row>
    <row r="138" ht="33.0" customHeight="1"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U138" s="367"/>
      <c r="V138" s="367"/>
      <c r="BB138" s="1"/>
      <c r="BC138" s="1"/>
      <c r="BD138" s="1"/>
      <c r="BE138" s="1"/>
    </row>
    <row r="139" ht="33.0" customHeight="1"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U139" s="367"/>
      <c r="V139" s="367"/>
      <c r="BB139" s="1"/>
      <c r="BC139" s="1"/>
      <c r="BD139" s="1"/>
      <c r="BE139" s="1"/>
    </row>
    <row r="140" ht="33.0" customHeight="1"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U140" s="367"/>
      <c r="V140" s="367"/>
      <c r="BB140" s="1"/>
      <c r="BC140" s="1"/>
      <c r="BD140" s="1"/>
      <c r="BE140" s="1"/>
    </row>
    <row r="141" ht="33.0" customHeight="1"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U141" s="367"/>
      <c r="V141" s="367"/>
      <c r="BB141" s="1"/>
      <c r="BC141" s="1"/>
      <c r="BD141" s="1"/>
      <c r="BE141" s="1"/>
    </row>
    <row r="142" ht="33.0" customHeight="1"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U142" s="367"/>
      <c r="V142" s="367"/>
      <c r="BB142" s="1"/>
      <c r="BC142" s="1"/>
      <c r="BD142" s="1"/>
      <c r="BE142" s="1"/>
    </row>
    <row r="143" ht="33.0" customHeight="1"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U143" s="367"/>
      <c r="V143" s="367"/>
      <c r="BB143" s="1"/>
      <c r="BC143" s="1"/>
      <c r="BD143" s="1"/>
      <c r="BE143" s="1"/>
    </row>
    <row r="144" ht="33.0" customHeight="1"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U144" s="367"/>
      <c r="V144" s="367"/>
      <c r="BB144" s="1"/>
      <c r="BC144" s="1"/>
      <c r="BD144" s="1"/>
      <c r="BE144" s="1"/>
    </row>
    <row r="145" ht="33.0" customHeight="1"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U145" s="367"/>
      <c r="V145" s="367"/>
      <c r="BB145" s="1"/>
      <c r="BC145" s="1"/>
      <c r="BD145" s="1"/>
      <c r="BE145" s="1"/>
    </row>
    <row r="146" ht="33.0" customHeight="1">
      <c r="B146" s="321"/>
      <c r="C146" s="321"/>
      <c r="D146" s="321"/>
      <c r="E146" s="321"/>
      <c r="F146" s="321"/>
      <c r="G146" s="321"/>
      <c r="H146" s="321"/>
      <c r="I146" s="321"/>
      <c r="J146" s="321"/>
      <c r="K146" s="321"/>
      <c r="U146" s="367"/>
      <c r="V146" s="367"/>
      <c r="BB146" s="1"/>
      <c r="BC146" s="1"/>
      <c r="BD146" s="1"/>
      <c r="BE146" s="1"/>
    </row>
    <row r="147" ht="33.0" customHeight="1"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U147" s="367"/>
      <c r="V147" s="367"/>
      <c r="BB147" s="1"/>
      <c r="BC147" s="1"/>
      <c r="BD147" s="1"/>
      <c r="BE147" s="1"/>
    </row>
    <row r="148" ht="33.0" customHeight="1"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U148" s="367"/>
      <c r="V148" s="367"/>
      <c r="BB148" s="1"/>
      <c r="BC148" s="1"/>
      <c r="BD148" s="1"/>
      <c r="BE148" s="1"/>
    </row>
    <row r="149" ht="33.0" customHeight="1"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U149" s="367"/>
      <c r="V149" s="367"/>
      <c r="BB149" s="1"/>
      <c r="BC149" s="1"/>
      <c r="BD149" s="1"/>
      <c r="BE149" s="1"/>
    </row>
    <row r="150" ht="33.0" customHeight="1"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U150" s="367"/>
      <c r="V150" s="367"/>
      <c r="BB150" s="1"/>
      <c r="BC150" s="1"/>
      <c r="BD150" s="1"/>
      <c r="BE150" s="1"/>
    </row>
    <row r="151" ht="33.0" customHeight="1"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U151" s="367"/>
      <c r="V151" s="367"/>
      <c r="BB151" s="1"/>
      <c r="BC151" s="1"/>
      <c r="BD151" s="1"/>
      <c r="BE151" s="1"/>
    </row>
    <row r="152" ht="33.0" customHeight="1"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U152" s="367"/>
      <c r="V152" s="367"/>
      <c r="BB152" s="1"/>
      <c r="BC152" s="1"/>
      <c r="BD152" s="1"/>
      <c r="BE152" s="1"/>
    </row>
    <row r="153" ht="33.0" customHeight="1">
      <c r="U153" s="367"/>
      <c r="V153" s="367"/>
      <c r="BB153" s="1"/>
      <c r="BC153" s="1"/>
      <c r="BD153" s="1"/>
      <c r="BE153" s="1"/>
    </row>
    <row r="154" ht="33.0" customHeight="1">
      <c r="U154" s="367"/>
      <c r="V154" s="367"/>
      <c r="BB154" s="1"/>
      <c r="BC154" s="1"/>
      <c r="BD154" s="1"/>
      <c r="BE154" s="1"/>
    </row>
    <row r="155" ht="33.0" customHeight="1">
      <c r="U155" s="367"/>
      <c r="V155" s="367"/>
      <c r="BB155" s="1"/>
      <c r="BC155" s="1"/>
      <c r="BD155" s="1"/>
      <c r="BE155" s="1"/>
    </row>
    <row r="156" ht="33.0" customHeight="1">
      <c r="U156" s="367"/>
      <c r="V156" s="367"/>
      <c r="BB156" s="1"/>
      <c r="BC156" s="1"/>
      <c r="BD156" s="1"/>
      <c r="BE156" s="1"/>
    </row>
    <row r="157" ht="33.0" customHeight="1">
      <c r="U157" s="367"/>
      <c r="V157" s="367"/>
      <c r="BB157" s="1"/>
      <c r="BC157" s="1"/>
      <c r="BD157" s="1"/>
      <c r="BE157" s="1"/>
    </row>
    <row r="158" ht="33.0" customHeight="1">
      <c r="U158" s="367"/>
      <c r="V158" s="367"/>
      <c r="BB158" s="1"/>
      <c r="BC158" s="1"/>
      <c r="BD158" s="1"/>
      <c r="BE158" s="1"/>
    </row>
    <row r="159" ht="33.0" customHeight="1">
      <c r="U159" s="367"/>
      <c r="V159" s="367"/>
      <c r="BB159" s="1"/>
      <c r="BC159" s="1"/>
      <c r="BD159" s="1"/>
      <c r="BE159" s="1"/>
    </row>
    <row r="160" ht="33.0" customHeight="1">
      <c r="U160" s="367"/>
      <c r="V160" s="367"/>
      <c r="BB160" s="1"/>
      <c r="BC160" s="1"/>
      <c r="BD160" s="1"/>
      <c r="BE160" s="1"/>
    </row>
    <row r="161" ht="33.0" customHeight="1">
      <c r="U161" s="367"/>
      <c r="V161" s="367"/>
      <c r="BB161" s="1"/>
      <c r="BC161" s="1"/>
      <c r="BD161" s="1"/>
      <c r="BE161" s="1"/>
    </row>
    <row r="162" ht="33.0" customHeight="1">
      <c r="U162" s="367"/>
      <c r="V162" s="367"/>
      <c r="BB162" s="1"/>
      <c r="BC162" s="1"/>
      <c r="BD162" s="1"/>
      <c r="BE162" s="1"/>
    </row>
    <row r="163" ht="33.0" customHeight="1">
      <c r="U163" s="367"/>
      <c r="V163" s="367"/>
      <c r="BB163" s="1"/>
      <c r="BC163" s="1"/>
      <c r="BD163" s="1"/>
      <c r="BE163" s="1"/>
    </row>
    <row r="164" ht="33.0" customHeight="1">
      <c r="U164" s="367"/>
      <c r="V164" s="367"/>
      <c r="BB164" s="1"/>
      <c r="BC164" s="1"/>
      <c r="BD164" s="1"/>
      <c r="BE164" s="1"/>
    </row>
    <row r="165" ht="33.0" customHeight="1">
      <c r="U165" s="367"/>
      <c r="V165" s="367"/>
      <c r="BB165" s="1"/>
      <c r="BC165" s="1"/>
      <c r="BD165" s="1"/>
      <c r="BE165" s="1"/>
    </row>
    <row r="166" ht="33.0" customHeight="1">
      <c r="U166" s="367"/>
      <c r="V166" s="367"/>
      <c r="BB166" s="1"/>
      <c r="BC166" s="1"/>
      <c r="BD166" s="1"/>
      <c r="BE166" s="1"/>
    </row>
    <row r="167" ht="33.0" customHeight="1">
      <c r="U167" s="367"/>
      <c r="V167" s="367"/>
      <c r="BB167" s="1"/>
      <c r="BC167" s="1"/>
      <c r="BD167" s="1"/>
      <c r="BE167" s="1"/>
    </row>
    <row r="168" ht="33.0" customHeight="1">
      <c r="U168" s="367"/>
      <c r="V168" s="367"/>
      <c r="BB168" s="1"/>
      <c r="BC168" s="1"/>
      <c r="BD168" s="1"/>
      <c r="BE168" s="1"/>
    </row>
    <row r="169" ht="33.0" customHeight="1">
      <c r="U169" s="367"/>
      <c r="V169" s="367"/>
      <c r="BB169" s="1"/>
      <c r="BC169" s="1"/>
      <c r="BD169" s="1"/>
      <c r="BE169" s="1"/>
    </row>
    <row r="170" ht="33.0" customHeight="1">
      <c r="U170" s="367"/>
      <c r="V170" s="367"/>
      <c r="BB170" s="1"/>
      <c r="BC170" s="1"/>
      <c r="BD170" s="1"/>
      <c r="BE170" s="1"/>
    </row>
    <row r="171" ht="33.0" customHeight="1">
      <c r="U171" s="367"/>
      <c r="V171" s="367"/>
      <c r="BB171" s="1"/>
      <c r="BC171" s="1"/>
      <c r="BD171" s="1"/>
      <c r="BE171" s="1"/>
    </row>
    <row r="172" ht="33.0" customHeight="1">
      <c r="U172" s="367"/>
      <c r="V172" s="367"/>
      <c r="BB172" s="1"/>
      <c r="BC172" s="1"/>
      <c r="BD172" s="1"/>
      <c r="BE172" s="1"/>
    </row>
    <row r="173" ht="33.0" customHeight="1">
      <c r="U173" s="367"/>
      <c r="V173" s="367"/>
      <c r="BB173" s="1"/>
      <c r="BC173" s="1"/>
      <c r="BD173" s="1"/>
      <c r="BE173" s="1"/>
    </row>
    <row r="174" ht="33.0" customHeight="1">
      <c r="U174" s="367"/>
      <c r="V174" s="367"/>
      <c r="BB174" s="1"/>
      <c r="BC174" s="1"/>
      <c r="BD174" s="1"/>
      <c r="BE174" s="1"/>
    </row>
    <row r="175" ht="33.0" customHeight="1">
      <c r="U175" s="367"/>
      <c r="V175" s="367"/>
      <c r="BB175" s="1"/>
      <c r="BC175" s="1"/>
      <c r="BD175" s="1"/>
      <c r="BE175" s="1"/>
    </row>
    <row r="176" ht="33.0" customHeight="1">
      <c r="U176" s="367"/>
      <c r="V176" s="367"/>
      <c r="BB176" s="1"/>
      <c r="BC176" s="1"/>
      <c r="BD176" s="1"/>
      <c r="BE176" s="1"/>
    </row>
    <row r="177" ht="33.0" customHeight="1">
      <c r="U177" s="367"/>
      <c r="V177" s="367"/>
      <c r="BB177" s="1"/>
      <c r="BC177" s="1"/>
      <c r="BD177" s="1"/>
      <c r="BE177" s="1"/>
    </row>
    <row r="178" ht="33.0" customHeight="1">
      <c r="U178" s="367"/>
      <c r="V178" s="367"/>
      <c r="BB178" s="1"/>
      <c r="BC178" s="1"/>
      <c r="BD178" s="1"/>
      <c r="BE178" s="1"/>
    </row>
    <row r="179" ht="33.0" customHeight="1">
      <c r="U179" s="367"/>
      <c r="V179" s="367"/>
      <c r="BB179" s="1"/>
      <c r="BC179" s="1"/>
      <c r="BD179" s="1"/>
      <c r="BE179" s="1"/>
    </row>
    <row r="180" ht="33.0" customHeight="1">
      <c r="U180" s="367"/>
      <c r="V180" s="367"/>
      <c r="BB180" s="1"/>
      <c r="BC180" s="1"/>
      <c r="BD180" s="1"/>
      <c r="BE180" s="1"/>
    </row>
    <row r="181" ht="33.0" customHeight="1">
      <c r="U181" s="367"/>
      <c r="V181" s="367"/>
      <c r="BB181" s="1"/>
      <c r="BC181" s="1"/>
      <c r="BD181" s="1"/>
      <c r="BE181" s="1"/>
    </row>
    <row r="182" ht="33.0" customHeight="1">
      <c r="U182" s="367"/>
      <c r="V182" s="367"/>
      <c r="BB182" s="1"/>
      <c r="BC182" s="1"/>
      <c r="BD182" s="1"/>
      <c r="BE182" s="1"/>
    </row>
    <row r="183" ht="33.0" customHeight="1">
      <c r="U183" s="367"/>
      <c r="V183" s="367"/>
      <c r="BB183" s="1"/>
      <c r="BC183" s="1"/>
      <c r="BD183" s="1"/>
      <c r="BE183" s="1"/>
    </row>
    <row r="184" ht="33.0" customHeight="1">
      <c r="U184" s="367"/>
      <c r="V184" s="367"/>
      <c r="BB184" s="1"/>
      <c r="BC184" s="1"/>
      <c r="BD184" s="1"/>
      <c r="BE184" s="1"/>
    </row>
    <row r="185" ht="33.0" customHeight="1">
      <c r="U185" s="367"/>
      <c r="V185" s="367"/>
      <c r="BB185" s="1"/>
      <c r="BC185" s="1"/>
      <c r="BD185" s="1"/>
      <c r="BE185" s="1"/>
    </row>
    <row r="186" ht="33.0" customHeight="1">
      <c r="U186" s="367"/>
      <c r="V186" s="367"/>
      <c r="BB186" s="1"/>
      <c r="BC186" s="1"/>
      <c r="BD186" s="1"/>
      <c r="BE186" s="1"/>
    </row>
    <row r="187" ht="33.0" customHeight="1">
      <c r="U187" s="367"/>
      <c r="V187" s="367"/>
      <c r="BB187" s="1"/>
      <c r="BC187" s="1"/>
      <c r="BD187" s="1"/>
      <c r="BE187" s="1"/>
    </row>
    <row r="188" ht="33.0" customHeight="1">
      <c r="U188" s="367"/>
      <c r="V188" s="367"/>
      <c r="BB188" s="1"/>
      <c r="BC188" s="1"/>
      <c r="BD188" s="1"/>
      <c r="BE188" s="1"/>
    </row>
    <row r="189" ht="33.0" customHeight="1">
      <c r="U189" s="367"/>
      <c r="V189" s="367"/>
      <c r="BB189" s="1"/>
      <c r="BC189" s="1"/>
      <c r="BD189" s="1"/>
      <c r="BE189" s="1"/>
    </row>
    <row r="190" ht="33.0" customHeight="1">
      <c r="U190" s="367"/>
      <c r="V190" s="367"/>
      <c r="BB190" s="1"/>
      <c r="BC190" s="1"/>
      <c r="BD190" s="1"/>
      <c r="BE190" s="1"/>
    </row>
    <row r="191" ht="33.0" customHeight="1">
      <c r="U191" s="367"/>
      <c r="V191" s="367"/>
      <c r="BB191" s="1"/>
      <c r="BC191" s="1"/>
      <c r="BD191" s="1"/>
      <c r="BE191" s="1"/>
    </row>
    <row r="192" ht="33.0" customHeight="1">
      <c r="U192" s="367"/>
      <c r="V192" s="367"/>
      <c r="BB192" s="1"/>
      <c r="BC192" s="1"/>
      <c r="BD192" s="1"/>
      <c r="BE192" s="1"/>
    </row>
    <row r="193" ht="33.0" customHeight="1">
      <c r="U193" s="367"/>
      <c r="V193" s="367"/>
      <c r="BB193" s="1"/>
      <c r="BC193" s="1"/>
      <c r="BD193" s="1"/>
      <c r="BE193" s="1"/>
    </row>
    <row r="194" ht="33.0" customHeight="1">
      <c r="U194" s="367"/>
      <c r="V194" s="367"/>
      <c r="BB194" s="1"/>
      <c r="BC194" s="1"/>
      <c r="BD194" s="1"/>
      <c r="BE194" s="1"/>
    </row>
    <row r="195" ht="33.0" customHeight="1">
      <c r="U195" s="367"/>
      <c r="V195" s="367"/>
      <c r="BB195" s="1"/>
      <c r="BC195" s="1"/>
      <c r="BD195" s="1"/>
      <c r="BE195" s="1"/>
    </row>
    <row r="196" ht="33.0" customHeight="1">
      <c r="U196" s="367"/>
      <c r="V196" s="367"/>
      <c r="BB196" s="1"/>
      <c r="BC196" s="1"/>
      <c r="BD196" s="1"/>
      <c r="BE196" s="1"/>
    </row>
    <row r="197" ht="33.0" customHeight="1">
      <c r="U197" s="367"/>
      <c r="V197" s="367"/>
      <c r="BB197" s="1"/>
      <c r="BC197" s="1"/>
      <c r="BD197" s="1"/>
      <c r="BE197" s="1"/>
    </row>
    <row r="198" ht="33.0" customHeight="1">
      <c r="U198" s="367"/>
      <c r="V198" s="367"/>
      <c r="BB198" s="1"/>
      <c r="BC198" s="1"/>
      <c r="BD198" s="1"/>
      <c r="BE198" s="1"/>
    </row>
    <row r="199" ht="33.0" customHeight="1">
      <c r="U199" s="367"/>
      <c r="V199" s="367"/>
      <c r="BB199" s="1"/>
      <c r="BC199" s="1"/>
      <c r="BD199" s="1"/>
      <c r="BE199" s="1"/>
    </row>
    <row r="200" ht="33.0" customHeight="1">
      <c r="U200" s="367"/>
      <c r="V200" s="367"/>
      <c r="BB200" s="1"/>
      <c r="BC200" s="1"/>
      <c r="BD200" s="1"/>
      <c r="BE200" s="1"/>
    </row>
    <row r="201" ht="33.0" customHeight="1">
      <c r="U201" s="367"/>
      <c r="V201" s="367"/>
      <c r="BB201" s="1"/>
      <c r="BC201" s="1"/>
      <c r="BD201" s="1"/>
      <c r="BE201" s="1"/>
    </row>
    <row r="202" ht="33.0" customHeight="1">
      <c r="U202" s="367"/>
      <c r="V202" s="367"/>
      <c r="BB202" s="1"/>
      <c r="BC202" s="1"/>
      <c r="BD202" s="1"/>
      <c r="BE202" s="1"/>
    </row>
    <row r="203" ht="33.0" customHeight="1">
      <c r="U203" s="367"/>
      <c r="V203" s="367"/>
      <c r="BB203" s="1"/>
      <c r="BC203" s="1"/>
      <c r="BD203" s="1"/>
      <c r="BE203" s="1"/>
    </row>
    <row r="204" ht="33.0" customHeight="1">
      <c r="U204" s="367"/>
      <c r="V204" s="367"/>
      <c r="BB204" s="1"/>
      <c r="BC204" s="1"/>
      <c r="BD204" s="1"/>
      <c r="BE204" s="1"/>
    </row>
    <row r="205" ht="33.0" customHeight="1">
      <c r="U205" s="367"/>
      <c r="V205" s="367"/>
      <c r="BB205" s="1"/>
      <c r="BC205" s="1"/>
      <c r="BD205" s="1"/>
      <c r="BE205" s="1"/>
    </row>
    <row r="206" ht="33.0" customHeight="1">
      <c r="U206" s="367"/>
      <c r="V206" s="367"/>
      <c r="BB206" s="1"/>
      <c r="BC206" s="1"/>
      <c r="BD206" s="1"/>
      <c r="BE206" s="1"/>
    </row>
    <row r="207" ht="33.0" customHeight="1">
      <c r="U207" s="367"/>
      <c r="V207" s="367"/>
      <c r="BB207" s="1"/>
      <c r="BC207" s="1"/>
      <c r="BD207" s="1"/>
      <c r="BE207" s="1"/>
    </row>
    <row r="208" ht="33.0" customHeight="1">
      <c r="U208" s="367"/>
      <c r="V208" s="367"/>
      <c r="BB208" s="1"/>
      <c r="BC208" s="1"/>
      <c r="BD208" s="1"/>
      <c r="BE208" s="1"/>
    </row>
    <row r="209" ht="33.0" customHeight="1">
      <c r="U209" s="367"/>
      <c r="V209" s="367"/>
      <c r="BB209" s="1"/>
      <c r="BC209" s="1"/>
      <c r="BD209" s="1"/>
      <c r="BE209" s="1"/>
    </row>
    <row r="210" ht="33.0" customHeight="1">
      <c r="U210" s="367"/>
      <c r="V210" s="367"/>
      <c r="BB210" s="1"/>
      <c r="BC210" s="1"/>
      <c r="BD210" s="1"/>
      <c r="BE210" s="1"/>
    </row>
    <row r="211" ht="33.0" customHeight="1">
      <c r="U211" s="367"/>
      <c r="V211" s="367"/>
      <c r="BB211" s="1"/>
      <c r="BC211" s="1"/>
      <c r="BD211" s="1"/>
      <c r="BE211" s="1"/>
    </row>
    <row r="212" ht="33.0" customHeight="1">
      <c r="U212" s="367"/>
      <c r="V212" s="367"/>
      <c r="BB212" s="1"/>
      <c r="BC212" s="1"/>
      <c r="BD212" s="1"/>
      <c r="BE212" s="1"/>
    </row>
    <row r="213" ht="33.0" customHeight="1">
      <c r="U213" s="367"/>
      <c r="V213" s="367"/>
      <c r="BB213" s="1"/>
      <c r="BC213" s="1"/>
      <c r="BD213" s="1"/>
      <c r="BE213" s="1"/>
    </row>
    <row r="214" ht="33.0" customHeight="1">
      <c r="U214" s="367"/>
      <c r="V214" s="367"/>
      <c r="BB214" s="1"/>
      <c r="BC214" s="1"/>
      <c r="BD214" s="1"/>
      <c r="BE214" s="1"/>
    </row>
    <row r="215" ht="33.0" customHeight="1">
      <c r="U215" s="367"/>
      <c r="V215" s="367"/>
      <c r="BB215" s="1"/>
      <c r="BC215" s="1"/>
      <c r="BD215" s="1"/>
      <c r="BE215" s="1"/>
    </row>
    <row r="216" ht="33.0" customHeight="1">
      <c r="U216" s="367"/>
      <c r="V216" s="367"/>
      <c r="BB216" s="1"/>
      <c r="BC216" s="1"/>
      <c r="BD216" s="1"/>
      <c r="BE216" s="1"/>
    </row>
    <row r="217" ht="33.0" customHeight="1">
      <c r="U217" s="367"/>
      <c r="V217" s="367"/>
      <c r="BB217" s="1"/>
      <c r="BC217" s="1"/>
      <c r="BD217" s="1"/>
      <c r="BE217" s="1"/>
    </row>
    <row r="218" ht="33.0" customHeight="1">
      <c r="U218" s="367"/>
      <c r="V218" s="367"/>
      <c r="BB218" s="1"/>
      <c r="BC218" s="1"/>
      <c r="BD218" s="1"/>
      <c r="BE218" s="1"/>
    </row>
    <row r="219" ht="33.0" customHeight="1">
      <c r="U219" s="367"/>
      <c r="V219" s="367"/>
      <c r="BB219" s="1"/>
      <c r="BC219" s="1"/>
      <c r="BD219" s="1"/>
      <c r="BE219" s="1"/>
    </row>
    <row r="220" ht="33.0" customHeight="1">
      <c r="U220" s="367"/>
      <c r="V220" s="367"/>
      <c r="BB220" s="1"/>
      <c r="BC220" s="1"/>
      <c r="BD220" s="1"/>
      <c r="BE220" s="1"/>
    </row>
    <row r="221" ht="33.0" customHeight="1">
      <c r="U221" s="367"/>
      <c r="V221" s="367"/>
      <c r="BB221" s="1"/>
      <c r="BC221" s="1"/>
      <c r="BD221" s="1"/>
      <c r="BE221" s="1"/>
    </row>
    <row r="222" ht="33.0" customHeight="1">
      <c r="U222" s="367"/>
      <c r="V222" s="367"/>
      <c r="BB222" s="1"/>
      <c r="BC222" s="1"/>
      <c r="BD222" s="1"/>
      <c r="BE222" s="1"/>
    </row>
    <row r="223" ht="33.0" customHeight="1">
      <c r="U223" s="367"/>
      <c r="V223" s="367"/>
      <c r="BB223" s="1"/>
      <c r="BC223" s="1"/>
      <c r="BD223" s="1"/>
      <c r="BE223" s="1"/>
    </row>
    <row r="224" ht="33.0" customHeight="1">
      <c r="U224" s="367"/>
      <c r="V224" s="367"/>
      <c r="BB224" s="1"/>
      <c r="BC224" s="1"/>
      <c r="BD224" s="1"/>
      <c r="BE224" s="1"/>
    </row>
    <row r="225" ht="33.0" customHeight="1">
      <c r="U225" s="367"/>
      <c r="V225" s="367"/>
      <c r="BB225" s="1"/>
      <c r="BC225" s="1"/>
      <c r="BD225" s="1"/>
      <c r="BE225" s="1"/>
    </row>
    <row r="226" ht="33.0" customHeight="1">
      <c r="U226" s="367"/>
      <c r="V226" s="367"/>
      <c r="BB226" s="1"/>
      <c r="BC226" s="1"/>
      <c r="BD226" s="1"/>
      <c r="BE226" s="1"/>
    </row>
    <row r="227" ht="33.0" customHeight="1">
      <c r="U227" s="367"/>
      <c r="V227" s="367"/>
      <c r="BB227" s="1"/>
      <c r="BC227" s="1"/>
      <c r="BD227" s="1"/>
      <c r="BE227" s="1"/>
    </row>
    <row r="228" ht="33.0" customHeight="1">
      <c r="U228" s="367"/>
      <c r="V228" s="367"/>
      <c r="BB228" s="1"/>
      <c r="BC228" s="1"/>
      <c r="BD228" s="1"/>
      <c r="BE228" s="1"/>
    </row>
    <row r="229" ht="33.0" customHeight="1">
      <c r="U229" s="367"/>
      <c r="V229" s="367"/>
      <c r="BB229" s="1"/>
      <c r="BC229" s="1"/>
      <c r="BD229" s="1"/>
      <c r="BE229" s="1"/>
    </row>
    <row r="230" ht="33.0" customHeight="1">
      <c r="U230" s="367"/>
      <c r="V230" s="367"/>
      <c r="BB230" s="1"/>
      <c r="BC230" s="1"/>
      <c r="BD230" s="1"/>
      <c r="BE230" s="1"/>
    </row>
    <row r="231" ht="33.0" customHeight="1">
      <c r="U231" s="367"/>
      <c r="V231" s="367"/>
      <c r="BB231" s="1"/>
      <c r="BC231" s="1"/>
      <c r="BD231" s="1"/>
      <c r="BE231" s="1"/>
    </row>
    <row r="232" ht="33.0" customHeight="1">
      <c r="U232" s="367"/>
      <c r="V232" s="367"/>
      <c r="BB232" s="1"/>
      <c r="BC232" s="1"/>
      <c r="BD232" s="1"/>
      <c r="BE232" s="1"/>
    </row>
    <row r="233" ht="33.0" customHeight="1">
      <c r="U233" s="367"/>
      <c r="V233" s="367"/>
      <c r="BB233" s="1"/>
      <c r="BC233" s="1"/>
      <c r="BD233" s="1"/>
      <c r="BE233" s="1"/>
    </row>
    <row r="234" ht="33.0" customHeight="1">
      <c r="U234" s="367"/>
      <c r="V234" s="367"/>
      <c r="BB234" s="1"/>
      <c r="BC234" s="1"/>
      <c r="BD234" s="1"/>
      <c r="BE234" s="1"/>
    </row>
    <row r="235" ht="33.0" customHeight="1">
      <c r="U235" s="367"/>
      <c r="V235" s="367"/>
      <c r="BB235" s="1"/>
      <c r="BC235" s="1"/>
      <c r="BD235" s="1"/>
      <c r="BE235" s="1"/>
    </row>
    <row r="236" ht="33.0" customHeight="1">
      <c r="U236" s="367"/>
      <c r="V236" s="367"/>
      <c r="BB236" s="1"/>
      <c r="BC236" s="1"/>
      <c r="BD236" s="1"/>
      <c r="BE236" s="1"/>
    </row>
    <row r="237" ht="33.0" customHeight="1">
      <c r="U237" s="367"/>
      <c r="V237" s="367"/>
      <c r="BB237" s="1"/>
      <c r="BC237" s="1"/>
      <c r="BD237" s="1"/>
      <c r="BE237" s="1"/>
    </row>
    <row r="238" ht="33.0" customHeight="1">
      <c r="U238" s="367"/>
      <c r="V238" s="367"/>
      <c r="BB238" s="1"/>
      <c r="BC238" s="1"/>
      <c r="BD238" s="1"/>
      <c r="BE238" s="1"/>
    </row>
    <row r="239" ht="33.0" customHeight="1">
      <c r="U239" s="367"/>
      <c r="V239" s="367"/>
      <c r="BB239" s="1"/>
      <c r="BC239" s="1"/>
      <c r="BD239" s="1"/>
      <c r="BE239" s="1"/>
    </row>
    <row r="240" ht="33.0" customHeight="1">
      <c r="U240" s="367"/>
      <c r="V240" s="367"/>
      <c r="BB240" s="1"/>
      <c r="BC240" s="1"/>
      <c r="BD240" s="1"/>
      <c r="BE240" s="1"/>
    </row>
    <row r="241" ht="33.0" customHeight="1">
      <c r="U241" s="367"/>
      <c r="V241" s="367"/>
      <c r="BB241" s="1"/>
      <c r="BC241" s="1"/>
      <c r="BD241" s="1"/>
      <c r="BE241" s="1"/>
    </row>
    <row r="242" ht="33.0" customHeight="1">
      <c r="U242" s="367"/>
      <c r="V242" s="367"/>
      <c r="BB242" s="1"/>
      <c r="BC242" s="1"/>
      <c r="BD242" s="1"/>
      <c r="BE242" s="1"/>
    </row>
    <row r="243" ht="33.0" customHeight="1">
      <c r="U243" s="367"/>
      <c r="V243" s="367"/>
      <c r="BB243" s="1"/>
      <c r="BC243" s="1"/>
      <c r="BD243" s="1"/>
      <c r="BE243" s="1"/>
    </row>
    <row r="244" ht="33.0" customHeight="1">
      <c r="U244" s="367"/>
      <c r="V244" s="367"/>
      <c r="BB244" s="1"/>
      <c r="BC244" s="1"/>
      <c r="BD244" s="1"/>
      <c r="BE244" s="1"/>
    </row>
    <row r="245" ht="33.0" customHeight="1">
      <c r="U245" s="367"/>
      <c r="V245" s="367"/>
      <c r="BB245" s="1"/>
      <c r="BC245" s="1"/>
      <c r="BD245" s="1"/>
      <c r="BE245" s="1"/>
    </row>
    <row r="246" ht="33.0" customHeight="1">
      <c r="U246" s="367"/>
      <c r="V246" s="367"/>
      <c r="BB246" s="1"/>
      <c r="BC246" s="1"/>
      <c r="BD246" s="1"/>
      <c r="BE246" s="1"/>
    </row>
    <row r="247" ht="33.0" customHeight="1">
      <c r="U247" s="367"/>
      <c r="V247" s="367"/>
      <c r="BB247" s="1"/>
      <c r="BC247" s="1"/>
      <c r="BD247" s="1"/>
      <c r="BE247" s="1"/>
    </row>
    <row r="248" ht="33.0" customHeight="1">
      <c r="U248" s="367"/>
      <c r="V248" s="367"/>
      <c r="BB248" s="1"/>
      <c r="BC248" s="1"/>
      <c r="BD248" s="1"/>
      <c r="BE248" s="1"/>
    </row>
    <row r="249" ht="33.0" customHeight="1">
      <c r="U249" s="367"/>
      <c r="V249" s="367"/>
      <c r="BB249" s="1"/>
      <c r="BC249" s="1"/>
      <c r="BD249" s="1"/>
      <c r="BE249" s="1"/>
    </row>
    <row r="250" ht="33.0" customHeight="1">
      <c r="U250" s="367"/>
      <c r="V250" s="367"/>
      <c r="BB250" s="1"/>
      <c r="BC250" s="1"/>
      <c r="BD250" s="1"/>
      <c r="BE250" s="1"/>
    </row>
    <row r="251" ht="33.0" customHeight="1">
      <c r="U251" s="367"/>
      <c r="V251" s="367"/>
      <c r="BB251" s="1"/>
      <c r="BC251" s="1"/>
      <c r="BD251" s="1"/>
      <c r="BE251" s="1"/>
    </row>
    <row r="252" ht="33.0" customHeight="1">
      <c r="U252" s="367"/>
      <c r="V252" s="367"/>
      <c r="BB252" s="1"/>
      <c r="BC252" s="1"/>
      <c r="BD252" s="1"/>
      <c r="BE252" s="1"/>
    </row>
    <row r="253" ht="33.0" customHeight="1">
      <c r="U253" s="367"/>
      <c r="V253" s="367"/>
      <c r="BB253" s="1"/>
      <c r="BC253" s="1"/>
      <c r="BD253" s="1"/>
      <c r="BE253" s="1"/>
    </row>
    <row r="254" ht="33.0" customHeight="1">
      <c r="U254" s="367"/>
      <c r="V254" s="367"/>
      <c r="BB254" s="1"/>
      <c r="BC254" s="1"/>
      <c r="BD254" s="1"/>
      <c r="BE254" s="1"/>
    </row>
    <row r="255" ht="33.0" customHeight="1">
      <c r="U255" s="367"/>
      <c r="V255" s="367"/>
      <c r="BB255" s="1"/>
      <c r="BC255" s="1"/>
      <c r="BD255" s="1"/>
      <c r="BE255" s="1"/>
    </row>
    <row r="256" ht="33.0" customHeight="1">
      <c r="U256" s="367"/>
      <c r="V256" s="367"/>
      <c r="BB256" s="1"/>
      <c r="BC256" s="1"/>
      <c r="BD256" s="1"/>
      <c r="BE256" s="1"/>
    </row>
    <row r="257" ht="33.0" customHeight="1">
      <c r="U257" s="367"/>
      <c r="V257" s="367"/>
      <c r="BB257" s="1"/>
      <c r="BC257" s="1"/>
      <c r="BD257" s="1"/>
      <c r="BE257" s="1"/>
    </row>
    <row r="258" ht="33.0" customHeight="1">
      <c r="U258" s="367"/>
      <c r="V258" s="367"/>
      <c r="BB258" s="1"/>
      <c r="BC258" s="1"/>
      <c r="BD258" s="1"/>
      <c r="BE258" s="1"/>
    </row>
    <row r="259" ht="33.0" customHeight="1">
      <c r="U259" s="367"/>
      <c r="V259" s="367"/>
      <c r="BB259" s="1"/>
      <c r="BC259" s="1"/>
      <c r="BD259" s="1"/>
      <c r="BE259" s="1"/>
    </row>
    <row r="260" ht="33.0" customHeight="1">
      <c r="U260" s="367"/>
      <c r="V260" s="367"/>
      <c r="BB260" s="1"/>
      <c r="BC260" s="1"/>
      <c r="BD260" s="1"/>
      <c r="BE260" s="1"/>
    </row>
    <row r="261" ht="33.0" customHeight="1">
      <c r="U261" s="367"/>
      <c r="V261" s="367"/>
      <c r="BB261" s="1"/>
      <c r="BC261" s="1"/>
      <c r="BD261" s="1"/>
      <c r="BE261" s="1"/>
    </row>
    <row r="262" ht="33.0" customHeight="1">
      <c r="U262" s="367"/>
      <c r="V262" s="367"/>
      <c r="BB262" s="1"/>
      <c r="BC262" s="1"/>
      <c r="BD262" s="1"/>
      <c r="BE262" s="1"/>
    </row>
    <row r="263" ht="33.0" customHeight="1">
      <c r="U263" s="367"/>
      <c r="V263" s="367"/>
      <c r="BB263" s="1"/>
      <c r="BC263" s="1"/>
      <c r="BD263" s="1"/>
      <c r="BE263" s="1"/>
    </row>
    <row r="264" ht="33.0" customHeight="1">
      <c r="U264" s="367"/>
      <c r="V264" s="367"/>
      <c r="BB264" s="1"/>
      <c r="BC264" s="1"/>
      <c r="BD264" s="1"/>
      <c r="BE264" s="1"/>
    </row>
    <row r="265" ht="33.0" customHeight="1">
      <c r="U265" s="367"/>
      <c r="V265" s="367"/>
      <c r="BB265" s="1"/>
      <c r="BC265" s="1"/>
      <c r="BD265" s="1"/>
      <c r="BE265" s="1"/>
    </row>
    <row r="266" ht="33.0" customHeight="1">
      <c r="U266" s="367"/>
      <c r="V266" s="367"/>
      <c r="BB266" s="1"/>
      <c r="BC266" s="1"/>
      <c r="BD266" s="1"/>
      <c r="BE266" s="1"/>
    </row>
    <row r="267" ht="33.0" customHeight="1">
      <c r="U267" s="367"/>
      <c r="V267" s="367"/>
      <c r="BB267" s="1"/>
      <c r="BC267" s="1"/>
      <c r="BD267" s="1"/>
      <c r="BE267" s="1"/>
    </row>
    <row r="268" ht="33.0" customHeight="1">
      <c r="U268" s="367"/>
      <c r="V268" s="367"/>
      <c r="BB268" s="1"/>
      <c r="BC268" s="1"/>
      <c r="BD268" s="1"/>
      <c r="BE268" s="1"/>
    </row>
    <row r="269" ht="33.0" customHeight="1">
      <c r="U269" s="367"/>
      <c r="V269" s="367"/>
      <c r="BB269" s="1"/>
      <c r="BC269" s="1"/>
      <c r="BD269" s="1"/>
      <c r="BE269" s="1"/>
    </row>
    <row r="270" ht="33.0" customHeight="1">
      <c r="U270" s="367"/>
      <c r="V270" s="367"/>
      <c r="BB270" s="1"/>
      <c r="BC270" s="1"/>
      <c r="BD270" s="1"/>
      <c r="BE270" s="1"/>
    </row>
    <row r="271" ht="33.0" customHeight="1">
      <c r="U271" s="367"/>
      <c r="V271" s="367"/>
      <c r="BB271" s="1"/>
      <c r="BC271" s="1"/>
      <c r="BD271" s="1"/>
      <c r="BE271" s="1"/>
    </row>
    <row r="272" ht="33.0" customHeight="1">
      <c r="U272" s="367"/>
      <c r="V272" s="367"/>
      <c r="BB272" s="1"/>
      <c r="BC272" s="1"/>
      <c r="BD272" s="1"/>
      <c r="BE272" s="1"/>
    </row>
    <row r="273" ht="33.0" customHeight="1">
      <c r="U273" s="367"/>
      <c r="V273" s="367"/>
      <c r="BB273" s="1"/>
      <c r="BC273" s="1"/>
      <c r="BD273" s="1"/>
      <c r="BE273" s="1"/>
    </row>
    <row r="274" ht="33.0" customHeight="1">
      <c r="U274" s="367"/>
      <c r="V274" s="367"/>
      <c r="BB274" s="1"/>
      <c r="BC274" s="1"/>
      <c r="BD274" s="1"/>
      <c r="BE274" s="1"/>
    </row>
    <row r="275" ht="33.0" customHeight="1">
      <c r="U275" s="367"/>
      <c r="V275" s="367"/>
      <c r="BB275" s="1"/>
      <c r="BC275" s="1"/>
      <c r="BD275" s="1"/>
      <c r="BE275" s="1"/>
    </row>
    <row r="276" ht="33.0" customHeight="1">
      <c r="U276" s="367"/>
      <c r="V276" s="367"/>
      <c r="BB276" s="1"/>
      <c r="BC276" s="1"/>
      <c r="BD276" s="1"/>
      <c r="BE276" s="1"/>
    </row>
    <row r="277" ht="33.0" customHeight="1">
      <c r="U277" s="367"/>
      <c r="V277" s="367"/>
      <c r="BB277" s="1"/>
      <c r="BC277" s="1"/>
      <c r="BD277" s="1"/>
      <c r="BE277" s="1"/>
    </row>
    <row r="278" ht="33.0" customHeight="1">
      <c r="U278" s="367"/>
      <c r="V278" s="367"/>
      <c r="BB278" s="1"/>
      <c r="BC278" s="1"/>
      <c r="BD278" s="1"/>
      <c r="BE278" s="1"/>
    </row>
    <row r="279" ht="33.0" customHeight="1">
      <c r="U279" s="367"/>
      <c r="V279" s="367"/>
      <c r="BB279" s="1"/>
      <c r="BC279" s="1"/>
      <c r="BD279" s="1"/>
      <c r="BE279" s="1"/>
    </row>
    <row r="280" ht="33.0" customHeight="1">
      <c r="U280" s="367"/>
      <c r="V280" s="367"/>
      <c r="BB280" s="1"/>
      <c r="BC280" s="1"/>
      <c r="BD280" s="1"/>
      <c r="BE280" s="1"/>
    </row>
    <row r="281" ht="33.0" customHeight="1">
      <c r="U281" s="367"/>
      <c r="V281" s="367"/>
      <c r="BB281" s="1"/>
      <c r="BC281" s="1"/>
      <c r="BD281" s="1"/>
      <c r="BE281" s="1"/>
    </row>
    <row r="282" ht="33.0" customHeight="1">
      <c r="U282" s="367"/>
      <c r="V282" s="367"/>
      <c r="BB282" s="1"/>
      <c r="BC282" s="1"/>
      <c r="BD282" s="1"/>
      <c r="BE282" s="1"/>
    </row>
    <row r="283" ht="33.0" customHeight="1">
      <c r="U283" s="367"/>
      <c r="V283" s="367"/>
      <c r="BB283" s="1"/>
      <c r="BC283" s="1"/>
      <c r="BD283" s="1"/>
      <c r="BE283" s="1"/>
    </row>
    <row r="284" ht="33.0" customHeight="1">
      <c r="U284" s="367"/>
      <c r="V284" s="367"/>
      <c r="BB284" s="1"/>
      <c r="BC284" s="1"/>
      <c r="BD284" s="1"/>
      <c r="BE284" s="1"/>
    </row>
    <row r="285" ht="33.0" customHeight="1">
      <c r="U285" s="367"/>
      <c r="V285" s="367"/>
      <c r="BB285" s="1"/>
      <c r="BC285" s="1"/>
      <c r="BD285" s="1"/>
      <c r="BE285" s="1"/>
    </row>
    <row r="286" ht="33.0" customHeight="1">
      <c r="U286" s="367"/>
      <c r="V286" s="367"/>
      <c r="BB286" s="1"/>
      <c r="BC286" s="1"/>
      <c r="BD286" s="1"/>
      <c r="BE286" s="1"/>
    </row>
    <row r="287" ht="33.0" customHeight="1">
      <c r="U287" s="367"/>
      <c r="V287" s="367"/>
      <c r="BB287" s="1"/>
      <c r="BC287" s="1"/>
      <c r="BD287" s="1"/>
      <c r="BE287" s="1"/>
    </row>
    <row r="288" ht="33.0" customHeight="1">
      <c r="U288" s="367"/>
      <c r="V288" s="367"/>
      <c r="BB288" s="1"/>
      <c r="BC288" s="1"/>
      <c r="BD288" s="1"/>
      <c r="BE288" s="1"/>
    </row>
    <row r="289" ht="33.0" customHeight="1">
      <c r="U289" s="367"/>
      <c r="V289" s="367"/>
      <c r="BB289" s="1"/>
      <c r="BC289" s="1"/>
      <c r="BD289" s="1"/>
      <c r="BE289" s="1"/>
    </row>
    <row r="290" ht="33.0" customHeight="1">
      <c r="U290" s="367"/>
      <c r="V290" s="367"/>
      <c r="BB290" s="1"/>
      <c r="BC290" s="1"/>
      <c r="BD290" s="1"/>
      <c r="BE290" s="1"/>
    </row>
    <row r="291" ht="33.0" customHeight="1">
      <c r="U291" s="367"/>
      <c r="V291" s="367"/>
      <c r="BB291" s="1"/>
      <c r="BC291" s="1"/>
      <c r="BD291" s="1"/>
      <c r="BE291" s="1"/>
    </row>
    <row r="292" ht="33.0" customHeight="1">
      <c r="U292" s="367"/>
      <c r="V292" s="367"/>
      <c r="BB292" s="1"/>
      <c r="BC292" s="1"/>
      <c r="BD292" s="1"/>
      <c r="BE292" s="1"/>
    </row>
    <row r="293" ht="33.0" customHeight="1">
      <c r="U293" s="367"/>
      <c r="V293" s="367"/>
      <c r="BB293" s="1"/>
      <c r="BC293" s="1"/>
      <c r="BD293" s="1"/>
      <c r="BE293" s="1"/>
    </row>
    <row r="294" ht="33.0" customHeight="1">
      <c r="U294" s="367"/>
      <c r="V294" s="367"/>
      <c r="BB294" s="1"/>
      <c r="BC294" s="1"/>
      <c r="BD294" s="1"/>
      <c r="BE294" s="1"/>
    </row>
    <row r="295" ht="33.0" customHeight="1">
      <c r="U295" s="367"/>
      <c r="V295" s="367"/>
      <c r="BB295" s="1"/>
      <c r="BC295" s="1"/>
      <c r="BD295" s="1"/>
      <c r="BE295" s="1"/>
    </row>
    <row r="296" ht="33.0" customHeight="1">
      <c r="U296" s="367"/>
      <c r="V296" s="367"/>
      <c r="BB296" s="1"/>
      <c r="BC296" s="1"/>
      <c r="BD296" s="1"/>
      <c r="BE296" s="1"/>
    </row>
    <row r="297" ht="33.0" customHeight="1">
      <c r="U297" s="367"/>
      <c r="V297" s="367"/>
      <c r="BB297" s="1"/>
      <c r="BC297" s="1"/>
      <c r="BD297" s="1"/>
      <c r="BE297" s="1"/>
    </row>
    <row r="298" ht="33.0" customHeight="1">
      <c r="U298" s="367"/>
      <c r="V298" s="367"/>
      <c r="BB298" s="1"/>
      <c r="BC298" s="1"/>
      <c r="BD298" s="1"/>
      <c r="BE298" s="1"/>
    </row>
    <row r="299" ht="33.0" customHeight="1">
      <c r="U299" s="367"/>
      <c r="V299" s="367"/>
      <c r="BB299" s="1"/>
      <c r="BC299" s="1"/>
      <c r="BD299" s="1"/>
      <c r="BE299" s="1"/>
    </row>
    <row r="300" ht="33.0" customHeight="1">
      <c r="U300" s="367"/>
      <c r="V300" s="367"/>
      <c r="BB300" s="1"/>
      <c r="BC300" s="1"/>
      <c r="BD300" s="1"/>
      <c r="BE300" s="1"/>
    </row>
    <row r="301" ht="33.0" customHeight="1">
      <c r="U301" s="367"/>
      <c r="V301" s="367"/>
      <c r="BB301" s="1"/>
      <c r="BC301" s="1"/>
      <c r="BD301" s="1"/>
      <c r="BE301" s="1"/>
    </row>
    <row r="302" ht="33.0" customHeight="1">
      <c r="U302" s="367"/>
      <c r="V302" s="367"/>
      <c r="BB302" s="1"/>
      <c r="BC302" s="1"/>
      <c r="BD302" s="1"/>
      <c r="BE302" s="1"/>
    </row>
    <row r="303" ht="33.0" customHeight="1">
      <c r="U303" s="367"/>
      <c r="V303" s="367"/>
      <c r="BB303" s="1"/>
      <c r="BC303" s="1"/>
      <c r="BD303" s="1"/>
      <c r="BE303" s="1"/>
    </row>
    <row r="304" ht="33.0" customHeight="1">
      <c r="U304" s="367"/>
      <c r="V304" s="367"/>
      <c r="BB304" s="1"/>
      <c r="BC304" s="1"/>
      <c r="BD304" s="1"/>
      <c r="BE304" s="1"/>
    </row>
    <row r="305" ht="33.0" customHeight="1">
      <c r="U305" s="367"/>
      <c r="V305" s="367"/>
      <c r="BB305" s="1"/>
      <c r="BC305" s="1"/>
      <c r="BD305" s="1"/>
      <c r="BE305" s="1"/>
    </row>
    <row r="306" ht="33.0" customHeight="1">
      <c r="U306" s="367"/>
      <c r="V306" s="367"/>
      <c r="BB306" s="1"/>
      <c r="BC306" s="1"/>
      <c r="BD306" s="1"/>
      <c r="BE306" s="1"/>
    </row>
    <row r="307" ht="33.0" customHeight="1">
      <c r="U307" s="367"/>
      <c r="V307" s="367"/>
      <c r="BB307" s="1"/>
      <c r="BC307" s="1"/>
      <c r="BD307" s="1"/>
      <c r="BE307" s="1"/>
    </row>
    <row r="308" ht="33.0" customHeight="1">
      <c r="U308" s="367"/>
      <c r="V308" s="367"/>
      <c r="BB308" s="1"/>
      <c r="BC308" s="1"/>
      <c r="BD308" s="1"/>
      <c r="BE308" s="1"/>
    </row>
    <row r="309" ht="33.0" customHeight="1">
      <c r="U309" s="367"/>
      <c r="V309" s="367"/>
      <c r="BB309" s="1"/>
      <c r="BC309" s="1"/>
      <c r="BD309" s="1"/>
      <c r="BE309" s="1"/>
    </row>
    <row r="310" ht="33.0" customHeight="1">
      <c r="U310" s="367"/>
      <c r="V310" s="367"/>
      <c r="BB310" s="1"/>
      <c r="BC310" s="1"/>
      <c r="BD310" s="1"/>
      <c r="BE310" s="1"/>
    </row>
    <row r="311" ht="33.0" customHeight="1">
      <c r="U311" s="367"/>
      <c r="V311" s="367"/>
      <c r="BB311" s="1"/>
      <c r="BC311" s="1"/>
      <c r="BD311" s="1"/>
      <c r="BE311" s="1"/>
    </row>
    <row r="312" ht="33.0" customHeight="1">
      <c r="U312" s="367"/>
      <c r="V312" s="367"/>
      <c r="BB312" s="1"/>
      <c r="BC312" s="1"/>
      <c r="BD312" s="1"/>
      <c r="BE312" s="1"/>
    </row>
    <row r="313" ht="33.0" customHeight="1">
      <c r="U313" s="367"/>
      <c r="V313" s="367"/>
      <c r="BB313" s="1"/>
      <c r="BC313" s="1"/>
      <c r="BD313" s="1"/>
      <c r="BE313" s="1"/>
    </row>
    <row r="314" ht="33.0" customHeight="1">
      <c r="U314" s="367"/>
      <c r="V314" s="367"/>
      <c r="BB314" s="1"/>
      <c r="BC314" s="1"/>
      <c r="BD314" s="1"/>
      <c r="BE314" s="1"/>
    </row>
    <row r="315" ht="33.0" customHeight="1">
      <c r="U315" s="367"/>
      <c r="V315" s="367"/>
      <c r="BB315" s="1"/>
      <c r="BC315" s="1"/>
      <c r="BD315" s="1"/>
      <c r="BE315" s="1"/>
    </row>
    <row r="316" ht="33.0" customHeight="1">
      <c r="U316" s="367"/>
      <c r="V316" s="367"/>
      <c r="BB316" s="1"/>
      <c r="BC316" s="1"/>
      <c r="BD316" s="1"/>
      <c r="BE316" s="1"/>
    </row>
    <row r="317" ht="33.0" customHeight="1">
      <c r="U317" s="367"/>
      <c r="V317" s="367"/>
      <c r="BB317" s="1"/>
      <c r="BC317" s="1"/>
      <c r="BD317" s="1"/>
      <c r="BE317" s="1"/>
    </row>
    <row r="318" ht="33.0" customHeight="1">
      <c r="U318" s="367"/>
      <c r="V318" s="367"/>
      <c r="BB318" s="1"/>
      <c r="BC318" s="1"/>
      <c r="BD318" s="1"/>
      <c r="BE318" s="1"/>
    </row>
    <row r="319" ht="33.0" customHeight="1">
      <c r="U319" s="367"/>
      <c r="V319" s="367"/>
      <c r="BB319" s="1"/>
      <c r="BC319" s="1"/>
      <c r="BD319" s="1"/>
      <c r="BE319" s="1"/>
    </row>
    <row r="320" ht="33.0" customHeight="1">
      <c r="U320" s="367"/>
      <c r="V320" s="367"/>
      <c r="BB320" s="1"/>
      <c r="BC320" s="1"/>
      <c r="BD320" s="1"/>
      <c r="BE320" s="1"/>
    </row>
    <row r="321" ht="33.0" customHeight="1">
      <c r="U321" s="367"/>
      <c r="V321" s="367"/>
      <c r="BB321" s="1"/>
      <c r="BC321" s="1"/>
      <c r="BD321" s="1"/>
      <c r="BE321" s="1"/>
    </row>
    <row r="322" ht="33.0" customHeight="1">
      <c r="U322" s="367"/>
      <c r="V322" s="367"/>
      <c r="BB322" s="1"/>
      <c r="BC322" s="1"/>
      <c r="BD322" s="1"/>
      <c r="BE322" s="1"/>
    </row>
    <row r="323" ht="33.0" customHeight="1">
      <c r="U323" s="367"/>
      <c r="V323" s="367"/>
      <c r="BB323" s="1"/>
      <c r="BC323" s="1"/>
      <c r="BD323" s="1"/>
      <c r="BE323" s="1"/>
    </row>
    <row r="324" ht="33.0" customHeight="1">
      <c r="U324" s="367"/>
      <c r="V324" s="367"/>
      <c r="BB324" s="1"/>
      <c r="BC324" s="1"/>
      <c r="BD324" s="1"/>
      <c r="BE324" s="1"/>
    </row>
    <row r="325" ht="33.0" customHeight="1">
      <c r="U325" s="367"/>
      <c r="V325" s="367"/>
      <c r="BB325" s="1"/>
      <c r="BC325" s="1"/>
      <c r="BD325" s="1"/>
      <c r="BE325" s="1"/>
    </row>
    <row r="326" ht="33.0" customHeight="1">
      <c r="U326" s="367"/>
      <c r="V326" s="367"/>
      <c r="BB326" s="1"/>
      <c r="BC326" s="1"/>
      <c r="BD326" s="1"/>
      <c r="BE326" s="1"/>
    </row>
    <row r="327" ht="33.0" customHeight="1">
      <c r="U327" s="367"/>
      <c r="V327" s="367"/>
      <c r="BB327" s="1"/>
      <c r="BC327" s="1"/>
      <c r="BD327" s="1"/>
      <c r="BE327" s="1"/>
    </row>
    <row r="328" ht="33.0" customHeight="1">
      <c r="U328" s="367"/>
      <c r="V328" s="367"/>
      <c r="BB328" s="1"/>
      <c r="BC328" s="1"/>
      <c r="BD328" s="1"/>
      <c r="BE328" s="1"/>
    </row>
    <row r="329" ht="33.0" customHeight="1">
      <c r="U329" s="367"/>
      <c r="V329" s="367"/>
      <c r="BB329" s="1"/>
      <c r="BC329" s="1"/>
      <c r="BD329" s="1"/>
      <c r="BE329" s="1"/>
    </row>
    <row r="330" ht="33.0" customHeight="1">
      <c r="U330" s="367"/>
      <c r="V330" s="367"/>
      <c r="BB330" s="1"/>
      <c r="BC330" s="1"/>
      <c r="BD330" s="1"/>
      <c r="BE330" s="1"/>
    </row>
    <row r="331" ht="33.0" customHeight="1">
      <c r="U331" s="367"/>
      <c r="V331" s="367"/>
      <c r="BB331" s="1"/>
      <c r="BC331" s="1"/>
      <c r="BD331" s="1"/>
      <c r="BE331" s="1"/>
    </row>
    <row r="332" ht="33.0" customHeight="1">
      <c r="U332" s="367"/>
      <c r="V332" s="367"/>
      <c r="BB332" s="1"/>
      <c r="BC332" s="1"/>
      <c r="BD332" s="1"/>
      <c r="BE332" s="1"/>
    </row>
    <row r="333" ht="33.0" customHeight="1">
      <c r="U333" s="367"/>
      <c r="V333" s="367"/>
      <c r="BB333" s="1"/>
      <c r="BC333" s="1"/>
      <c r="BD333" s="1"/>
      <c r="BE333" s="1"/>
    </row>
    <row r="334" ht="33.0" customHeight="1">
      <c r="U334" s="367"/>
      <c r="V334" s="367"/>
      <c r="BB334" s="1"/>
      <c r="BC334" s="1"/>
      <c r="BD334" s="1"/>
      <c r="BE334" s="1"/>
    </row>
    <row r="335" ht="33.0" customHeight="1">
      <c r="U335" s="367"/>
      <c r="V335" s="367"/>
      <c r="BB335" s="1"/>
      <c r="BC335" s="1"/>
      <c r="BD335" s="1"/>
      <c r="BE335" s="1"/>
    </row>
    <row r="336" ht="33.0" customHeight="1">
      <c r="U336" s="367"/>
      <c r="V336" s="367"/>
      <c r="BB336" s="1"/>
      <c r="BC336" s="1"/>
      <c r="BD336" s="1"/>
      <c r="BE336" s="1"/>
    </row>
    <row r="337" ht="33.0" customHeight="1">
      <c r="U337" s="367"/>
      <c r="V337" s="367"/>
      <c r="BB337" s="1"/>
      <c r="BC337" s="1"/>
      <c r="BD337" s="1"/>
      <c r="BE337" s="1"/>
    </row>
    <row r="338" ht="33.0" customHeight="1">
      <c r="U338" s="367"/>
      <c r="V338" s="367"/>
      <c r="BB338" s="1"/>
      <c r="BC338" s="1"/>
      <c r="BD338" s="1"/>
      <c r="BE338" s="1"/>
    </row>
    <row r="339" ht="33.0" customHeight="1">
      <c r="U339" s="367"/>
      <c r="V339" s="367"/>
      <c r="BB339" s="1"/>
      <c r="BC339" s="1"/>
      <c r="BD339" s="1"/>
      <c r="BE339" s="1"/>
    </row>
    <row r="340" ht="33.0" customHeight="1">
      <c r="U340" s="367"/>
      <c r="V340" s="367"/>
      <c r="BB340" s="1"/>
      <c r="BC340" s="1"/>
      <c r="BD340" s="1"/>
      <c r="BE340" s="1"/>
    </row>
    <row r="341" ht="33.0" customHeight="1">
      <c r="U341" s="367"/>
      <c r="V341" s="367"/>
      <c r="BB341" s="1"/>
      <c r="BC341" s="1"/>
      <c r="BD341" s="1"/>
      <c r="BE341" s="1"/>
    </row>
    <row r="342" ht="33.0" customHeight="1">
      <c r="U342" s="367"/>
      <c r="V342" s="367"/>
      <c r="BB342" s="1"/>
      <c r="BC342" s="1"/>
      <c r="BD342" s="1"/>
      <c r="BE342" s="1"/>
    </row>
    <row r="343" ht="33.0" customHeight="1">
      <c r="U343" s="367"/>
      <c r="V343" s="367"/>
      <c r="BB343" s="1"/>
      <c r="BC343" s="1"/>
      <c r="BD343" s="1"/>
      <c r="BE343" s="1"/>
    </row>
    <row r="344" ht="33.0" customHeight="1">
      <c r="U344" s="367"/>
      <c r="V344" s="367"/>
      <c r="BB344" s="1"/>
      <c r="BC344" s="1"/>
      <c r="BD344" s="1"/>
      <c r="BE344" s="1"/>
    </row>
    <row r="345" ht="33.0" customHeight="1">
      <c r="U345" s="367"/>
      <c r="V345" s="367"/>
      <c r="BB345" s="1"/>
      <c r="BC345" s="1"/>
      <c r="BD345" s="1"/>
      <c r="BE345" s="1"/>
    </row>
    <row r="346" ht="33.0" customHeight="1">
      <c r="U346" s="367"/>
      <c r="V346" s="367"/>
      <c r="BB346" s="1"/>
      <c r="BC346" s="1"/>
      <c r="BD346" s="1"/>
      <c r="BE346" s="1"/>
    </row>
    <row r="347" ht="33.0" customHeight="1">
      <c r="U347" s="367"/>
      <c r="V347" s="367"/>
      <c r="BB347" s="1"/>
      <c r="BC347" s="1"/>
      <c r="BD347" s="1"/>
      <c r="BE347" s="1"/>
    </row>
    <row r="348" ht="33.0" customHeight="1">
      <c r="U348" s="367"/>
      <c r="V348" s="367"/>
      <c r="BB348" s="1"/>
      <c r="BC348" s="1"/>
      <c r="BD348" s="1"/>
      <c r="BE348" s="1"/>
    </row>
    <row r="349" ht="33.0" customHeight="1">
      <c r="U349" s="367"/>
      <c r="V349" s="367"/>
      <c r="BB349" s="1"/>
      <c r="BC349" s="1"/>
      <c r="BD349" s="1"/>
      <c r="BE349" s="1"/>
    </row>
    <row r="350" ht="33.0" customHeight="1">
      <c r="U350" s="367"/>
      <c r="V350" s="367"/>
      <c r="BB350" s="1"/>
      <c r="BC350" s="1"/>
      <c r="BD350" s="1"/>
      <c r="BE350" s="1"/>
    </row>
    <row r="351" ht="33.0" customHeight="1">
      <c r="U351" s="367"/>
      <c r="V351" s="367"/>
      <c r="BB351" s="1"/>
      <c r="BC351" s="1"/>
      <c r="BD351" s="1"/>
      <c r="BE351" s="1"/>
    </row>
    <row r="352" ht="33.0" customHeight="1">
      <c r="U352" s="367"/>
      <c r="V352" s="367"/>
      <c r="BB352" s="1"/>
      <c r="BC352" s="1"/>
      <c r="BD352" s="1"/>
      <c r="BE352" s="1"/>
    </row>
    <row r="353" ht="33.0" customHeight="1">
      <c r="U353" s="367"/>
      <c r="V353" s="367"/>
      <c r="BB353" s="1"/>
      <c r="BC353" s="1"/>
      <c r="BD353" s="1"/>
      <c r="BE353" s="1"/>
    </row>
    <row r="354" ht="33.0" customHeight="1">
      <c r="U354" s="367"/>
      <c r="V354" s="367"/>
      <c r="BB354" s="1"/>
      <c r="BC354" s="1"/>
      <c r="BD354" s="1"/>
      <c r="BE354" s="1"/>
    </row>
    <row r="355" ht="33.0" customHeight="1">
      <c r="U355" s="367"/>
      <c r="V355" s="367"/>
      <c r="BB355" s="1"/>
      <c r="BC355" s="1"/>
      <c r="BD355" s="1"/>
      <c r="BE355" s="1"/>
    </row>
    <row r="356" ht="33.0" customHeight="1">
      <c r="U356" s="367"/>
      <c r="V356" s="367"/>
      <c r="BB356" s="1"/>
      <c r="BC356" s="1"/>
      <c r="BD356" s="1"/>
      <c r="BE356" s="1"/>
    </row>
    <row r="357" ht="33.0" customHeight="1">
      <c r="U357" s="367"/>
      <c r="V357" s="367"/>
      <c r="BB357" s="1"/>
      <c r="BC357" s="1"/>
      <c r="BD357" s="1"/>
      <c r="BE357" s="1"/>
    </row>
    <row r="358" ht="33.0" customHeight="1">
      <c r="U358" s="367"/>
      <c r="V358" s="367"/>
      <c r="BB358" s="1"/>
      <c r="BC358" s="1"/>
      <c r="BD358" s="1"/>
      <c r="BE358" s="1"/>
    </row>
    <row r="359" ht="33.0" customHeight="1">
      <c r="U359" s="367"/>
      <c r="V359" s="367"/>
      <c r="BB359" s="1"/>
      <c r="BC359" s="1"/>
      <c r="BD359" s="1"/>
      <c r="BE359" s="1"/>
    </row>
    <row r="360" ht="33.0" customHeight="1">
      <c r="U360" s="367"/>
      <c r="V360" s="367"/>
      <c r="BB360" s="1"/>
      <c r="BC360" s="1"/>
      <c r="BD360" s="1"/>
      <c r="BE360" s="1"/>
    </row>
    <row r="361" ht="33.0" customHeight="1">
      <c r="U361" s="367"/>
      <c r="V361" s="367"/>
      <c r="BB361" s="1"/>
      <c r="BC361" s="1"/>
      <c r="BD361" s="1"/>
      <c r="BE361" s="1"/>
    </row>
    <row r="362" ht="33.0" customHeight="1">
      <c r="U362" s="367"/>
      <c r="V362" s="367"/>
      <c r="BB362" s="1"/>
      <c r="BC362" s="1"/>
      <c r="BD362" s="1"/>
      <c r="BE362" s="1"/>
    </row>
    <row r="363" ht="33.0" customHeight="1">
      <c r="U363" s="367"/>
      <c r="V363" s="367"/>
      <c r="BB363" s="1"/>
      <c r="BC363" s="1"/>
      <c r="BD363" s="1"/>
      <c r="BE363" s="1"/>
    </row>
    <row r="364" ht="33.0" customHeight="1">
      <c r="U364" s="367"/>
      <c r="V364" s="367"/>
      <c r="BB364" s="1"/>
      <c r="BC364" s="1"/>
      <c r="BD364" s="1"/>
      <c r="BE364" s="1"/>
    </row>
    <row r="365" ht="33.0" customHeight="1">
      <c r="U365" s="367"/>
      <c r="V365" s="367"/>
      <c r="BB365" s="1"/>
      <c r="BC365" s="1"/>
      <c r="BD365" s="1"/>
      <c r="BE365" s="1"/>
    </row>
    <row r="366" ht="33.0" customHeight="1">
      <c r="U366" s="367"/>
      <c r="V366" s="367"/>
      <c r="BB366" s="1"/>
      <c r="BC366" s="1"/>
      <c r="BD366" s="1"/>
      <c r="BE366" s="1"/>
    </row>
    <row r="367" ht="33.0" customHeight="1">
      <c r="U367" s="367"/>
      <c r="V367" s="367"/>
      <c r="BB367" s="1"/>
      <c r="BC367" s="1"/>
      <c r="BD367" s="1"/>
      <c r="BE367" s="1"/>
    </row>
    <row r="368" ht="33.0" customHeight="1">
      <c r="U368" s="367"/>
      <c r="V368" s="367"/>
      <c r="BB368" s="1"/>
      <c r="BC368" s="1"/>
      <c r="BD368" s="1"/>
      <c r="BE368" s="1"/>
    </row>
    <row r="369" ht="33.0" customHeight="1">
      <c r="U369" s="367"/>
      <c r="V369" s="367"/>
      <c r="BB369" s="1"/>
      <c r="BC369" s="1"/>
      <c r="BD369" s="1"/>
      <c r="BE369" s="1"/>
    </row>
    <row r="370" ht="33.0" customHeight="1">
      <c r="U370" s="367"/>
      <c r="V370" s="367"/>
      <c r="BB370" s="1"/>
      <c r="BC370" s="1"/>
      <c r="BD370" s="1"/>
      <c r="BE370" s="1"/>
    </row>
    <row r="371" ht="33.0" customHeight="1">
      <c r="U371" s="367"/>
      <c r="V371" s="367"/>
      <c r="BB371" s="1"/>
      <c r="BC371" s="1"/>
      <c r="BD371" s="1"/>
      <c r="BE371" s="1"/>
    </row>
    <row r="372" ht="33.0" customHeight="1">
      <c r="U372" s="367"/>
      <c r="V372" s="367"/>
      <c r="BB372" s="1"/>
      <c r="BC372" s="1"/>
      <c r="BD372" s="1"/>
      <c r="BE372" s="1"/>
    </row>
    <row r="373" ht="33.0" customHeight="1">
      <c r="U373" s="367"/>
      <c r="V373" s="367"/>
      <c r="BB373" s="1"/>
      <c r="BC373" s="1"/>
      <c r="BD373" s="1"/>
      <c r="BE373" s="1"/>
    </row>
    <row r="374" ht="33.0" customHeight="1">
      <c r="U374" s="367"/>
      <c r="V374" s="367"/>
      <c r="BB374" s="1"/>
      <c r="BC374" s="1"/>
      <c r="BD374" s="1"/>
      <c r="BE374" s="1"/>
    </row>
    <row r="375" ht="33.0" customHeight="1">
      <c r="U375" s="367"/>
      <c r="V375" s="367"/>
      <c r="BB375" s="1"/>
      <c r="BC375" s="1"/>
      <c r="BD375" s="1"/>
      <c r="BE375" s="1"/>
    </row>
    <row r="376" ht="33.0" customHeight="1">
      <c r="U376" s="367"/>
      <c r="V376" s="367"/>
      <c r="BB376" s="1"/>
      <c r="BC376" s="1"/>
      <c r="BD376" s="1"/>
      <c r="BE376" s="1"/>
    </row>
    <row r="377" ht="33.0" customHeight="1">
      <c r="U377" s="367"/>
      <c r="V377" s="367"/>
      <c r="BB377" s="1"/>
      <c r="BC377" s="1"/>
      <c r="BD377" s="1"/>
      <c r="BE377" s="1"/>
    </row>
    <row r="378" ht="33.0" customHeight="1">
      <c r="U378" s="367"/>
      <c r="V378" s="367"/>
      <c r="BB378" s="1"/>
      <c r="BC378" s="1"/>
      <c r="BD378" s="1"/>
      <c r="BE378" s="1"/>
    </row>
    <row r="379" ht="33.0" customHeight="1">
      <c r="U379" s="367"/>
      <c r="V379" s="367"/>
      <c r="BB379" s="1"/>
      <c r="BC379" s="1"/>
      <c r="BD379" s="1"/>
      <c r="BE379" s="1"/>
    </row>
    <row r="380" ht="33.0" customHeight="1">
      <c r="U380" s="367"/>
      <c r="V380" s="367"/>
      <c r="BB380" s="1"/>
      <c r="BC380" s="1"/>
      <c r="BD380" s="1"/>
      <c r="BE380" s="1"/>
    </row>
    <row r="381" ht="33.0" customHeight="1">
      <c r="U381" s="367"/>
      <c r="V381" s="367"/>
      <c r="BB381" s="1"/>
      <c r="BC381" s="1"/>
      <c r="BD381" s="1"/>
      <c r="BE381" s="1"/>
    </row>
    <row r="382" ht="33.0" customHeight="1">
      <c r="U382" s="367"/>
      <c r="V382" s="367"/>
      <c r="BB382" s="1"/>
      <c r="BC382" s="1"/>
      <c r="BD382" s="1"/>
      <c r="BE382" s="1"/>
    </row>
    <row r="383" ht="33.0" customHeight="1">
      <c r="U383" s="367"/>
      <c r="V383" s="367"/>
      <c r="BB383" s="1"/>
      <c r="BC383" s="1"/>
      <c r="BD383" s="1"/>
      <c r="BE383" s="1"/>
    </row>
    <row r="384" ht="33.0" customHeight="1">
      <c r="U384" s="367"/>
      <c r="V384" s="367"/>
      <c r="BB384" s="1"/>
      <c r="BC384" s="1"/>
      <c r="BD384" s="1"/>
      <c r="BE384" s="1"/>
    </row>
    <row r="385" ht="33.0" customHeight="1">
      <c r="U385" s="367"/>
      <c r="V385" s="367"/>
      <c r="BB385" s="1"/>
      <c r="BC385" s="1"/>
      <c r="BD385" s="1"/>
      <c r="BE385" s="1"/>
    </row>
    <row r="386" ht="33.0" customHeight="1">
      <c r="U386" s="367"/>
      <c r="V386" s="367"/>
      <c r="BB386" s="1"/>
      <c r="BC386" s="1"/>
      <c r="BD386" s="1"/>
      <c r="BE386" s="1"/>
    </row>
    <row r="387" ht="33.0" customHeight="1">
      <c r="U387" s="367"/>
      <c r="V387" s="367"/>
      <c r="BB387" s="1"/>
      <c r="BC387" s="1"/>
      <c r="BD387" s="1"/>
      <c r="BE387" s="1"/>
    </row>
    <row r="388" ht="33.0" customHeight="1">
      <c r="U388" s="367"/>
      <c r="V388" s="367"/>
      <c r="BB388" s="1"/>
      <c r="BC388" s="1"/>
      <c r="BD388" s="1"/>
      <c r="BE388" s="1"/>
    </row>
    <row r="389" ht="33.0" customHeight="1">
      <c r="U389" s="367"/>
      <c r="V389" s="367"/>
      <c r="BB389" s="1"/>
      <c r="BC389" s="1"/>
      <c r="BD389" s="1"/>
      <c r="BE389" s="1"/>
    </row>
    <row r="390" ht="33.0" customHeight="1">
      <c r="U390" s="367"/>
      <c r="V390" s="367"/>
      <c r="BB390" s="1"/>
      <c r="BC390" s="1"/>
      <c r="BD390" s="1"/>
      <c r="BE390" s="1"/>
    </row>
    <row r="391" ht="33.0" customHeight="1">
      <c r="U391" s="367"/>
      <c r="V391" s="367"/>
      <c r="BB391" s="1"/>
      <c r="BC391" s="1"/>
      <c r="BD391" s="1"/>
      <c r="BE391" s="1"/>
    </row>
    <row r="392" ht="33.0" customHeight="1">
      <c r="U392" s="367"/>
      <c r="V392" s="367"/>
      <c r="BB392" s="1"/>
      <c r="BC392" s="1"/>
      <c r="BD392" s="1"/>
      <c r="BE392" s="1"/>
    </row>
    <row r="393" ht="33.0" customHeight="1">
      <c r="U393" s="367"/>
      <c r="V393" s="367"/>
      <c r="BB393" s="1"/>
      <c r="BC393" s="1"/>
      <c r="BD393" s="1"/>
      <c r="BE393" s="1"/>
    </row>
    <row r="394" ht="33.0" customHeight="1">
      <c r="U394" s="367"/>
      <c r="V394" s="367"/>
      <c r="BB394" s="1"/>
      <c r="BC394" s="1"/>
      <c r="BD394" s="1"/>
      <c r="BE394" s="1"/>
    </row>
    <row r="395" ht="33.0" customHeight="1">
      <c r="U395" s="367"/>
      <c r="V395" s="367"/>
      <c r="BB395" s="1"/>
      <c r="BC395" s="1"/>
      <c r="BD395" s="1"/>
      <c r="BE395" s="1"/>
    </row>
    <row r="396" ht="33.0" customHeight="1">
      <c r="U396" s="367"/>
      <c r="V396" s="367"/>
      <c r="BB396" s="1"/>
      <c r="BC396" s="1"/>
      <c r="BD396" s="1"/>
      <c r="BE396" s="1"/>
    </row>
    <row r="397" ht="33.0" customHeight="1">
      <c r="U397" s="367"/>
      <c r="V397" s="367"/>
      <c r="BB397" s="1"/>
      <c r="BC397" s="1"/>
      <c r="BD397" s="1"/>
      <c r="BE397" s="1"/>
    </row>
    <row r="398" ht="33.0" customHeight="1">
      <c r="U398" s="367"/>
      <c r="V398" s="367"/>
      <c r="BB398" s="1"/>
      <c r="BC398" s="1"/>
      <c r="BD398" s="1"/>
      <c r="BE398" s="1"/>
    </row>
    <row r="399" ht="33.0" customHeight="1">
      <c r="U399" s="367"/>
      <c r="V399" s="367"/>
      <c r="BB399" s="1"/>
      <c r="BC399" s="1"/>
      <c r="BD399" s="1"/>
      <c r="BE399" s="1"/>
    </row>
    <row r="400" ht="33.0" customHeight="1">
      <c r="U400" s="367"/>
      <c r="V400" s="367"/>
      <c r="BB400" s="1"/>
      <c r="BC400" s="1"/>
      <c r="BD400" s="1"/>
      <c r="BE400" s="1"/>
    </row>
    <row r="401" ht="33.0" customHeight="1">
      <c r="U401" s="367"/>
      <c r="V401" s="367"/>
      <c r="BB401" s="1"/>
      <c r="BC401" s="1"/>
      <c r="BD401" s="1"/>
      <c r="BE401" s="1"/>
    </row>
    <row r="402" ht="33.0" customHeight="1">
      <c r="U402" s="367"/>
      <c r="V402" s="367"/>
      <c r="BB402" s="1"/>
      <c r="BC402" s="1"/>
      <c r="BD402" s="1"/>
      <c r="BE402" s="1"/>
    </row>
    <row r="403" ht="33.0" customHeight="1">
      <c r="U403" s="367"/>
      <c r="V403" s="367"/>
      <c r="BB403" s="1"/>
      <c r="BC403" s="1"/>
      <c r="BD403" s="1"/>
      <c r="BE403" s="1"/>
    </row>
    <row r="404" ht="33.0" customHeight="1">
      <c r="U404" s="367"/>
      <c r="V404" s="367"/>
      <c r="BB404" s="1"/>
      <c r="BC404" s="1"/>
      <c r="BD404" s="1"/>
      <c r="BE404" s="1"/>
    </row>
    <row r="405" ht="33.0" customHeight="1">
      <c r="U405" s="367"/>
      <c r="V405" s="367"/>
      <c r="BB405" s="1"/>
      <c r="BC405" s="1"/>
      <c r="BD405" s="1"/>
      <c r="BE405" s="1"/>
    </row>
    <row r="406" ht="33.0" customHeight="1">
      <c r="U406" s="367"/>
      <c r="V406" s="367"/>
      <c r="BB406" s="1"/>
      <c r="BC406" s="1"/>
      <c r="BD406" s="1"/>
      <c r="BE406" s="1"/>
    </row>
    <row r="407" ht="33.0" customHeight="1">
      <c r="U407" s="367"/>
      <c r="V407" s="367"/>
      <c r="BB407" s="1"/>
      <c r="BC407" s="1"/>
      <c r="BD407" s="1"/>
      <c r="BE407" s="1"/>
    </row>
    <row r="408" ht="33.0" customHeight="1">
      <c r="U408" s="367"/>
      <c r="V408" s="367"/>
      <c r="BB408" s="1"/>
      <c r="BC408" s="1"/>
      <c r="BD408" s="1"/>
      <c r="BE408" s="1"/>
    </row>
    <row r="409" ht="33.0" customHeight="1">
      <c r="U409" s="367"/>
      <c r="V409" s="367"/>
      <c r="BB409" s="1"/>
      <c r="BC409" s="1"/>
      <c r="BD409" s="1"/>
      <c r="BE409" s="1"/>
    </row>
    <row r="410" ht="33.0" customHeight="1">
      <c r="U410" s="367"/>
      <c r="V410" s="367"/>
      <c r="BB410" s="1"/>
      <c r="BC410" s="1"/>
      <c r="BD410" s="1"/>
      <c r="BE410" s="1"/>
    </row>
    <row r="411" ht="33.0" customHeight="1">
      <c r="U411" s="367"/>
      <c r="V411" s="367"/>
      <c r="BB411" s="1"/>
      <c r="BC411" s="1"/>
      <c r="BD411" s="1"/>
      <c r="BE411" s="1"/>
    </row>
    <row r="412" ht="33.0" customHeight="1">
      <c r="U412" s="367"/>
      <c r="V412" s="367"/>
      <c r="BB412" s="1"/>
      <c r="BC412" s="1"/>
      <c r="BD412" s="1"/>
      <c r="BE412" s="1"/>
    </row>
    <row r="413" ht="33.0" customHeight="1">
      <c r="U413" s="367"/>
      <c r="V413" s="367"/>
      <c r="BB413" s="1"/>
      <c r="BC413" s="1"/>
      <c r="BD413" s="1"/>
      <c r="BE413" s="1"/>
    </row>
    <row r="414" ht="33.0" customHeight="1">
      <c r="U414" s="367"/>
      <c r="V414" s="367"/>
      <c r="BB414" s="1"/>
      <c r="BC414" s="1"/>
      <c r="BD414" s="1"/>
      <c r="BE414" s="1"/>
    </row>
    <row r="415" ht="33.0" customHeight="1">
      <c r="U415" s="367"/>
      <c r="V415" s="367"/>
      <c r="BB415" s="1"/>
      <c r="BC415" s="1"/>
      <c r="BD415" s="1"/>
      <c r="BE415" s="1"/>
    </row>
    <row r="416" ht="33.0" customHeight="1">
      <c r="U416" s="367"/>
      <c r="V416" s="367"/>
      <c r="BB416" s="1"/>
      <c r="BC416" s="1"/>
      <c r="BD416" s="1"/>
      <c r="BE416" s="1"/>
    </row>
    <row r="417" ht="33.0" customHeight="1">
      <c r="U417" s="367"/>
      <c r="V417" s="367"/>
      <c r="BB417" s="1"/>
      <c r="BC417" s="1"/>
      <c r="BD417" s="1"/>
      <c r="BE417" s="1"/>
    </row>
    <row r="418" ht="33.0" customHeight="1">
      <c r="U418" s="367"/>
      <c r="V418" s="367"/>
      <c r="BB418" s="1"/>
      <c r="BC418" s="1"/>
      <c r="BD418" s="1"/>
      <c r="BE418" s="1"/>
    </row>
    <row r="419" ht="33.0" customHeight="1">
      <c r="U419" s="367"/>
      <c r="V419" s="367"/>
      <c r="BB419" s="1"/>
      <c r="BC419" s="1"/>
      <c r="BD419" s="1"/>
      <c r="BE419" s="1"/>
    </row>
    <row r="420" ht="33.0" customHeight="1">
      <c r="U420" s="367"/>
      <c r="V420" s="367"/>
      <c r="BB420" s="1"/>
      <c r="BC420" s="1"/>
      <c r="BD420" s="1"/>
      <c r="BE420" s="1"/>
    </row>
    <row r="421" ht="33.0" customHeight="1">
      <c r="U421" s="367"/>
      <c r="V421" s="367"/>
      <c r="BB421" s="1"/>
      <c r="BC421" s="1"/>
      <c r="BD421" s="1"/>
      <c r="BE421" s="1"/>
    </row>
    <row r="422" ht="33.0" customHeight="1">
      <c r="U422" s="367"/>
      <c r="V422" s="367"/>
      <c r="BB422" s="1"/>
      <c r="BC422" s="1"/>
      <c r="BD422" s="1"/>
      <c r="BE422" s="1"/>
    </row>
    <row r="423" ht="33.0" customHeight="1">
      <c r="U423" s="367"/>
      <c r="V423" s="367"/>
      <c r="BB423" s="1"/>
      <c r="BC423" s="1"/>
      <c r="BD423" s="1"/>
      <c r="BE423" s="1"/>
    </row>
    <row r="424" ht="33.0" customHeight="1">
      <c r="U424" s="367"/>
      <c r="V424" s="367"/>
      <c r="BB424" s="1"/>
      <c r="BC424" s="1"/>
      <c r="BD424" s="1"/>
      <c r="BE424" s="1"/>
    </row>
    <row r="425" ht="33.0" customHeight="1">
      <c r="U425" s="367"/>
      <c r="V425" s="367"/>
      <c r="BB425" s="1"/>
      <c r="BC425" s="1"/>
      <c r="BD425" s="1"/>
      <c r="BE425" s="1"/>
    </row>
    <row r="426" ht="33.0" customHeight="1">
      <c r="U426" s="367"/>
      <c r="V426" s="367"/>
      <c r="BB426" s="1"/>
      <c r="BC426" s="1"/>
      <c r="BD426" s="1"/>
      <c r="BE426" s="1"/>
    </row>
    <row r="427" ht="33.0" customHeight="1">
      <c r="U427" s="367"/>
      <c r="V427" s="367"/>
      <c r="BB427" s="1"/>
      <c r="BC427" s="1"/>
      <c r="BD427" s="1"/>
      <c r="BE427" s="1"/>
    </row>
    <row r="428" ht="33.0" customHeight="1">
      <c r="U428" s="367"/>
      <c r="V428" s="367"/>
      <c r="BB428" s="1"/>
      <c r="BC428" s="1"/>
      <c r="BD428" s="1"/>
      <c r="BE428" s="1"/>
    </row>
    <row r="429" ht="33.0" customHeight="1">
      <c r="U429" s="367"/>
      <c r="V429" s="367"/>
      <c r="BB429" s="1"/>
      <c r="BC429" s="1"/>
      <c r="BD429" s="1"/>
      <c r="BE429" s="1"/>
    </row>
    <row r="430" ht="33.0" customHeight="1">
      <c r="U430" s="367"/>
      <c r="V430" s="367"/>
      <c r="BB430" s="1"/>
      <c r="BC430" s="1"/>
      <c r="BD430" s="1"/>
      <c r="BE430" s="1"/>
    </row>
    <row r="431" ht="33.0" customHeight="1">
      <c r="U431" s="367"/>
      <c r="V431" s="367"/>
      <c r="BB431" s="1"/>
      <c r="BC431" s="1"/>
      <c r="BD431" s="1"/>
      <c r="BE431" s="1"/>
    </row>
    <row r="432" ht="33.0" customHeight="1">
      <c r="U432" s="367"/>
      <c r="V432" s="367"/>
      <c r="BB432" s="1"/>
      <c r="BC432" s="1"/>
      <c r="BD432" s="1"/>
      <c r="BE432" s="1"/>
    </row>
    <row r="433" ht="33.0" customHeight="1">
      <c r="U433" s="367"/>
      <c r="V433" s="367"/>
      <c r="BB433" s="1"/>
      <c r="BC433" s="1"/>
      <c r="BD433" s="1"/>
      <c r="BE433" s="1"/>
    </row>
    <row r="434" ht="33.0" customHeight="1">
      <c r="U434" s="367"/>
      <c r="V434" s="367"/>
      <c r="BB434" s="1"/>
      <c r="BC434" s="1"/>
      <c r="BD434" s="1"/>
      <c r="BE434" s="1"/>
    </row>
    <row r="435" ht="33.0" customHeight="1">
      <c r="U435" s="367"/>
      <c r="V435" s="367"/>
      <c r="BB435" s="1"/>
      <c r="BC435" s="1"/>
      <c r="BD435" s="1"/>
      <c r="BE435" s="1"/>
    </row>
    <row r="436" ht="33.0" customHeight="1">
      <c r="U436" s="367"/>
      <c r="V436" s="367"/>
      <c r="BB436" s="1"/>
      <c r="BC436" s="1"/>
      <c r="BD436" s="1"/>
      <c r="BE436" s="1"/>
    </row>
    <row r="437" ht="33.0" customHeight="1">
      <c r="U437" s="367"/>
      <c r="V437" s="367"/>
      <c r="BB437" s="1"/>
      <c r="BC437" s="1"/>
      <c r="BD437" s="1"/>
      <c r="BE437" s="1"/>
    </row>
    <row r="438" ht="33.0" customHeight="1">
      <c r="U438" s="367"/>
      <c r="V438" s="367"/>
      <c r="BB438" s="1"/>
      <c r="BC438" s="1"/>
      <c r="BD438" s="1"/>
      <c r="BE438" s="1"/>
    </row>
    <row r="439" ht="33.0" customHeight="1">
      <c r="U439" s="367"/>
      <c r="V439" s="367"/>
      <c r="BB439" s="1"/>
      <c r="BC439" s="1"/>
      <c r="BD439" s="1"/>
      <c r="BE439" s="1"/>
    </row>
    <row r="440" ht="33.0" customHeight="1">
      <c r="U440" s="367"/>
      <c r="V440" s="367"/>
      <c r="BB440" s="1"/>
      <c r="BC440" s="1"/>
      <c r="BD440" s="1"/>
      <c r="BE440" s="1"/>
    </row>
    <row r="441" ht="33.0" customHeight="1">
      <c r="U441" s="367"/>
      <c r="V441" s="367"/>
      <c r="BB441" s="1"/>
      <c r="BC441" s="1"/>
      <c r="BD441" s="1"/>
      <c r="BE441" s="1"/>
    </row>
    <row r="442" ht="33.0" customHeight="1">
      <c r="U442" s="367"/>
      <c r="V442" s="367"/>
      <c r="BB442" s="1"/>
      <c r="BC442" s="1"/>
      <c r="BD442" s="1"/>
      <c r="BE442" s="1"/>
    </row>
    <row r="443" ht="33.0" customHeight="1">
      <c r="U443" s="367"/>
      <c r="V443" s="367"/>
      <c r="BB443" s="1"/>
      <c r="BC443" s="1"/>
      <c r="BD443" s="1"/>
      <c r="BE443" s="1"/>
    </row>
    <row r="444" ht="33.0" customHeight="1">
      <c r="U444" s="367"/>
      <c r="V444" s="367"/>
      <c r="BB444" s="1"/>
      <c r="BC444" s="1"/>
      <c r="BD444" s="1"/>
      <c r="BE444" s="1"/>
    </row>
    <row r="445" ht="33.0" customHeight="1">
      <c r="U445" s="367"/>
      <c r="V445" s="367"/>
      <c r="BB445" s="1"/>
      <c r="BC445" s="1"/>
      <c r="BD445" s="1"/>
      <c r="BE445" s="1"/>
    </row>
    <row r="446" ht="33.0" customHeight="1">
      <c r="U446" s="367"/>
      <c r="V446" s="367"/>
      <c r="BB446" s="1"/>
      <c r="BC446" s="1"/>
      <c r="BD446" s="1"/>
      <c r="BE446" s="1"/>
    </row>
    <row r="447" ht="33.0" customHeight="1">
      <c r="U447" s="367"/>
      <c r="V447" s="367"/>
      <c r="BB447" s="1"/>
      <c r="BC447" s="1"/>
      <c r="BD447" s="1"/>
      <c r="BE447" s="1"/>
    </row>
    <row r="448" ht="33.0" customHeight="1">
      <c r="U448" s="367"/>
      <c r="V448" s="367"/>
      <c r="BB448" s="1"/>
      <c r="BC448" s="1"/>
      <c r="BD448" s="1"/>
      <c r="BE448" s="1"/>
    </row>
    <row r="449" ht="33.0" customHeight="1">
      <c r="U449" s="367"/>
      <c r="V449" s="367"/>
      <c r="BB449" s="1"/>
      <c r="BC449" s="1"/>
      <c r="BD449" s="1"/>
      <c r="BE449" s="1"/>
    </row>
    <row r="450" ht="33.0" customHeight="1">
      <c r="U450" s="367"/>
      <c r="V450" s="367"/>
      <c r="BB450" s="1"/>
      <c r="BC450" s="1"/>
      <c r="BD450" s="1"/>
      <c r="BE450" s="1"/>
    </row>
    <row r="451" ht="33.0" customHeight="1">
      <c r="U451" s="367"/>
      <c r="V451" s="367"/>
      <c r="BB451" s="1"/>
      <c r="BC451" s="1"/>
      <c r="BD451" s="1"/>
      <c r="BE451" s="1"/>
    </row>
    <row r="452" ht="33.0" customHeight="1">
      <c r="U452" s="367"/>
      <c r="V452" s="367"/>
      <c r="BB452" s="1"/>
      <c r="BC452" s="1"/>
      <c r="BD452" s="1"/>
      <c r="BE452" s="1"/>
    </row>
    <row r="453" ht="33.0" customHeight="1">
      <c r="U453" s="367"/>
      <c r="V453" s="367"/>
      <c r="BB453" s="1"/>
      <c r="BC453" s="1"/>
      <c r="BD453" s="1"/>
      <c r="BE453" s="1"/>
    </row>
    <row r="454" ht="33.0" customHeight="1">
      <c r="U454" s="367"/>
      <c r="V454" s="367"/>
      <c r="BB454" s="1"/>
      <c r="BC454" s="1"/>
      <c r="BD454" s="1"/>
      <c r="BE454" s="1"/>
    </row>
    <row r="455" ht="33.0" customHeight="1">
      <c r="U455" s="367"/>
      <c r="V455" s="367"/>
      <c r="BB455" s="1"/>
      <c r="BC455" s="1"/>
      <c r="BD455" s="1"/>
      <c r="BE455" s="1"/>
    </row>
    <row r="456" ht="33.0" customHeight="1">
      <c r="U456" s="367"/>
      <c r="V456" s="367"/>
      <c r="BB456" s="1"/>
      <c r="BC456" s="1"/>
      <c r="BD456" s="1"/>
      <c r="BE456" s="1"/>
    </row>
    <row r="457" ht="33.0" customHeight="1">
      <c r="U457" s="367"/>
      <c r="V457" s="367"/>
      <c r="BB457" s="1"/>
      <c r="BC457" s="1"/>
      <c r="BD457" s="1"/>
      <c r="BE457" s="1"/>
    </row>
    <row r="458" ht="33.0" customHeight="1">
      <c r="U458" s="367"/>
      <c r="V458" s="367"/>
      <c r="BB458" s="1"/>
      <c r="BC458" s="1"/>
      <c r="BD458" s="1"/>
      <c r="BE458" s="1"/>
    </row>
    <row r="459" ht="33.0" customHeight="1">
      <c r="U459" s="367"/>
      <c r="V459" s="367"/>
      <c r="BB459" s="1"/>
      <c r="BC459" s="1"/>
      <c r="BD459" s="1"/>
      <c r="BE459" s="1"/>
    </row>
    <row r="460" ht="33.0" customHeight="1">
      <c r="U460" s="367"/>
      <c r="V460" s="367"/>
      <c r="BB460" s="1"/>
      <c r="BC460" s="1"/>
      <c r="BD460" s="1"/>
      <c r="BE460" s="1"/>
    </row>
    <row r="461" ht="33.0" customHeight="1">
      <c r="U461" s="367"/>
      <c r="V461" s="367"/>
      <c r="BB461" s="1"/>
      <c r="BC461" s="1"/>
      <c r="BD461" s="1"/>
      <c r="BE461" s="1"/>
    </row>
    <row r="462" ht="33.0" customHeight="1">
      <c r="U462" s="367"/>
      <c r="V462" s="367"/>
      <c r="BB462" s="1"/>
      <c r="BC462" s="1"/>
      <c r="BD462" s="1"/>
      <c r="BE462" s="1"/>
    </row>
    <row r="463" ht="33.0" customHeight="1">
      <c r="U463" s="367"/>
      <c r="V463" s="367"/>
      <c r="BB463" s="1"/>
      <c r="BC463" s="1"/>
      <c r="BD463" s="1"/>
      <c r="BE463" s="1"/>
    </row>
    <row r="464" ht="33.0" customHeight="1">
      <c r="U464" s="367"/>
      <c r="V464" s="367"/>
      <c r="BB464" s="1"/>
      <c r="BC464" s="1"/>
      <c r="BD464" s="1"/>
      <c r="BE464" s="1"/>
    </row>
    <row r="465" ht="33.0" customHeight="1">
      <c r="U465" s="367"/>
      <c r="V465" s="367"/>
      <c r="BB465" s="1"/>
      <c r="BC465" s="1"/>
      <c r="BD465" s="1"/>
      <c r="BE465" s="1"/>
    </row>
    <row r="466" ht="33.0" customHeight="1">
      <c r="U466" s="367"/>
      <c r="V466" s="367"/>
      <c r="BB466" s="1"/>
      <c r="BC466" s="1"/>
      <c r="BD466" s="1"/>
      <c r="BE466" s="1"/>
    </row>
    <row r="467" ht="33.0" customHeight="1">
      <c r="U467" s="367"/>
      <c r="V467" s="367"/>
      <c r="BB467" s="1"/>
      <c r="BC467" s="1"/>
      <c r="BD467" s="1"/>
      <c r="BE467" s="1"/>
    </row>
    <row r="468" ht="33.0" customHeight="1">
      <c r="U468" s="367"/>
      <c r="V468" s="367"/>
      <c r="BB468" s="1"/>
      <c r="BC468" s="1"/>
      <c r="BD468" s="1"/>
      <c r="BE468" s="1"/>
    </row>
    <row r="469" ht="33.0" customHeight="1">
      <c r="U469" s="367"/>
      <c r="V469" s="367"/>
      <c r="BB469" s="1"/>
      <c r="BC469" s="1"/>
      <c r="BD469" s="1"/>
      <c r="BE469" s="1"/>
    </row>
    <row r="470" ht="33.0" customHeight="1">
      <c r="U470" s="367"/>
      <c r="V470" s="367"/>
      <c r="BB470" s="1"/>
      <c r="BC470" s="1"/>
      <c r="BD470" s="1"/>
      <c r="BE470" s="1"/>
    </row>
    <row r="471" ht="33.0" customHeight="1">
      <c r="U471" s="367"/>
      <c r="V471" s="367"/>
      <c r="BB471" s="1"/>
      <c r="BC471" s="1"/>
      <c r="BD471" s="1"/>
      <c r="BE471" s="1"/>
    </row>
    <row r="472" ht="33.0" customHeight="1">
      <c r="U472" s="367"/>
      <c r="V472" s="367"/>
      <c r="BB472" s="1"/>
      <c r="BC472" s="1"/>
      <c r="BD472" s="1"/>
      <c r="BE472" s="1"/>
    </row>
    <row r="473" ht="33.0" customHeight="1">
      <c r="U473" s="367"/>
      <c r="V473" s="367"/>
      <c r="BB473" s="1"/>
      <c r="BC473" s="1"/>
      <c r="BD473" s="1"/>
      <c r="BE473" s="1"/>
    </row>
    <row r="474" ht="33.0" customHeight="1">
      <c r="U474" s="367"/>
      <c r="V474" s="367"/>
      <c r="BB474" s="1"/>
      <c r="BC474" s="1"/>
      <c r="BD474" s="1"/>
      <c r="BE474" s="1"/>
    </row>
    <row r="475" ht="33.0" customHeight="1">
      <c r="U475" s="367"/>
      <c r="V475" s="367"/>
      <c r="BB475" s="1"/>
      <c r="BC475" s="1"/>
      <c r="BD475" s="1"/>
      <c r="BE475" s="1"/>
    </row>
    <row r="476" ht="33.0" customHeight="1">
      <c r="U476" s="367"/>
      <c r="V476" s="367"/>
      <c r="BB476" s="1"/>
      <c r="BC476" s="1"/>
      <c r="BD476" s="1"/>
      <c r="BE476" s="1"/>
    </row>
    <row r="477" ht="33.0" customHeight="1">
      <c r="U477" s="367"/>
      <c r="V477" s="367"/>
      <c r="BB477" s="1"/>
      <c r="BC477" s="1"/>
      <c r="BD477" s="1"/>
      <c r="BE477" s="1"/>
    </row>
    <row r="478" ht="33.0" customHeight="1">
      <c r="U478" s="367"/>
      <c r="V478" s="367"/>
      <c r="BB478" s="1"/>
      <c r="BC478" s="1"/>
      <c r="BD478" s="1"/>
      <c r="BE478" s="1"/>
    </row>
    <row r="479" ht="33.0" customHeight="1">
      <c r="U479" s="367"/>
      <c r="V479" s="367"/>
      <c r="BB479" s="1"/>
      <c r="BC479" s="1"/>
      <c r="BD479" s="1"/>
      <c r="BE479" s="1"/>
    </row>
    <row r="480" ht="33.0" customHeight="1">
      <c r="U480" s="367"/>
      <c r="V480" s="367"/>
      <c r="BB480" s="1"/>
      <c r="BC480" s="1"/>
      <c r="BD480" s="1"/>
      <c r="BE480" s="1"/>
    </row>
    <row r="481" ht="33.0" customHeight="1">
      <c r="U481" s="367"/>
      <c r="V481" s="367"/>
      <c r="BB481" s="1"/>
      <c r="BC481" s="1"/>
      <c r="BD481" s="1"/>
      <c r="BE481" s="1"/>
    </row>
    <row r="482" ht="33.0" customHeight="1">
      <c r="U482" s="367"/>
      <c r="V482" s="367"/>
      <c r="BB482" s="1"/>
      <c r="BC482" s="1"/>
      <c r="BD482" s="1"/>
      <c r="BE482" s="1"/>
    </row>
    <row r="483" ht="33.0" customHeight="1">
      <c r="U483" s="367"/>
      <c r="V483" s="367"/>
      <c r="BB483" s="1"/>
      <c r="BC483" s="1"/>
      <c r="BD483" s="1"/>
      <c r="BE483" s="1"/>
    </row>
    <row r="484" ht="33.0" customHeight="1">
      <c r="U484" s="367"/>
      <c r="V484" s="367"/>
      <c r="BB484" s="1"/>
      <c r="BC484" s="1"/>
      <c r="BD484" s="1"/>
      <c r="BE484" s="1"/>
    </row>
    <row r="485" ht="33.0" customHeight="1">
      <c r="U485" s="367"/>
      <c r="V485" s="367"/>
      <c r="BB485" s="1"/>
      <c r="BC485" s="1"/>
      <c r="BD485" s="1"/>
      <c r="BE485" s="1"/>
    </row>
    <row r="486" ht="33.0" customHeight="1">
      <c r="U486" s="367"/>
      <c r="V486" s="367"/>
      <c r="BB486" s="1"/>
      <c r="BC486" s="1"/>
      <c r="BD486" s="1"/>
      <c r="BE486" s="1"/>
    </row>
    <row r="487" ht="33.0" customHeight="1">
      <c r="U487" s="367"/>
      <c r="V487" s="367"/>
      <c r="BB487" s="1"/>
      <c r="BC487" s="1"/>
      <c r="BD487" s="1"/>
      <c r="BE487" s="1"/>
    </row>
    <row r="488" ht="33.0" customHeight="1">
      <c r="U488" s="367"/>
      <c r="V488" s="367"/>
      <c r="BB488" s="1"/>
      <c r="BC488" s="1"/>
      <c r="BD488" s="1"/>
      <c r="BE488" s="1"/>
    </row>
    <row r="489" ht="33.0" customHeight="1">
      <c r="U489" s="367"/>
      <c r="V489" s="367"/>
      <c r="BB489" s="1"/>
      <c r="BC489" s="1"/>
      <c r="BD489" s="1"/>
      <c r="BE489" s="1"/>
    </row>
    <row r="490" ht="33.0" customHeight="1">
      <c r="U490" s="367"/>
      <c r="V490" s="367"/>
      <c r="BB490" s="1"/>
      <c r="BC490" s="1"/>
      <c r="BD490" s="1"/>
      <c r="BE490" s="1"/>
    </row>
    <row r="491" ht="33.0" customHeight="1">
      <c r="U491" s="367"/>
      <c r="V491" s="367"/>
      <c r="BB491" s="1"/>
      <c r="BC491" s="1"/>
      <c r="BD491" s="1"/>
      <c r="BE491" s="1"/>
    </row>
    <row r="492" ht="33.0" customHeight="1">
      <c r="U492" s="367"/>
      <c r="V492" s="367"/>
      <c r="BB492" s="1"/>
      <c r="BC492" s="1"/>
      <c r="BD492" s="1"/>
      <c r="BE492" s="1"/>
    </row>
    <row r="493" ht="33.0" customHeight="1">
      <c r="U493" s="367"/>
      <c r="V493" s="367"/>
      <c r="BB493" s="1"/>
      <c r="BC493" s="1"/>
      <c r="BD493" s="1"/>
      <c r="BE493" s="1"/>
    </row>
    <row r="494" ht="33.0" customHeight="1">
      <c r="U494" s="367"/>
      <c r="V494" s="367"/>
      <c r="BB494" s="1"/>
      <c r="BC494" s="1"/>
      <c r="BD494" s="1"/>
      <c r="BE494" s="1"/>
    </row>
    <row r="495" ht="33.0" customHeight="1">
      <c r="U495" s="367"/>
      <c r="V495" s="367"/>
      <c r="BB495" s="1"/>
      <c r="BC495" s="1"/>
      <c r="BD495" s="1"/>
      <c r="BE495" s="1"/>
    </row>
    <row r="496" ht="33.0" customHeight="1">
      <c r="U496" s="367"/>
      <c r="V496" s="367"/>
      <c r="BB496" s="1"/>
      <c r="BC496" s="1"/>
      <c r="BD496" s="1"/>
      <c r="BE496" s="1"/>
    </row>
    <row r="497" ht="33.0" customHeight="1">
      <c r="U497" s="367"/>
      <c r="V497" s="367"/>
      <c r="BB497" s="1"/>
      <c r="BC497" s="1"/>
      <c r="BD497" s="1"/>
      <c r="BE497" s="1"/>
    </row>
    <row r="498" ht="33.0" customHeight="1">
      <c r="U498" s="367"/>
      <c r="V498" s="367"/>
      <c r="BB498" s="1"/>
      <c r="BC498" s="1"/>
      <c r="BD498" s="1"/>
      <c r="BE498" s="1"/>
    </row>
    <row r="499" ht="33.0" customHeight="1">
      <c r="U499" s="367"/>
      <c r="V499" s="367"/>
      <c r="BB499" s="1"/>
      <c r="BC499" s="1"/>
      <c r="BD499" s="1"/>
      <c r="BE499" s="1"/>
    </row>
    <row r="500" ht="33.0" customHeight="1">
      <c r="U500" s="367"/>
      <c r="V500" s="367"/>
      <c r="BB500" s="1"/>
      <c r="BC500" s="1"/>
      <c r="BD500" s="1"/>
      <c r="BE500" s="1"/>
    </row>
    <row r="501" ht="33.0" customHeight="1">
      <c r="U501" s="367"/>
      <c r="V501" s="367"/>
      <c r="BB501" s="1"/>
      <c r="BC501" s="1"/>
      <c r="BD501" s="1"/>
      <c r="BE501" s="1"/>
    </row>
    <row r="502" ht="33.0" customHeight="1">
      <c r="U502" s="367"/>
      <c r="V502" s="367"/>
      <c r="BB502" s="1"/>
      <c r="BC502" s="1"/>
      <c r="BD502" s="1"/>
      <c r="BE502" s="1"/>
    </row>
    <row r="503" ht="33.0" customHeight="1">
      <c r="U503" s="367"/>
      <c r="V503" s="367"/>
      <c r="BB503" s="1"/>
      <c r="BC503" s="1"/>
      <c r="BD503" s="1"/>
      <c r="BE503" s="1"/>
    </row>
    <row r="504" ht="33.0" customHeight="1">
      <c r="U504" s="367"/>
      <c r="V504" s="367"/>
      <c r="BB504" s="1"/>
      <c r="BC504" s="1"/>
      <c r="BD504" s="1"/>
      <c r="BE504" s="1"/>
    </row>
    <row r="505" ht="33.0" customHeight="1">
      <c r="U505" s="367"/>
      <c r="V505" s="367"/>
      <c r="BB505" s="1"/>
      <c r="BC505" s="1"/>
      <c r="BD505" s="1"/>
      <c r="BE505" s="1"/>
    </row>
    <row r="506" ht="33.0" customHeight="1">
      <c r="U506" s="367"/>
      <c r="V506" s="367"/>
      <c r="BB506" s="1"/>
      <c r="BC506" s="1"/>
      <c r="BD506" s="1"/>
      <c r="BE506" s="1"/>
    </row>
    <row r="507" ht="33.0" customHeight="1">
      <c r="U507" s="367"/>
      <c r="V507" s="367"/>
      <c r="BB507" s="1"/>
      <c r="BC507" s="1"/>
      <c r="BD507" s="1"/>
      <c r="BE507" s="1"/>
    </row>
    <row r="508" ht="33.0" customHeight="1">
      <c r="U508" s="367"/>
      <c r="V508" s="367"/>
      <c r="BB508" s="1"/>
      <c r="BC508" s="1"/>
      <c r="BD508" s="1"/>
      <c r="BE508" s="1"/>
    </row>
    <row r="509" ht="33.0" customHeight="1">
      <c r="U509" s="367"/>
      <c r="V509" s="367"/>
      <c r="BB509" s="1"/>
      <c r="BC509" s="1"/>
      <c r="BD509" s="1"/>
      <c r="BE509" s="1"/>
    </row>
    <row r="510" ht="33.0" customHeight="1">
      <c r="U510" s="367"/>
      <c r="V510" s="367"/>
      <c r="BB510" s="1"/>
      <c r="BC510" s="1"/>
      <c r="BD510" s="1"/>
      <c r="BE510" s="1"/>
    </row>
    <row r="511" ht="33.0" customHeight="1">
      <c r="U511" s="367"/>
      <c r="V511" s="367"/>
      <c r="BB511" s="1"/>
      <c r="BC511" s="1"/>
      <c r="BD511" s="1"/>
      <c r="BE511" s="1"/>
    </row>
    <row r="512" ht="33.0" customHeight="1">
      <c r="U512" s="367"/>
      <c r="V512" s="367"/>
      <c r="BB512" s="1"/>
      <c r="BC512" s="1"/>
      <c r="BD512" s="1"/>
      <c r="BE512" s="1"/>
    </row>
    <row r="513" ht="33.0" customHeight="1">
      <c r="U513" s="367"/>
      <c r="V513" s="367"/>
      <c r="BB513" s="1"/>
      <c r="BC513" s="1"/>
      <c r="BD513" s="1"/>
      <c r="BE513" s="1"/>
    </row>
    <row r="514" ht="33.0" customHeight="1">
      <c r="U514" s="367"/>
      <c r="V514" s="367"/>
      <c r="BB514" s="1"/>
      <c r="BC514" s="1"/>
      <c r="BD514" s="1"/>
      <c r="BE514" s="1"/>
    </row>
    <row r="515" ht="33.0" customHeight="1">
      <c r="U515" s="367"/>
      <c r="V515" s="367"/>
      <c r="BB515" s="1"/>
      <c r="BC515" s="1"/>
      <c r="BD515" s="1"/>
      <c r="BE515" s="1"/>
    </row>
    <row r="516" ht="33.0" customHeight="1">
      <c r="U516" s="367"/>
      <c r="V516" s="367"/>
      <c r="BB516" s="1"/>
      <c r="BC516" s="1"/>
      <c r="BD516" s="1"/>
      <c r="BE516" s="1"/>
    </row>
    <row r="517" ht="33.0" customHeight="1">
      <c r="U517" s="367"/>
      <c r="V517" s="367"/>
      <c r="BB517" s="1"/>
      <c r="BC517" s="1"/>
      <c r="BD517" s="1"/>
      <c r="BE517" s="1"/>
    </row>
    <row r="518" ht="33.0" customHeight="1">
      <c r="U518" s="367"/>
      <c r="V518" s="367"/>
      <c r="BB518" s="1"/>
      <c r="BC518" s="1"/>
      <c r="BD518" s="1"/>
      <c r="BE518" s="1"/>
    </row>
    <row r="519" ht="33.0" customHeight="1">
      <c r="U519" s="367"/>
      <c r="V519" s="367"/>
      <c r="BB519" s="1"/>
      <c r="BC519" s="1"/>
      <c r="BD519" s="1"/>
      <c r="BE519" s="1"/>
    </row>
    <row r="520" ht="33.0" customHeight="1">
      <c r="U520" s="367"/>
      <c r="V520" s="367"/>
      <c r="BB520" s="1"/>
      <c r="BC520" s="1"/>
      <c r="BD520" s="1"/>
      <c r="BE520" s="1"/>
    </row>
    <row r="521" ht="33.0" customHeight="1">
      <c r="U521" s="367"/>
      <c r="V521" s="367"/>
      <c r="BB521" s="1"/>
      <c r="BC521" s="1"/>
      <c r="BD521" s="1"/>
      <c r="BE521" s="1"/>
    </row>
    <row r="522" ht="33.0" customHeight="1">
      <c r="U522" s="367"/>
      <c r="V522" s="367"/>
      <c r="BB522" s="1"/>
      <c r="BC522" s="1"/>
      <c r="BD522" s="1"/>
      <c r="BE522" s="1"/>
    </row>
    <row r="523" ht="33.0" customHeight="1">
      <c r="U523" s="367"/>
      <c r="V523" s="367"/>
      <c r="BB523" s="1"/>
      <c r="BC523" s="1"/>
      <c r="BD523" s="1"/>
      <c r="BE523" s="1"/>
    </row>
    <row r="524" ht="33.0" customHeight="1">
      <c r="U524" s="367"/>
      <c r="V524" s="367"/>
      <c r="BB524" s="1"/>
      <c r="BC524" s="1"/>
      <c r="BD524" s="1"/>
      <c r="BE524" s="1"/>
    </row>
    <row r="525" ht="33.0" customHeight="1">
      <c r="U525" s="367"/>
      <c r="V525" s="367"/>
      <c r="BB525" s="1"/>
      <c r="BC525" s="1"/>
      <c r="BD525" s="1"/>
      <c r="BE525" s="1"/>
    </row>
    <row r="526" ht="33.0" customHeight="1">
      <c r="U526" s="367"/>
      <c r="V526" s="367"/>
      <c r="BB526" s="1"/>
      <c r="BC526" s="1"/>
      <c r="BD526" s="1"/>
      <c r="BE526" s="1"/>
    </row>
    <row r="527" ht="33.0" customHeight="1">
      <c r="U527" s="367"/>
      <c r="V527" s="367"/>
      <c r="BB527" s="1"/>
      <c r="BC527" s="1"/>
      <c r="BD527" s="1"/>
      <c r="BE527" s="1"/>
    </row>
    <row r="528" ht="33.0" customHeight="1">
      <c r="U528" s="367"/>
      <c r="V528" s="367"/>
      <c r="BB528" s="1"/>
      <c r="BC528" s="1"/>
      <c r="BD528" s="1"/>
      <c r="BE528" s="1"/>
    </row>
    <row r="529" ht="33.0" customHeight="1">
      <c r="U529" s="367"/>
      <c r="V529" s="367"/>
      <c r="BB529" s="1"/>
      <c r="BC529" s="1"/>
      <c r="BD529" s="1"/>
      <c r="BE529" s="1"/>
    </row>
    <row r="530" ht="33.0" customHeight="1">
      <c r="U530" s="367"/>
      <c r="V530" s="367"/>
      <c r="BB530" s="1"/>
      <c r="BC530" s="1"/>
      <c r="BD530" s="1"/>
      <c r="BE530" s="1"/>
    </row>
    <row r="531" ht="33.0" customHeight="1">
      <c r="U531" s="367"/>
      <c r="V531" s="367"/>
      <c r="BB531" s="1"/>
      <c r="BC531" s="1"/>
      <c r="BD531" s="1"/>
      <c r="BE531" s="1"/>
    </row>
    <row r="532" ht="33.0" customHeight="1">
      <c r="U532" s="367"/>
      <c r="V532" s="367"/>
      <c r="BB532" s="1"/>
      <c r="BC532" s="1"/>
      <c r="BD532" s="1"/>
      <c r="BE532" s="1"/>
    </row>
    <row r="533" ht="33.0" customHeight="1">
      <c r="U533" s="367"/>
      <c r="V533" s="367"/>
      <c r="BB533" s="1"/>
      <c r="BC533" s="1"/>
      <c r="BD533" s="1"/>
      <c r="BE533" s="1"/>
    </row>
    <row r="534" ht="33.0" customHeight="1">
      <c r="U534" s="367"/>
      <c r="V534" s="367"/>
      <c r="BB534" s="1"/>
      <c r="BC534" s="1"/>
      <c r="BD534" s="1"/>
      <c r="BE534" s="1"/>
    </row>
    <row r="535" ht="33.0" customHeight="1">
      <c r="U535" s="367"/>
      <c r="V535" s="367"/>
      <c r="BB535" s="1"/>
      <c r="BC535" s="1"/>
      <c r="BD535" s="1"/>
      <c r="BE535" s="1"/>
    </row>
    <row r="536" ht="33.0" customHeight="1">
      <c r="U536" s="367"/>
      <c r="V536" s="367"/>
      <c r="BB536" s="1"/>
      <c r="BC536" s="1"/>
      <c r="BD536" s="1"/>
      <c r="BE536" s="1"/>
    </row>
    <row r="537" ht="33.0" customHeight="1">
      <c r="U537" s="367"/>
      <c r="V537" s="367"/>
      <c r="BB537" s="1"/>
      <c r="BC537" s="1"/>
      <c r="BD537" s="1"/>
      <c r="BE537" s="1"/>
    </row>
    <row r="538" ht="33.0" customHeight="1">
      <c r="U538" s="367"/>
      <c r="V538" s="367"/>
      <c r="BB538" s="1"/>
      <c r="BC538" s="1"/>
      <c r="BD538" s="1"/>
      <c r="BE538" s="1"/>
    </row>
    <row r="539" ht="33.0" customHeight="1">
      <c r="U539" s="367"/>
      <c r="V539" s="367"/>
      <c r="BB539" s="1"/>
      <c r="BC539" s="1"/>
      <c r="BD539" s="1"/>
      <c r="BE539" s="1"/>
    </row>
    <row r="540" ht="33.0" customHeight="1">
      <c r="U540" s="367"/>
      <c r="V540" s="367"/>
      <c r="BB540" s="1"/>
      <c r="BC540" s="1"/>
      <c r="BD540" s="1"/>
      <c r="BE540" s="1"/>
    </row>
    <row r="541" ht="33.0" customHeight="1">
      <c r="U541" s="367"/>
      <c r="V541" s="367"/>
      <c r="BB541" s="1"/>
      <c r="BC541" s="1"/>
      <c r="BD541" s="1"/>
      <c r="BE541" s="1"/>
    </row>
    <row r="542" ht="33.0" customHeight="1">
      <c r="U542" s="367"/>
      <c r="V542" s="367"/>
      <c r="BB542" s="1"/>
      <c r="BC542" s="1"/>
      <c r="BD542" s="1"/>
      <c r="BE542" s="1"/>
    </row>
    <row r="543" ht="33.0" customHeight="1">
      <c r="U543" s="367"/>
      <c r="V543" s="367"/>
      <c r="BB543" s="1"/>
      <c r="BC543" s="1"/>
      <c r="BD543" s="1"/>
      <c r="BE543" s="1"/>
    </row>
    <row r="544" ht="33.0" customHeight="1">
      <c r="U544" s="367"/>
      <c r="V544" s="367"/>
      <c r="BB544" s="1"/>
      <c r="BC544" s="1"/>
      <c r="BD544" s="1"/>
      <c r="BE544" s="1"/>
    </row>
    <row r="545" ht="33.0" customHeight="1">
      <c r="U545" s="367"/>
      <c r="V545" s="367"/>
      <c r="BB545" s="1"/>
      <c r="BC545" s="1"/>
      <c r="BD545" s="1"/>
      <c r="BE545" s="1"/>
    </row>
    <row r="546" ht="33.0" customHeight="1">
      <c r="U546" s="367"/>
      <c r="V546" s="367"/>
      <c r="BB546" s="1"/>
      <c r="BC546" s="1"/>
      <c r="BD546" s="1"/>
      <c r="BE546" s="1"/>
    </row>
    <row r="547" ht="33.0" customHeight="1">
      <c r="U547" s="367"/>
      <c r="V547" s="367"/>
      <c r="BB547" s="1"/>
      <c r="BC547" s="1"/>
      <c r="BD547" s="1"/>
      <c r="BE547" s="1"/>
    </row>
    <row r="548" ht="33.0" customHeight="1">
      <c r="U548" s="367"/>
      <c r="V548" s="367"/>
      <c r="BB548" s="1"/>
      <c r="BC548" s="1"/>
      <c r="BD548" s="1"/>
      <c r="BE548" s="1"/>
    </row>
    <row r="549" ht="33.0" customHeight="1">
      <c r="U549" s="367"/>
      <c r="V549" s="367"/>
      <c r="BB549" s="1"/>
      <c r="BC549" s="1"/>
      <c r="BD549" s="1"/>
      <c r="BE549" s="1"/>
    </row>
    <row r="550" ht="33.0" customHeight="1">
      <c r="U550" s="367"/>
      <c r="V550" s="367"/>
      <c r="BB550" s="1"/>
      <c r="BC550" s="1"/>
      <c r="BD550" s="1"/>
      <c r="BE550" s="1"/>
    </row>
    <row r="551" ht="33.0" customHeight="1">
      <c r="U551" s="367"/>
      <c r="V551" s="367"/>
      <c r="BB551" s="1"/>
      <c r="BC551" s="1"/>
      <c r="BD551" s="1"/>
      <c r="BE551" s="1"/>
    </row>
    <row r="552" ht="33.0" customHeight="1">
      <c r="U552" s="367"/>
      <c r="V552" s="367"/>
      <c r="BB552" s="1"/>
      <c r="BC552" s="1"/>
      <c r="BD552" s="1"/>
      <c r="BE552" s="1"/>
    </row>
    <row r="553" ht="33.0" customHeight="1">
      <c r="U553" s="367"/>
      <c r="V553" s="367"/>
      <c r="BB553" s="1"/>
      <c r="BC553" s="1"/>
      <c r="BD553" s="1"/>
      <c r="BE553" s="1"/>
    </row>
    <row r="554" ht="33.0" customHeight="1">
      <c r="U554" s="367"/>
      <c r="V554" s="367"/>
      <c r="BB554" s="1"/>
      <c r="BC554" s="1"/>
      <c r="BD554" s="1"/>
      <c r="BE554" s="1"/>
    </row>
    <row r="555" ht="33.0" customHeight="1">
      <c r="U555" s="367"/>
      <c r="V555" s="367"/>
      <c r="BB555" s="1"/>
      <c r="BC555" s="1"/>
      <c r="BD555" s="1"/>
      <c r="BE555" s="1"/>
    </row>
    <row r="556" ht="33.0" customHeight="1">
      <c r="U556" s="367"/>
      <c r="V556" s="367"/>
      <c r="BB556" s="1"/>
      <c r="BC556" s="1"/>
      <c r="BD556" s="1"/>
      <c r="BE556" s="1"/>
    </row>
    <row r="557" ht="33.0" customHeight="1">
      <c r="U557" s="367"/>
      <c r="V557" s="367"/>
      <c r="BB557" s="1"/>
      <c r="BC557" s="1"/>
      <c r="BD557" s="1"/>
      <c r="BE557" s="1"/>
    </row>
    <row r="558" ht="33.0" customHeight="1">
      <c r="U558" s="367"/>
      <c r="V558" s="367"/>
      <c r="BB558" s="1"/>
      <c r="BC558" s="1"/>
      <c r="BD558" s="1"/>
      <c r="BE558" s="1"/>
    </row>
    <row r="559" ht="33.0" customHeight="1">
      <c r="U559" s="367"/>
      <c r="V559" s="367"/>
      <c r="BB559" s="1"/>
      <c r="BC559" s="1"/>
      <c r="BD559" s="1"/>
      <c r="BE559" s="1"/>
    </row>
    <row r="560" ht="33.0" customHeight="1">
      <c r="U560" s="367"/>
      <c r="V560" s="367"/>
      <c r="BB560" s="1"/>
      <c r="BC560" s="1"/>
      <c r="BD560" s="1"/>
      <c r="BE560" s="1"/>
    </row>
    <row r="561" ht="33.0" customHeight="1">
      <c r="U561" s="367"/>
      <c r="V561" s="367"/>
      <c r="BB561" s="1"/>
      <c r="BC561" s="1"/>
      <c r="BD561" s="1"/>
      <c r="BE561" s="1"/>
    </row>
    <row r="562" ht="33.0" customHeight="1">
      <c r="U562" s="367"/>
      <c r="V562" s="367"/>
      <c r="BB562" s="1"/>
      <c r="BC562" s="1"/>
      <c r="BD562" s="1"/>
      <c r="BE562" s="1"/>
    </row>
    <row r="563" ht="33.0" customHeight="1">
      <c r="U563" s="367"/>
      <c r="V563" s="367"/>
      <c r="BB563" s="1"/>
      <c r="BC563" s="1"/>
      <c r="BD563" s="1"/>
      <c r="BE563" s="1"/>
    </row>
    <row r="564" ht="33.0" customHeight="1">
      <c r="U564" s="367"/>
      <c r="V564" s="367"/>
      <c r="BB564" s="1"/>
      <c r="BC564" s="1"/>
      <c r="BD564" s="1"/>
      <c r="BE564" s="1"/>
    </row>
    <row r="565" ht="33.0" customHeight="1">
      <c r="U565" s="367"/>
      <c r="V565" s="367"/>
      <c r="BB565" s="1"/>
      <c r="BC565" s="1"/>
      <c r="BD565" s="1"/>
      <c r="BE565" s="1"/>
    </row>
    <row r="566" ht="33.0" customHeight="1">
      <c r="U566" s="367"/>
      <c r="V566" s="367"/>
      <c r="BB566" s="1"/>
      <c r="BC566" s="1"/>
      <c r="BD566" s="1"/>
      <c r="BE566" s="1"/>
    </row>
    <row r="567" ht="33.0" customHeight="1">
      <c r="U567" s="367"/>
      <c r="V567" s="367"/>
      <c r="BB567" s="1"/>
      <c r="BC567" s="1"/>
      <c r="BD567" s="1"/>
      <c r="BE567" s="1"/>
    </row>
    <row r="568" ht="33.0" customHeight="1">
      <c r="U568" s="367"/>
      <c r="V568" s="367"/>
      <c r="BB568" s="1"/>
      <c r="BC568" s="1"/>
      <c r="BD568" s="1"/>
      <c r="BE568" s="1"/>
    </row>
    <row r="569" ht="33.0" customHeight="1">
      <c r="U569" s="367"/>
      <c r="V569" s="367"/>
      <c r="BB569" s="1"/>
      <c r="BC569" s="1"/>
      <c r="BD569" s="1"/>
      <c r="BE569" s="1"/>
    </row>
    <row r="570" ht="33.0" customHeight="1">
      <c r="U570" s="367"/>
      <c r="V570" s="367"/>
      <c r="BB570" s="1"/>
      <c r="BC570" s="1"/>
      <c r="BD570" s="1"/>
      <c r="BE570" s="1"/>
    </row>
    <row r="571" ht="33.0" customHeight="1">
      <c r="U571" s="367"/>
      <c r="V571" s="367"/>
      <c r="BB571" s="1"/>
      <c r="BC571" s="1"/>
      <c r="BD571" s="1"/>
      <c r="BE571" s="1"/>
    </row>
    <row r="572" ht="33.0" customHeight="1">
      <c r="U572" s="367"/>
      <c r="V572" s="367"/>
      <c r="BB572" s="1"/>
      <c r="BC572" s="1"/>
      <c r="BD572" s="1"/>
      <c r="BE572" s="1"/>
    </row>
    <row r="573" ht="33.0" customHeight="1">
      <c r="U573" s="367"/>
      <c r="V573" s="367"/>
      <c r="BB573" s="1"/>
      <c r="BC573" s="1"/>
      <c r="BD573" s="1"/>
      <c r="BE573" s="1"/>
    </row>
    <row r="574" ht="33.0" customHeight="1">
      <c r="U574" s="367"/>
      <c r="V574" s="367"/>
      <c r="BB574" s="1"/>
      <c r="BC574" s="1"/>
      <c r="BD574" s="1"/>
      <c r="BE574" s="1"/>
    </row>
    <row r="575" ht="33.0" customHeight="1">
      <c r="U575" s="367"/>
      <c r="V575" s="367"/>
      <c r="BB575" s="1"/>
      <c r="BC575" s="1"/>
      <c r="BD575" s="1"/>
      <c r="BE575" s="1"/>
    </row>
    <row r="576" ht="33.0" customHeight="1">
      <c r="U576" s="367"/>
      <c r="V576" s="367"/>
      <c r="BB576" s="1"/>
      <c r="BC576" s="1"/>
      <c r="BD576" s="1"/>
      <c r="BE576" s="1"/>
    </row>
    <row r="577" ht="33.0" customHeight="1">
      <c r="U577" s="367"/>
      <c r="V577" s="367"/>
      <c r="BB577" s="1"/>
      <c r="BC577" s="1"/>
      <c r="BD577" s="1"/>
      <c r="BE577" s="1"/>
    </row>
    <row r="578" ht="33.0" customHeight="1">
      <c r="U578" s="367"/>
      <c r="V578" s="367"/>
      <c r="BB578" s="1"/>
      <c r="BC578" s="1"/>
      <c r="BD578" s="1"/>
      <c r="BE578" s="1"/>
    </row>
    <row r="579" ht="33.0" customHeight="1">
      <c r="U579" s="367"/>
      <c r="V579" s="367"/>
      <c r="BB579" s="1"/>
      <c r="BC579" s="1"/>
      <c r="BD579" s="1"/>
      <c r="BE579" s="1"/>
    </row>
    <row r="580" ht="33.0" customHeight="1">
      <c r="U580" s="367"/>
      <c r="V580" s="367"/>
      <c r="BB580" s="1"/>
      <c r="BC580" s="1"/>
      <c r="BD580" s="1"/>
      <c r="BE580" s="1"/>
    </row>
    <row r="581" ht="33.0" customHeight="1">
      <c r="U581" s="367"/>
      <c r="V581" s="367"/>
      <c r="BB581" s="1"/>
      <c r="BC581" s="1"/>
      <c r="BD581" s="1"/>
      <c r="BE581" s="1"/>
    </row>
    <row r="582" ht="33.0" customHeight="1">
      <c r="U582" s="367"/>
      <c r="V582" s="367"/>
      <c r="BB582" s="1"/>
      <c r="BC582" s="1"/>
      <c r="BD582" s="1"/>
      <c r="BE582" s="1"/>
    </row>
    <row r="583" ht="33.0" customHeight="1">
      <c r="U583" s="367"/>
      <c r="V583" s="367"/>
      <c r="BB583" s="1"/>
      <c r="BC583" s="1"/>
      <c r="BD583" s="1"/>
      <c r="BE583" s="1"/>
    </row>
    <row r="584" ht="33.0" customHeight="1">
      <c r="U584" s="367"/>
      <c r="V584" s="367"/>
      <c r="BB584" s="1"/>
      <c r="BC584" s="1"/>
      <c r="BD584" s="1"/>
      <c r="BE584" s="1"/>
    </row>
    <row r="585" ht="33.0" customHeight="1">
      <c r="U585" s="367"/>
      <c r="V585" s="367"/>
      <c r="BB585" s="1"/>
      <c r="BC585" s="1"/>
      <c r="BD585" s="1"/>
      <c r="BE585" s="1"/>
    </row>
    <row r="586" ht="33.0" customHeight="1">
      <c r="U586" s="367"/>
      <c r="V586" s="367"/>
      <c r="BB586" s="1"/>
      <c r="BC586" s="1"/>
      <c r="BD586" s="1"/>
      <c r="BE586" s="1"/>
    </row>
    <row r="587" ht="33.0" customHeight="1">
      <c r="U587" s="367"/>
      <c r="V587" s="367"/>
      <c r="BB587" s="1"/>
      <c r="BC587" s="1"/>
      <c r="BD587" s="1"/>
      <c r="BE587" s="1"/>
    </row>
    <row r="588" ht="33.0" customHeight="1">
      <c r="U588" s="367"/>
      <c r="V588" s="367"/>
      <c r="BB588" s="1"/>
      <c r="BC588" s="1"/>
      <c r="BD588" s="1"/>
      <c r="BE588" s="1"/>
    </row>
    <row r="589" ht="33.0" customHeight="1">
      <c r="U589" s="367"/>
      <c r="V589" s="367"/>
      <c r="BB589" s="1"/>
      <c r="BC589" s="1"/>
      <c r="BD589" s="1"/>
      <c r="BE589" s="1"/>
    </row>
    <row r="590" ht="33.0" customHeight="1">
      <c r="U590" s="367"/>
      <c r="V590" s="367"/>
      <c r="BB590" s="1"/>
      <c r="BC590" s="1"/>
      <c r="BD590" s="1"/>
      <c r="BE590" s="1"/>
    </row>
    <row r="591" ht="33.0" customHeight="1">
      <c r="U591" s="367"/>
      <c r="V591" s="367"/>
      <c r="BB591" s="1"/>
      <c r="BC591" s="1"/>
      <c r="BD591" s="1"/>
      <c r="BE591" s="1"/>
    </row>
    <row r="592" ht="33.0" customHeight="1">
      <c r="U592" s="367"/>
      <c r="V592" s="367"/>
      <c r="BB592" s="1"/>
      <c r="BC592" s="1"/>
      <c r="BD592" s="1"/>
      <c r="BE592" s="1"/>
    </row>
    <row r="593" ht="33.0" customHeight="1">
      <c r="U593" s="367"/>
      <c r="V593" s="367"/>
      <c r="BB593" s="1"/>
      <c r="BC593" s="1"/>
      <c r="BD593" s="1"/>
      <c r="BE593" s="1"/>
    </row>
    <row r="594" ht="33.0" customHeight="1">
      <c r="U594" s="367"/>
      <c r="V594" s="367"/>
      <c r="BB594" s="1"/>
      <c r="BC594" s="1"/>
      <c r="BD594" s="1"/>
      <c r="BE594" s="1"/>
    </row>
    <row r="595" ht="33.0" customHeight="1">
      <c r="U595" s="367"/>
      <c r="V595" s="367"/>
      <c r="BB595" s="1"/>
      <c r="BC595" s="1"/>
      <c r="BD595" s="1"/>
      <c r="BE595" s="1"/>
    </row>
    <row r="596" ht="33.0" customHeight="1">
      <c r="U596" s="367"/>
      <c r="V596" s="367"/>
      <c r="BB596" s="1"/>
      <c r="BC596" s="1"/>
      <c r="BD596" s="1"/>
      <c r="BE596" s="1"/>
    </row>
    <row r="597" ht="33.0" customHeight="1">
      <c r="U597" s="367"/>
      <c r="V597" s="367"/>
      <c r="BB597" s="1"/>
      <c r="BC597" s="1"/>
      <c r="BD597" s="1"/>
      <c r="BE597" s="1"/>
    </row>
    <row r="598" ht="33.0" customHeight="1">
      <c r="U598" s="367"/>
      <c r="V598" s="367"/>
      <c r="BB598" s="1"/>
      <c r="BC598" s="1"/>
      <c r="BD598" s="1"/>
      <c r="BE598" s="1"/>
    </row>
    <row r="599" ht="33.0" customHeight="1">
      <c r="U599" s="367"/>
      <c r="V599" s="367"/>
      <c r="BB599" s="1"/>
      <c r="BC599" s="1"/>
      <c r="BD599" s="1"/>
      <c r="BE599" s="1"/>
    </row>
    <row r="600" ht="33.0" customHeight="1">
      <c r="U600" s="367"/>
      <c r="V600" s="367"/>
      <c r="BB600" s="1"/>
      <c r="BC600" s="1"/>
      <c r="BD600" s="1"/>
      <c r="BE600" s="1"/>
    </row>
    <row r="601" ht="33.0" customHeight="1">
      <c r="U601" s="367"/>
      <c r="V601" s="367"/>
      <c r="BB601" s="1"/>
      <c r="BC601" s="1"/>
      <c r="BD601" s="1"/>
      <c r="BE601" s="1"/>
    </row>
    <row r="602" ht="33.0" customHeight="1">
      <c r="U602" s="367"/>
      <c r="V602" s="367"/>
      <c r="BB602" s="1"/>
      <c r="BC602" s="1"/>
      <c r="BD602" s="1"/>
      <c r="BE602" s="1"/>
    </row>
    <row r="603" ht="33.0" customHeight="1">
      <c r="U603" s="367"/>
      <c r="V603" s="367"/>
      <c r="BB603" s="1"/>
      <c r="BC603" s="1"/>
      <c r="BD603" s="1"/>
      <c r="BE603" s="1"/>
    </row>
    <row r="604" ht="33.0" customHeight="1">
      <c r="U604" s="367"/>
      <c r="V604" s="367"/>
      <c r="BB604" s="1"/>
      <c r="BC604" s="1"/>
      <c r="BD604" s="1"/>
      <c r="BE604" s="1"/>
    </row>
    <row r="605" ht="33.0" customHeight="1">
      <c r="U605" s="367"/>
      <c r="V605" s="367"/>
      <c r="BB605" s="1"/>
      <c r="BC605" s="1"/>
      <c r="BD605" s="1"/>
      <c r="BE605" s="1"/>
    </row>
    <row r="606" ht="33.0" customHeight="1">
      <c r="U606" s="367"/>
      <c r="V606" s="367"/>
      <c r="BB606" s="1"/>
      <c r="BC606" s="1"/>
      <c r="BD606" s="1"/>
      <c r="BE606" s="1"/>
    </row>
    <row r="607" ht="33.0" customHeight="1">
      <c r="U607" s="367"/>
      <c r="V607" s="367"/>
      <c r="BB607" s="1"/>
      <c r="BC607" s="1"/>
      <c r="BD607" s="1"/>
      <c r="BE607" s="1"/>
    </row>
    <row r="608" ht="33.0" customHeight="1">
      <c r="U608" s="367"/>
      <c r="V608" s="367"/>
      <c r="BB608" s="1"/>
      <c r="BC608" s="1"/>
      <c r="BD608" s="1"/>
      <c r="BE608" s="1"/>
    </row>
    <row r="609" ht="33.0" customHeight="1">
      <c r="U609" s="367"/>
      <c r="V609" s="367"/>
      <c r="BB609" s="1"/>
      <c r="BC609" s="1"/>
      <c r="BD609" s="1"/>
      <c r="BE609" s="1"/>
    </row>
    <row r="610" ht="33.0" customHeight="1">
      <c r="U610" s="367"/>
      <c r="V610" s="367"/>
      <c r="BB610" s="1"/>
      <c r="BC610" s="1"/>
      <c r="BD610" s="1"/>
      <c r="BE610" s="1"/>
    </row>
    <row r="611" ht="33.0" customHeight="1">
      <c r="U611" s="367"/>
      <c r="V611" s="367"/>
      <c r="BB611" s="1"/>
      <c r="BC611" s="1"/>
      <c r="BD611" s="1"/>
      <c r="BE611" s="1"/>
    </row>
    <row r="612" ht="33.0" customHeight="1">
      <c r="U612" s="367"/>
      <c r="V612" s="367"/>
      <c r="BB612" s="1"/>
      <c r="BC612" s="1"/>
      <c r="BD612" s="1"/>
      <c r="BE612" s="1"/>
    </row>
    <row r="613" ht="33.0" customHeight="1">
      <c r="U613" s="367"/>
      <c r="V613" s="367"/>
      <c r="BB613" s="1"/>
      <c r="BC613" s="1"/>
      <c r="BD613" s="1"/>
      <c r="BE613" s="1"/>
    </row>
    <row r="614" ht="33.0" customHeight="1">
      <c r="U614" s="367"/>
      <c r="V614" s="367"/>
      <c r="BB614" s="1"/>
      <c r="BC614" s="1"/>
      <c r="BD614" s="1"/>
      <c r="BE614" s="1"/>
    </row>
    <row r="615" ht="33.0" customHeight="1">
      <c r="U615" s="367"/>
      <c r="V615" s="367"/>
      <c r="BB615" s="1"/>
      <c r="BC615" s="1"/>
      <c r="BD615" s="1"/>
      <c r="BE615" s="1"/>
    </row>
    <row r="616" ht="33.0" customHeight="1">
      <c r="U616" s="367"/>
      <c r="V616" s="367"/>
      <c r="BB616" s="1"/>
      <c r="BC616" s="1"/>
      <c r="BD616" s="1"/>
      <c r="BE616" s="1"/>
    </row>
    <row r="617" ht="33.0" customHeight="1">
      <c r="U617" s="367"/>
      <c r="V617" s="367"/>
      <c r="BB617" s="1"/>
      <c r="BC617" s="1"/>
      <c r="BD617" s="1"/>
      <c r="BE617" s="1"/>
    </row>
    <row r="618" ht="33.0" customHeight="1">
      <c r="U618" s="367"/>
      <c r="V618" s="367"/>
      <c r="BB618" s="1"/>
      <c r="BC618" s="1"/>
      <c r="BD618" s="1"/>
      <c r="BE618" s="1"/>
    </row>
    <row r="619" ht="33.0" customHeight="1">
      <c r="U619" s="367"/>
      <c r="V619" s="367"/>
      <c r="BB619" s="1"/>
      <c r="BC619" s="1"/>
      <c r="BD619" s="1"/>
      <c r="BE619" s="1"/>
    </row>
    <row r="620" ht="33.0" customHeight="1">
      <c r="U620" s="367"/>
      <c r="V620" s="367"/>
      <c r="BB620" s="1"/>
      <c r="BC620" s="1"/>
      <c r="BD620" s="1"/>
      <c r="BE620" s="1"/>
    </row>
    <row r="621" ht="33.0" customHeight="1">
      <c r="U621" s="367"/>
      <c r="V621" s="367"/>
      <c r="BB621" s="1"/>
      <c r="BC621" s="1"/>
      <c r="BD621" s="1"/>
      <c r="BE621" s="1"/>
    </row>
    <row r="622" ht="33.0" customHeight="1">
      <c r="U622" s="367"/>
      <c r="V622" s="367"/>
      <c r="BB622" s="1"/>
      <c r="BC622" s="1"/>
      <c r="BD622" s="1"/>
      <c r="BE622" s="1"/>
    </row>
    <row r="623" ht="33.0" customHeight="1">
      <c r="U623" s="367"/>
      <c r="V623" s="367"/>
      <c r="BB623" s="1"/>
      <c r="BC623" s="1"/>
      <c r="BD623" s="1"/>
      <c r="BE623" s="1"/>
    </row>
    <row r="624" ht="33.0" customHeight="1">
      <c r="U624" s="367"/>
      <c r="V624" s="367"/>
      <c r="BB624" s="1"/>
      <c r="BC624" s="1"/>
      <c r="BD624" s="1"/>
      <c r="BE624" s="1"/>
    </row>
    <row r="625" ht="33.0" customHeight="1">
      <c r="U625" s="367"/>
      <c r="V625" s="367"/>
      <c r="BB625" s="1"/>
      <c r="BC625" s="1"/>
      <c r="BD625" s="1"/>
      <c r="BE625" s="1"/>
    </row>
    <row r="626" ht="33.0" customHeight="1">
      <c r="U626" s="367"/>
      <c r="V626" s="367"/>
      <c r="BB626" s="1"/>
      <c r="BC626" s="1"/>
      <c r="BD626" s="1"/>
      <c r="BE626" s="1"/>
    </row>
    <row r="627" ht="33.0" customHeight="1">
      <c r="U627" s="367"/>
      <c r="V627" s="367"/>
      <c r="BB627" s="1"/>
      <c r="BC627" s="1"/>
      <c r="BD627" s="1"/>
      <c r="BE627" s="1"/>
    </row>
    <row r="628" ht="33.0" customHeight="1">
      <c r="U628" s="367"/>
      <c r="V628" s="367"/>
      <c r="BB628" s="1"/>
      <c r="BC628" s="1"/>
      <c r="BD628" s="1"/>
      <c r="BE628" s="1"/>
    </row>
    <row r="629" ht="33.0" customHeight="1">
      <c r="U629" s="367"/>
      <c r="V629" s="367"/>
      <c r="BB629" s="1"/>
      <c r="BC629" s="1"/>
      <c r="BD629" s="1"/>
      <c r="BE629" s="1"/>
    </row>
    <row r="630" ht="33.0" customHeight="1">
      <c r="U630" s="367"/>
      <c r="V630" s="367"/>
      <c r="BB630" s="1"/>
      <c r="BC630" s="1"/>
      <c r="BD630" s="1"/>
      <c r="BE630" s="1"/>
    </row>
    <row r="631" ht="33.0" customHeight="1">
      <c r="U631" s="367"/>
      <c r="V631" s="367"/>
      <c r="BB631" s="1"/>
      <c r="BC631" s="1"/>
      <c r="BD631" s="1"/>
      <c r="BE631" s="1"/>
    </row>
    <row r="632" ht="33.0" customHeight="1">
      <c r="U632" s="367"/>
      <c r="V632" s="367"/>
      <c r="BB632" s="1"/>
      <c r="BC632" s="1"/>
      <c r="BD632" s="1"/>
      <c r="BE632" s="1"/>
    </row>
    <row r="633" ht="33.0" customHeight="1">
      <c r="U633" s="367"/>
      <c r="V633" s="367"/>
      <c r="BB633" s="1"/>
      <c r="BC633" s="1"/>
      <c r="BD633" s="1"/>
      <c r="BE633" s="1"/>
    </row>
    <row r="634" ht="33.0" customHeight="1">
      <c r="U634" s="367"/>
      <c r="V634" s="367"/>
      <c r="BB634" s="1"/>
      <c r="BC634" s="1"/>
      <c r="BD634" s="1"/>
      <c r="BE634" s="1"/>
    </row>
    <row r="635" ht="33.0" customHeight="1">
      <c r="U635" s="367"/>
      <c r="V635" s="367"/>
      <c r="BB635" s="1"/>
      <c r="BC635" s="1"/>
      <c r="BD635" s="1"/>
      <c r="BE635" s="1"/>
    </row>
    <row r="636" ht="33.0" customHeight="1">
      <c r="U636" s="367"/>
      <c r="V636" s="367"/>
      <c r="BB636" s="1"/>
      <c r="BC636" s="1"/>
      <c r="BD636" s="1"/>
      <c r="BE636" s="1"/>
    </row>
    <row r="637" ht="33.0" customHeight="1">
      <c r="U637" s="367"/>
      <c r="V637" s="367"/>
      <c r="BB637" s="1"/>
      <c r="BC637" s="1"/>
      <c r="BD637" s="1"/>
      <c r="BE637" s="1"/>
    </row>
    <row r="638" ht="33.0" customHeight="1">
      <c r="U638" s="367"/>
      <c r="V638" s="367"/>
      <c r="BB638" s="1"/>
      <c r="BC638" s="1"/>
      <c r="BD638" s="1"/>
      <c r="BE638" s="1"/>
    </row>
    <row r="639" ht="33.0" customHeight="1">
      <c r="U639" s="367"/>
      <c r="V639" s="367"/>
      <c r="BB639" s="1"/>
      <c r="BC639" s="1"/>
      <c r="BD639" s="1"/>
      <c r="BE639" s="1"/>
    </row>
    <row r="640" ht="33.0" customHeight="1">
      <c r="U640" s="367"/>
      <c r="V640" s="367"/>
      <c r="BB640" s="1"/>
      <c r="BC640" s="1"/>
      <c r="BD640" s="1"/>
      <c r="BE640" s="1"/>
    </row>
    <row r="641" ht="33.0" customHeight="1">
      <c r="U641" s="367"/>
      <c r="V641" s="367"/>
      <c r="BB641" s="1"/>
      <c r="BC641" s="1"/>
      <c r="BD641" s="1"/>
      <c r="BE641" s="1"/>
    </row>
    <row r="642" ht="33.0" customHeight="1">
      <c r="U642" s="367"/>
      <c r="V642" s="367"/>
      <c r="BB642" s="1"/>
      <c r="BC642" s="1"/>
      <c r="BD642" s="1"/>
      <c r="BE642" s="1"/>
    </row>
    <row r="643" ht="33.0" customHeight="1">
      <c r="U643" s="367"/>
      <c r="V643" s="367"/>
      <c r="BB643" s="1"/>
      <c r="BC643" s="1"/>
      <c r="BD643" s="1"/>
      <c r="BE643" s="1"/>
    </row>
    <row r="644" ht="33.0" customHeight="1">
      <c r="U644" s="367"/>
      <c r="V644" s="367"/>
      <c r="BB644" s="1"/>
      <c r="BC644" s="1"/>
      <c r="BD644" s="1"/>
      <c r="BE644" s="1"/>
    </row>
    <row r="645" ht="33.0" customHeight="1">
      <c r="U645" s="367"/>
      <c r="V645" s="367"/>
      <c r="BB645" s="1"/>
      <c r="BC645" s="1"/>
      <c r="BD645" s="1"/>
      <c r="BE645" s="1"/>
    </row>
    <row r="646" ht="33.0" customHeight="1">
      <c r="U646" s="367"/>
      <c r="V646" s="367"/>
      <c r="BB646" s="1"/>
      <c r="BC646" s="1"/>
      <c r="BD646" s="1"/>
      <c r="BE646" s="1"/>
    </row>
    <row r="647" ht="33.0" customHeight="1">
      <c r="U647" s="367"/>
      <c r="V647" s="367"/>
      <c r="BB647" s="1"/>
      <c r="BC647" s="1"/>
      <c r="BD647" s="1"/>
      <c r="BE647" s="1"/>
    </row>
    <row r="648" ht="33.0" customHeight="1">
      <c r="U648" s="367"/>
      <c r="V648" s="367"/>
      <c r="BB648" s="1"/>
      <c r="BC648" s="1"/>
      <c r="BD648" s="1"/>
      <c r="BE648" s="1"/>
    </row>
    <row r="649" ht="33.0" customHeight="1">
      <c r="U649" s="367"/>
      <c r="V649" s="367"/>
      <c r="BB649" s="1"/>
      <c r="BC649" s="1"/>
      <c r="BD649" s="1"/>
      <c r="BE649" s="1"/>
    </row>
    <row r="650" ht="33.0" customHeight="1">
      <c r="U650" s="367"/>
      <c r="V650" s="367"/>
      <c r="BB650" s="1"/>
      <c r="BC650" s="1"/>
      <c r="BD650" s="1"/>
      <c r="BE650" s="1"/>
    </row>
    <row r="651" ht="33.0" customHeight="1">
      <c r="U651" s="367"/>
      <c r="V651" s="367"/>
      <c r="BB651" s="1"/>
      <c r="BC651" s="1"/>
      <c r="BD651" s="1"/>
      <c r="BE651" s="1"/>
    </row>
    <row r="652" ht="33.0" customHeight="1">
      <c r="U652" s="367"/>
      <c r="V652" s="367"/>
      <c r="BB652" s="1"/>
      <c r="BC652" s="1"/>
      <c r="BD652" s="1"/>
      <c r="BE652" s="1"/>
    </row>
    <row r="653" ht="33.0" customHeight="1">
      <c r="U653" s="367"/>
      <c r="V653" s="367"/>
      <c r="BB653" s="1"/>
      <c r="BC653" s="1"/>
      <c r="BD653" s="1"/>
      <c r="BE653" s="1"/>
    </row>
    <row r="654" ht="33.0" customHeight="1">
      <c r="U654" s="367"/>
      <c r="V654" s="367"/>
      <c r="BB654" s="1"/>
      <c r="BC654" s="1"/>
      <c r="BD654" s="1"/>
      <c r="BE654" s="1"/>
    </row>
    <row r="655" ht="33.0" customHeight="1">
      <c r="U655" s="367"/>
      <c r="V655" s="367"/>
      <c r="BB655" s="1"/>
      <c r="BC655" s="1"/>
      <c r="BD655" s="1"/>
      <c r="BE655" s="1"/>
    </row>
    <row r="656" ht="33.0" customHeight="1">
      <c r="U656" s="367"/>
      <c r="V656" s="367"/>
      <c r="BB656" s="1"/>
      <c r="BC656" s="1"/>
      <c r="BD656" s="1"/>
      <c r="BE656" s="1"/>
    </row>
    <row r="657" ht="33.0" customHeight="1">
      <c r="U657" s="367"/>
      <c r="V657" s="367"/>
      <c r="BB657" s="1"/>
      <c r="BC657" s="1"/>
      <c r="BD657" s="1"/>
      <c r="BE657" s="1"/>
    </row>
    <row r="658" ht="33.0" customHeight="1">
      <c r="U658" s="367"/>
      <c r="V658" s="367"/>
      <c r="BB658" s="1"/>
      <c r="BC658" s="1"/>
      <c r="BD658" s="1"/>
      <c r="BE658" s="1"/>
    </row>
    <row r="659" ht="33.0" customHeight="1">
      <c r="U659" s="367"/>
      <c r="V659" s="367"/>
      <c r="BB659" s="1"/>
      <c r="BC659" s="1"/>
      <c r="BD659" s="1"/>
      <c r="BE659" s="1"/>
    </row>
    <row r="660" ht="33.0" customHeight="1">
      <c r="U660" s="367"/>
      <c r="V660" s="367"/>
      <c r="BB660" s="1"/>
      <c r="BC660" s="1"/>
      <c r="BD660" s="1"/>
      <c r="BE660" s="1"/>
    </row>
    <row r="661" ht="33.0" customHeight="1">
      <c r="U661" s="367"/>
      <c r="V661" s="367"/>
      <c r="BB661" s="1"/>
      <c r="BC661" s="1"/>
      <c r="BD661" s="1"/>
      <c r="BE661" s="1"/>
    </row>
    <row r="662" ht="33.0" customHeight="1">
      <c r="U662" s="367"/>
      <c r="V662" s="367"/>
      <c r="BB662" s="1"/>
      <c r="BC662" s="1"/>
      <c r="BD662" s="1"/>
      <c r="BE662" s="1"/>
    </row>
    <row r="663" ht="33.0" customHeight="1">
      <c r="U663" s="367"/>
      <c r="V663" s="367"/>
      <c r="BB663" s="1"/>
      <c r="BC663" s="1"/>
      <c r="BD663" s="1"/>
      <c r="BE663" s="1"/>
    </row>
    <row r="664" ht="33.0" customHeight="1">
      <c r="U664" s="367"/>
      <c r="V664" s="367"/>
      <c r="BB664" s="1"/>
      <c r="BC664" s="1"/>
      <c r="BD664" s="1"/>
      <c r="BE664" s="1"/>
    </row>
    <row r="665" ht="33.0" customHeight="1">
      <c r="U665" s="367"/>
      <c r="V665" s="367"/>
      <c r="BB665" s="1"/>
      <c r="BC665" s="1"/>
      <c r="BD665" s="1"/>
      <c r="BE665" s="1"/>
    </row>
    <row r="666" ht="33.0" customHeight="1">
      <c r="U666" s="367"/>
      <c r="V666" s="367"/>
      <c r="BB666" s="1"/>
      <c r="BC666" s="1"/>
      <c r="BD666" s="1"/>
      <c r="BE666" s="1"/>
    </row>
    <row r="667" ht="33.0" customHeight="1">
      <c r="U667" s="367"/>
      <c r="V667" s="367"/>
      <c r="BB667" s="1"/>
      <c r="BC667" s="1"/>
      <c r="BD667" s="1"/>
      <c r="BE667" s="1"/>
    </row>
    <row r="668" ht="33.0" customHeight="1">
      <c r="U668" s="367"/>
      <c r="V668" s="367"/>
      <c r="BB668" s="1"/>
      <c r="BC668" s="1"/>
      <c r="BD668" s="1"/>
      <c r="BE668" s="1"/>
    </row>
    <row r="669" ht="33.0" customHeight="1">
      <c r="U669" s="367"/>
      <c r="V669" s="367"/>
      <c r="BB669" s="1"/>
      <c r="BC669" s="1"/>
      <c r="BD669" s="1"/>
      <c r="BE669" s="1"/>
    </row>
    <row r="670" ht="33.0" customHeight="1">
      <c r="U670" s="367"/>
      <c r="V670" s="367"/>
      <c r="BB670" s="1"/>
      <c r="BC670" s="1"/>
      <c r="BD670" s="1"/>
      <c r="BE670" s="1"/>
    </row>
    <row r="671" ht="33.0" customHeight="1">
      <c r="U671" s="367"/>
      <c r="V671" s="367"/>
      <c r="BB671" s="1"/>
      <c r="BC671" s="1"/>
      <c r="BD671" s="1"/>
      <c r="BE671" s="1"/>
    </row>
    <row r="672" ht="33.0" customHeight="1">
      <c r="U672" s="367"/>
      <c r="V672" s="367"/>
      <c r="BB672" s="1"/>
      <c r="BC672" s="1"/>
      <c r="BD672" s="1"/>
      <c r="BE672" s="1"/>
    </row>
    <row r="673" ht="33.0" customHeight="1">
      <c r="U673" s="367"/>
      <c r="V673" s="367"/>
      <c r="BB673" s="1"/>
      <c r="BC673" s="1"/>
      <c r="BD673" s="1"/>
      <c r="BE673" s="1"/>
    </row>
    <row r="674" ht="33.0" customHeight="1">
      <c r="U674" s="367"/>
      <c r="V674" s="367"/>
      <c r="BB674" s="1"/>
      <c r="BC674" s="1"/>
      <c r="BD674" s="1"/>
      <c r="BE674" s="1"/>
    </row>
    <row r="675" ht="33.0" customHeight="1">
      <c r="U675" s="367"/>
      <c r="V675" s="367"/>
      <c r="BB675" s="1"/>
      <c r="BC675" s="1"/>
      <c r="BD675" s="1"/>
      <c r="BE675" s="1"/>
    </row>
    <row r="676" ht="33.0" customHeight="1">
      <c r="U676" s="367"/>
      <c r="V676" s="367"/>
      <c r="BB676" s="1"/>
      <c r="BC676" s="1"/>
      <c r="BD676" s="1"/>
      <c r="BE676" s="1"/>
    </row>
    <row r="677" ht="33.0" customHeight="1">
      <c r="U677" s="367"/>
      <c r="V677" s="367"/>
      <c r="BB677" s="1"/>
      <c r="BC677" s="1"/>
      <c r="BD677" s="1"/>
      <c r="BE677" s="1"/>
    </row>
    <row r="678" ht="33.0" customHeight="1">
      <c r="U678" s="367"/>
      <c r="V678" s="367"/>
      <c r="BB678" s="1"/>
      <c r="BC678" s="1"/>
      <c r="BD678" s="1"/>
      <c r="BE678" s="1"/>
    </row>
    <row r="679" ht="33.0" customHeight="1">
      <c r="U679" s="367"/>
      <c r="V679" s="367"/>
      <c r="BB679" s="1"/>
      <c r="BC679" s="1"/>
      <c r="BD679" s="1"/>
      <c r="BE679" s="1"/>
    </row>
    <row r="680" ht="33.0" customHeight="1">
      <c r="U680" s="367"/>
      <c r="V680" s="367"/>
      <c r="BB680" s="1"/>
      <c r="BC680" s="1"/>
      <c r="BD680" s="1"/>
      <c r="BE680" s="1"/>
    </row>
    <row r="681" ht="33.0" customHeight="1">
      <c r="U681" s="367"/>
      <c r="V681" s="367"/>
      <c r="BB681" s="1"/>
      <c r="BC681" s="1"/>
      <c r="BD681" s="1"/>
      <c r="BE681" s="1"/>
    </row>
    <row r="682" ht="33.0" customHeight="1">
      <c r="U682" s="367"/>
      <c r="V682" s="367"/>
      <c r="BB682" s="1"/>
      <c r="BC682" s="1"/>
      <c r="BD682" s="1"/>
      <c r="BE682" s="1"/>
    </row>
    <row r="683" ht="33.0" customHeight="1">
      <c r="U683" s="367"/>
      <c r="V683" s="367"/>
      <c r="BB683" s="1"/>
      <c r="BC683" s="1"/>
      <c r="BD683" s="1"/>
      <c r="BE683" s="1"/>
    </row>
    <row r="684" ht="33.0" customHeight="1">
      <c r="U684" s="367"/>
      <c r="V684" s="367"/>
      <c r="BB684" s="1"/>
      <c r="BC684" s="1"/>
      <c r="BD684" s="1"/>
      <c r="BE684" s="1"/>
    </row>
    <row r="685" ht="33.0" customHeight="1">
      <c r="U685" s="367"/>
      <c r="V685" s="367"/>
      <c r="BB685" s="1"/>
      <c r="BC685" s="1"/>
      <c r="BD685" s="1"/>
      <c r="BE685" s="1"/>
    </row>
    <row r="686" ht="33.0" customHeight="1">
      <c r="U686" s="367"/>
      <c r="V686" s="367"/>
      <c r="BB686" s="1"/>
      <c r="BC686" s="1"/>
      <c r="BD686" s="1"/>
      <c r="BE686" s="1"/>
    </row>
    <row r="687" ht="33.0" customHeight="1">
      <c r="U687" s="367"/>
      <c r="V687" s="367"/>
      <c r="BB687" s="1"/>
      <c r="BC687" s="1"/>
      <c r="BD687" s="1"/>
      <c r="BE687" s="1"/>
    </row>
    <row r="688" ht="33.0" customHeight="1">
      <c r="U688" s="367"/>
      <c r="V688" s="367"/>
      <c r="BB688" s="1"/>
      <c r="BC688" s="1"/>
      <c r="BD688" s="1"/>
      <c r="BE688" s="1"/>
    </row>
    <row r="689" ht="33.0" customHeight="1">
      <c r="U689" s="367"/>
      <c r="V689" s="367"/>
      <c r="BB689" s="1"/>
      <c r="BC689" s="1"/>
      <c r="BD689" s="1"/>
      <c r="BE689" s="1"/>
    </row>
    <row r="690" ht="33.0" customHeight="1">
      <c r="U690" s="367"/>
      <c r="V690" s="367"/>
      <c r="BB690" s="1"/>
      <c r="BC690" s="1"/>
      <c r="BD690" s="1"/>
      <c r="BE690" s="1"/>
    </row>
    <row r="691" ht="33.0" customHeight="1">
      <c r="U691" s="367"/>
      <c r="V691" s="367"/>
      <c r="BB691" s="1"/>
      <c r="BC691" s="1"/>
      <c r="BD691" s="1"/>
      <c r="BE691" s="1"/>
    </row>
    <row r="692" ht="33.0" customHeight="1">
      <c r="U692" s="367"/>
      <c r="V692" s="367"/>
      <c r="BB692" s="1"/>
      <c r="BC692" s="1"/>
      <c r="BD692" s="1"/>
      <c r="BE692" s="1"/>
    </row>
    <row r="693" ht="33.0" customHeight="1">
      <c r="U693" s="367"/>
      <c r="V693" s="367"/>
      <c r="BB693" s="1"/>
      <c r="BC693" s="1"/>
      <c r="BD693" s="1"/>
      <c r="BE693" s="1"/>
    </row>
    <row r="694" ht="33.0" customHeight="1">
      <c r="U694" s="367"/>
      <c r="V694" s="367"/>
      <c r="BB694" s="1"/>
      <c r="BC694" s="1"/>
      <c r="BD694" s="1"/>
      <c r="BE694" s="1"/>
    </row>
    <row r="695" ht="33.0" customHeight="1">
      <c r="U695" s="367"/>
      <c r="V695" s="367"/>
      <c r="BB695" s="1"/>
      <c r="BC695" s="1"/>
      <c r="BD695" s="1"/>
      <c r="BE695" s="1"/>
    </row>
    <row r="696" ht="33.0" customHeight="1">
      <c r="U696" s="367"/>
      <c r="V696" s="367"/>
      <c r="BB696" s="1"/>
      <c r="BC696" s="1"/>
      <c r="BD696" s="1"/>
      <c r="BE696" s="1"/>
    </row>
    <row r="697" ht="33.0" customHeight="1">
      <c r="U697" s="367"/>
      <c r="V697" s="367"/>
      <c r="BB697" s="1"/>
      <c r="BC697" s="1"/>
      <c r="BD697" s="1"/>
      <c r="BE697" s="1"/>
    </row>
    <row r="698" ht="33.0" customHeight="1">
      <c r="U698" s="367"/>
      <c r="V698" s="367"/>
      <c r="BB698" s="1"/>
      <c r="BC698" s="1"/>
      <c r="BD698" s="1"/>
      <c r="BE698" s="1"/>
    </row>
    <row r="699" ht="33.0" customHeight="1">
      <c r="U699" s="367"/>
      <c r="V699" s="367"/>
      <c r="BB699" s="1"/>
      <c r="BC699" s="1"/>
      <c r="BD699" s="1"/>
      <c r="BE699" s="1"/>
    </row>
    <row r="700" ht="33.0" customHeight="1">
      <c r="U700" s="367"/>
      <c r="V700" s="367"/>
      <c r="BB700" s="1"/>
      <c r="BC700" s="1"/>
      <c r="BD700" s="1"/>
      <c r="BE700" s="1"/>
    </row>
    <row r="701" ht="33.0" customHeight="1">
      <c r="U701" s="367"/>
      <c r="V701" s="367"/>
      <c r="BB701" s="1"/>
      <c r="BC701" s="1"/>
      <c r="BD701" s="1"/>
      <c r="BE701" s="1"/>
    </row>
    <row r="702" ht="33.0" customHeight="1">
      <c r="U702" s="367"/>
      <c r="V702" s="367"/>
      <c r="BB702" s="1"/>
      <c r="BC702" s="1"/>
      <c r="BD702" s="1"/>
      <c r="BE702" s="1"/>
    </row>
    <row r="703" ht="33.0" customHeight="1">
      <c r="U703" s="367"/>
      <c r="V703" s="367"/>
      <c r="BB703" s="1"/>
      <c r="BC703" s="1"/>
      <c r="BD703" s="1"/>
      <c r="BE703" s="1"/>
    </row>
    <row r="704" ht="33.0" customHeight="1">
      <c r="U704" s="367"/>
      <c r="V704" s="367"/>
      <c r="BB704" s="1"/>
      <c r="BC704" s="1"/>
      <c r="BD704" s="1"/>
      <c r="BE704" s="1"/>
    </row>
    <row r="705" ht="33.0" customHeight="1">
      <c r="U705" s="367"/>
      <c r="V705" s="367"/>
      <c r="BB705" s="1"/>
      <c r="BC705" s="1"/>
      <c r="BD705" s="1"/>
      <c r="BE705" s="1"/>
    </row>
    <row r="706" ht="33.0" customHeight="1">
      <c r="U706" s="367"/>
      <c r="V706" s="367"/>
      <c r="BB706" s="1"/>
      <c r="BC706" s="1"/>
      <c r="BD706" s="1"/>
      <c r="BE706" s="1"/>
    </row>
    <row r="707" ht="33.0" customHeight="1">
      <c r="U707" s="367"/>
      <c r="V707" s="367"/>
      <c r="BB707" s="1"/>
      <c r="BC707" s="1"/>
      <c r="BD707" s="1"/>
      <c r="BE707" s="1"/>
    </row>
    <row r="708" ht="33.0" customHeight="1">
      <c r="U708" s="367"/>
      <c r="V708" s="367"/>
      <c r="BB708" s="1"/>
      <c r="BC708" s="1"/>
      <c r="BD708" s="1"/>
      <c r="BE708" s="1"/>
    </row>
    <row r="709" ht="33.0" customHeight="1">
      <c r="U709" s="367"/>
      <c r="V709" s="367"/>
      <c r="BB709" s="1"/>
      <c r="BC709" s="1"/>
      <c r="BD709" s="1"/>
      <c r="BE709" s="1"/>
    </row>
    <row r="710" ht="33.0" customHeight="1">
      <c r="U710" s="367"/>
      <c r="V710" s="367"/>
      <c r="BB710" s="1"/>
      <c r="BC710" s="1"/>
      <c r="BD710" s="1"/>
      <c r="BE710" s="1"/>
    </row>
    <row r="711" ht="33.0" customHeight="1">
      <c r="U711" s="367"/>
      <c r="V711" s="367"/>
      <c r="BB711" s="1"/>
      <c r="BC711" s="1"/>
      <c r="BD711" s="1"/>
      <c r="BE711" s="1"/>
    </row>
    <row r="712" ht="33.0" customHeight="1">
      <c r="U712" s="367"/>
      <c r="V712" s="367"/>
      <c r="BB712" s="1"/>
      <c r="BC712" s="1"/>
      <c r="BD712" s="1"/>
      <c r="BE712" s="1"/>
    </row>
    <row r="713" ht="33.0" customHeight="1">
      <c r="U713" s="367"/>
      <c r="V713" s="367"/>
      <c r="BB713" s="1"/>
      <c r="BC713" s="1"/>
      <c r="BD713" s="1"/>
      <c r="BE713" s="1"/>
    </row>
    <row r="714" ht="33.0" customHeight="1">
      <c r="U714" s="367"/>
      <c r="V714" s="367"/>
      <c r="BB714" s="1"/>
      <c r="BC714" s="1"/>
      <c r="BD714" s="1"/>
      <c r="BE714" s="1"/>
    </row>
    <row r="715" ht="33.0" customHeight="1">
      <c r="U715" s="367"/>
      <c r="V715" s="367"/>
      <c r="BB715" s="1"/>
      <c r="BC715" s="1"/>
      <c r="BD715" s="1"/>
      <c r="BE715" s="1"/>
    </row>
    <row r="716" ht="33.0" customHeight="1">
      <c r="U716" s="367"/>
      <c r="V716" s="367"/>
      <c r="BB716" s="1"/>
      <c r="BC716" s="1"/>
      <c r="BD716" s="1"/>
      <c r="BE716" s="1"/>
    </row>
    <row r="717" ht="33.0" customHeight="1">
      <c r="U717" s="367"/>
      <c r="V717" s="367"/>
      <c r="BB717" s="1"/>
      <c r="BC717" s="1"/>
      <c r="BD717" s="1"/>
      <c r="BE717" s="1"/>
    </row>
    <row r="718" ht="33.0" customHeight="1">
      <c r="U718" s="367"/>
      <c r="V718" s="367"/>
      <c r="BB718" s="1"/>
      <c r="BC718" s="1"/>
      <c r="BD718" s="1"/>
      <c r="BE718" s="1"/>
    </row>
    <row r="719" ht="33.0" customHeight="1">
      <c r="U719" s="367"/>
      <c r="V719" s="367"/>
      <c r="BB719" s="1"/>
      <c r="BC719" s="1"/>
      <c r="BD719" s="1"/>
      <c r="BE719" s="1"/>
    </row>
    <row r="720" ht="33.0" customHeight="1">
      <c r="U720" s="367"/>
      <c r="V720" s="367"/>
      <c r="BB720" s="1"/>
      <c r="BC720" s="1"/>
      <c r="BD720" s="1"/>
      <c r="BE720" s="1"/>
    </row>
    <row r="721" ht="33.0" customHeight="1">
      <c r="U721" s="367"/>
      <c r="V721" s="367"/>
      <c r="BB721" s="1"/>
      <c r="BC721" s="1"/>
      <c r="BD721" s="1"/>
      <c r="BE721" s="1"/>
    </row>
    <row r="722" ht="33.0" customHeight="1">
      <c r="U722" s="367"/>
      <c r="V722" s="367"/>
      <c r="BB722" s="1"/>
      <c r="BC722" s="1"/>
      <c r="BD722" s="1"/>
      <c r="BE722" s="1"/>
    </row>
    <row r="723" ht="33.0" customHeight="1">
      <c r="U723" s="367"/>
      <c r="V723" s="367"/>
      <c r="BB723" s="1"/>
      <c r="BC723" s="1"/>
      <c r="BD723" s="1"/>
      <c r="BE723" s="1"/>
    </row>
    <row r="724" ht="33.0" customHeight="1">
      <c r="U724" s="367"/>
      <c r="V724" s="367"/>
      <c r="BB724" s="1"/>
      <c r="BC724" s="1"/>
      <c r="BD724" s="1"/>
      <c r="BE724" s="1"/>
    </row>
    <row r="725" ht="33.0" customHeight="1">
      <c r="U725" s="367"/>
      <c r="V725" s="367"/>
      <c r="BB725" s="1"/>
      <c r="BC725" s="1"/>
      <c r="BD725" s="1"/>
      <c r="BE725" s="1"/>
    </row>
    <row r="726" ht="33.0" customHeight="1">
      <c r="U726" s="367"/>
      <c r="V726" s="367"/>
      <c r="BB726" s="1"/>
      <c r="BC726" s="1"/>
      <c r="BD726" s="1"/>
      <c r="BE726" s="1"/>
    </row>
    <row r="727" ht="33.0" customHeight="1">
      <c r="U727" s="367"/>
      <c r="V727" s="367"/>
      <c r="BB727" s="1"/>
      <c r="BC727" s="1"/>
      <c r="BD727" s="1"/>
      <c r="BE727" s="1"/>
    </row>
    <row r="728" ht="33.0" customHeight="1">
      <c r="U728" s="367"/>
      <c r="V728" s="367"/>
      <c r="BB728" s="1"/>
      <c r="BC728" s="1"/>
      <c r="BD728" s="1"/>
      <c r="BE728" s="1"/>
    </row>
    <row r="729" ht="33.0" customHeight="1">
      <c r="U729" s="367"/>
      <c r="V729" s="367"/>
      <c r="BB729" s="1"/>
      <c r="BC729" s="1"/>
      <c r="BD729" s="1"/>
      <c r="BE729" s="1"/>
    </row>
    <row r="730" ht="33.0" customHeight="1">
      <c r="U730" s="367"/>
      <c r="V730" s="367"/>
      <c r="BB730" s="1"/>
      <c r="BC730" s="1"/>
      <c r="BD730" s="1"/>
      <c r="BE730" s="1"/>
    </row>
    <row r="731" ht="33.0" customHeight="1">
      <c r="U731" s="367"/>
      <c r="V731" s="367"/>
      <c r="BB731" s="1"/>
      <c r="BC731" s="1"/>
      <c r="BD731" s="1"/>
      <c r="BE731" s="1"/>
    </row>
    <row r="732" ht="33.0" customHeight="1">
      <c r="U732" s="367"/>
      <c r="V732" s="367"/>
      <c r="BB732" s="1"/>
      <c r="BC732" s="1"/>
      <c r="BD732" s="1"/>
      <c r="BE732" s="1"/>
    </row>
    <row r="733" ht="33.0" customHeight="1">
      <c r="U733" s="367"/>
      <c r="V733" s="367"/>
      <c r="BB733" s="1"/>
      <c r="BC733" s="1"/>
      <c r="BD733" s="1"/>
      <c r="BE733" s="1"/>
    </row>
    <row r="734" ht="33.0" customHeight="1">
      <c r="U734" s="367"/>
      <c r="V734" s="367"/>
      <c r="BB734" s="1"/>
      <c r="BC734" s="1"/>
      <c r="BD734" s="1"/>
      <c r="BE734" s="1"/>
    </row>
    <row r="735" ht="33.0" customHeight="1">
      <c r="U735" s="367"/>
      <c r="V735" s="367"/>
      <c r="BB735" s="1"/>
      <c r="BC735" s="1"/>
      <c r="BD735" s="1"/>
      <c r="BE735" s="1"/>
    </row>
    <row r="736" ht="33.0" customHeight="1">
      <c r="U736" s="367"/>
      <c r="V736" s="367"/>
      <c r="BB736" s="1"/>
      <c r="BC736" s="1"/>
      <c r="BD736" s="1"/>
      <c r="BE736" s="1"/>
    </row>
    <row r="737" ht="33.0" customHeight="1">
      <c r="U737" s="367"/>
      <c r="V737" s="367"/>
      <c r="BB737" s="1"/>
      <c r="BC737" s="1"/>
      <c r="BD737" s="1"/>
      <c r="BE737" s="1"/>
    </row>
    <row r="738" ht="33.0" customHeight="1">
      <c r="U738" s="367"/>
      <c r="V738" s="367"/>
      <c r="BB738" s="1"/>
      <c r="BC738" s="1"/>
      <c r="BD738" s="1"/>
      <c r="BE738" s="1"/>
    </row>
    <row r="739" ht="33.0" customHeight="1">
      <c r="U739" s="367"/>
      <c r="V739" s="367"/>
      <c r="BB739" s="1"/>
      <c r="BC739" s="1"/>
      <c r="BD739" s="1"/>
      <c r="BE739" s="1"/>
    </row>
    <row r="740" ht="33.0" customHeight="1">
      <c r="U740" s="367"/>
      <c r="V740" s="367"/>
      <c r="BB740" s="1"/>
      <c r="BC740" s="1"/>
      <c r="BD740" s="1"/>
      <c r="BE740" s="1"/>
    </row>
    <row r="741" ht="33.0" customHeight="1">
      <c r="U741" s="367"/>
      <c r="V741" s="367"/>
      <c r="BB741" s="1"/>
      <c r="BC741" s="1"/>
      <c r="BD741" s="1"/>
      <c r="BE741" s="1"/>
    </row>
    <row r="742" ht="33.0" customHeight="1">
      <c r="U742" s="367"/>
      <c r="V742" s="367"/>
      <c r="BB742" s="1"/>
      <c r="BC742" s="1"/>
      <c r="BD742" s="1"/>
      <c r="BE742" s="1"/>
    </row>
    <row r="743" ht="33.0" customHeight="1">
      <c r="U743" s="367"/>
      <c r="V743" s="367"/>
      <c r="BB743" s="1"/>
      <c r="BC743" s="1"/>
      <c r="BD743" s="1"/>
      <c r="BE743" s="1"/>
    </row>
    <row r="744" ht="33.0" customHeight="1">
      <c r="U744" s="367"/>
      <c r="V744" s="367"/>
      <c r="BB744" s="1"/>
      <c r="BC744" s="1"/>
      <c r="BD744" s="1"/>
      <c r="BE744" s="1"/>
    </row>
    <row r="745" ht="33.0" customHeight="1">
      <c r="U745" s="367"/>
      <c r="V745" s="367"/>
      <c r="BB745" s="1"/>
      <c r="BC745" s="1"/>
      <c r="BD745" s="1"/>
      <c r="BE745" s="1"/>
    </row>
    <row r="746" ht="33.0" customHeight="1">
      <c r="U746" s="367"/>
      <c r="V746" s="367"/>
      <c r="BB746" s="1"/>
      <c r="BC746" s="1"/>
      <c r="BD746" s="1"/>
      <c r="BE746" s="1"/>
    </row>
    <row r="747" ht="33.0" customHeight="1">
      <c r="U747" s="367"/>
      <c r="V747" s="367"/>
      <c r="BB747" s="1"/>
      <c r="BC747" s="1"/>
      <c r="BD747" s="1"/>
      <c r="BE747" s="1"/>
    </row>
    <row r="748" ht="33.0" customHeight="1">
      <c r="U748" s="367"/>
      <c r="V748" s="367"/>
      <c r="BB748" s="1"/>
      <c r="BC748" s="1"/>
      <c r="BD748" s="1"/>
      <c r="BE748" s="1"/>
    </row>
    <row r="749" ht="33.0" customHeight="1">
      <c r="U749" s="367"/>
      <c r="V749" s="367"/>
      <c r="BB749" s="1"/>
      <c r="BC749" s="1"/>
      <c r="BD749" s="1"/>
      <c r="BE749" s="1"/>
    </row>
    <row r="750" ht="33.0" customHeight="1">
      <c r="U750" s="367"/>
      <c r="V750" s="367"/>
      <c r="BB750" s="1"/>
      <c r="BC750" s="1"/>
      <c r="BD750" s="1"/>
      <c r="BE750" s="1"/>
    </row>
    <row r="751" ht="33.0" customHeight="1">
      <c r="U751" s="367"/>
      <c r="V751" s="367"/>
      <c r="BB751" s="1"/>
      <c r="BC751" s="1"/>
      <c r="BD751" s="1"/>
      <c r="BE751" s="1"/>
    </row>
    <row r="752" ht="33.0" customHeight="1">
      <c r="U752" s="367"/>
      <c r="V752" s="367"/>
      <c r="BB752" s="1"/>
      <c r="BC752" s="1"/>
      <c r="BD752" s="1"/>
      <c r="BE752" s="1"/>
    </row>
    <row r="753" ht="33.0" customHeight="1">
      <c r="U753" s="367"/>
      <c r="V753" s="367"/>
      <c r="BB753" s="1"/>
      <c r="BC753" s="1"/>
      <c r="BD753" s="1"/>
      <c r="BE753" s="1"/>
    </row>
    <row r="754" ht="33.0" customHeight="1">
      <c r="U754" s="367"/>
      <c r="V754" s="367"/>
      <c r="BB754" s="1"/>
      <c r="BC754" s="1"/>
      <c r="BD754" s="1"/>
      <c r="BE754" s="1"/>
    </row>
    <row r="755" ht="33.0" customHeight="1">
      <c r="U755" s="367"/>
      <c r="V755" s="367"/>
      <c r="BB755" s="1"/>
      <c r="BC755" s="1"/>
      <c r="BD755" s="1"/>
      <c r="BE755" s="1"/>
    </row>
    <row r="756" ht="33.0" customHeight="1">
      <c r="U756" s="367"/>
      <c r="V756" s="367"/>
      <c r="BB756" s="1"/>
      <c r="BC756" s="1"/>
      <c r="BD756" s="1"/>
      <c r="BE756" s="1"/>
    </row>
    <row r="757" ht="33.0" customHeight="1">
      <c r="U757" s="367"/>
      <c r="V757" s="367"/>
      <c r="BB757" s="1"/>
      <c r="BC757" s="1"/>
      <c r="BD757" s="1"/>
      <c r="BE757" s="1"/>
    </row>
    <row r="758" ht="33.0" customHeight="1">
      <c r="U758" s="367"/>
      <c r="V758" s="367"/>
      <c r="BB758" s="1"/>
      <c r="BC758" s="1"/>
      <c r="BD758" s="1"/>
      <c r="BE758" s="1"/>
    </row>
    <row r="759" ht="33.0" customHeight="1">
      <c r="U759" s="367"/>
      <c r="V759" s="367"/>
      <c r="BB759" s="1"/>
      <c r="BC759" s="1"/>
      <c r="BD759" s="1"/>
      <c r="BE759" s="1"/>
    </row>
    <row r="760" ht="33.0" customHeight="1">
      <c r="U760" s="367"/>
      <c r="V760" s="367"/>
      <c r="BB760" s="1"/>
      <c r="BC760" s="1"/>
      <c r="BD760" s="1"/>
      <c r="BE760" s="1"/>
    </row>
    <row r="761" ht="33.0" customHeight="1">
      <c r="U761" s="367"/>
      <c r="V761" s="367"/>
      <c r="BB761" s="1"/>
      <c r="BC761" s="1"/>
      <c r="BD761" s="1"/>
      <c r="BE761" s="1"/>
    </row>
    <row r="762" ht="33.0" customHeight="1">
      <c r="U762" s="367"/>
      <c r="V762" s="367"/>
      <c r="BB762" s="1"/>
      <c r="BC762" s="1"/>
      <c r="BD762" s="1"/>
      <c r="BE762" s="1"/>
    </row>
    <row r="763" ht="33.0" customHeight="1">
      <c r="U763" s="367"/>
      <c r="V763" s="367"/>
      <c r="BB763" s="1"/>
      <c r="BC763" s="1"/>
      <c r="BD763" s="1"/>
      <c r="BE763" s="1"/>
    </row>
    <row r="764" ht="33.0" customHeight="1">
      <c r="U764" s="367"/>
      <c r="V764" s="367"/>
      <c r="BB764" s="1"/>
      <c r="BC764" s="1"/>
      <c r="BD764" s="1"/>
      <c r="BE764" s="1"/>
    </row>
    <row r="765" ht="33.0" customHeight="1">
      <c r="U765" s="367"/>
      <c r="V765" s="367"/>
      <c r="BB765" s="1"/>
      <c r="BC765" s="1"/>
      <c r="BD765" s="1"/>
      <c r="BE765" s="1"/>
    </row>
    <row r="766" ht="33.0" customHeight="1">
      <c r="U766" s="367"/>
      <c r="V766" s="367"/>
      <c r="BB766" s="1"/>
      <c r="BC766" s="1"/>
      <c r="BD766" s="1"/>
      <c r="BE766" s="1"/>
    </row>
    <row r="767" ht="33.0" customHeight="1">
      <c r="U767" s="367"/>
      <c r="V767" s="367"/>
      <c r="BB767" s="1"/>
      <c r="BC767" s="1"/>
      <c r="BD767" s="1"/>
      <c r="BE767" s="1"/>
    </row>
    <row r="768" ht="33.0" customHeight="1">
      <c r="U768" s="367"/>
      <c r="V768" s="367"/>
      <c r="BB768" s="1"/>
      <c r="BC768" s="1"/>
      <c r="BD768" s="1"/>
      <c r="BE768" s="1"/>
    </row>
    <row r="769" ht="33.0" customHeight="1">
      <c r="U769" s="367"/>
      <c r="V769" s="367"/>
      <c r="BB769" s="1"/>
      <c r="BC769" s="1"/>
      <c r="BD769" s="1"/>
      <c r="BE769" s="1"/>
    </row>
    <row r="770" ht="33.0" customHeight="1">
      <c r="U770" s="367"/>
      <c r="V770" s="367"/>
      <c r="BB770" s="1"/>
      <c r="BC770" s="1"/>
      <c r="BD770" s="1"/>
      <c r="BE770" s="1"/>
    </row>
    <row r="771" ht="33.0" customHeight="1">
      <c r="U771" s="367"/>
      <c r="V771" s="367"/>
      <c r="BB771" s="1"/>
      <c r="BC771" s="1"/>
      <c r="BD771" s="1"/>
      <c r="BE771" s="1"/>
    </row>
    <row r="772" ht="33.0" customHeight="1">
      <c r="U772" s="367"/>
      <c r="V772" s="367"/>
      <c r="BB772" s="1"/>
      <c r="BC772" s="1"/>
      <c r="BD772" s="1"/>
      <c r="BE772" s="1"/>
    </row>
    <row r="773" ht="33.0" customHeight="1">
      <c r="U773" s="367"/>
      <c r="V773" s="367"/>
      <c r="BB773" s="1"/>
      <c r="BC773" s="1"/>
      <c r="BD773" s="1"/>
      <c r="BE773" s="1"/>
    </row>
    <row r="774" ht="33.0" customHeight="1">
      <c r="U774" s="367"/>
      <c r="V774" s="367"/>
      <c r="BB774" s="1"/>
      <c r="BC774" s="1"/>
      <c r="BD774" s="1"/>
      <c r="BE774" s="1"/>
    </row>
    <row r="775" ht="33.0" customHeight="1">
      <c r="U775" s="367"/>
      <c r="V775" s="367"/>
      <c r="BB775" s="1"/>
      <c r="BC775" s="1"/>
      <c r="BD775" s="1"/>
      <c r="BE775" s="1"/>
    </row>
    <row r="776" ht="33.0" customHeight="1">
      <c r="U776" s="367"/>
      <c r="V776" s="367"/>
      <c r="BB776" s="1"/>
      <c r="BC776" s="1"/>
      <c r="BD776" s="1"/>
      <c r="BE776" s="1"/>
    </row>
    <row r="777" ht="33.0" customHeight="1">
      <c r="U777" s="367"/>
      <c r="V777" s="367"/>
      <c r="BB777" s="1"/>
      <c r="BC777" s="1"/>
      <c r="BD777" s="1"/>
      <c r="BE777" s="1"/>
    </row>
    <row r="778" ht="33.0" customHeight="1">
      <c r="U778" s="367"/>
      <c r="V778" s="367"/>
      <c r="BB778" s="1"/>
      <c r="BC778" s="1"/>
      <c r="BD778" s="1"/>
      <c r="BE778" s="1"/>
    </row>
    <row r="779" ht="33.0" customHeight="1">
      <c r="U779" s="367"/>
      <c r="V779" s="367"/>
      <c r="BB779" s="1"/>
      <c r="BC779" s="1"/>
      <c r="BD779" s="1"/>
      <c r="BE779" s="1"/>
    </row>
    <row r="780" ht="33.0" customHeight="1">
      <c r="U780" s="367"/>
      <c r="V780" s="367"/>
      <c r="BB780" s="1"/>
      <c r="BC780" s="1"/>
      <c r="BD780" s="1"/>
      <c r="BE780" s="1"/>
    </row>
    <row r="781" ht="33.0" customHeight="1">
      <c r="U781" s="367"/>
      <c r="V781" s="367"/>
      <c r="BB781" s="1"/>
      <c r="BC781" s="1"/>
      <c r="BD781" s="1"/>
      <c r="BE781" s="1"/>
    </row>
    <row r="782" ht="33.0" customHeight="1">
      <c r="U782" s="367"/>
      <c r="V782" s="367"/>
      <c r="BB782" s="1"/>
      <c r="BC782" s="1"/>
      <c r="BD782" s="1"/>
      <c r="BE782" s="1"/>
    </row>
    <row r="783" ht="33.0" customHeight="1">
      <c r="U783" s="367"/>
      <c r="V783" s="367"/>
      <c r="BB783" s="1"/>
      <c r="BC783" s="1"/>
      <c r="BD783" s="1"/>
      <c r="BE783" s="1"/>
    </row>
    <row r="784" ht="33.0" customHeight="1">
      <c r="U784" s="367"/>
      <c r="V784" s="367"/>
      <c r="BB784" s="1"/>
      <c r="BC784" s="1"/>
      <c r="BD784" s="1"/>
      <c r="BE784" s="1"/>
    </row>
    <row r="785" ht="33.0" customHeight="1">
      <c r="U785" s="367"/>
      <c r="V785" s="367"/>
      <c r="BB785" s="1"/>
      <c r="BC785" s="1"/>
      <c r="BD785" s="1"/>
      <c r="BE785" s="1"/>
    </row>
    <row r="786" ht="33.0" customHeight="1">
      <c r="U786" s="367"/>
      <c r="V786" s="367"/>
      <c r="BB786" s="1"/>
      <c r="BC786" s="1"/>
      <c r="BD786" s="1"/>
      <c r="BE786" s="1"/>
    </row>
    <row r="787" ht="33.0" customHeight="1">
      <c r="U787" s="367"/>
      <c r="V787" s="367"/>
      <c r="BB787" s="1"/>
      <c r="BC787" s="1"/>
      <c r="BD787" s="1"/>
      <c r="BE787" s="1"/>
    </row>
    <row r="788" ht="33.0" customHeight="1">
      <c r="U788" s="367"/>
      <c r="V788" s="367"/>
      <c r="BB788" s="1"/>
      <c r="BC788" s="1"/>
      <c r="BD788" s="1"/>
      <c r="BE788" s="1"/>
    </row>
    <row r="789" ht="33.0" customHeight="1">
      <c r="U789" s="367"/>
      <c r="V789" s="367"/>
      <c r="BB789" s="1"/>
      <c r="BC789" s="1"/>
      <c r="BD789" s="1"/>
      <c r="BE789" s="1"/>
    </row>
    <row r="790" ht="33.0" customHeight="1">
      <c r="U790" s="367"/>
      <c r="V790" s="367"/>
      <c r="BB790" s="1"/>
      <c r="BC790" s="1"/>
      <c r="BD790" s="1"/>
      <c r="BE790" s="1"/>
    </row>
    <row r="791" ht="33.0" customHeight="1">
      <c r="U791" s="367"/>
      <c r="V791" s="367"/>
      <c r="BB791" s="1"/>
      <c r="BC791" s="1"/>
      <c r="BD791" s="1"/>
      <c r="BE791" s="1"/>
    </row>
    <row r="792" ht="33.0" customHeight="1">
      <c r="U792" s="367"/>
      <c r="V792" s="367"/>
      <c r="BB792" s="1"/>
      <c r="BC792" s="1"/>
      <c r="BD792" s="1"/>
      <c r="BE792" s="1"/>
    </row>
    <row r="793" ht="33.0" customHeight="1">
      <c r="U793" s="367"/>
      <c r="V793" s="367"/>
      <c r="BB793" s="1"/>
      <c r="BC793" s="1"/>
      <c r="BD793" s="1"/>
      <c r="BE793" s="1"/>
    </row>
    <row r="794" ht="33.0" customHeight="1">
      <c r="U794" s="367"/>
      <c r="V794" s="367"/>
      <c r="BB794" s="1"/>
      <c r="BC794" s="1"/>
      <c r="BD794" s="1"/>
      <c r="BE794" s="1"/>
    </row>
    <row r="795" ht="33.0" customHeight="1">
      <c r="U795" s="367"/>
      <c r="V795" s="367"/>
      <c r="BB795" s="1"/>
      <c r="BC795" s="1"/>
      <c r="BD795" s="1"/>
      <c r="BE795" s="1"/>
    </row>
    <row r="796" ht="33.0" customHeight="1">
      <c r="U796" s="367"/>
      <c r="V796" s="367"/>
      <c r="BB796" s="1"/>
      <c r="BC796" s="1"/>
      <c r="BD796" s="1"/>
      <c r="BE796" s="1"/>
    </row>
    <row r="797" ht="33.0" customHeight="1">
      <c r="U797" s="367"/>
      <c r="V797" s="367"/>
      <c r="BB797" s="1"/>
      <c r="BC797" s="1"/>
      <c r="BD797" s="1"/>
      <c r="BE797" s="1"/>
    </row>
    <row r="798" ht="33.0" customHeight="1">
      <c r="U798" s="367"/>
      <c r="V798" s="367"/>
      <c r="BB798" s="1"/>
      <c r="BC798" s="1"/>
      <c r="BD798" s="1"/>
      <c r="BE798" s="1"/>
    </row>
    <row r="799" ht="33.0" customHeight="1">
      <c r="U799" s="367"/>
      <c r="V799" s="367"/>
      <c r="BB799" s="1"/>
      <c r="BC799" s="1"/>
      <c r="BD799" s="1"/>
      <c r="BE799" s="1"/>
    </row>
    <row r="800" ht="33.0" customHeight="1">
      <c r="U800" s="367"/>
      <c r="V800" s="367"/>
      <c r="BB800" s="1"/>
      <c r="BC800" s="1"/>
      <c r="BD800" s="1"/>
      <c r="BE800" s="1"/>
    </row>
    <row r="801" ht="33.0" customHeight="1">
      <c r="U801" s="367"/>
      <c r="V801" s="367"/>
      <c r="BB801" s="1"/>
      <c r="BC801" s="1"/>
      <c r="BD801" s="1"/>
      <c r="BE801" s="1"/>
    </row>
    <row r="802" ht="33.0" customHeight="1">
      <c r="U802" s="367"/>
      <c r="V802" s="367"/>
      <c r="BB802" s="1"/>
      <c r="BC802" s="1"/>
      <c r="BD802" s="1"/>
      <c r="BE802" s="1"/>
    </row>
    <row r="803" ht="33.0" customHeight="1">
      <c r="U803" s="367"/>
      <c r="V803" s="367"/>
      <c r="BB803" s="1"/>
      <c r="BC803" s="1"/>
      <c r="BD803" s="1"/>
      <c r="BE803" s="1"/>
    </row>
    <row r="804" ht="33.0" customHeight="1">
      <c r="U804" s="367"/>
      <c r="V804" s="367"/>
      <c r="BB804" s="1"/>
      <c r="BC804" s="1"/>
      <c r="BD804" s="1"/>
      <c r="BE804" s="1"/>
    </row>
    <row r="805" ht="33.0" customHeight="1">
      <c r="U805" s="367"/>
      <c r="V805" s="367"/>
      <c r="BB805" s="1"/>
      <c r="BC805" s="1"/>
      <c r="BD805" s="1"/>
      <c r="BE805" s="1"/>
    </row>
    <row r="806" ht="33.0" customHeight="1">
      <c r="U806" s="367"/>
      <c r="V806" s="367"/>
      <c r="BB806" s="1"/>
      <c r="BC806" s="1"/>
      <c r="BD806" s="1"/>
      <c r="BE806" s="1"/>
    </row>
    <row r="807" ht="33.0" customHeight="1">
      <c r="U807" s="367"/>
      <c r="V807" s="367"/>
      <c r="BB807" s="1"/>
      <c r="BC807" s="1"/>
      <c r="BD807" s="1"/>
      <c r="BE807" s="1"/>
    </row>
    <row r="808" ht="33.0" customHeight="1">
      <c r="U808" s="367"/>
      <c r="V808" s="367"/>
      <c r="BB808" s="1"/>
      <c r="BC808" s="1"/>
      <c r="BD808" s="1"/>
      <c r="BE808" s="1"/>
    </row>
    <row r="809" ht="33.0" customHeight="1">
      <c r="U809" s="367"/>
      <c r="V809" s="367"/>
      <c r="BB809" s="1"/>
      <c r="BC809" s="1"/>
      <c r="BD809" s="1"/>
      <c r="BE809" s="1"/>
    </row>
    <row r="810" ht="33.0" customHeight="1">
      <c r="U810" s="367"/>
      <c r="V810" s="367"/>
      <c r="BB810" s="1"/>
      <c r="BC810" s="1"/>
      <c r="BD810" s="1"/>
      <c r="BE810" s="1"/>
    </row>
    <row r="811" ht="33.0" customHeight="1">
      <c r="U811" s="367"/>
      <c r="V811" s="367"/>
      <c r="BB811" s="1"/>
      <c r="BC811" s="1"/>
      <c r="BD811" s="1"/>
      <c r="BE811" s="1"/>
    </row>
    <row r="812" ht="33.0" customHeight="1">
      <c r="U812" s="367"/>
      <c r="V812" s="367"/>
      <c r="BB812" s="1"/>
      <c r="BC812" s="1"/>
      <c r="BD812" s="1"/>
      <c r="BE812" s="1"/>
    </row>
    <row r="813" ht="33.0" customHeight="1">
      <c r="U813" s="367"/>
      <c r="V813" s="367"/>
      <c r="BB813" s="1"/>
      <c r="BC813" s="1"/>
      <c r="BD813" s="1"/>
      <c r="BE813" s="1"/>
    </row>
    <row r="814" ht="33.0" customHeight="1">
      <c r="U814" s="367"/>
      <c r="V814" s="367"/>
      <c r="BB814" s="1"/>
      <c r="BC814" s="1"/>
      <c r="BD814" s="1"/>
      <c r="BE814" s="1"/>
    </row>
    <row r="815" ht="33.0" customHeight="1">
      <c r="U815" s="367"/>
      <c r="V815" s="367"/>
      <c r="BB815" s="1"/>
      <c r="BC815" s="1"/>
      <c r="BD815" s="1"/>
      <c r="BE815" s="1"/>
    </row>
    <row r="816" ht="33.0" customHeight="1">
      <c r="U816" s="367"/>
      <c r="V816" s="367"/>
      <c r="BB816" s="1"/>
      <c r="BC816" s="1"/>
      <c r="BD816" s="1"/>
      <c r="BE816" s="1"/>
    </row>
    <row r="817" ht="33.0" customHeight="1">
      <c r="U817" s="367"/>
      <c r="V817" s="367"/>
      <c r="BB817" s="1"/>
      <c r="BC817" s="1"/>
      <c r="BD817" s="1"/>
      <c r="BE817" s="1"/>
    </row>
    <row r="818" ht="33.0" customHeight="1">
      <c r="U818" s="367"/>
      <c r="V818" s="367"/>
      <c r="BB818" s="1"/>
      <c r="BC818" s="1"/>
      <c r="BD818" s="1"/>
      <c r="BE818" s="1"/>
    </row>
    <row r="819" ht="33.0" customHeight="1">
      <c r="U819" s="367"/>
      <c r="V819" s="367"/>
      <c r="BB819" s="1"/>
      <c r="BC819" s="1"/>
      <c r="BD819" s="1"/>
      <c r="BE819" s="1"/>
    </row>
    <row r="820" ht="33.0" customHeight="1">
      <c r="U820" s="367"/>
      <c r="V820" s="367"/>
      <c r="BB820" s="1"/>
      <c r="BC820" s="1"/>
      <c r="BD820" s="1"/>
      <c r="BE820" s="1"/>
    </row>
    <row r="821" ht="33.0" customHeight="1">
      <c r="U821" s="367"/>
      <c r="V821" s="367"/>
      <c r="BB821" s="1"/>
      <c r="BC821" s="1"/>
      <c r="BD821" s="1"/>
      <c r="BE821" s="1"/>
    </row>
    <row r="822" ht="33.0" customHeight="1">
      <c r="U822" s="367"/>
      <c r="V822" s="367"/>
      <c r="BB822" s="1"/>
      <c r="BC822" s="1"/>
      <c r="BD822" s="1"/>
      <c r="BE822" s="1"/>
    </row>
    <row r="823" ht="33.0" customHeight="1">
      <c r="U823" s="367"/>
      <c r="V823" s="367"/>
      <c r="BB823" s="1"/>
      <c r="BC823" s="1"/>
      <c r="BD823" s="1"/>
      <c r="BE823" s="1"/>
    </row>
    <row r="824" ht="33.0" customHeight="1">
      <c r="U824" s="367"/>
      <c r="V824" s="367"/>
      <c r="BB824" s="1"/>
      <c r="BC824" s="1"/>
      <c r="BD824" s="1"/>
      <c r="BE824" s="1"/>
    </row>
    <row r="825" ht="33.0" customHeight="1">
      <c r="U825" s="367"/>
      <c r="V825" s="367"/>
      <c r="BB825" s="1"/>
      <c r="BC825" s="1"/>
      <c r="BD825" s="1"/>
      <c r="BE825" s="1"/>
    </row>
    <row r="826" ht="33.0" customHeight="1">
      <c r="U826" s="367"/>
      <c r="V826" s="367"/>
      <c r="BB826" s="1"/>
      <c r="BC826" s="1"/>
      <c r="BD826" s="1"/>
      <c r="BE826" s="1"/>
    </row>
    <row r="827" ht="33.0" customHeight="1">
      <c r="U827" s="367"/>
      <c r="V827" s="367"/>
      <c r="BB827" s="1"/>
      <c r="BC827" s="1"/>
      <c r="BD827" s="1"/>
      <c r="BE827" s="1"/>
    </row>
    <row r="828" ht="33.0" customHeight="1">
      <c r="U828" s="367"/>
      <c r="V828" s="367"/>
      <c r="BB828" s="1"/>
      <c r="BC828" s="1"/>
      <c r="BD828" s="1"/>
      <c r="BE828" s="1"/>
    </row>
    <row r="829" ht="33.0" customHeight="1">
      <c r="U829" s="367"/>
      <c r="V829" s="367"/>
      <c r="BB829" s="1"/>
      <c r="BC829" s="1"/>
      <c r="BD829" s="1"/>
      <c r="BE829" s="1"/>
    </row>
    <row r="830" ht="33.0" customHeight="1">
      <c r="U830" s="367"/>
      <c r="V830" s="367"/>
      <c r="BB830" s="1"/>
      <c r="BC830" s="1"/>
      <c r="BD830" s="1"/>
      <c r="BE830" s="1"/>
    </row>
    <row r="831" ht="33.0" customHeight="1">
      <c r="U831" s="367"/>
      <c r="V831" s="367"/>
      <c r="BB831" s="1"/>
      <c r="BC831" s="1"/>
      <c r="BD831" s="1"/>
      <c r="BE831" s="1"/>
    </row>
    <row r="832" ht="33.0" customHeight="1">
      <c r="U832" s="367"/>
      <c r="V832" s="367"/>
      <c r="BB832" s="1"/>
      <c r="BC832" s="1"/>
      <c r="BD832" s="1"/>
      <c r="BE832" s="1"/>
    </row>
    <row r="833" ht="33.0" customHeight="1">
      <c r="U833" s="367"/>
      <c r="V833" s="367"/>
      <c r="BB833" s="1"/>
      <c r="BC833" s="1"/>
      <c r="BD833" s="1"/>
      <c r="BE833" s="1"/>
    </row>
    <row r="834" ht="33.0" customHeight="1">
      <c r="U834" s="367"/>
      <c r="V834" s="367"/>
      <c r="BB834" s="1"/>
      <c r="BC834" s="1"/>
      <c r="BD834" s="1"/>
      <c r="BE834" s="1"/>
    </row>
    <row r="835" ht="33.0" customHeight="1">
      <c r="U835" s="367"/>
      <c r="V835" s="367"/>
      <c r="BB835" s="1"/>
      <c r="BC835" s="1"/>
      <c r="BD835" s="1"/>
      <c r="BE835" s="1"/>
    </row>
    <row r="836" ht="33.0" customHeight="1">
      <c r="U836" s="367"/>
      <c r="V836" s="367"/>
      <c r="BB836" s="1"/>
      <c r="BC836" s="1"/>
      <c r="BD836" s="1"/>
      <c r="BE836" s="1"/>
    </row>
    <row r="837" ht="33.0" customHeight="1">
      <c r="U837" s="367"/>
      <c r="V837" s="367"/>
      <c r="BB837" s="1"/>
      <c r="BC837" s="1"/>
      <c r="BD837" s="1"/>
      <c r="BE837" s="1"/>
    </row>
    <row r="838" ht="33.0" customHeight="1">
      <c r="U838" s="367"/>
      <c r="V838" s="367"/>
      <c r="BB838" s="1"/>
      <c r="BC838" s="1"/>
      <c r="BD838" s="1"/>
      <c r="BE838" s="1"/>
    </row>
    <row r="839" ht="33.0" customHeight="1">
      <c r="U839" s="367"/>
      <c r="V839" s="367"/>
      <c r="BB839" s="1"/>
      <c r="BC839" s="1"/>
      <c r="BD839" s="1"/>
      <c r="BE839" s="1"/>
    </row>
    <row r="840" ht="33.0" customHeight="1">
      <c r="U840" s="367"/>
      <c r="V840" s="367"/>
      <c r="BB840" s="1"/>
      <c r="BC840" s="1"/>
      <c r="BD840" s="1"/>
      <c r="BE840" s="1"/>
    </row>
    <row r="841" ht="33.0" customHeight="1">
      <c r="U841" s="367"/>
      <c r="V841" s="367"/>
      <c r="BB841" s="1"/>
      <c r="BC841" s="1"/>
      <c r="BD841" s="1"/>
      <c r="BE841" s="1"/>
    </row>
    <row r="842" ht="33.0" customHeight="1">
      <c r="U842" s="367"/>
      <c r="V842" s="367"/>
      <c r="BB842" s="1"/>
      <c r="BC842" s="1"/>
      <c r="BD842" s="1"/>
      <c r="BE842" s="1"/>
    </row>
    <row r="843" ht="33.0" customHeight="1">
      <c r="U843" s="367"/>
      <c r="V843" s="367"/>
      <c r="BB843" s="1"/>
      <c r="BC843" s="1"/>
      <c r="BD843" s="1"/>
      <c r="BE843" s="1"/>
    </row>
    <row r="844" ht="33.0" customHeight="1">
      <c r="U844" s="367"/>
      <c r="V844" s="367"/>
      <c r="BB844" s="1"/>
      <c r="BC844" s="1"/>
      <c r="BD844" s="1"/>
      <c r="BE844" s="1"/>
    </row>
    <row r="845" ht="33.0" customHeight="1">
      <c r="U845" s="367"/>
      <c r="V845" s="367"/>
      <c r="BB845" s="1"/>
      <c r="BC845" s="1"/>
      <c r="BD845" s="1"/>
      <c r="BE845" s="1"/>
    </row>
    <row r="846" ht="33.0" customHeight="1">
      <c r="U846" s="367"/>
      <c r="V846" s="367"/>
      <c r="BB846" s="1"/>
      <c r="BC846" s="1"/>
      <c r="BD846" s="1"/>
      <c r="BE846" s="1"/>
    </row>
    <row r="847" ht="33.0" customHeight="1">
      <c r="U847" s="367"/>
      <c r="V847" s="367"/>
      <c r="BB847" s="1"/>
      <c r="BC847" s="1"/>
      <c r="BD847" s="1"/>
      <c r="BE847" s="1"/>
    </row>
    <row r="848" ht="33.0" customHeight="1">
      <c r="U848" s="367"/>
      <c r="V848" s="367"/>
      <c r="BB848" s="1"/>
      <c r="BC848" s="1"/>
      <c r="BD848" s="1"/>
      <c r="BE848" s="1"/>
    </row>
    <row r="849" ht="33.0" customHeight="1">
      <c r="U849" s="367"/>
      <c r="V849" s="367"/>
      <c r="BB849" s="1"/>
      <c r="BC849" s="1"/>
      <c r="BD849" s="1"/>
      <c r="BE849" s="1"/>
    </row>
    <row r="850" ht="33.0" customHeight="1">
      <c r="U850" s="367"/>
      <c r="V850" s="367"/>
      <c r="BB850" s="1"/>
      <c r="BC850" s="1"/>
      <c r="BD850" s="1"/>
      <c r="BE850" s="1"/>
    </row>
    <row r="851" ht="33.0" customHeight="1">
      <c r="U851" s="367"/>
      <c r="V851" s="367"/>
      <c r="BB851" s="1"/>
      <c r="BC851" s="1"/>
      <c r="BD851" s="1"/>
      <c r="BE851" s="1"/>
    </row>
    <row r="852" ht="33.0" customHeight="1">
      <c r="U852" s="367"/>
      <c r="V852" s="367"/>
      <c r="BB852" s="1"/>
      <c r="BC852" s="1"/>
      <c r="BD852" s="1"/>
      <c r="BE852" s="1"/>
    </row>
    <row r="853" ht="33.0" customHeight="1">
      <c r="U853" s="367"/>
      <c r="V853" s="367"/>
      <c r="BB853" s="1"/>
      <c r="BC853" s="1"/>
      <c r="BD853" s="1"/>
      <c r="BE853" s="1"/>
    </row>
    <row r="854" ht="33.0" customHeight="1">
      <c r="U854" s="367"/>
      <c r="V854" s="367"/>
      <c r="BB854" s="1"/>
      <c r="BC854" s="1"/>
      <c r="BD854" s="1"/>
      <c r="BE854" s="1"/>
    </row>
    <row r="855" ht="33.0" customHeight="1">
      <c r="U855" s="367"/>
      <c r="V855" s="367"/>
      <c r="BB855" s="1"/>
      <c r="BC855" s="1"/>
      <c r="BD855" s="1"/>
      <c r="BE855" s="1"/>
    </row>
    <row r="856" ht="33.0" customHeight="1">
      <c r="U856" s="367"/>
      <c r="V856" s="367"/>
      <c r="BB856" s="1"/>
      <c r="BC856" s="1"/>
      <c r="BD856" s="1"/>
      <c r="BE856" s="1"/>
    </row>
    <row r="857" ht="33.0" customHeight="1">
      <c r="U857" s="367"/>
      <c r="V857" s="367"/>
      <c r="BB857" s="1"/>
      <c r="BC857" s="1"/>
      <c r="BD857" s="1"/>
      <c r="BE857" s="1"/>
    </row>
    <row r="858" ht="33.0" customHeight="1">
      <c r="U858" s="367"/>
      <c r="V858" s="367"/>
      <c r="BB858" s="1"/>
      <c r="BC858" s="1"/>
      <c r="BD858" s="1"/>
      <c r="BE858" s="1"/>
    </row>
    <row r="859" ht="33.0" customHeight="1">
      <c r="U859" s="367"/>
      <c r="V859" s="367"/>
      <c r="BB859" s="1"/>
      <c r="BC859" s="1"/>
      <c r="BD859" s="1"/>
      <c r="BE859" s="1"/>
    </row>
    <row r="860" ht="33.0" customHeight="1">
      <c r="U860" s="367"/>
      <c r="V860" s="367"/>
      <c r="BB860" s="1"/>
      <c r="BC860" s="1"/>
      <c r="BD860" s="1"/>
      <c r="BE860" s="1"/>
    </row>
    <row r="861" ht="33.0" customHeight="1">
      <c r="U861" s="367"/>
      <c r="V861" s="367"/>
      <c r="BB861" s="1"/>
      <c r="BC861" s="1"/>
      <c r="BD861" s="1"/>
      <c r="BE861" s="1"/>
    </row>
    <row r="862" ht="33.0" customHeight="1">
      <c r="U862" s="367"/>
      <c r="V862" s="367"/>
      <c r="BB862" s="1"/>
      <c r="BC862" s="1"/>
      <c r="BD862" s="1"/>
      <c r="BE862" s="1"/>
    </row>
    <row r="863" ht="33.0" customHeight="1">
      <c r="U863" s="367"/>
      <c r="V863" s="367"/>
      <c r="BB863" s="1"/>
      <c r="BC863" s="1"/>
      <c r="BD863" s="1"/>
      <c r="BE863" s="1"/>
    </row>
    <row r="864" ht="33.0" customHeight="1">
      <c r="U864" s="367"/>
      <c r="V864" s="367"/>
      <c r="BB864" s="1"/>
      <c r="BC864" s="1"/>
      <c r="BD864" s="1"/>
      <c r="BE864" s="1"/>
    </row>
    <row r="865" ht="33.0" customHeight="1">
      <c r="U865" s="367"/>
      <c r="V865" s="367"/>
      <c r="BB865" s="1"/>
      <c r="BC865" s="1"/>
      <c r="BD865" s="1"/>
      <c r="BE865" s="1"/>
    </row>
    <row r="866" ht="33.0" customHeight="1">
      <c r="U866" s="367"/>
      <c r="V866" s="367"/>
      <c r="BB866" s="1"/>
      <c r="BC866" s="1"/>
      <c r="BD866" s="1"/>
      <c r="BE866" s="1"/>
    </row>
    <row r="867" ht="33.0" customHeight="1">
      <c r="U867" s="367"/>
      <c r="V867" s="367"/>
      <c r="BB867" s="1"/>
      <c r="BC867" s="1"/>
      <c r="BD867" s="1"/>
      <c r="BE867" s="1"/>
    </row>
    <row r="868" ht="33.0" customHeight="1">
      <c r="U868" s="367"/>
      <c r="V868" s="367"/>
      <c r="BB868" s="1"/>
      <c r="BC868" s="1"/>
      <c r="BD868" s="1"/>
      <c r="BE868" s="1"/>
    </row>
    <row r="869" ht="33.0" customHeight="1">
      <c r="U869" s="367"/>
      <c r="V869" s="367"/>
      <c r="BB869" s="1"/>
      <c r="BC869" s="1"/>
      <c r="BD869" s="1"/>
      <c r="BE869" s="1"/>
    </row>
    <row r="870" ht="33.0" customHeight="1">
      <c r="U870" s="367"/>
      <c r="V870" s="367"/>
      <c r="BB870" s="1"/>
      <c r="BC870" s="1"/>
      <c r="BD870" s="1"/>
      <c r="BE870" s="1"/>
    </row>
    <row r="871" ht="33.0" customHeight="1">
      <c r="U871" s="367"/>
      <c r="V871" s="367"/>
      <c r="BB871" s="1"/>
      <c r="BC871" s="1"/>
      <c r="BD871" s="1"/>
      <c r="BE871" s="1"/>
    </row>
    <row r="872" ht="33.0" customHeight="1">
      <c r="U872" s="367"/>
      <c r="V872" s="367"/>
      <c r="BB872" s="1"/>
      <c r="BC872" s="1"/>
      <c r="BD872" s="1"/>
      <c r="BE872" s="1"/>
    </row>
    <row r="873" ht="33.0" customHeight="1">
      <c r="U873" s="367"/>
      <c r="V873" s="367"/>
      <c r="BB873" s="1"/>
      <c r="BC873" s="1"/>
      <c r="BD873" s="1"/>
      <c r="BE873" s="1"/>
    </row>
    <row r="874" ht="33.0" customHeight="1">
      <c r="U874" s="367"/>
      <c r="V874" s="367"/>
      <c r="BB874" s="1"/>
      <c r="BC874" s="1"/>
      <c r="BD874" s="1"/>
      <c r="BE874" s="1"/>
    </row>
    <row r="875" ht="33.0" customHeight="1">
      <c r="U875" s="367"/>
      <c r="V875" s="367"/>
      <c r="BB875" s="1"/>
      <c r="BC875" s="1"/>
      <c r="BD875" s="1"/>
      <c r="BE875" s="1"/>
    </row>
    <row r="876" ht="33.0" customHeight="1">
      <c r="U876" s="367"/>
      <c r="V876" s="367"/>
      <c r="BB876" s="1"/>
      <c r="BC876" s="1"/>
      <c r="BD876" s="1"/>
      <c r="BE876" s="1"/>
    </row>
    <row r="877" ht="33.0" customHeight="1">
      <c r="U877" s="367"/>
      <c r="V877" s="367"/>
      <c r="BB877" s="1"/>
      <c r="BC877" s="1"/>
      <c r="BD877" s="1"/>
      <c r="BE877" s="1"/>
    </row>
    <row r="878" ht="33.0" customHeight="1">
      <c r="U878" s="367"/>
      <c r="V878" s="367"/>
      <c r="BB878" s="1"/>
      <c r="BC878" s="1"/>
      <c r="BD878" s="1"/>
      <c r="BE878" s="1"/>
    </row>
    <row r="879" ht="33.0" customHeight="1">
      <c r="U879" s="367"/>
      <c r="V879" s="367"/>
      <c r="BB879" s="1"/>
      <c r="BC879" s="1"/>
      <c r="BD879" s="1"/>
      <c r="BE879" s="1"/>
    </row>
    <row r="880" ht="33.0" customHeight="1">
      <c r="U880" s="367"/>
      <c r="V880" s="367"/>
      <c r="BB880" s="1"/>
      <c r="BC880" s="1"/>
      <c r="BD880" s="1"/>
      <c r="BE880" s="1"/>
    </row>
    <row r="881" ht="33.0" customHeight="1">
      <c r="U881" s="367"/>
      <c r="V881" s="367"/>
      <c r="BB881" s="1"/>
      <c r="BC881" s="1"/>
      <c r="BD881" s="1"/>
      <c r="BE881" s="1"/>
    </row>
    <row r="882" ht="33.0" customHeight="1">
      <c r="U882" s="367"/>
      <c r="V882" s="367"/>
      <c r="BB882" s="1"/>
      <c r="BC882" s="1"/>
      <c r="BD882" s="1"/>
      <c r="BE882" s="1"/>
    </row>
    <row r="883" ht="33.0" customHeight="1">
      <c r="U883" s="367"/>
      <c r="V883" s="367"/>
      <c r="BB883" s="1"/>
      <c r="BC883" s="1"/>
      <c r="BD883" s="1"/>
      <c r="BE883" s="1"/>
    </row>
    <row r="884" ht="33.0" customHeight="1">
      <c r="U884" s="367"/>
      <c r="V884" s="367"/>
      <c r="BB884" s="1"/>
      <c r="BC884" s="1"/>
      <c r="BD884" s="1"/>
      <c r="BE884" s="1"/>
    </row>
    <row r="885" ht="33.0" customHeight="1">
      <c r="U885" s="367"/>
      <c r="V885" s="367"/>
      <c r="BB885" s="1"/>
      <c r="BC885" s="1"/>
      <c r="BD885" s="1"/>
      <c r="BE885" s="1"/>
    </row>
    <row r="886" ht="33.0" customHeight="1">
      <c r="U886" s="367"/>
      <c r="V886" s="367"/>
      <c r="BB886" s="1"/>
      <c r="BC886" s="1"/>
      <c r="BD886" s="1"/>
      <c r="BE886" s="1"/>
    </row>
    <row r="887" ht="33.0" customHeight="1">
      <c r="U887" s="367"/>
      <c r="V887" s="367"/>
      <c r="BB887" s="1"/>
      <c r="BC887" s="1"/>
      <c r="BD887" s="1"/>
      <c r="BE887" s="1"/>
    </row>
    <row r="888" ht="33.0" customHeight="1">
      <c r="U888" s="367"/>
      <c r="V888" s="367"/>
      <c r="BB888" s="1"/>
      <c r="BC888" s="1"/>
      <c r="BD888" s="1"/>
      <c r="BE888" s="1"/>
    </row>
    <row r="889" ht="33.0" customHeight="1">
      <c r="U889" s="367"/>
      <c r="V889" s="367"/>
      <c r="BB889" s="1"/>
      <c r="BC889" s="1"/>
      <c r="BD889" s="1"/>
      <c r="BE889" s="1"/>
    </row>
    <row r="890" ht="33.0" customHeight="1">
      <c r="U890" s="367"/>
      <c r="V890" s="367"/>
      <c r="BB890" s="1"/>
      <c r="BC890" s="1"/>
      <c r="BD890" s="1"/>
      <c r="BE890" s="1"/>
    </row>
    <row r="891" ht="33.0" customHeight="1">
      <c r="U891" s="367"/>
      <c r="V891" s="367"/>
      <c r="BB891" s="1"/>
      <c r="BC891" s="1"/>
      <c r="BD891" s="1"/>
      <c r="BE891" s="1"/>
    </row>
    <row r="892" ht="33.0" customHeight="1">
      <c r="U892" s="367"/>
      <c r="V892" s="367"/>
      <c r="BB892" s="1"/>
      <c r="BC892" s="1"/>
      <c r="BD892" s="1"/>
      <c r="BE892" s="1"/>
    </row>
    <row r="893" ht="33.0" customHeight="1">
      <c r="U893" s="367"/>
      <c r="V893" s="367"/>
      <c r="BB893" s="1"/>
      <c r="BC893" s="1"/>
      <c r="BD893" s="1"/>
      <c r="BE893" s="1"/>
    </row>
    <row r="894" ht="33.0" customHeight="1">
      <c r="U894" s="367"/>
      <c r="V894" s="367"/>
      <c r="BB894" s="1"/>
      <c r="BC894" s="1"/>
      <c r="BD894" s="1"/>
      <c r="BE894" s="1"/>
    </row>
    <row r="895" ht="33.0" customHeight="1">
      <c r="U895" s="367"/>
      <c r="V895" s="367"/>
      <c r="BB895" s="1"/>
      <c r="BC895" s="1"/>
      <c r="BD895" s="1"/>
      <c r="BE895" s="1"/>
    </row>
    <row r="896" ht="33.0" customHeight="1">
      <c r="U896" s="367"/>
      <c r="V896" s="367"/>
      <c r="BB896" s="1"/>
      <c r="BC896" s="1"/>
      <c r="BD896" s="1"/>
      <c r="BE896" s="1"/>
    </row>
    <row r="897" ht="33.0" customHeight="1">
      <c r="U897" s="367"/>
      <c r="V897" s="367"/>
      <c r="BB897" s="1"/>
      <c r="BC897" s="1"/>
      <c r="BD897" s="1"/>
      <c r="BE897" s="1"/>
    </row>
    <row r="898" ht="33.0" customHeight="1">
      <c r="U898" s="367"/>
      <c r="V898" s="367"/>
      <c r="BB898" s="1"/>
      <c r="BC898" s="1"/>
      <c r="BD898" s="1"/>
      <c r="BE898" s="1"/>
    </row>
    <row r="899" ht="33.0" customHeight="1">
      <c r="U899" s="367"/>
      <c r="V899" s="367"/>
      <c r="BB899" s="1"/>
      <c r="BC899" s="1"/>
      <c r="BD899" s="1"/>
      <c r="BE899" s="1"/>
    </row>
    <row r="900" ht="33.0" customHeight="1">
      <c r="U900" s="367"/>
      <c r="V900" s="367"/>
      <c r="BB900" s="1"/>
      <c r="BC900" s="1"/>
      <c r="BD900" s="1"/>
      <c r="BE900" s="1"/>
    </row>
    <row r="901" ht="33.0" customHeight="1">
      <c r="U901" s="367"/>
      <c r="V901" s="367"/>
      <c r="BB901" s="1"/>
      <c r="BC901" s="1"/>
      <c r="BD901" s="1"/>
      <c r="BE901" s="1"/>
    </row>
    <row r="902" ht="33.0" customHeight="1">
      <c r="U902" s="367"/>
      <c r="V902" s="367"/>
      <c r="BB902" s="1"/>
      <c r="BC902" s="1"/>
      <c r="BD902" s="1"/>
      <c r="BE902" s="1"/>
    </row>
    <row r="903" ht="33.0" customHeight="1">
      <c r="U903" s="367"/>
      <c r="V903" s="367"/>
      <c r="BB903" s="1"/>
      <c r="BC903" s="1"/>
      <c r="BD903" s="1"/>
      <c r="BE903" s="1"/>
    </row>
    <row r="904" ht="33.0" customHeight="1">
      <c r="U904" s="367"/>
      <c r="V904" s="367"/>
      <c r="BB904" s="1"/>
      <c r="BC904" s="1"/>
      <c r="BD904" s="1"/>
      <c r="BE904" s="1"/>
    </row>
    <row r="905" ht="33.0" customHeight="1">
      <c r="U905" s="367"/>
      <c r="V905" s="367"/>
      <c r="BB905" s="1"/>
      <c r="BC905" s="1"/>
      <c r="BD905" s="1"/>
      <c r="BE905" s="1"/>
    </row>
    <row r="906" ht="33.0" customHeight="1">
      <c r="U906" s="367"/>
      <c r="V906" s="367"/>
      <c r="BB906" s="1"/>
      <c r="BC906" s="1"/>
      <c r="BD906" s="1"/>
      <c r="BE906" s="1"/>
    </row>
    <row r="907" ht="33.0" customHeight="1">
      <c r="U907" s="367"/>
      <c r="V907" s="367"/>
      <c r="BB907" s="1"/>
      <c r="BC907" s="1"/>
      <c r="BD907" s="1"/>
      <c r="BE907" s="1"/>
    </row>
    <row r="908" ht="33.0" customHeight="1">
      <c r="U908" s="367"/>
      <c r="V908" s="367"/>
      <c r="BB908" s="1"/>
      <c r="BC908" s="1"/>
      <c r="BD908" s="1"/>
      <c r="BE908" s="1"/>
    </row>
    <row r="909" ht="33.0" customHeight="1">
      <c r="U909" s="367"/>
      <c r="V909" s="367"/>
      <c r="BB909" s="1"/>
      <c r="BC909" s="1"/>
      <c r="BD909" s="1"/>
      <c r="BE909" s="1"/>
    </row>
    <row r="910" ht="33.0" customHeight="1">
      <c r="U910" s="367"/>
      <c r="V910" s="367"/>
      <c r="BB910" s="1"/>
      <c r="BC910" s="1"/>
      <c r="BD910" s="1"/>
      <c r="BE910" s="1"/>
    </row>
    <row r="911" ht="33.0" customHeight="1">
      <c r="U911" s="367"/>
      <c r="V911" s="367"/>
      <c r="BB911" s="1"/>
      <c r="BC911" s="1"/>
      <c r="BD911" s="1"/>
      <c r="BE911" s="1"/>
    </row>
    <row r="912" ht="33.0" customHeight="1">
      <c r="U912" s="367"/>
      <c r="V912" s="367"/>
      <c r="BB912" s="1"/>
      <c r="BC912" s="1"/>
      <c r="BD912" s="1"/>
      <c r="BE912" s="1"/>
    </row>
    <row r="913" ht="33.0" customHeight="1">
      <c r="U913" s="367"/>
      <c r="V913" s="367"/>
      <c r="BB913" s="1"/>
      <c r="BC913" s="1"/>
      <c r="BD913" s="1"/>
      <c r="BE913" s="1"/>
    </row>
    <row r="914" ht="33.0" customHeight="1">
      <c r="U914" s="367"/>
      <c r="V914" s="367"/>
      <c r="BB914" s="1"/>
      <c r="BC914" s="1"/>
      <c r="BD914" s="1"/>
      <c r="BE914" s="1"/>
    </row>
    <row r="915" ht="33.0" customHeight="1">
      <c r="U915" s="367"/>
      <c r="V915" s="367"/>
      <c r="BB915" s="1"/>
      <c r="BC915" s="1"/>
      <c r="BD915" s="1"/>
      <c r="BE915" s="1"/>
    </row>
    <row r="916" ht="33.0" customHeight="1">
      <c r="U916" s="367"/>
      <c r="V916" s="367"/>
      <c r="BB916" s="1"/>
      <c r="BC916" s="1"/>
      <c r="BD916" s="1"/>
      <c r="BE916" s="1"/>
    </row>
    <row r="917" ht="33.0" customHeight="1">
      <c r="U917" s="367"/>
      <c r="V917" s="367"/>
      <c r="BB917" s="1"/>
      <c r="BC917" s="1"/>
      <c r="BD917" s="1"/>
      <c r="BE917" s="1"/>
    </row>
    <row r="918" ht="33.0" customHeight="1">
      <c r="U918" s="367"/>
      <c r="V918" s="367"/>
      <c r="BB918" s="1"/>
      <c r="BC918" s="1"/>
      <c r="BD918" s="1"/>
      <c r="BE918" s="1"/>
    </row>
    <row r="919" ht="33.0" customHeight="1">
      <c r="U919" s="367"/>
      <c r="V919" s="367"/>
      <c r="BB919" s="1"/>
      <c r="BC919" s="1"/>
      <c r="BD919" s="1"/>
      <c r="BE919" s="1"/>
    </row>
    <row r="920" ht="33.0" customHeight="1">
      <c r="U920" s="367"/>
      <c r="V920" s="367"/>
      <c r="BB920" s="1"/>
      <c r="BC920" s="1"/>
      <c r="BD920" s="1"/>
      <c r="BE920" s="1"/>
    </row>
    <row r="921" ht="33.0" customHeight="1">
      <c r="U921" s="367"/>
      <c r="V921" s="367"/>
      <c r="BB921" s="1"/>
      <c r="BC921" s="1"/>
      <c r="BD921" s="1"/>
      <c r="BE921" s="1"/>
    </row>
    <row r="922" ht="33.0" customHeight="1">
      <c r="U922" s="367"/>
      <c r="V922" s="367"/>
      <c r="BB922" s="1"/>
      <c r="BC922" s="1"/>
      <c r="BD922" s="1"/>
      <c r="BE922" s="1"/>
    </row>
    <row r="923" ht="33.0" customHeight="1">
      <c r="U923" s="367"/>
      <c r="V923" s="367"/>
      <c r="BB923" s="1"/>
      <c r="BC923" s="1"/>
      <c r="BD923" s="1"/>
      <c r="BE923" s="1"/>
    </row>
    <row r="924" ht="33.0" customHeight="1">
      <c r="U924" s="367"/>
      <c r="V924" s="367"/>
      <c r="BB924" s="1"/>
      <c r="BC924" s="1"/>
      <c r="BD924" s="1"/>
      <c r="BE924" s="1"/>
    </row>
    <row r="925" ht="33.0" customHeight="1">
      <c r="U925" s="367"/>
      <c r="V925" s="367"/>
      <c r="BB925" s="1"/>
      <c r="BC925" s="1"/>
      <c r="BD925" s="1"/>
      <c r="BE925" s="1"/>
    </row>
    <row r="926" ht="33.0" customHeight="1">
      <c r="U926" s="367"/>
      <c r="V926" s="367"/>
      <c r="BB926" s="1"/>
      <c r="BC926" s="1"/>
      <c r="BD926" s="1"/>
      <c r="BE926" s="1"/>
    </row>
    <row r="927" ht="33.0" customHeight="1">
      <c r="U927" s="367"/>
      <c r="V927" s="367"/>
      <c r="BB927" s="1"/>
      <c r="BC927" s="1"/>
      <c r="BD927" s="1"/>
      <c r="BE927" s="1"/>
    </row>
    <row r="928" ht="33.0" customHeight="1">
      <c r="U928" s="367"/>
      <c r="V928" s="367"/>
      <c r="BB928" s="1"/>
      <c r="BC928" s="1"/>
      <c r="BD928" s="1"/>
      <c r="BE928" s="1"/>
    </row>
    <row r="929" ht="33.0" customHeight="1">
      <c r="U929" s="367"/>
      <c r="V929" s="367"/>
      <c r="BB929" s="1"/>
      <c r="BC929" s="1"/>
      <c r="BD929" s="1"/>
      <c r="BE929" s="1"/>
    </row>
    <row r="930" ht="33.0" customHeight="1">
      <c r="U930" s="367"/>
      <c r="V930" s="367"/>
      <c r="BB930" s="1"/>
      <c r="BC930" s="1"/>
      <c r="BD930" s="1"/>
      <c r="BE930" s="1"/>
    </row>
    <row r="931" ht="33.0" customHeight="1">
      <c r="U931" s="367"/>
      <c r="V931" s="367"/>
      <c r="BB931" s="1"/>
      <c r="BC931" s="1"/>
      <c r="BD931" s="1"/>
      <c r="BE931" s="1"/>
    </row>
    <row r="932" ht="33.0" customHeight="1">
      <c r="U932" s="367"/>
      <c r="V932" s="367"/>
      <c r="BB932" s="1"/>
      <c r="BC932" s="1"/>
      <c r="BD932" s="1"/>
      <c r="BE932" s="1"/>
    </row>
    <row r="933" ht="33.0" customHeight="1">
      <c r="U933" s="367"/>
      <c r="V933" s="367"/>
      <c r="BB933" s="1"/>
      <c r="BC933" s="1"/>
      <c r="BD933" s="1"/>
      <c r="BE933" s="1"/>
    </row>
    <row r="934" ht="33.0" customHeight="1">
      <c r="U934" s="367"/>
      <c r="V934" s="367"/>
      <c r="BB934" s="1"/>
      <c r="BC934" s="1"/>
      <c r="BD934" s="1"/>
      <c r="BE934" s="1"/>
    </row>
    <row r="935" ht="33.0" customHeight="1">
      <c r="U935" s="367"/>
      <c r="V935" s="367"/>
      <c r="BB935" s="1"/>
      <c r="BC935" s="1"/>
      <c r="BD935" s="1"/>
      <c r="BE935" s="1"/>
    </row>
    <row r="936" ht="33.0" customHeight="1">
      <c r="U936" s="367"/>
      <c r="V936" s="367"/>
      <c r="BB936" s="1"/>
      <c r="BC936" s="1"/>
      <c r="BD936" s="1"/>
      <c r="BE936" s="1"/>
    </row>
    <row r="937" ht="33.0" customHeight="1">
      <c r="U937" s="367"/>
      <c r="V937" s="367"/>
      <c r="BB937" s="1"/>
      <c r="BC937" s="1"/>
      <c r="BD937" s="1"/>
      <c r="BE937" s="1"/>
    </row>
    <row r="938" ht="33.0" customHeight="1">
      <c r="U938" s="367"/>
      <c r="V938" s="367"/>
      <c r="BB938" s="1"/>
      <c r="BC938" s="1"/>
      <c r="BD938" s="1"/>
      <c r="BE938" s="1"/>
    </row>
    <row r="939" ht="33.0" customHeight="1">
      <c r="U939" s="367"/>
      <c r="V939" s="367"/>
      <c r="BB939" s="1"/>
      <c r="BC939" s="1"/>
      <c r="BD939" s="1"/>
      <c r="BE939" s="1"/>
    </row>
    <row r="940" ht="33.0" customHeight="1">
      <c r="U940" s="367"/>
      <c r="V940" s="367"/>
      <c r="BB940" s="1"/>
      <c r="BC940" s="1"/>
      <c r="BD940" s="1"/>
      <c r="BE940" s="1"/>
    </row>
    <row r="941" ht="33.0" customHeight="1">
      <c r="U941" s="367"/>
      <c r="V941" s="367"/>
      <c r="BB941" s="1"/>
      <c r="BC941" s="1"/>
      <c r="BD941" s="1"/>
      <c r="BE941" s="1"/>
    </row>
    <row r="942" ht="33.0" customHeight="1">
      <c r="U942" s="367"/>
      <c r="V942" s="367"/>
      <c r="BB942" s="1"/>
      <c r="BC942" s="1"/>
      <c r="BD942" s="1"/>
      <c r="BE942" s="1"/>
    </row>
    <row r="943" ht="33.0" customHeight="1">
      <c r="U943" s="367"/>
      <c r="V943" s="367"/>
      <c r="BB943" s="1"/>
      <c r="BC943" s="1"/>
      <c r="BD943" s="1"/>
      <c r="BE943" s="1"/>
    </row>
    <row r="944" ht="33.0" customHeight="1">
      <c r="U944" s="367"/>
      <c r="V944" s="367"/>
      <c r="BB944" s="1"/>
      <c r="BC944" s="1"/>
      <c r="BD944" s="1"/>
      <c r="BE944" s="1"/>
    </row>
    <row r="945" ht="33.0" customHeight="1">
      <c r="U945" s="367"/>
      <c r="V945" s="367"/>
      <c r="BB945" s="1"/>
      <c r="BC945" s="1"/>
      <c r="BD945" s="1"/>
      <c r="BE945" s="1"/>
    </row>
    <row r="946" ht="33.0" customHeight="1">
      <c r="U946" s="367"/>
      <c r="V946" s="367"/>
      <c r="BB946" s="1"/>
      <c r="BC946" s="1"/>
      <c r="BD946" s="1"/>
      <c r="BE946" s="1"/>
    </row>
    <row r="947" ht="33.0" customHeight="1">
      <c r="U947" s="367"/>
      <c r="V947" s="367"/>
      <c r="BB947" s="1"/>
      <c r="BC947" s="1"/>
      <c r="BD947" s="1"/>
      <c r="BE947" s="1"/>
    </row>
    <row r="948" ht="33.0" customHeight="1">
      <c r="U948" s="367"/>
      <c r="V948" s="367"/>
      <c r="BB948" s="1"/>
      <c r="BC948" s="1"/>
      <c r="BD948" s="1"/>
      <c r="BE948" s="1"/>
    </row>
    <row r="949" ht="33.0" customHeight="1">
      <c r="U949" s="367"/>
      <c r="V949" s="367"/>
      <c r="BB949" s="1"/>
      <c r="BC949" s="1"/>
      <c r="BD949" s="1"/>
      <c r="BE949" s="1"/>
    </row>
    <row r="950" ht="33.0" customHeight="1">
      <c r="U950" s="367"/>
      <c r="V950" s="367"/>
      <c r="BB950" s="1"/>
      <c r="BC950" s="1"/>
      <c r="BD950" s="1"/>
      <c r="BE950" s="1"/>
    </row>
    <row r="951" ht="33.0" customHeight="1">
      <c r="U951" s="367"/>
      <c r="V951" s="367"/>
      <c r="BB951" s="1"/>
      <c r="BC951" s="1"/>
      <c r="BD951" s="1"/>
      <c r="BE951" s="1"/>
    </row>
    <row r="952" ht="33.0" customHeight="1">
      <c r="U952" s="367"/>
      <c r="V952" s="367"/>
      <c r="BB952" s="1"/>
      <c r="BC952" s="1"/>
      <c r="BD952" s="1"/>
      <c r="BE952" s="1"/>
    </row>
    <row r="953" ht="33.0" customHeight="1">
      <c r="U953" s="367"/>
      <c r="V953" s="367"/>
      <c r="BB953" s="1"/>
      <c r="BC953" s="1"/>
      <c r="BD953" s="1"/>
      <c r="BE953" s="1"/>
    </row>
    <row r="954" ht="33.0" customHeight="1">
      <c r="U954" s="367"/>
      <c r="V954" s="367"/>
      <c r="BB954" s="1"/>
      <c r="BC954" s="1"/>
      <c r="BD954" s="1"/>
      <c r="BE954" s="1"/>
    </row>
    <row r="955" ht="33.0" customHeight="1">
      <c r="U955" s="367"/>
      <c r="V955" s="367"/>
      <c r="BB955" s="1"/>
      <c r="BC955" s="1"/>
      <c r="BD955" s="1"/>
      <c r="BE955" s="1"/>
    </row>
    <row r="956" ht="33.0" customHeight="1">
      <c r="U956" s="367"/>
      <c r="V956" s="367"/>
      <c r="BB956" s="1"/>
      <c r="BC956" s="1"/>
      <c r="BD956" s="1"/>
      <c r="BE956" s="1"/>
    </row>
    <row r="957" ht="33.0" customHeight="1">
      <c r="U957" s="367"/>
      <c r="V957" s="367"/>
      <c r="BB957" s="1"/>
      <c r="BC957" s="1"/>
      <c r="BD957" s="1"/>
      <c r="BE957" s="1"/>
    </row>
    <row r="958" ht="33.0" customHeight="1">
      <c r="U958" s="367"/>
      <c r="V958" s="367"/>
      <c r="BB958" s="1"/>
      <c r="BC958" s="1"/>
      <c r="BD958" s="1"/>
      <c r="BE958" s="1"/>
    </row>
    <row r="959" ht="33.0" customHeight="1">
      <c r="U959" s="367"/>
      <c r="V959" s="367"/>
      <c r="BB959" s="1"/>
      <c r="BC959" s="1"/>
      <c r="BD959" s="1"/>
      <c r="BE959" s="1"/>
    </row>
    <row r="960" ht="33.0" customHeight="1">
      <c r="U960" s="367"/>
      <c r="V960" s="367"/>
      <c r="BB960" s="1"/>
      <c r="BC960" s="1"/>
      <c r="BD960" s="1"/>
      <c r="BE960" s="1"/>
    </row>
    <row r="961" ht="33.0" customHeight="1">
      <c r="U961" s="367"/>
      <c r="V961" s="367"/>
      <c r="BB961" s="1"/>
      <c r="BC961" s="1"/>
      <c r="BD961" s="1"/>
      <c r="BE961" s="1"/>
    </row>
    <row r="962" ht="33.0" customHeight="1">
      <c r="U962" s="367"/>
      <c r="V962" s="367"/>
      <c r="BB962" s="1"/>
      <c r="BC962" s="1"/>
      <c r="BD962" s="1"/>
      <c r="BE962" s="1"/>
    </row>
    <row r="963" ht="33.0" customHeight="1">
      <c r="U963" s="367"/>
      <c r="V963" s="367"/>
      <c r="BB963" s="1"/>
      <c r="BC963" s="1"/>
      <c r="BD963" s="1"/>
      <c r="BE963" s="1"/>
    </row>
    <row r="964" ht="33.0" customHeight="1">
      <c r="U964" s="367"/>
      <c r="V964" s="367"/>
      <c r="BB964" s="1"/>
      <c r="BC964" s="1"/>
      <c r="BD964" s="1"/>
      <c r="BE964" s="1"/>
    </row>
    <row r="965" ht="33.0" customHeight="1">
      <c r="U965" s="367"/>
      <c r="V965" s="367"/>
      <c r="BB965" s="1"/>
      <c r="BC965" s="1"/>
      <c r="BD965" s="1"/>
      <c r="BE965" s="1"/>
    </row>
    <row r="966" ht="33.0" customHeight="1">
      <c r="U966" s="367"/>
      <c r="V966" s="367"/>
      <c r="BB966" s="1"/>
      <c r="BC966" s="1"/>
      <c r="BD966" s="1"/>
      <c r="BE966" s="1"/>
    </row>
    <row r="967" ht="33.0" customHeight="1">
      <c r="U967" s="367"/>
      <c r="V967" s="367"/>
      <c r="BB967" s="1"/>
      <c r="BC967" s="1"/>
      <c r="BD967" s="1"/>
      <c r="BE967" s="1"/>
    </row>
    <row r="968" ht="33.0" customHeight="1">
      <c r="U968" s="367"/>
      <c r="V968" s="367"/>
      <c r="BB968" s="1"/>
      <c r="BC968" s="1"/>
      <c r="BD968" s="1"/>
      <c r="BE968" s="1"/>
    </row>
    <row r="969" ht="33.0" customHeight="1">
      <c r="U969" s="367"/>
      <c r="V969" s="367"/>
      <c r="BB969" s="1"/>
      <c r="BC969" s="1"/>
      <c r="BD969" s="1"/>
      <c r="BE969" s="1"/>
    </row>
    <row r="970" ht="33.0" customHeight="1">
      <c r="U970" s="367"/>
      <c r="V970" s="367"/>
      <c r="BB970" s="1"/>
      <c r="BC970" s="1"/>
      <c r="BD970" s="1"/>
      <c r="BE970" s="1"/>
    </row>
    <row r="971" ht="33.0" customHeight="1">
      <c r="U971" s="367"/>
      <c r="V971" s="367"/>
      <c r="BB971" s="1"/>
      <c r="BC971" s="1"/>
      <c r="BD971" s="1"/>
      <c r="BE971" s="1"/>
    </row>
    <row r="972" ht="33.0" customHeight="1">
      <c r="U972" s="367"/>
      <c r="V972" s="367"/>
      <c r="BB972" s="1"/>
      <c r="BC972" s="1"/>
      <c r="BD972" s="1"/>
      <c r="BE972" s="1"/>
    </row>
    <row r="973" ht="33.0" customHeight="1">
      <c r="U973" s="367"/>
      <c r="V973" s="367"/>
      <c r="BB973" s="1"/>
      <c r="BC973" s="1"/>
      <c r="BD973" s="1"/>
      <c r="BE973" s="1"/>
    </row>
    <row r="974" ht="33.0" customHeight="1">
      <c r="U974" s="367"/>
      <c r="V974" s="367"/>
      <c r="BB974" s="1"/>
      <c r="BC974" s="1"/>
      <c r="BD974" s="1"/>
      <c r="BE974" s="1"/>
    </row>
    <row r="975" ht="33.0" customHeight="1">
      <c r="U975" s="367"/>
      <c r="V975" s="367"/>
      <c r="BB975" s="1"/>
      <c r="BC975" s="1"/>
      <c r="BD975" s="1"/>
      <c r="BE975" s="1"/>
    </row>
    <row r="976" ht="33.0" customHeight="1">
      <c r="U976" s="367"/>
      <c r="V976" s="367"/>
      <c r="BB976" s="1"/>
      <c r="BC976" s="1"/>
      <c r="BD976" s="1"/>
      <c r="BE976" s="1"/>
    </row>
    <row r="977" ht="33.0" customHeight="1">
      <c r="U977" s="367"/>
      <c r="V977" s="367"/>
      <c r="BB977" s="1"/>
      <c r="BC977" s="1"/>
      <c r="BD977" s="1"/>
      <c r="BE977" s="1"/>
    </row>
    <row r="978" ht="33.0" customHeight="1">
      <c r="U978" s="367"/>
      <c r="V978" s="367"/>
      <c r="BB978" s="1"/>
      <c r="BC978" s="1"/>
      <c r="BD978" s="1"/>
      <c r="BE978" s="1"/>
    </row>
    <row r="979" ht="33.0" customHeight="1">
      <c r="U979" s="367"/>
      <c r="V979" s="367"/>
      <c r="BB979" s="1"/>
      <c r="BC979" s="1"/>
      <c r="BD979" s="1"/>
      <c r="BE979" s="1"/>
    </row>
    <row r="980" ht="33.0" customHeight="1">
      <c r="U980" s="367"/>
      <c r="V980" s="367"/>
      <c r="BB980" s="1"/>
      <c r="BC980" s="1"/>
      <c r="BD980" s="1"/>
      <c r="BE980" s="1"/>
    </row>
    <row r="981" ht="33.0" customHeight="1">
      <c r="U981" s="367"/>
      <c r="V981" s="367"/>
      <c r="BB981" s="1"/>
      <c r="BC981" s="1"/>
      <c r="BD981" s="1"/>
      <c r="BE981" s="1"/>
    </row>
    <row r="982" ht="33.0" customHeight="1">
      <c r="U982" s="367"/>
      <c r="V982" s="367"/>
      <c r="BB982" s="1"/>
      <c r="BC982" s="1"/>
      <c r="BD982" s="1"/>
      <c r="BE982" s="1"/>
    </row>
    <row r="983" ht="33.0" customHeight="1">
      <c r="U983" s="367"/>
      <c r="V983" s="367"/>
      <c r="BB983" s="1"/>
      <c r="BC983" s="1"/>
      <c r="BD983" s="1"/>
      <c r="BE983" s="1"/>
    </row>
    <row r="984" ht="33.0" customHeight="1">
      <c r="U984" s="367"/>
      <c r="V984" s="367"/>
      <c r="BB984" s="1"/>
      <c r="BC984" s="1"/>
      <c r="BD984" s="1"/>
      <c r="BE984" s="1"/>
    </row>
    <row r="985" ht="33.0" customHeight="1">
      <c r="U985" s="367"/>
      <c r="V985" s="367"/>
      <c r="BB985" s="1"/>
      <c r="BC985" s="1"/>
      <c r="BD985" s="1"/>
      <c r="BE985" s="1"/>
    </row>
    <row r="986" ht="33.0" customHeight="1">
      <c r="U986" s="367"/>
      <c r="V986" s="367"/>
      <c r="BB986" s="1"/>
      <c r="BC986" s="1"/>
      <c r="BD986" s="1"/>
      <c r="BE986" s="1"/>
    </row>
    <row r="987" ht="33.0" customHeight="1">
      <c r="U987" s="367"/>
      <c r="V987" s="367"/>
      <c r="BB987" s="1"/>
      <c r="BC987" s="1"/>
      <c r="BD987" s="1"/>
      <c r="BE987" s="1"/>
    </row>
    <row r="988" ht="33.0" customHeight="1">
      <c r="U988" s="367"/>
      <c r="V988" s="367"/>
      <c r="BB988" s="1"/>
      <c r="BC988" s="1"/>
      <c r="BD988" s="1"/>
      <c r="BE988" s="1"/>
    </row>
    <row r="989" ht="33.0" customHeight="1">
      <c r="U989" s="367"/>
      <c r="V989" s="367"/>
      <c r="BB989" s="1"/>
      <c r="BC989" s="1"/>
      <c r="BD989" s="1"/>
      <c r="BE989" s="1"/>
    </row>
    <row r="990" ht="33.0" customHeight="1">
      <c r="U990" s="367"/>
      <c r="V990" s="367"/>
      <c r="BB990" s="1"/>
      <c r="BC990" s="1"/>
      <c r="BD990" s="1"/>
      <c r="BE990" s="1"/>
    </row>
    <row r="991" ht="33.0" customHeight="1">
      <c r="U991" s="367"/>
      <c r="V991" s="367"/>
      <c r="BB991" s="1"/>
      <c r="BC991" s="1"/>
      <c r="BD991" s="1"/>
      <c r="BE991" s="1"/>
    </row>
    <row r="992" ht="33.0" customHeight="1">
      <c r="U992" s="367"/>
      <c r="V992" s="367"/>
      <c r="BB992" s="1"/>
      <c r="BC992" s="1"/>
      <c r="BD992" s="1"/>
      <c r="BE992" s="1"/>
    </row>
    <row r="993" ht="33.0" customHeight="1">
      <c r="U993" s="367"/>
      <c r="V993" s="367"/>
      <c r="BB993" s="1"/>
      <c r="BC993" s="1"/>
      <c r="BD993" s="1"/>
      <c r="BE993" s="1"/>
    </row>
    <row r="994" ht="33.0" customHeight="1">
      <c r="U994" s="367"/>
      <c r="V994" s="367"/>
      <c r="BB994" s="1"/>
      <c r="BC994" s="1"/>
      <c r="BD994" s="1"/>
      <c r="BE994" s="1"/>
    </row>
    <row r="995" ht="33.0" customHeight="1">
      <c r="U995" s="367"/>
      <c r="V995" s="367"/>
      <c r="BB995" s="1"/>
      <c r="BC995" s="1"/>
      <c r="BD995" s="1"/>
      <c r="BE995" s="1"/>
    </row>
    <row r="996" ht="33.0" customHeight="1">
      <c r="U996" s="367"/>
      <c r="V996" s="367"/>
      <c r="BB996" s="1"/>
      <c r="BC996" s="1"/>
      <c r="BD996" s="1"/>
      <c r="BE996" s="1"/>
    </row>
    <row r="997" ht="33.0" customHeight="1">
      <c r="U997" s="367"/>
      <c r="V997" s="367"/>
      <c r="BB997" s="1"/>
      <c r="BC997" s="1"/>
      <c r="BD997" s="1"/>
      <c r="BE997" s="1"/>
    </row>
    <row r="998" ht="33.0" customHeight="1">
      <c r="U998" s="367"/>
      <c r="V998" s="367"/>
      <c r="BB998" s="1"/>
      <c r="BC998" s="1"/>
      <c r="BD998" s="1"/>
      <c r="BE998" s="1"/>
    </row>
    <row r="999" ht="33.0" customHeight="1">
      <c r="U999" s="367"/>
      <c r="V999" s="367"/>
      <c r="BB999" s="1"/>
      <c r="BC999" s="1"/>
      <c r="BD999" s="1"/>
      <c r="BE999" s="1"/>
    </row>
    <row r="1000" ht="33.0" customHeight="1">
      <c r="U1000" s="367"/>
      <c r="V1000" s="367"/>
      <c r="BB1000" s="1"/>
      <c r="BC1000" s="1"/>
      <c r="BD1000" s="1"/>
      <c r="BE1000" s="1"/>
    </row>
  </sheetData>
  <mergeCells count="18">
    <mergeCell ref="AE1:AM1"/>
    <mergeCell ref="AE2:AM2"/>
    <mergeCell ref="B24:E24"/>
    <mergeCell ref="M26:S26"/>
    <mergeCell ref="B33:E33"/>
    <mergeCell ref="B36:E36"/>
    <mergeCell ref="B40:E40"/>
    <mergeCell ref="AO2:AV2"/>
    <mergeCell ref="AX2:BE2"/>
    <mergeCell ref="BG2:BL2"/>
    <mergeCell ref="BN2:BU2"/>
    <mergeCell ref="B1:J1"/>
    <mergeCell ref="L1:S1"/>
    <mergeCell ref="U1:AC1"/>
    <mergeCell ref="AO1:AV1"/>
    <mergeCell ref="B2:J2"/>
    <mergeCell ref="L2:S2"/>
    <mergeCell ref="U2:AC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.57"/>
    <col customWidth="1" min="3" max="3" width="55.29"/>
    <col customWidth="1" min="4" max="5" width="8.71"/>
    <col customWidth="1" min="6" max="6" width="11.57"/>
    <col customWidth="1" min="7" max="7" width="14.43"/>
    <col customWidth="1" min="8" max="8" width="14.29"/>
    <col customWidth="1" min="9" max="9" width="16.0"/>
    <col customWidth="1" min="10" max="10" width="14.14"/>
    <col customWidth="1" min="11" max="11" width="21.14"/>
    <col customWidth="1" min="12" max="12" width="13.43"/>
    <col customWidth="1" min="13" max="13" width="31.43"/>
    <col customWidth="1" min="14" max="14" width="47.43"/>
    <col customWidth="1" min="15" max="15" width="8.71"/>
    <col customWidth="1" min="16" max="16" width="8.0"/>
    <col customWidth="1" min="17" max="17" width="6.43"/>
    <col customWidth="1" min="18" max="18" width="11.86"/>
    <col customWidth="1" min="19" max="19" width="10.86"/>
    <col customWidth="1" min="20" max="20" width="12.0"/>
    <col customWidth="1" min="21" max="21" width="13.57"/>
    <col customWidth="1" min="22" max="22" width="12.71"/>
    <col customWidth="1" min="23" max="23" width="19.14"/>
    <col customWidth="1" min="24" max="24" width="28.71"/>
    <col customWidth="1" min="25" max="25" width="42.71"/>
    <col customWidth="1" min="26" max="26" width="6.57"/>
    <col customWidth="1" min="27" max="27" width="7.29"/>
    <col customWidth="1" min="28" max="28" width="6.57"/>
    <col customWidth="1" min="29" max="29" width="10.86"/>
    <col customWidth="1" min="30" max="30" width="10.71"/>
    <col customWidth="1" min="31" max="31" width="10.43"/>
    <col customWidth="1" min="32" max="32" width="11.71"/>
    <col customWidth="1" min="33" max="33" width="11.57"/>
    <col customWidth="1" min="34" max="34" width="14.43"/>
    <col customWidth="1" min="35" max="35" width="31.43"/>
    <col customWidth="1" min="36" max="36" width="44.14"/>
    <col customWidth="1" min="37" max="37" width="5.29"/>
    <col customWidth="1" min="38" max="38" width="8.14"/>
    <col customWidth="1" min="39" max="39" width="6.86"/>
    <col customWidth="1" min="40" max="40" width="10.71"/>
    <col customWidth="1" min="41" max="41" width="12.0"/>
    <col customWidth="1" min="42" max="42" width="12.29"/>
    <col customWidth="1" min="43" max="43" width="11.86"/>
    <col customWidth="1" min="44" max="44" width="12.0"/>
    <col customWidth="1" min="46" max="46" width="27.71"/>
    <col customWidth="1" min="47" max="47" width="32.71"/>
    <col customWidth="1" min="48" max="48" width="6.86"/>
    <col customWidth="1" min="49" max="49" width="7.43"/>
    <col customWidth="1" min="50" max="50" width="9.14"/>
    <col customWidth="1" min="51" max="51" width="11.14"/>
    <col customWidth="1" min="52" max="52" width="12.29"/>
    <col customWidth="1" min="53" max="53" width="11.43"/>
    <col customWidth="1" min="54" max="54" width="13.0"/>
    <col customWidth="1" min="55" max="55" width="12.57"/>
    <col customWidth="1" min="57" max="57" width="29.57"/>
    <col customWidth="1" min="58" max="58" width="48.0"/>
    <col customWidth="1" min="59" max="59" width="6.71"/>
    <col customWidth="1" min="60" max="60" width="8.86"/>
    <col customWidth="1" min="61" max="61" width="6.43"/>
    <col customWidth="1" min="68" max="68" width="24.0"/>
    <col customWidth="1" min="69" max="69" width="44.14"/>
    <col customWidth="1" min="70" max="70" width="8.29"/>
    <col customWidth="1" min="71" max="71" width="9.29"/>
    <col customWidth="1" min="72" max="72" width="8.43"/>
    <col customWidth="1" min="80" max="80" width="44.14"/>
    <col customWidth="1" min="81" max="81" width="7.86"/>
    <col customWidth="1" min="82" max="82" width="7.57"/>
    <col customWidth="1" min="83" max="83" width="8.57"/>
    <col customWidth="1" min="90" max="90" width="32.0"/>
    <col customWidth="1" min="91" max="91" width="50.71"/>
    <col customWidth="1" min="92" max="92" width="10.14"/>
    <col customWidth="1" min="93" max="93" width="13.71"/>
    <col customWidth="1" min="101" max="101" width="21.57"/>
    <col customWidth="1" min="102" max="102" width="47.43"/>
    <col customWidth="1" min="112" max="112" width="22.57"/>
    <col customWidth="1" min="113" max="113" width="43.71"/>
    <col customWidth="1" min="123" max="123" width="22.43"/>
    <col customWidth="1" min="124" max="124" width="51.14"/>
    <col customWidth="1" min="135" max="135" width="58.14"/>
    <col customWidth="1" min="144" max="144" width="13.43"/>
  </cols>
  <sheetData>
    <row r="1" ht="15.0" hidden="1" customHeight="1">
      <c r="A1" s="8"/>
      <c r="B1" s="370"/>
      <c r="L1" s="371"/>
      <c r="M1" s="372"/>
      <c r="AI1" s="373"/>
      <c r="BE1" s="373"/>
      <c r="BP1" s="373"/>
      <c r="CL1" s="1"/>
      <c r="CW1" s="33"/>
      <c r="DH1" s="373"/>
      <c r="DS1" s="373"/>
    </row>
    <row r="2" ht="2.25" customHeight="1">
      <c r="A2" s="8"/>
      <c r="B2" s="370"/>
      <c r="C2" s="97" t="s">
        <v>2067</v>
      </c>
      <c r="L2" s="371"/>
      <c r="M2" s="372" t="s">
        <v>2068</v>
      </c>
      <c r="AI2" s="373"/>
      <c r="BE2" s="373"/>
      <c r="BF2" s="374"/>
      <c r="BG2" s="375"/>
      <c r="BH2" s="375"/>
      <c r="BI2" s="375"/>
      <c r="BJ2" s="375"/>
      <c r="BK2" s="375"/>
      <c r="BL2" s="375"/>
      <c r="BM2" s="375"/>
      <c r="BN2" s="375"/>
      <c r="BO2" s="376"/>
      <c r="BP2" s="373"/>
      <c r="CB2" s="377"/>
      <c r="CC2" s="378"/>
      <c r="CD2" s="378"/>
      <c r="CE2" s="378"/>
      <c r="CF2" s="378"/>
      <c r="CG2" s="378"/>
      <c r="CH2" s="378"/>
      <c r="CI2" s="378"/>
      <c r="CJ2" s="378"/>
      <c r="CK2" s="379"/>
      <c r="CL2" s="1"/>
      <c r="CR2" s="268"/>
      <c r="CW2" s="33"/>
      <c r="DH2" s="373"/>
      <c r="DS2" s="373"/>
    </row>
    <row r="3" ht="30.75" customHeight="1">
      <c r="A3" s="380" t="s">
        <v>1698</v>
      </c>
      <c r="B3" s="381"/>
      <c r="C3" s="382" t="s">
        <v>2069</v>
      </c>
      <c r="D3" s="59"/>
      <c r="E3" s="59"/>
      <c r="F3" s="59"/>
      <c r="G3" s="59"/>
      <c r="H3" s="59"/>
      <c r="I3" s="59"/>
      <c r="J3" s="59"/>
      <c r="K3" s="59"/>
      <c r="L3" s="60"/>
      <c r="M3" s="372"/>
      <c r="N3" s="383" t="s">
        <v>2070</v>
      </c>
      <c r="O3" s="59"/>
      <c r="P3" s="59"/>
      <c r="Q3" s="59"/>
      <c r="R3" s="59"/>
      <c r="S3" s="59"/>
      <c r="T3" s="59"/>
      <c r="U3" s="59"/>
      <c r="V3" s="59"/>
      <c r="W3" s="60"/>
      <c r="Y3" s="62" t="s">
        <v>2071</v>
      </c>
      <c r="Z3" s="59"/>
      <c r="AA3" s="59"/>
      <c r="AB3" s="59"/>
      <c r="AC3" s="59"/>
      <c r="AD3" s="59"/>
      <c r="AE3" s="59"/>
      <c r="AF3" s="59"/>
      <c r="AG3" s="59"/>
      <c r="AH3" s="60"/>
      <c r="AI3" s="373"/>
      <c r="AJ3" s="383" t="s">
        <v>2072</v>
      </c>
      <c r="AK3" s="59"/>
      <c r="AL3" s="59"/>
      <c r="AM3" s="59"/>
      <c r="AN3" s="59"/>
      <c r="AO3" s="59"/>
      <c r="AP3" s="59"/>
      <c r="AQ3" s="59"/>
      <c r="AR3" s="59"/>
      <c r="AS3" s="60"/>
      <c r="AU3" s="383" t="s">
        <v>2073</v>
      </c>
      <c r="AV3" s="59"/>
      <c r="AW3" s="59"/>
      <c r="AX3" s="59"/>
      <c r="AY3" s="59"/>
      <c r="AZ3" s="59"/>
      <c r="BA3" s="59"/>
      <c r="BB3" s="59"/>
      <c r="BC3" s="59"/>
      <c r="BD3" s="60"/>
      <c r="BE3" s="373"/>
      <c r="BF3" s="58" t="s">
        <v>2074</v>
      </c>
      <c r="BG3" s="59"/>
      <c r="BH3" s="59"/>
      <c r="BI3" s="59"/>
      <c r="BJ3" s="59"/>
      <c r="BK3" s="59"/>
      <c r="BL3" s="59"/>
      <c r="BM3" s="59"/>
      <c r="BN3" s="59"/>
      <c r="BO3" s="60"/>
      <c r="BP3" s="373"/>
      <c r="BQ3" s="384" t="s">
        <v>2075</v>
      </c>
      <c r="BR3" s="53"/>
      <c r="BS3" s="53"/>
      <c r="BT3" s="53"/>
      <c r="BU3" s="53"/>
      <c r="BV3" s="53"/>
      <c r="BW3" s="53"/>
      <c r="BX3" s="53"/>
      <c r="BY3" s="53"/>
      <c r="BZ3" s="385"/>
      <c r="CB3" s="62" t="s">
        <v>2076</v>
      </c>
      <c r="CC3" s="59"/>
      <c r="CD3" s="59"/>
      <c r="CE3" s="59"/>
      <c r="CF3" s="59"/>
      <c r="CG3" s="59"/>
      <c r="CH3" s="59"/>
      <c r="CI3" s="59"/>
      <c r="CJ3" s="59"/>
      <c r="CK3" s="60"/>
      <c r="CL3" s="1"/>
      <c r="CM3" s="58" t="s">
        <v>2077</v>
      </c>
      <c r="CN3" s="59"/>
      <c r="CO3" s="59"/>
      <c r="CP3" s="59"/>
      <c r="CQ3" s="59"/>
      <c r="CR3" s="59"/>
      <c r="CS3" s="59"/>
      <c r="CT3" s="59"/>
      <c r="CU3" s="59"/>
      <c r="CV3" s="60"/>
      <c r="CW3" s="33"/>
      <c r="CX3" s="386" t="s">
        <v>2078</v>
      </c>
      <c r="CY3" s="59"/>
      <c r="CZ3" s="59"/>
      <c r="DA3" s="59"/>
      <c r="DB3" s="59"/>
      <c r="DC3" s="59"/>
      <c r="DD3" s="59"/>
      <c r="DE3" s="59"/>
      <c r="DF3" s="59"/>
      <c r="DG3" s="60"/>
      <c r="DH3" s="373"/>
      <c r="DI3" s="387" t="s">
        <v>2079</v>
      </c>
      <c r="DJ3" s="29"/>
      <c r="DK3" s="29"/>
      <c r="DL3" s="29"/>
      <c r="DM3" s="29"/>
      <c r="DN3" s="29"/>
      <c r="DO3" s="29"/>
      <c r="DP3" s="29"/>
      <c r="DQ3" s="29"/>
      <c r="DR3" s="26"/>
      <c r="DS3" s="373"/>
      <c r="DT3" s="386" t="s">
        <v>2080</v>
      </c>
      <c r="DU3" s="59"/>
      <c r="DV3" s="59"/>
      <c r="DW3" s="59"/>
      <c r="DX3" s="59"/>
      <c r="DY3" s="59"/>
      <c r="DZ3" s="59"/>
      <c r="EA3" s="59"/>
      <c r="EB3" s="59"/>
      <c r="EC3" s="60"/>
      <c r="ED3" s="1"/>
      <c r="EE3" s="386" t="s">
        <v>2081</v>
      </c>
      <c r="EF3" s="59"/>
      <c r="EG3" s="59"/>
      <c r="EH3" s="59"/>
      <c r="EI3" s="59"/>
      <c r="EJ3" s="59"/>
      <c r="EK3" s="59"/>
      <c r="EL3" s="59"/>
      <c r="EM3" s="59"/>
      <c r="EN3" s="60"/>
    </row>
    <row r="4" ht="27.75" customHeight="1">
      <c r="A4" s="132" t="s">
        <v>2082</v>
      </c>
      <c r="B4" s="381"/>
      <c r="C4" s="388" t="s">
        <v>2083</v>
      </c>
      <c r="D4" s="111" t="s">
        <v>201</v>
      </c>
      <c r="E4" s="111" t="s">
        <v>2084</v>
      </c>
      <c r="F4" s="111" t="s">
        <v>228</v>
      </c>
      <c r="G4" s="111" t="s">
        <v>2085</v>
      </c>
      <c r="H4" s="111" t="s">
        <v>2086</v>
      </c>
      <c r="I4" s="111" t="s">
        <v>235</v>
      </c>
      <c r="J4" s="111" t="s">
        <v>2087</v>
      </c>
      <c r="K4" s="111" t="s">
        <v>2088</v>
      </c>
      <c r="L4" s="389" t="s">
        <v>2089</v>
      </c>
      <c r="M4" s="372"/>
      <c r="N4" s="110" t="s">
        <v>2083</v>
      </c>
      <c r="O4" s="111" t="s">
        <v>201</v>
      </c>
      <c r="P4" s="111" t="s">
        <v>2084</v>
      </c>
      <c r="Q4" s="111" t="s">
        <v>228</v>
      </c>
      <c r="R4" s="111" t="s">
        <v>2085</v>
      </c>
      <c r="S4" s="111" t="s">
        <v>2086</v>
      </c>
      <c r="T4" s="111" t="s">
        <v>235</v>
      </c>
      <c r="U4" s="111" t="s">
        <v>2087</v>
      </c>
      <c r="V4" s="111" t="s">
        <v>2088</v>
      </c>
      <c r="W4" s="389" t="s">
        <v>2089</v>
      </c>
      <c r="Y4" s="390" t="s">
        <v>2083</v>
      </c>
      <c r="Z4" s="391" t="s">
        <v>201</v>
      </c>
      <c r="AA4" s="391" t="s">
        <v>2084</v>
      </c>
      <c r="AB4" s="391" t="s">
        <v>228</v>
      </c>
      <c r="AC4" s="391" t="s">
        <v>2085</v>
      </c>
      <c r="AD4" s="391" t="s">
        <v>2086</v>
      </c>
      <c r="AE4" s="391" t="s">
        <v>235</v>
      </c>
      <c r="AF4" s="391" t="s">
        <v>2087</v>
      </c>
      <c r="AG4" s="391" t="s">
        <v>2088</v>
      </c>
      <c r="AH4" s="389" t="s">
        <v>2089</v>
      </c>
      <c r="AI4" s="373"/>
      <c r="AJ4" s="110" t="s">
        <v>2083</v>
      </c>
      <c r="AK4" s="111" t="s">
        <v>201</v>
      </c>
      <c r="AL4" s="111" t="s">
        <v>2084</v>
      </c>
      <c r="AM4" s="111" t="s">
        <v>228</v>
      </c>
      <c r="AN4" s="111" t="s">
        <v>2085</v>
      </c>
      <c r="AO4" s="111" t="s">
        <v>2086</v>
      </c>
      <c r="AP4" s="111" t="s">
        <v>235</v>
      </c>
      <c r="AQ4" s="111" t="s">
        <v>2087</v>
      </c>
      <c r="AR4" s="111" t="s">
        <v>2088</v>
      </c>
      <c r="AS4" s="389" t="s">
        <v>2089</v>
      </c>
      <c r="AU4" s="110" t="s">
        <v>2083</v>
      </c>
      <c r="AV4" s="111" t="s">
        <v>201</v>
      </c>
      <c r="AW4" s="111" t="s">
        <v>2084</v>
      </c>
      <c r="AX4" s="111" t="s">
        <v>228</v>
      </c>
      <c r="AY4" s="111" t="s">
        <v>2085</v>
      </c>
      <c r="AZ4" s="111" t="s">
        <v>2086</v>
      </c>
      <c r="BA4" s="111" t="s">
        <v>235</v>
      </c>
      <c r="BB4" s="111" t="s">
        <v>2087</v>
      </c>
      <c r="BC4" s="111" t="s">
        <v>2088</v>
      </c>
      <c r="BD4" s="389" t="s">
        <v>2089</v>
      </c>
      <c r="BE4" s="373"/>
      <c r="BF4" s="110" t="s">
        <v>2083</v>
      </c>
      <c r="BG4" s="111" t="s">
        <v>201</v>
      </c>
      <c r="BH4" s="111" t="s">
        <v>2084</v>
      </c>
      <c r="BI4" s="111" t="s">
        <v>228</v>
      </c>
      <c r="BJ4" s="111" t="s">
        <v>2085</v>
      </c>
      <c r="BK4" s="111" t="s">
        <v>2086</v>
      </c>
      <c r="BL4" s="111" t="s">
        <v>235</v>
      </c>
      <c r="BM4" s="111" t="s">
        <v>2087</v>
      </c>
      <c r="BN4" s="111" t="s">
        <v>2088</v>
      </c>
      <c r="BO4" s="389" t="s">
        <v>2089</v>
      </c>
      <c r="BP4" s="373"/>
      <c r="BQ4" s="110" t="s">
        <v>2083</v>
      </c>
      <c r="BR4" s="111" t="s">
        <v>201</v>
      </c>
      <c r="BS4" s="111" t="s">
        <v>2084</v>
      </c>
      <c r="BT4" s="111" t="s">
        <v>228</v>
      </c>
      <c r="BU4" s="111" t="s">
        <v>2085</v>
      </c>
      <c r="BV4" s="111" t="s">
        <v>2086</v>
      </c>
      <c r="BW4" s="111" t="s">
        <v>235</v>
      </c>
      <c r="BX4" s="111" t="s">
        <v>2087</v>
      </c>
      <c r="BY4" s="111" t="s">
        <v>2088</v>
      </c>
      <c r="BZ4" s="389" t="s">
        <v>2089</v>
      </c>
      <c r="CB4" s="110" t="s">
        <v>221</v>
      </c>
      <c r="CC4" s="111" t="s">
        <v>201</v>
      </c>
      <c r="CD4" s="111" t="s">
        <v>2084</v>
      </c>
      <c r="CE4" s="111" t="s">
        <v>228</v>
      </c>
      <c r="CF4" s="111" t="s">
        <v>2085</v>
      </c>
      <c r="CG4" s="111" t="s">
        <v>2086</v>
      </c>
      <c r="CH4" s="111" t="s">
        <v>235</v>
      </c>
      <c r="CI4" s="111" t="s">
        <v>2087</v>
      </c>
      <c r="CJ4" s="111" t="s">
        <v>2088</v>
      </c>
      <c r="CK4" s="389" t="s">
        <v>2089</v>
      </c>
      <c r="CL4" s="1"/>
      <c r="CM4" s="110" t="s">
        <v>221</v>
      </c>
      <c r="CN4" s="111" t="s">
        <v>201</v>
      </c>
      <c r="CO4" s="111" t="s">
        <v>2084</v>
      </c>
      <c r="CP4" s="111" t="s">
        <v>228</v>
      </c>
      <c r="CQ4" s="111" t="s">
        <v>2085</v>
      </c>
      <c r="CR4" s="111" t="s">
        <v>2086</v>
      </c>
      <c r="CS4" s="111" t="s">
        <v>235</v>
      </c>
      <c r="CT4" s="111" t="s">
        <v>2087</v>
      </c>
      <c r="CU4" s="111" t="s">
        <v>2088</v>
      </c>
      <c r="CV4" s="389" t="s">
        <v>2089</v>
      </c>
      <c r="CW4" s="33"/>
      <c r="CX4" s="390" t="s">
        <v>221</v>
      </c>
      <c r="CY4" s="391" t="s">
        <v>201</v>
      </c>
      <c r="CZ4" s="391" t="s">
        <v>2084</v>
      </c>
      <c r="DA4" s="391" t="s">
        <v>228</v>
      </c>
      <c r="DB4" s="391" t="s">
        <v>2085</v>
      </c>
      <c r="DC4" s="391" t="s">
        <v>2086</v>
      </c>
      <c r="DD4" s="391" t="s">
        <v>235</v>
      </c>
      <c r="DE4" s="391" t="s">
        <v>2087</v>
      </c>
      <c r="DF4" s="391" t="s">
        <v>2088</v>
      </c>
      <c r="DG4" s="389" t="s">
        <v>2089</v>
      </c>
      <c r="DH4" s="373"/>
      <c r="DI4" s="391" t="s">
        <v>221</v>
      </c>
      <c r="DJ4" s="391" t="s">
        <v>201</v>
      </c>
      <c r="DK4" s="391" t="s">
        <v>2084</v>
      </c>
      <c r="DL4" s="391" t="s">
        <v>228</v>
      </c>
      <c r="DM4" s="391" t="s">
        <v>2085</v>
      </c>
      <c r="DN4" s="391" t="s">
        <v>2086</v>
      </c>
      <c r="DO4" s="391" t="s">
        <v>235</v>
      </c>
      <c r="DP4" s="391" t="s">
        <v>2087</v>
      </c>
      <c r="DQ4" s="391" t="s">
        <v>2088</v>
      </c>
      <c r="DR4" s="115" t="s">
        <v>2089</v>
      </c>
      <c r="DS4" s="373"/>
      <c r="DT4" s="392" t="s">
        <v>221</v>
      </c>
      <c r="DU4" s="131" t="s">
        <v>201</v>
      </c>
      <c r="DV4" s="111" t="s">
        <v>2084</v>
      </c>
      <c r="DW4" s="111" t="s">
        <v>228</v>
      </c>
      <c r="DX4" s="111" t="s">
        <v>2085</v>
      </c>
      <c r="DY4" s="111" t="s">
        <v>2086</v>
      </c>
      <c r="DZ4" s="111" t="s">
        <v>235</v>
      </c>
      <c r="EA4" s="111" t="s">
        <v>2087</v>
      </c>
      <c r="EB4" s="111" t="s">
        <v>2088</v>
      </c>
      <c r="EC4" s="389" t="s">
        <v>2089</v>
      </c>
      <c r="ED4" s="1"/>
      <c r="EE4" s="393" t="s">
        <v>221</v>
      </c>
      <c r="EF4" s="111" t="s">
        <v>201</v>
      </c>
      <c r="EG4" s="111" t="s">
        <v>2084</v>
      </c>
      <c r="EH4" s="111" t="s">
        <v>228</v>
      </c>
      <c r="EI4" s="111" t="s">
        <v>2085</v>
      </c>
      <c r="EJ4" s="111" t="s">
        <v>2086</v>
      </c>
      <c r="EK4" s="111" t="s">
        <v>235</v>
      </c>
      <c r="EL4" s="111" t="s">
        <v>2087</v>
      </c>
      <c r="EM4" s="111" t="s">
        <v>2088</v>
      </c>
      <c r="EN4" s="389" t="s">
        <v>2089</v>
      </c>
    </row>
    <row r="5" ht="13.5" customHeight="1">
      <c r="A5" s="394">
        <v>1.0</v>
      </c>
      <c r="B5" s="370"/>
      <c r="C5" s="395" t="s">
        <v>2090</v>
      </c>
      <c r="D5" s="396" t="s">
        <v>2091</v>
      </c>
      <c r="E5" s="397">
        <v>1.0</v>
      </c>
      <c r="F5" s="395" t="s">
        <v>2092</v>
      </c>
      <c r="G5" s="397">
        <v>14576.27</v>
      </c>
      <c r="H5" s="397">
        <v>14576.27</v>
      </c>
      <c r="I5" s="136">
        <f t="shared" ref="I5:I12" si="1">G5*21/100</f>
        <v>3061.0167</v>
      </c>
      <c r="J5" s="397">
        <f t="shared" ref="J5:J39" si="2">G5+I5</f>
        <v>17637.2867</v>
      </c>
      <c r="K5" s="136">
        <f t="shared" ref="K5:K39" si="3">J5*10/100</f>
        <v>1763.72867</v>
      </c>
      <c r="L5" s="398">
        <f t="shared" ref="L5:L39" si="4">G5+I5+K5</f>
        <v>19401.01537</v>
      </c>
      <c r="M5" s="372"/>
      <c r="N5" s="399" t="s">
        <v>2093</v>
      </c>
      <c r="O5" s="397" t="s">
        <v>2091</v>
      </c>
      <c r="P5" s="397">
        <v>1.0</v>
      </c>
      <c r="Q5" s="395" t="s">
        <v>2092</v>
      </c>
      <c r="R5" s="397">
        <v>12457.0</v>
      </c>
      <c r="S5" s="397">
        <v>10463.56</v>
      </c>
      <c r="T5" s="136">
        <f t="shared" ref="T5:T21" si="5">R5*21/100</f>
        <v>2615.97</v>
      </c>
      <c r="U5" s="397">
        <f t="shared" ref="U5:U21" si="6">R5+T5</f>
        <v>15072.97</v>
      </c>
      <c r="V5" s="136">
        <f t="shared" ref="V5:V21" si="7">U5*10/100</f>
        <v>1507.297</v>
      </c>
      <c r="W5" s="400">
        <f t="shared" ref="W5:W21" si="8">R5+T5+V5</f>
        <v>16580.267</v>
      </c>
      <c r="X5" s="372"/>
      <c r="Y5" s="401" t="s">
        <v>2094</v>
      </c>
      <c r="Z5" s="402" t="s">
        <v>2091</v>
      </c>
      <c r="AA5" s="402">
        <v>1.0</v>
      </c>
      <c r="AB5" s="403" t="s">
        <v>2092</v>
      </c>
      <c r="AC5" s="402">
        <v>10044.28</v>
      </c>
      <c r="AD5" s="402">
        <v>10044.28</v>
      </c>
      <c r="AE5" s="404">
        <f t="shared" ref="AE5:AE23" si="9">AC5*21/100</f>
        <v>2109.2988</v>
      </c>
      <c r="AF5" s="402">
        <f t="shared" ref="AF5:AF23" si="10">AC5+AE5</f>
        <v>12153.5788</v>
      </c>
      <c r="AG5" s="404">
        <f t="shared" ref="AG5:AG23" si="11">AF5*10/100</f>
        <v>1215.35788</v>
      </c>
      <c r="AH5" s="400">
        <f t="shared" ref="AH5:AH23" si="12">AC5+AE5+AG5</f>
        <v>13368.93668</v>
      </c>
      <c r="AI5" s="373"/>
      <c r="AJ5" s="149"/>
      <c r="AK5" s="397"/>
      <c r="AL5" s="397"/>
      <c r="AM5" s="136"/>
      <c r="AN5" s="397"/>
      <c r="AO5" s="397"/>
      <c r="AP5" s="136"/>
      <c r="AQ5" s="397"/>
      <c r="AR5" s="136"/>
      <c r="AS5" s="398"/>
      <c r="AT5" s="371"/>
      <c r="AU5" s="401" t="s">
        <v>2095</v>
      </c>
      <c r="AV5" s="402" t="s">
        <v>2091</v>
      </c>
      <c r="AW5" s="402">
        <v>-1.0</v>
      </c>
      <c r="AX5" s="403" t="s">
        <v>2092</v>
      </c>
      <c r="AY5" s="402">
        <v>11016.94</v>
      </c>
      <c r="AZ5" s="402">
        <v>-11016.94</v>
      </c>
      <c r="BA5" s="404">
        <f t="shared" ref="BA5:BA19" si="13">AY5*21/100</f>
        <v>2313.5574</v>
      </c>
      <c r="BB5" s="402">
        <f t="shared" ref="BB5:BB19" si="14">AY5+BA5</f>
        <v>13330.4974</v>
      </c>
      <c r="BC5" s="404">
        <f t="shared" ref="BC5:BC19" si="15">BB5*10/100</f>
        <v>1333.04974</v>
      </c>
      <c r="BD5" s="400">
        <f t="shared" ref="BD5:BD19" si="16">AY5+BA5+BC5</f>
        <v>14663.54714</v>
      </c>
      <c r="BE5" s="373"/>
      <c r="BF5" s="401" t="s">
        <v>2096</v>
      </c>
      <c r="BG5" s="402" t="s">
        <v>2091</v>
      </c>
      <c r="BH5" s="402">
        <v>2.0</v>
      </c>
      <c r="BI5" s="403" t="s">
        <v>2092</v>
      </c>
      <c r="BJ5" s="402">
        <v>11694.92</v>
      </c>
      <c r="BK5" s="402">
        <v>23389.84</v>
      </c>
      <c r="BL5" s="404">
        <f t="shared" ref="BL5:BL28" si="17">BJ5*21/100</f>
        <v>2455.9332</v>
      </c>
      <c r="BM5" s="402">
        <f t="shared" ref="BM5:BM28" si="18">BJ5+BL5</f>
        <v>14150.8532</v>
      </c>
      <c r="BN5" s="404">
        <f t="shared" ref="BN5:BN28" si="19">BM5*10/100</f>
        <v>1415.08532</v>
      </c>
      <c r="BO5" s="400">
        <f t="shared" ref="BO5:BO28" si="20">BJ5+BL5+BN5</f>
        <v>15565.93852</v>
      </c>
      <c r="BP5" s="373"/>
      <c r="BQ5" s="399" t="s">
        <v>2097</v>
      </c>
      <c r="BR5" s="397" t="s">
        <v>2091</v>
      </c>
      <c r="BS5" s="397">
        <v>1.0</v>
      </c>
      <c r="BT5" s="395" t="s">
        <v>2092</v>
      </c>
      <c r="BU5" s="397">
        <v>22265.63</v>
      </c>
      <c r="BV5" s="397">
        <v>21604.8</v>
      </c>
      <c r="BW5" s="136">
        <f t="shared" ref="BW5:BW26" si="21">BU5*30/100</f>
        <v>6679.689</v>
      </c>
      <c r="BX5" s="397">
        <f t="shared" ref="BX5:BX57" si="22">BU5+BW5</f>
        <v>28945.319</v>
      </c>
      <c r="BY5" s="136">
        <f t="shared" ref="BY5:BY57" si="23">BX5*10/100</f>
        <v>2894.5319</v>
      </c>
      <c r="BZ5" s="398">
        <f t="shared" ref="BZ5:BZ57" si="24">BU5+BW5+BY5</f>
        <v>31839.8509</v>
      </c>
      <c r="CA5" s="371" t="s">
        <v>343</v>
      </c>
      <c r="CB5" s="399" t="s">
        <v>2098</v>
      </c>
      <c r="CC5" s="397" t="s">
        <v>2091</v>
      </c>
      <c r="CD5" s="397">
        <v>3.0</v>
      </c>
      <c r="CE5" s="395" t="s">
        <v>2092</v>
      </c>
      <c r="CF5" s="397">
        <v>10973.33</v>
      </c>
      <c r="CG5" s="397">
        <v>10973.33</v>
      </c>
      <c r="CH5" s="136">
        <f t="shared" ref="CH5:CH43" si="25">CF5*21/100</f>
        <v>2304.3993</v>
      </c>
      <c r="CI5" s="397">
        <f t="shared" ref="CI5:CI43" si="26">CF5+CH5</f>
        <v>13277.7293</v>
      </c>
      <c r="CJ5" s="136">
        <f t="shared" ref="CJ5:CJ43" si="27">CI5*10/100</f>
        <v>1327.77293</v>
      </c>
      <c r="CK5" s="400">
        <f t="shared" ref="CK5:CK43" si="28">CF5+CH5+CJ5</f>
        <v>14605.50223</v>
      </c>
      <c r="CL5" s="1"/>
      <c r="CM5" s="405" t="s">
        <v>2099</v>
      </c>
      <c r="CN5" s="406" t="s">
        <v>2091</v>
      </c>
      <c r="CO5" s="406">
        <v>2.0</v>
      </c>
      <c r="CP5" s="407" t="s">
        <v>2092</v>
      </c>
      <c r="CQ5" s="406">
        <v>792.74</v>
      </c>
      <c r="CR5" s="406">
        <v>656.2</v>
      </c>
      <c r="CS5" s="137">
        <f t="shared" ref="CS5:CS15" si="29">CQ5*21/100</f>
        <v>166.4754</v>
      </c>
      <c r="CT5" s="406">
        <f t="shared" ref="CT5:CT15" si="30">CQ5+CS5</f>
        <v>959.2154</v>
      </c>
      <c r="CU5" s="137">
        <f t="shared" ref="CU5:CU15" si="31">CT5*10/100</f>
        <v>95.92154</v>
      </c>
      <c r="CV5" s="400">
        <f t="shared" ref="CV5:CV15" si="32">CQ5+CS5+CU5</f>
        <v>1055.13694</v>
      </c>
      <c r="CW5" s="33" t="s">
        <v>1695</v>
      </c>
      <c r="CX5" s="401" t="s">
        <v>2100</v>
      </c>
      <c r="CY5" s="402" t="s">
        <v>2091</v>
      </c>
      <c r="CZ5" s="402">
        <v>8.0</v>
      </c>
      <c r="DA5" s="403" t="s">
        <v>2092</v>
      </c>
      <c r="DB5" s="402">
        <v>2179.85</v>
      </c>
      <c r="DC5" s="402">
        <v>17514.14</v>
      </c>
      <c r="DD5" s="404">
        <f t="shared" ref="DD5:DD30" si="33">DB5*21/100</f>
        <v>457.7685</v>
      </c>
      <c r="DE5" s="402">
        <f t="shared" ref="DE5:DE30" si="34">DB5+DD5</f>
        <v>2637.6185</v>
      </c>
      <c r="DF5" s="404">
        <f t="shared" ref="DF5:DF30" si="35">DE5*10/100</f>
        <v>263.76185</v>
      </c>
      <c r="DG5" s="400">
        <f t="shared" ref="DG5:DG30" si="36">DB5+DD5+DF5</f>
        <v>2901.38035</v>
      </c>
      <c r="DH5" s="373"/>
      <c r="DI5" s="403" t="s">
        <v>2101</v>
      </c>
      <c r="DJ5" s="402" t="s">
        <v>2091</v>
      </c>
      <c r="DK5" s="402">
        <v>5.0</v>
      </c>
      <c r="DL5" s="403" t="s">
        <v>2092</v>
      </c>
      <c r="DM5" s="402">
        <v>8022.6</v>
      </c>
      <c r="DN5" s="402">
        <v>40042.38</v>
      </c>
      <c r="DO5" s="404">
        <f t="shared" ref="DO5:DO31" si="37">DM5*21/100</f>
        <v>1684.746</v>
      </c>
      <c r="DP5" s="402">
        <f t="shared" ref="DP5:DP31" si="38">DM5+DO5</f>
        <v>9707.346</v>
      </c>
      <c r="DQ5" s="404">
        <f t="shared" ref="DQ5:DQ31" si="39">DP5*10/100</f>
        <v>970.7346</v>
      </c>
      <c r="DR5" s="406">
        <f t="shared" ref="DR5:DR31" si="40">DM5+DO5+DQ5</f>
        <v>10678.0806</v>
      </c>
      <c r="DS5" s="373"/>
      <c r="DT5" s="408"/>
      <c r="DU5" s="409"/>
      <c r="DV5" s="410"/>
      <c r="DW5" s="173"/>
      <c r="DX5" s="410"/>
      <c r="DY5" s="410"/>
      <c r="DZ5" s="173"/>
      <c r="EA5" s="410"/>
      <c r="EB5" s="173"/>
      <c r="EC5" s="398"/>
      <c r="ED5" s="371"/>
      <c r="EE5" s="399" t="s">
        <v>2102</v>
      </c>
      <c r="EF5" s="397" t="s">
        <v>2091</v>
      </c>
      <c r="EG5" s="397">
        <v>1.0</v>
      </c>
      <c r="EH5" s="395" t="s">
        <v>2092</v>
      </c>
      <c r="EI5" s="397">
        <v>6355.93</v>
      </c>
      <c r="EJ5" s="397">
        <v>6367.23</v>
      </c>
      <c r="EK5" s="136">
        <f t="shared" ref="EK5:EK9" si="41">EI5*21/100</f>
        <v>1334.7453</v>
      </c>
      <c r="EL5" s="397">
        <f t="shared" ref="EL5:EL9" si="42">EI5+EK5</f>
        <v>7690.6753</v>
      </c>
      <c r="EM5" s="136">
        <f t="shared" ref="EM5:EM9" si="43">EL5*10/100</f>
        <v>769.06753</v>
      </c>
      <c r="EN5" s="400">
        <f t="shared" ref="EN5:EN9" si="44">EI5+EK5+EM5</f>
        <v>8459.74283</v>
      </c>
      <c r="EO5" s="371"/>
    </row>
    <row r="6">
      <c r="A6" s="394">
        <v>2.0</v>
      </c>
      <c r="B6" s="370"/>
      <c r="C6" s="395" t="s">
        <v>2103</v>
      </c>
      <c r="D6" s="396" t="s">
        <v>2091</v>
      </c>
      <c r="E6" s="397">
        <v>2.0</v>
      </c>
      <c r="F6" s="395" t="s">
        <v>2092</v>
      </c>
      <c r="G6" s="397">
        <v>26953.12</v>
      </c>
      <c r="H6" s="397">
        <v>53906.24</v>
      </c>
      <c r="I6" s="136">
        <f t="shared" si="1"/>
        <v>5660.1552</v>
      </c>
      <c r="J6" s="397">
        <f t="shared" si="2"/>
        <v>32613.2752</v>
      </c>
      <c r="K6" s="136">
        <f t="shared" si="3"/>
        <v>3261.32752</v>
      </c>
      <c r="L6" s="398">
        <f t="shared" si="4"/>
        <v>35874.60272</v>
      </c>
      <c r="M6" s="372"/>
      <c r="N6" s="399" t="s">
        <v>2104</v>
      </c>
      <c r="O6" s="397" t="s">
        <v>2091</v>
      </c>
      <c r="P6" s="397">
        <v>1.0</v>
      </c>
      <c r="Q6" s="395" t="s">
        <v>2092</v>
      </c>
      <c r="R6" s="397">
        <v>19406.79</v>
      </c>
      <c r="S6" s="397">
        <v>19406.79</v>
      </c>
      <c r="T6" s="136">
        <f t="shared" si="5"/>
        <v>4075.4259</v>
      </c>
      <c r="U6" s="397">
        <f t="shared" si="6"/>
        <v>23482.2159</v>
      </c>
      <c r="V6" s="136">
        <f t="shared" si="7"/>
        <v>2348.22159</v>
      </c>
      <c r="W6" s="400">
        <f t="shared" si="8"/>
        <v>25830.43749</v>
      </c>
      <c r="X6" s="1"/>
      <c r="Y6" s="401" t="s">
        <v>2105</v>
      </c>
      <c r="Z6" s="402" t="s">
        <v>2091</v>
      </c>
      <c r="AA6" s="402">
        <v>4.0</v>
      </c>
      <c r="AB6" s="403" t="s">
        <v>2092</v>
      </c>
      <c r="AC6" s="402">
        <v>10974.58</v>
      </c>
      <c r="AD6" s="402">
        <v>43898.32</v>
      </c>
      <c r="AE6" s="404">
        <f t="shared" si="9"/>
        <v>2304.6618</v>
      </c>
      <c r="AF6" s="402">
        <f t="shared" si="10"/>
        <v>13279.2418</v>
      </c>
      <c r="AG6" s="404">
        <f t="shared" si="11"/>
        <v>1327.92418</v>
      </c>
      <c r="AH6" s="400">
        <f t="shared" si="12"/>
        <v>14607.16598</v>
      </c>
      <c r="AI6" s="373"/>
      <c r="AJ6" s="399" t="s">
        <v>2106</v>
      </c>
      <c r="AK6" s="397" t="s">
        <v>2091</v>
      </c>
      <c r="AL6" s="397">
        <v>3.0</v>
      </c>
      <c r="AM6" s="395" t="s">
        <v>2092</v>
      </c>
      <c r="AN6" s="397">
        <v>10153.35</v>
      </c>
      <c r="AO6" s="397">
        <v>30508.47</v>
      </c>
      <c r="AP6" s="136">
        <f t="shared" ref="AP6:AP19" si="45">AN6*21/100</f>
        <v>2132.2035</v>
      </c>
      <c r="AQ6" s="397">
        <f t="shared" ref="AQ6:AQ19" si="46">AN6+AP6</f>
        <v>12285.5535</v>
      </c>
      <c r="AR6" s="136">
        <f t="shared" ref="AR6:AR19" si="47">AQ6*10/100</f>
        <v>1228.55535</v>
      </c>
      <c r="AS6" s="400">
        <f t="shared" ref="AS6:AS19" si="48">AN6+AP6+AR6</f>
        <v>13514.10885</v>
      </c>
      <c r="AT6" s="371"/>
      <c r="AU6" s="401" t="s">
        <v>2107</v>
      </c>
      <c r="AV6" s="402" t="s">
        <v>2091</v>
      </c>
      <c r="AW6" s="402">
        <v>2.0</v>
      </c>
      <c r="AX6" s="403" t="s">
        <v>2092</v>
      </c>
      <c r="AY6" s="402">
        <v>12772.03</v>
      </c>
      <c r="AZ6" s="402">
        <v>25544.06</v>
      </c>
      <c r="BA6" s="404">
        <f t="shared" si="13"/>
        <v>2682.1263</v>
      </c>
      <c r="BB6" s="402">
        <f t="shared" si="14"/>
        <v>15454.1563</v>
      </c>
      <c r="BC6" s="404">
        <f t="shared" si="15"/>
        <v>1545.41563</v>
      </c>
      <c r="BD6" s="400">
        <f t="shared" si="16"/>
        <v>16999.57193</v>
      </c>
      <c r="BE6" s="373"/>
      <c r="BF6" s="401" t="s">
        <v>2108</v>
      </c>
      <c r="BG6" s="402" t="s">
        <v>2091</v>
      </c>
      <c r="BH6" s="402">
        <v>1.0</v>
      </c>
      <c r="BI6" s="403" t="s">
        <v>2092</v>
      </c>
      <c r="BJ6" s="402">
        <v>18220.34</v>
      </c>
      <c r="BK6" s="402">
        <v>18220.34</v>
      </c>
      <c r="BL6" s="404">
        <f t="shared" si="17"/>
        <v>3826.2714</v>
      </c>
      <c r="BM6" s="402">
        <f t="shared" si="18"/>
        <v>22046.6114</v>
      </c>
      <c r="BN6" s="404">
        <f t="shared" si="19"/>
        <v>2204.66114</v>
      </c>
      <c r="BO6" s="400">
        <f t="shared" si="20"/>
        <v>24251.27254</v>
      </c>
      <c r="BP6" s="373"/>
      <c r="BQ6" s="399" t="s">
        <v>2109</v>
      </c>
      <c r="BR6" s="397" t="s">
        <v>2091</v>
      </c>
      <c r="BS6" s="397">
        <v>1.0</v>
      </c>
      <c r="BT6" s="395" t="s">
        <v>2092</v>
      </c>
      <c r="BU6" s="397">
        <v>25781.24</v>
      </c>
      <c r="BV6" s="397">
        <v>25781.24</v>
      </c>
      <c r="BW6" s="136">
        <f t="shared" si="21"/>
        <v>7734.372</v>
      </c>
      <c r="BX6" s="397">
        <f t="shared" si="22"/>
        <v>33515.612</v>
      </c>
      <c r="BY6" s="136">
        <f t="shared" si="23"/>
        <v>3351.5612</v>
      </c>
      <c r="BZ6" s="398">
        <f t="shared" si="24"/>
        <v>36867.1732</v>
      </c>
      <c r="CA6" s="371" t="s">
        <v>343</v>
      </c>
      <c r="CB6" s="399" t="s">
        <v>2110</v>
      </c>
      <c r="CC6" s="397" t="s">
        <v>2091</v>
      </c>
      <c r="CD6" s="397">
        <v>2.0</v>
      </c>
      <c r="CE6" s="395" t="s">
        <v>2092</v>
      </c>
      <c r="CF6" s="397">
        <v>10847.0</v>
      </c>
      <c r="CG6" s="397">
        <v>20847.46</v>
      </c>
      <c r="CH6" s="136">
        <f t="shared" si="25"/>
        <v>2277.87</v>
      </c>
      <c r="CI6" s="397">
        <f t="shared" si="26"/>
        <v>13124.87</v>
      </c>
      <c r="CJ6" s="136">
        <f t="shared" si="27"/>
        <v>1312.487</v>
      </c>
      <c r="CK6" s="400">
        <f t="shared" si="28"/>
        <v>14437.357</v>
      </c>
      <c r="CL6" s="1"/>
      <c r="CM6" s="405" t="s">
        <v>2111</v>
      </c>
      <c r="CN6" s="406" t="s">
        <v>2091</v>
      </c>
      <c r="CO6" s="406">
        <v>-1.0</v>
      </c>
      <c r="CP6" s="407" t="s">
        <v>2092</v>
      </c>
      <c r="CQ6" s="406">
        <v>541.34</v>
      </c>
      <c r="CR6" s="406">
        <v>590.0</v>
      </c>
      <c r="CS6" s="137">
        <f t="shared" si="29"/>
        <v>113.6814</v>
      </c>
      <c r="CT6" s="406">
        <f t="shared" si="30"/>
        <v>655.0214</v>
      </c>
      <c r="CU6" s="137">
        <f t="shared" si="31"/>
        <v>65.50214</v>
      </c>
      <c r="CV6" s="400">
        <f t="shared" si="32"/>
        <v>720.52354</v>
      </c>
      <c r="CW6" s="33" t="s">
        <v>1695</v>
      </c>
      <c r="CX6" s="401" t="s">
        <v>2112</v>
      </c>
      <c r="CY6" s="402" t="s">
        <v>2091</v>
      </c>
      <c r="CZ6" s="402">
        <v>6.0</v>
      </c>
      <c r="DA6" s="403" t="s">
        <v>2092</v>
      </c>
      <c r="DB6" s="402">
        <v>2929.94</v>
      </c>
      <c r="DC6" s="402">
        <v>17579.66</v>
      </c>
      <c r="DD6" s="404">
        <f t="shared" si="33"/>
        <v>615.2874</v>
      </c>
      <c r="DE6" s="402">
        <f t="shared" si="34"/>
        <v>3545.2274</v>
      </c>
      <c r="DF6" s="404">
        <f t="shared" si="35"/>
        <v>354.52274</v>
      </c>
      <c r="DG6" s="400">
        <f t="shared" si="36"/>
        <v>3899.75014</v>
      </c>
      <c r="DH6" s="373"/>
      <c r="DI6" s="403" t="s">
        <v>2113</v>
      </c>
      <c r="DJ6" s="402" t="s">
        <v>2091</v>
      </c>
      <c r="DK6" s="402">
        <v>8.0</v>
      </c>
      <c r="DL6" s="403" t="s">
        <v>2092</v>
      </c>
      <c r="DM6" s="402">
        <v>6520.13</v>
      </c>
      <c r="DN6" s="402">
        <v>52033.88</v>
      </c>
      <c r="DO6" s="404">
        <f t="shared" si="37"/>
        <v>1369.2273</v>
      </c>
      <c r="DP6" s="402">
        <f t="shared" si="38"/>
        <v>7889.3573</v>
      </c>
      <c r="DQ6" s="404">
        <f t="shared" si="39"/>
        <v>788.93573</v>
      </c>
      <c r="DR6" s="406">
        <f t="shared" si="40"/>
        <v>8678.29303</v>
      </c>
      <c r="DS6" s="373"/>
      <c r="DT6" s="399" t="s">
        <v>2114</v>
      </c>
      <c r="DU6" s="397" t="s">
        <v>2091</v>
      </c>
      <c r="DV6" s="397">
        <v>1.0</v>
      </c>
      <c r="DW6" s="395" t="s">
        <v>2092</v>
      </c>
      <c r="DX6" s="397">
        <v>13389.0</v>
      </c>
      <c r="DY6" s="397">
        <v>13389.0</v>
      </c>
      <c r="DZ6" s="136">
        <f>DX6*21/100</f>
        <v>2811.69</v>
      </c>
      <c r="EA6" s="397">
        <f t="shared" ref="EA6:EA22" si="49">DX6+DZ6</f>
        <v>16200.69</v>
      </c>
      <c r="EB6" s="136">
        <f t="shared" ref="EB6:EB22" si="50">EA6*10/100</f>
        <v>1620.069</v>
      </c>
      <c r="EC6" s="411">
        <f t="shared" ref="EC6:EC22" si="51">DX6+DZ6+EB6</f>
        <v>17820.759</v>
      </c>
      <c r="ED6" s="371"/>
      <c r="EE6" s="399" t="s">
        <v>2115</v>
      </c>
      <c r="EF6" s="397" t="s">
        <v>2091</v>
      </c>
      <c r="EG6" s="397">
        <v>1.0</v>
      </c>
      <c r="EH6" s="395" t="s">
        <v>2092</v>
      </c>
      <c r="EI6" s="397">
        <v>222.58</v>
      </c>
      <c r="EJ6" s="397">
        <v>222.58</v>
      </c>
      <c r="EK6" s="136">
        <f t="shared" si="41"/>
        <v>46.7418</v>
      </c>
      <c r="EL6" s="397">
        <f t="shared" si="42"/>
        <v>269.3218</v>
      </c>
      <c r="EM6" s="136">
        <f t="shared" si="43"/>
        <v>26.93218</v>
      </c>
      <c r="EN6" s="400">
        <f t="shared" si="44"/>
        <v>296.25398</v>
      </c>
      <c r="EO6" s="371"/>
    </row>
    <row r="7">
      <c r="A7" s="394">
        <v>3.0</v>
      </c>
      <c r="B7" s="370"/>
      <c r="C7" s="399" t="s">
        <v>2116</v>
      </c>
      <c r="D7" s="397" t="s">
        <v>2091</v>
      </c>
      <c r="E7" s="397">
        <v>1.0</v>
      </c>
      <c r="F7" s="395" t="s">
        <v>2092</v>
      </c>
      <c r="G7" s="397">
        <v>15932.2</v>
      </c>
      <c r="H7" s="397">
        <v>15932.2</v>
      </c>
      <c r="I7" s="136">
        <f t="shared" si="1"/>
        <v>3345.762</v>
      </c>
      <c r="J7" s="397">
        <f t="shared" si="2"/>
        <v>19277.962</v>
      </c>
      <c r="K7" s="136">
        <f t="shared" si="3"/>
        <v>1927.7962</v>
      </c>
      <c r="L7" s="398">
        <f t="shared" si="4"/>
        <v>21205.7582</v>
      </c>
      <c r="M7" s="372"/>
      <c r="N7" s="399" t="s">
        <v>2117</v>
      </c>
      <c r="O7" s="397" t="s">
        <v>2091</v>
      </c>
      <c r="P7" s="397">
        <v>3.0</v>
      </c>
      <c r="Q7" s="395" t="s">
        <v>2092</v>
      </c>
      <c r="R7" s="397">
        <v>12711.86</v>
      </c>
      <c r="S7" s="397">
        <v>12040.68</v>
      </c>
      <c r="T7" s="136">
        <f t="shared" si="5"/>
        <v>2669.4906</v>
      </c>
      <c r="U7" s="397">
        <f t="shared" si="6"/>
        <v>15381.3506</v>
      </c>
      <c r="V7" s="136">
        <f t="shared" si="7"/>
        <v>1538.13506</v>
      </c>
      <c r="W7" s="400">
        <f t="shared" si="8"/>
        <v>16919.48566</v>
      </c>
      <c r="X7" s="1"/>
      <c r="Y7" s="401" t="s">
        <v>2118</v>
      </c>
      <c r="Z7" s="402" t="s">
        <v>2091</v>
      </c>
      <c r="AA7" s="402">
        <v>5.0</v>
      </c>
      <c r="AB7" s="403" t="s">
        <v>2092</v>
      </c>
      <c r="AC7" s="402">
        <v>10890.96</v>
      </c>
      <c r="AD7" s="402">
        <v>54454.82</v>
      </c>
      <c r="AE7" s="404">
        <f t="shared" si="9"/>
        <v>2287.1016</v>
      </c>
      <c r="AF7" s="402">
        <f t="shared" si="10"/>
        <v>13178.0616</v>
      </c>
      <c r="AG7" s="404">
        <f t="shared" si="11"/>
        <v>1317.80616</v>
      </c>
      <c r="AH7" s="400">
        <f t="shared" si="12"/>
        <v>14495.86776</v>
      </c>
      <c r="AI7" s="373"/>
      <c r="AJ7" s="399" t="s">
        <v>2119</v>
      </c>
      <c r="AK7" s="397" t="s">
        <v>2091</v>
      </c>
      <c r="AL7" s="397">
        <v>2.0</v>
      </c>
      <c r="AM7" s="395" t="s">
        <v>2092</v>
      </c>
      <c r="AN7" s="397">
        <v>13983.06</v>
      </c>
      <c r="AO7" s="397">
        <v>27966.12</v>
      </c>
      <c r="AP7" s="136">
        <f t="shared" si="45"/>
        <v>2936.4426</v>
      </c>
      <c r="AQ7" s="397">
        <f t="shared" si="46"/>
        <v>16919.5026</v>
      </c>
      <c r="AR7" s="136">
        <f t="shared" si="47"/>
        <v>1691.95026</v>
      </c>
      <c r="AS7" s="400">
        <f t="shared" si="48"/>
        <v>18611.45286</v>
      </c>
      <c r="AT7" s="371"/>
      <c r="AU7" s="401" t="s">
        <v>2120</v>
      </c>
      <c r="AV7" s="402" t="s">
        <v>2091</v>
      </c>
      <c r="AW7" s="402">
        <v>1.0</v>
      </c>
      <c r="AX7" s="403" t="s">
        <v>2092</v>
      </c>
      <c r="AY7" s="402">
        <v>12812.71</v>
      </c>
      <c r="AZ7" s="402">
        <v>12812.71</v>
      </c>
      <c r="BA7" s="404">
        <f t="shared" si="13"/>
        <v>2690.6691</v>
      </c>
      <c r="BB7" s="402">
        <f t="shared" si="14"/>
        <v>15503.3791</v>
      </c>
      <c r="BC7" s="404">
        <f t="shared" si="15"/>
        <v>1550.33791</v>
      </c>
      <c r="BD7" s="400">
        <f t="shared" si="16"/>
        <v>17053.71701</v>
      </c>
      <c r="BE7" s="373"/>
      <c r="BF7" s="401" t="s">
        <v>2121</v>
      </c>
      <c r="BG7" s="402" t="s">
        <v>2091</v>
      </c>
      <c r="BH7" s="402">
        <v>1.0</v>
      </c>
      <c r="BI7" s="403" t="s">
        <v>2092</v>
      </c>
      <c r="BJ7" s="402">
        <v>9152.2</v>
      </c>
      <c r="BK7" s="402">
        <v>9152.2</v>
      </c>
      <c r="BL7" s="404">
        <f t="shared" si="17"/>
        <v>1921.962</v>
      </c>
      <c r="BM7" s="402">
        <f t="shared" si="18"/>
        <v>11074.162</v>
      </c>
      <c r="BN7" s="404">
        <f t="shared" si="19"/>
        <v>1107.4162</v>
      </c>
      <c r="BO7" s="400">
        <f t="shared" si="20"/>
        <v>12181.5782</v>
      </c>
      <c r="BP7" s="373"/>
      <c r="BQ7" s="399" t="s">
        <v>2122</v>
      </c>
      <c r="BR7" s="397" t="s">
        <v>2091</v>
      </c>
      <c r="BS7" s="397">
        <v>-1.0</v>
      </c>
      <c r="BT7" s="395" t="s">
        <v>2092</v>
      </c>
      <c r="BU7" s="397">
        <v>32812.5</v>
      </c>
      <c r="BV7" s="397">
        <v>-32812.5</v>
      </c>
      <c r="BW7" s="136">
        <f t="shared" si="21"/>
        <v>9843.75</v>
      </c>
      <c r="BX7" s="397">
        <f t="shared" si="22"/>
        <v>42656.25</v>
      </c>
      <c r="BY7" s="136">
        <f t="shared" si="23"/>
        <v>4265.625</v>
      </c>
      <c r="BZ7" s="398">
        <f t="shared" si="24"/>
        <v>46921.875</v>
      </c>
      <c r="CA7" s="371" t="s">
        <v>343</v>
      </c>
      <c r="CB7" s="399" t="s">
        <v>2123</v>
      </c>
      <c r="CC7" s="397" t="s">
        <v>2091</v>
      </c>
      <c r="CD7" s="397">
        <v>2.0</v>
      </c>
      <c r="CE7" s="395" t="s">
        <v>2092</v>
      </c>
      <c r="CF7" s="397">
        <v>10847.0</v>
      </c>
      <c r="CG7" s="397">
        <v>19039.56</v>
      </c>
      <c r="CH7" s="136">
        <f t="shared" si="25"/>
        <v>2277.87</v>
      </c>
      <c r="CI7" s="397">
        <f t="shared" si="26"/>
        <v>13124.87</v>
      </c>
      <c r="CJ7" s="136">
        <f t="shared" si="27"/>
        <v>1312.487</v>
      </c>
      <c r="CK7" s="400">
        <f t="shared" si="28"/>
        <v>14437.357</v>
      </c>
      <c r="CL7" s="1"/>
      <c r="CM7" s="405" t="s">
        <v>2124</v>
      </c>
      <c r="CN7" s="406" t="s">
        <v>2091</v>
      </c>
      <c r="CO7" s="406">
        <v>1.0</v>
      </c>
      <c r="CP7" s="407" t="s">
        <v>2092</v>
      </c>
      <c r="CQ7" s="406">
        <v>911.08</v>
      </c>
      <c r="CR7" s="406">
        <v>911.08</v>
      </c>
      <c r="CS7" s="137">
        <f t="shared" si="29"/>
        <v>191.3268</v>
      </c>
      <c r="CT7" s="406">
        <f t="shared" si="30"/>
        <v>1102.4068</v>
      </c>
      <c r="CU7" s="137">
        <f t="shared" si="31"/>
        <v>110.24068</v>
      </c>
      <c r="CV7" s="400">
        <f t="shared" si="32"/>
        <v>1212.64748</v>
      </c>
      <c r="CW7" s="33" t="s">
        <v>1695</v>
      </c>
      <c r="CX7" s="401" t="s">
        <v>2125</v>
      </c>
      <c r="CY7" s="402" t="s">
        <v>2091</v>
      </c>
      <c r="CZ7" s="402">
        <v>1.0</v>
      </c>
      <c r="DA7" s="403" t="s">
        <v>2092</v>
      </c>
      <c r="DB7" s="402">
        <v>2245.76</v>
      </c>
      <c r="DC7" s="402">
        <v>2245.76</v>
      </c>
      <c r="DD7" s="404">
        <f t="shared" si="33"/>
        <v>471.6096</v>
      </c>
      <c r="DE7" s="402">
        <f t="shared" si="34"/>
        <v>2717.3696</v>
      </c>
      <c r="DF7" s="404">
        <f t="shared" si="35"/>
        <v>271.73696</v>
      </c>
      <c r="DG7" s="400">
        <f t="shared" si="36"/>
        <v>2989.10656</v>
      </c>
      <c r="DH7" s="373"/>
      <c r="DI7" s="403" t="s">
        <v>2126</v>
      </c>
      <c r="DJ7" s="402" t="s">
        <v>2091</v>
      </c>
      <c r="DK7" s="402">
        <v>2.0</v>
      </c>
      <c r="DL7" s="403" t="s">
        <v>2092</v>
      </c>
      <c r="DM7" s="402">
        <v>7923.73</v>
      </c>
      <c r="DN7" s="402">
        <v>15847.46</v>
      </c>
      <c r="DO7" s="404">
        <f t="shared" si="37"/>
        <v>1663.9833</v>
      </c>
      <c r="DP7" s="402">
        <f t="shared" si="38"/>
        <v>9587.7133</v>
      </c>
      <c r="DQ7" s="404">
        <f t="shared" si="39"/>
        <v>958.77133</v>
      </c>
      <c r="DR7" s="406">
        <f t="shared" si="40"/>
        <v>10546.48463</v>
      </c>
      <c r="DS7" s="373"/>
      <c r="DT7" s="399" t="s">
        <v>2127</v>
      </c>
      <c r="DU7" s="397" t="s">
        <v>2091</v>
      </c>
      <c r="DV7" s="397">
        <v>1.0</v>
      </c>
      <c r="DW7" s="395" t="s">
        <v>2092</v>
      </c>
      <c r="DX7" s="397">
        <v>9491.0</v>
      </c>
      <c r="DY7" s="397">
        <v>9491.0</v>
      </c>
      <c r="DZ7" s="136">
        <f>DX7*30/100</f>
        <v>2847.3</v>
      </c>
      <c r="EA7" s="397">
        <f t="shared" si="49"/>
        <v>12338.3</v>
      </c>
      <c r="EB7" s="136">
        <f t="shared" si="50"/>
        <v>1233.83</v>
      </c>
      <c r="EC7" s="411">
        <f t="shared" si="51"/>
        <v>13572.13</v>
      </c>
      <c r="ED7" s="371"/>
      <c r="EE7" s="399" t="s">
        <v>2128</v>
      </c>
      <c r="EF7" s="397" t="s">
        <v>2091</v>
      </c>
      <c r="EG7" s="397">
        <v>4.0</v>
      </c>
      <c r="EH7" s="395" t="s">
        <v>2092</v>
      </c>
      <c r="EI7" s="397">
        <v>605.93</v>
      </c>
      <c r="EJ7" s="397">
        <v>2423.73</v>
      </c>
      <c r="EK7" s="136">
        <f t="shared" si="41"/>
        <v>127.2453</v>
      </c>
      <c r="EL7" s="397">
        <f t="shared" si="42"/>
        <v>733.1753</v>
      </c>
      <c r="EM7" s="136">
        <f t="shared" si="43"/>
        <v>73.31753</v>
      </c>
      <c r="EN7" s="400">
        <f t="shared" si="44"/>
        <v>806.49283</v>
      </c>
      <c r="EO7" s="371"/>
    </row>
    <row r="8">
      <c r="A8" s="394">
        <v>4.0</v>
      </c>
      <c r="B8" s="412"/>
      <c r="C8" s="413" t="s">
        <v>2129</v>
      </c>
      <c r="D8" s="396" t="s">
        <v>2091</v>
      </c>
      <c r="E8" s="397">
        <v>2.0</v>
      </c>
      <c r="F8" s="395" t="s">
        <v>2092</v>
      </c>
      <c r="G8" s="397">
        <v>11868.41</v>
      </c>
      <c r="H8" s="397">
        <v>29984.53</v>
      </c>
      <c r="I8" s="136">
        <f t="shared" si="1"/>
        <v>2492.3661</v>
      </c>
      <c r="J8" s="397">
        <f t="shared" si="2"/>
        <v>14360.7761</v>
      </c>
      <c r="K8" s="136">
        <f t="shared" si="3"/>
        <v>1436.07761</v>
      </c>
      <c r="L8" s="398">
        <f t="shared" si="4"/>
        <v>15796.85371</v>
      </c>
      <c r="M8" s="372"/>
      <c r="N8" s="399" t="s">
        <v>2130</v>
      </c>
      <c r="O8" s="397" t="s">
        <v>2091</v>
      </c>
      <c r="P8" s="397">
        <v>4.0</v>
      </c>
      <c r="Q8" s="395" t="s">
        <v>2092</v>
      </c>
      <c r="R8" s="397">
        <v>12711.86</v>
      </c>
      <c r="S8" s="397">
        <v>12284.89</v>
      </c>
      <c r="T8" s="136">
        <f t="shared" si="5"/>
        <v>2669.4906</v>
      </c>
      <c r="U8" s="397">
        <f t="shared" si="6"/>
        <v>15381.3506</v>
      </c>
      <c r="V8" s="136">
        <f t="shared" si="7"/>
        <v>1538.13506</v>
      </c>
      <c r="W8" s="400">
        <f t="shared" si="8"/>
        <v>16919.48566</v>
      </c>
      <c r="X8" s="1"/>
      <c r="Y8" s="401" t="s">
        <v>2131</v>
      </c>
      <c r="Z8" s="402" t="s">
        <v>2091</v>
      </c>
      <c r="AA8" s="402">
        <v>4.0</v>
      </c>
      <c r="AB8" s="403" t="s">
        <v>2092</v>
      </c>
      <c r="AC8" s="402">
        <v>9999.68</v>
      </c>
      <c r="AD8" s="402">
        <v>39998.74</v>
      </c>
      <c r="AE8" s="404">
        <f t="shared" si="9"/>
        <v>2099.9328</v>
      </c>
      <c r="AF8" s="402">
        <f t="shared" si="10"/>
        <v>12099.6128</v>
      </c>
      <c r="AG8" s="404">
        <f t="shared" si="11"/>
        <v>1209.96128</v>
      </c>
      <c r="AH8" s="400">
        <f t="shared" si="12"/>
        <v>13309.57408</v>
      </c>
      <c r="AI8" s="373"/>
      <c r="AJ8" s="399" t="s">
        <v>2132</v>
      </c>
      <c r="AK8" s="397" t="s">
        <v>2091</v>
      </c>
      <c r="AL8" s="397">
        <v>2.0</v>
      </c>
      <c r="AM8" s="395" t="s">
        <v>2092</v>
      </c>
      <c r="AN8" s="397">
        <v>11639.83</v>
      </c>
      <c r="AO8" s="397">
        <v>23279.66</v>
      </c>
      <c r="AP8" s="136">
        <f t="shared" si="45"/>
        <v>2444.3643</v>
      </c>
      <c r="AQ8" s="397">
        <f t="shared" si="46"/>
        <v>14084.1943</v>
      </c>
      <c r="AR8" s="136">
        <f t="shared" si="47"/>
        <v>1408.41943</v>
      </c>
      <c r="AS8" s="400">
        <f t="shared" si="48"/>
        <v>15492.61373</v>
      </c>
      <c r="AT8" s="371"/>
      <c r="AU8" s="401" t="s">
        <v>2133</v>
      </c>
      <c r="AV8" s="402" t="s">
        <v>2091</v>
      </c>
      <c r="AW8" s="402">
        <v>1.0</v>
      </c>
      <c r="AX8" s="403" t="s">
        <v>2092</v>
      </c>
      <c r="AY8" s="402">
        <v>12803.39</v>
      </c>
      <c r="AZ8" s="402">
        <v>12803.39</v>
      </c>
      <c r="BA8" s="404">
        <f t="shared" si="13"/>
        <v>2688.7119</v>
      </c>
      <c r="BB8" s="402">
        <f t="shared" si="14"/>
        <v>15492.1019</v>
      </c>
      <c r="BC8" s="404">
        <f t="shared" si="15"/>
        <v>1549.21019</v>
      </c>
      <c r="BD8" s="400">
        <f t="shared" si="16"/>
        <v>17041.31209</v>
      </c>
      <c r="BE8" s="373"/>
      <c r="BF8" s="401" t="s">
        <v>2134</v>
      </c>
      <c r="BG8" s="402" t="s">
        <v>2091</v>
      </c>
      <c r="BH8" s="402">
        <v>1.0</v>
      </c>
      <c r="BI8" s="403" t="s">
        <v>2092</v>
      </c>
      <c r="BJ8" s="402">
        <v>11313.56</v>
      </c>
      <c r="BK8" s="402">
        <v>11313.56</v>
      </c>
      <c r="BL8" s="404">
        <f t="shared" si="17"/>
        <v>2375.8476</v>
      </c>
      <c r="BM8" s="402">
        <f t="shared" si="18"/>
        <v>13689.4076</v>
      </c>
      <c r="BN8" s="404">
        <f t="shared" si="19"/>
        <v>1368.94076</v>
      </c>
      <c r="BO8" s="400">
        <f t="shared" si="20"/>
        <v>15058.34836</v>
      </c>
      <c r="BP8" s="373"/>
      <c r="BQ8" s="399" t="s">
        <v>2135</v>
      </c>
      <c r="BR8" s="397" t="s">
        <v>2091</v>
      </c>
      <c r="BS8" s="397">
        <v>2.0</v>
      </c>
      <c r="BT8" s="395" t="s">
        <v>2092</v>
      </c>
      <c r="BU8" s="397">
        <v>23281.25</v>
      </c>
      <c r="BV8" s="397">
        <v>46562.5</v>
      </c>
      <c r="BW8" s="136">
        <f t="shared" si="21"/>
        <v>6984.375</v>
      </c>
      <c r="BX8" s="397">
        <f t="shared" si="22"/>
        <v>30265.625</v>
      </c>
      <c r="BY8" s="136">
        <f t="shared" si="23"/>
        <v>3026.5625</v>
      </c>
      <c r="BZ8" s="398">
        <f t="shared" si="24"/>
        <v>33292.1875</v>
      </c>
      <c r="CA8" s="371" t="s">
        <v>343</v>
      </c>
      <c r="CB8" s="399" t="s">
        <v>2136</v>
      </c>
      <c r="CC8" s="397" t="s">
        <v>2091</v>
      </c>
      <c r="CD8" s="397">
        <v>3.0</v>
      </c>
      <c r="CE8" s="395" t="s">
        <v>2092</v>
      </c>
      <c r="CF8" s="397">
        <v>10639.0</v>
      </c>
      <c r="CG8" s="397">
        <v>44237.29</v>
      </c>
      <c r="CH8" s="136">
        <f t="shared" si="25"/>
        <v>2234.19</v>
      </c>
      <c r="CI8" s="397">
        <f t="shared" si="26"/>
        <v>12873.19</v>
      </c>
      <c r="CJ8" s="136">
        <f t="shared" si="27"/>
        <v>1287.319</v>
      </c>
      <c r="CK8" s="400">
        <f t="shared" si="28"/>
        <v>14160.509</v>
      </c>
      <c r="CL8" s="1"/>
      <c r="CM8" s="405" t="s">
        <v>2137</v>
      </c>
      <c r="CN8" s="406" t="s">
        <v>2091</v>
      </c>
      <c r="CO8" s="406">
        <v>2.0</v>
      </c>
      <c r="CP8" s="407" t="s">
        <v>2092</v>
      </c>
      <c r="CQ8" s="406">
        <v>368.23</v>
      </c>
      <c r="CR8" s="406">
        <v>368.23</v>
      </c>
      <c r="CS8" s="137">
        <f t="shared" si="29"/>
        <v>77.3283</v>
      </c>
      <c r="CT8" s="406">
        <f t="shared" si="30"/>
        <v>445.5583</v>
      </c>
      <c r="CU8" s="137">
        <f t="shared" si="31"/>
        <v>44.55583</v>
      </c>
      <c r="CV8" s="400">
        <f t="shared" si="32"/>
        <v>490.11413</v>
      </c>
      <c r="CW8" s="33" t="s">
        <v>1695</v>
      </c>
      <c r="CX8" s="401" t="s">
        <v>2138</v>
      </c>
      <c r="CY8" s="402" t="s">
        <v>2091</v>
      </c>
      <c r="CZ8" s="402">
        <v>2.0</v>
      </c>
      <c r="DA8" s="403" t="s">
        <v>2092</v>
      </c>
      <c r="DB8" s="402">
        <v>2303.39</v>
      </c>
      <c r="DC8" s="402">
        <v>4606.78</v>
      </c>
      <c r="DD8" s="404">
        <f t="shared" si="33"/>
        <v>483.7119</v>
      </c>
      <c r="DE8" s="402">
        <f t="shared" si="34"/>
        <v>2787.1019</v>
      </c>
      <c r="DF8" s="404">
        <f t="shared" si="35"/>
        <v>278.71019</v>
      </c>
      <c r="DG8" s="400">
        <f t="shared" si="36"/>
        <v>3065.81209</v>
      </c>
      <c r="DH8" s="373"/>
      <c r="DI8" s="403" t="s">
        <v>2139</v>
      </c>
      <c r="DJ8" s="402" t="s">
        <v>2091</v>
      </c>
      <c r="DK8" s="402">
        <v>1.0</v>
      </c>
      <c r="DL8" s="403" t="s">
        <v>2092</v>
      </c>
      <c r="DM8" s="402">
        <v>6864.41</v>
      </c>
      <c r="DN8" s="402">
        <v>6864.41</v>
      </c>
      <c r="DO8" s="404">
        <f t="shared" si="37"/>
        <v>1441.5261</v>
      </c>
      <c r="DP8" s="402">
        <f t="shared" si="38"/>
        <v>8305.9361</v>
      </c>
      <c r="DQ8" s="404">
        <f t="shared" si="39"/>
        <v>830.59361</v>
      </c>
      <c r="DR8" s="406">
        <f t="shared" si="40"/>
        <v>9136.52971</v>
      </c>
      <c r="DS8" s="373"/>
      <c r="DT8" s="399" t="s">
        <v>2140</v>
      </c>
      <c r="DU8" s="397" t="s">
        <v>2091</v>
      </c>
      <c r="DV8" s="397">
        <v>2.0</v>
      </c>
      <c r="DW8" s="395" t="s">
        <v>2092</v>
      </c>
      <c r="DX8" s="397">
        <v>8949.0</v>
      </c>
      <c r="DY8" s="397">
        <v>8838.98</v>
      </c>
      <c r="DZ8" s="136">
        <f t="shared" ref="DZ8:DZ22" si="52">DX8*21/100</f>
        <v>1879.29</v>
      </c>
      <c r="EA8" s="397">
        <f t="shared" si="49"/>
        <v>10828.29</v>
      </c>
      <c r="EB8" s="136">
        <f t="shared" si="50"/>
        <v>1082.829</v>
      </c>
      <c r="EC8" s="411">
        <f t="shared" si="51"/>
        <v>11911.119</v>
      </c>
      <c r="ED8" s="371"/>
      <c r="EE8" s="399" t="s">
        <v>2141</v>
      </c>
      <c r="EF8" s="397" t="s">
        <v>2091</v>
      </c>
      <c r="EG8" s="397">
        <v>2.0</v>
      </c>
      <c r="EH8" s="395" t="s">
        <v>2092</v>
      </c>
      <c r="EI8" s="397">
        <v>1398.3</v>
      </c>
      <c r="EJ8" s="397">
        <v>2796.6</v>
      </c>
      <c r="EK8" s="136">
        <f t="shared" si="41"/>
        <v>293.643</v>
      </c>
      <c r="EL8" s="397">
        <f t="shared" si="42"/>
        <v>1691.943</v>
      </c>
      <c r="EM8" s="136">
        <f t="shared" si="43"/>
        <v>169.1943</v>
      </c>
      <c r="EN8" s="400">
        <f t="shared" si="44"/>
        <v>1861.1373</v>
      </c>
      <c r="EO8" s="371"/>
    </row>
    <row r="9">
      <c r="A9" s="394">
        <v>5.0</v>
      </c>
      <c r="B9" s="412"/>
      <c r="C9" s="399" t="s">
        <v>2142</v>
      </c>
      <c r="D9" s="397" t="s">
        <v>2091</v>
      </c>
      <c r="E9" s="397">
        <v>1.0</v>
      </c>
      <c r="F9" s="395" t="s">
        <v>2092</v>
      </c>
      <c r="G9" s="397">
        <v>25911.46</v>
      </c>
      <c r="H9" s="397">
        <v>25911.46</v>
      </c>
      <c r="I9" s="136">
        <f t="shared" si="1"/>
        <v>5441.4066</v>
      </c>
      <c r="J9" s="397">
        <f t="shared" si="2"/>
        <v>31352.8666</v>
      </c>
      <c r="K9" s="136">
        <f t="shared" si="3"/>
        <v>3135.28666</v>
      </c>
      <c r="L9" s="398">
        <f t="shared" si="4"/>
        <v>34488.15326</v>
      </c>
      <c r="M9" s="372"/>
      <c r="N9" s="399" t="s">
        <v>2143</v>
      </c>
      <c r="O9" s="397" t="s">
        <v>2091</v>
      </c>
      <c r="P9" s="397">
        <v>3.0</v>
      </c>
      <c r="Q9" s="395" t="s">
        <v>2092</v>
      </c>
      <c r="R9" s="397">
        <v>12245.76</v>
      </c>
      <c r="S9" s="397">
        <v>12457.63</v>
      </c>
      <c r="T9" s="136">
        <f t="shared" si="5"/>
        <v>2571.6096</v>
      </c>
      <c r="U9" s="397">
        <f t="shared" si="6"/>
        <v>14817.3696</v>
      </c>
      <c r="V9" s="136">
        <f t="shared" si="7"/>
        <v>1481.73696</v>
      </c>
      <c r="W9" s="400">
        <f t="shared" si="8"/>
        <v>16299.10656</v>
      </c>
      <c r="X9" s="1"/>
      <c r="Y9" s="401" t="s">
        <v>2144</v>
      </c>
      <c r="Z9" s="402" t="s">
        <v>2091</v>
      </c>
      <c r="AA9" s="402">
        <v>7.0</v>
      </c>
      <c r="AB9" s="403" t="s">
        <v>2092</v>
      </c>
      <c r="AC9" s="402">
        <v>11601.61</v>
      </c>
      <c r="AD9" s="402">
        <v>81211.29</v>
      </c>
      <c r="AE9" s="404">
        <f t="shared" si="9"/>
        <v>2436.3381</v>
      </c>
      <c r="AF9" s="402">
        <f t="shared" si="10"/>
        <v>14037.9481</v>
      </c>
      <c r="AG9" s="404">
        <f t="shared" si="11"/>
        <v>1403.79481</v>
      </c>
      <c r="AH9" s="400">
        <f t="shared" si="12"/>
        <v>15441.74291</v>
      </c>
      <c r="AI9" s="373"/>
      <c r="AJ9" s="399" t="s">
        <v>2145</v>
      </c>
      <c r="AK9" s="397" t="s">
        <v>2091</v>
      </c>
      <c r="AL9" s="397">
        <v>-1.0</v>
      </c>
      <c r="AM9" s="395" t="s">
        <v>2092</v>
      </c>
      <c r="AN9" s="397">
        <v>14406.78</v>
      </c>
      <c r="AO9" s="397">
        <v>-14406.78</v>
      </c>
      <c r="AP9" s="136">
        <f t="shared" si="45"/>
        <v>3025.4238</v>
      </c>
      <c r="AQ9" s="397">
        <f t="shared" si="46"/>
        <v>17432.2038</v>
      </c>
      <c r="AR9" s="136">
        <f t="shared" si="47"/>
        <v>1743.22038</v>
      </c>
      <c r="AS9" s="400">
        <f t="shared" si="48"/>
        <v>19175.42418</v>
      </c>
      <c r="AT9" s="371"/>
      <c r="AU9" s="401" t="s">
        <v>2146</v>
      </c>
      <c r="AV9" s="402" t="s">
        <v>2091</v>
      </c>
      <c r="AW9" s="402">
        <v>2.0</v>
      </c>
      <c r="AX9" s="403" t="s">
        <v>2092</v>
      </c>
      <c r="AY9" s="402">
        <v>14233.05</v>
      </c>
      <c r="AZ9" s="402">
        <v>28466.1</v>
      </c>
      <c r="BA9" s="404">
        <f t="shared" si="13"/>
        <v>2988.9405</v>
      </c>
      <c r="BB9" s="402">
        <f t="shared" si="14"/>
        <v>17221.9905</v>
      </c>
      <c r="BC9" s="404">
        <f t="shared" si="15"/>
        <v>1722.19905</v>
      </c>
      <c r="BD9" s="400">
        <f t="shared" si="16"/>
        <v>18944.18955</v>
      </c>
      <c r="BE9" s="373"/>
      <c r="BF9" s="401" t="s">
        <v>2147</v>
      </c>
      <c r="BG9" s="402" t="s">
        <v>2091</v>
      </c>
      <c r="BH9" s="402">
        <v>-1.0</v>
      </c>
      <c r="BI9" s="403" t="s">
        <v>2092</v>
      </c>
      <c r="BJ9" s="402">
        <v>13983.06</v>
      </c>
      <c r="BK9" s="402">
        <v>-13983.06</v>
      </c>
      <c r="BL9" s="404">
        <f t="shared" si="17"/>
        <v>2936.4426</v>
      </c>
      <c r="BM9" s="402">
        <f t="shared" si="18"/>
        <v>16919.5026</v>
      </c>
      <c r="BN9" s="404">
        <f t="shared" si="19"/>
        <v>1691.95026</v>
      </c>
      <c r="BO9" s="400">
        <f t="shared" si="20"/>
        <v>18611.45286</v>
      </c>
      <c r="BP9" s="373"/>
      <c r="BQ9" s="399" t="s">
        <v>2148</v>
      </c>
      <c r="BR9" s="397" t="s">
        <v>2091</v>
      </c>
      <c r="BS9" s="397">
        <v>1.0</v>
      </c>
      <c r="BT9" s="395" t="s">
        <v>2092</v>
      </c>
      <c r="BU9" s="397">
        <v>26562.5</v>
      </c>
      <c r="BV9" s="397">
        <v>26562.5</v>
      </c>
      <c r="BW9" s="136">
        <f t="shared" si="21"/>
        <v>7968.75</v>
      </c>
      <c r="BX9" s="397">
        <f t="shared" si="22"/>
        <v>34531.25</v>
      </c>
      <c r="BY9" s="136">
        <f t="shared" si="23"/>
        <v>3453.125</v>
      </c>
      <c r="BZ9" s="398">
        <f t="shared" si="24"/>
        <v>37984.375</v>
      </c>
      <c r="CA9" s="371" t="s">
        <v>343</v>
      </c>
      <c r="CB9" s="399" t="s">
        <v>2149</v>
      </c>
      <c r="CC9" s="397" t="s">
        <v>2091</v>
      </c>
      <c r="CD9" s="397">
        <v>2.0</v>
      </c>
      <c r="CE9" s="395" t="s">
        <v>2092</v>
      </c>
      <c r="CF9" s="397">
        <v>9915.25</v>
      </c>
      <c r="CG9" s="397">
        <v>19830.5</v>
      </c>
      <c r="CH9" s="136">
        <f t="shared" si="25"/>
        <v>2082.2025</v>
      </c>
      <c r="CI9" s="397">
        <f t="shared" si="26"/>
        <v>11997.4525</v>
      </c>
      <c r="CJ9" s="136">
        <f t="shared" si="27"/>
        <v>1199.74525</v>
      </c>
      <c r="CK9" s="400">
        <f t="shared" si="28"/>
        <v>13197.19775</v>
      </c>
      <c r="CL9" s="1"/>
      <c r="CM9" s="405" t="s">
        <v>2150</v>
      </c>
      <c r="CN9" s="406" t="s">
        <v>2091</v>
      </c>
      <c r="CO9" s="406">
        <v>1.0</v>
      </c>
      <c r="CP9" s="407" t="s">
        <v>2092</v>
      </c>
      <c r="CQ9" s="406">
        <v>369.58</v>
      </c>
      <c r="CR9" s="406">
        <v>369.58</v>
      </c>
      <c r="CS9" s="137">
        <f t="shared" si="29"/>
        <v>77.6118</v>
      </c>
      <c r="CT9" s="406">
        <f t="shared" si="30"/>
        <v>447.1918</v>
      </c>
      <c r="CU9" s="137">
        <f t="shared" si="31"/>
        <v>44.71918</v>
      </c>
      <c r="CV9" s="400">
        <f t="shared" si="32"/>
        <v>491.91098</v>
      </c>
      <c r="CW9" s="33" t="s">
        <v>1695</v>
      </c>
      <c r="CX9" s="401" t="s">
        <v>2151</v>
      </c>
      <c r="CY9" s="402" t="s">
        <v>2091</v>
      </c>
      <c r="CZ9" s="402">
        <v>1.0</v>
      </c>
      <c r="DA9" s="403" t="s">
        <v>2092</v>
      </c>
      <c r="DB9" s="402">
        <v>2489.95</v>
      </c>
      <c r="DC9" s="402">
        <v>2576.16</v>
      </c>
      <c r="DD9" s="404">
        <f t="shared" si="33"/>
        <v>522.8895</v>
      </c>
      <c r="DE9" s="402">
        <f t="shared" si="34"/>
        <v>3012.8395</v>
      </c>
      <c r="DF9" s="404">
        <f t="shared" si="35"/>
        <v>301.28395</v>
      </c>
      <c r="DG9" s="400">
        <f t="shared" si="36"/>
        <v>3314.12345</v>
      </c>
      <c r="DH9" s="373"/>
      <c r="DI9" s="403" t="s">
        <v>2152</v>
      </c>
      <c r="DJ9" s="402" t="s">
        <v>2091</v>
      </c>
      <c r="DK9" s="402">
        <v>2.0</v>
      </c>
      <c r="DL9" s="403" t="s">
        <v>2092</v>
      </c>
      <c r="DM9" s="402">
        <v>4858.46</v>
      </c>
      <c r="DN9" s="402">
        <v>9716.92</v>
      </c>
      <c r="DO9" s="404">
        <f t="shared" si="37"/>
        <v>1020.2766</v>
      </c>
      <c r="DP9" s="402">
        <f t="shared" si="38"/>
        <v>5878.7366</v>
      </c>
      <c r="DQ9" s="404">
        <f t="shared" si="39"/>
        <v>587.87366</v>
      </c>
      <c r="DR9" s="406">
        <f t="shared" si="40"/>
        <v>6466.61026</v>
      </c>
      <c r="DS9" s="373"/>
      <c r="DT9" s="399" t="s">
        <v>2153</v>
      </c>
      <c r="DU9" s="397" t="s">
        <v>2091</v>
      </c>
      <c r="DV9" s="397">
        <v>2.0</v>
      </c>
      <c r="DW9" s="395" t="s">
        <v>2092</v>
      </c>
      <c r="DX9" s="397">
        <v>11385.31</v>
      </c>
      <c r="DY9" s="397">
        <v>11124.3</v>
      </c>
      <c r="DZ9" s="136">
        <f t="shared" si="52"/>
        <v>2390.9151</v>
      </c>
      <c r="EA9" s="397">
        <f t="shared" si="49"/>
        <v>13776.2251</v>
      </c>
      <c r="EB9" s="136">
        <f t="shared" si="50"/>
        <v>1377.62251</v>
      </c>
      <c r="EC9" s="411">
        <f t="shared" si="51"/>
        <v>15153.84761</v>
      </c>
      <c r="ED9" s="371"/>
      <c r="EE9" s="399" t="s">
        <v>2154</v>
      </c>
      <c r="EF9" s="397" t="s">
        <v>2091</v>
      </c>
      <c r="EG9" s="397">
        <v>2.0</v>
      </c>
      <c r="EH9" s="395" t="s">
        <v>2092</v>
      </c>
      <c r="EI9" s="397">
        <v>3204.52</v>
      </c>
      <c r="EJ9" s="397">
        <v>6409.04</v>
      </c>
      <c r="EK9" s="136">
        <f t="shared" si="41"/>
        <v>672.9492</v>
      </c>
      <c r="EL9" s="397">
        <f t="shared" si="42"/>
        <v>3877.4692</v>
      </c>
      <c r="EM9" s="136">
        <f t="shared" si="43"/>
        <v>387.74692</v>
      </c>
      <c r="EN9" s="400">
        <f t="shared" si="44"/>
        <v>4265.21612</v>
      </c>
      <c r="EO9" s="371"/>
    </row>
    <row r="10">
      <c r="A10" s="394">
        <v>6.0</v>
      </c>
      <c r="B10" s="412"/>
      <c r="C10" s="399" t="s">
        <v>2155</v>
      </c>
      <c r="D10" s="397" t="s">
        <v>2091</v>
      </c>
      <c r="E10" s="397">
        <v>4.0</v>
      </c>
      <c r="F10" s="395" t="s">
        <v>2092</v>
      </c>
      <c r="G10" s="397">
        <v>26264.84</v>
      </c>
      <c r="H10" s="397">
        <v>105059.36</v>
      </c>
      <c r="I10" s="136">
        <f t="shared" si="1"/>
        <v>5515.6164</v>
      </c>
      <c r="J10" s="397">
        <f t="shared" si="2"/>
        <v>31780.4564</v>
      </c>
      <c r="K10" s="136">
        <f t="shared" si="3"/>
        <v>3178.04564</v>
      </c>
      <c r="L10" s="398">
        <f t="shared" si="4"/>
        <v>34958.50204</v>
      </c>
      <c r="M10" s="372"/>
      <c r="N10" s="399" t="s">
        <v>2156</v>
      </c>
      <c r="O10" s="397" t="s">
        <v>2091</v>
      </c>
      <c r="P10" s="397">
        <v>5.0</v>
      </c>
      <c r="Q10" s="395" t="s">
        <v>2092</v>
      </c>
      <c r="R10" s="397">
        <v>13389.84</v>
      </c>
      <c r="S10" s="397">
        <v>66949.21</v>
      </c>
      <c r="T10" s="136">
        <f t="shared" si="5"/>
        <v>2811.8664</v>
      </c>
      <c r="U10" s="397">
        <f t="shared" si="6"/>
        <v>16201.7064</v>
      </c>
      <c r="V10" s="136">
        <f t="shared" si="7"/>
        <v>1620.17064</v>
      </c>
      <c r="W10" s="400">
        <f t="shared" si="8"/>
        <v>17821.87704</v>
      </c>
      <c r="X10" s="1"/>
      <c r="Y10" s="401" t="s">
        <v>2157</v>
      </c>
      <c r="Z10" s="402" t="s">
        <v>2091</v>
      </c>
      <c r="AA10" s="402">
        <v>7.0</v>
      </c>
      <c r="AB10" s="403" t="s">
        <v>2092</v>
      </c>
      <c r="AC10" s="402">
        <v>12081.16</v>
      </c>
      <c r="AD10" s="402">
        <v>84568.08</v>
      </c>
      <c r="AE10" s="404">
        <f t="shared" si="9"/>
        <v>2537.0436</v>
      </c>
      <c r="AF10" s="402">
        <f t="shared" si="10"/>
        <v>14618.2036</v>
      </c>
      <c r="AG10" s="404">
        <f t="shared" si="11"/>
        <v>1461.82036</v>
      </c>
      <c r="AH10" s="400">
        <f t="shared" si="12"/>
        <v>16080.02396</v>
      </c>
      <c r="AI10" s="373"/>
      <c r="AJ10" s="399" t="s">
        <v>2158</v>
      </c>
      <c r="AK10" s="397" t="s">
        <v>2091</v>
      </c>
      <c r="AL10" s="397">
        <v>3.0</v>
      </c>
      <c r="AM10" s="395" t="s">
        <v>2092</v>
      </c>
      <c r="AN10" s="397">
        <v>11864.4</v>
      </c>
      <c r="AO10" s="397">
        <v>35593.23</v>
      </c>
      <c r="AP10" s="136">
        <f t="shared" si="45"/>
        <v>2491.524</v>
      </c>
      <c r="AQ10" s="397">
        <f t="shared" si="46"/>
        <v>14355.924</v>
      </c>
      <c r="AR10" s="136">
        <f t="shared" si="47"/>
        <v>1435.5924</v>
      </c>
      <c r="AS10" s="400">
        <f t="shared" si="48"/>
        <v>15791.5164</v>
      </c>
      <c r="AT10" s="371"/>
      <c r="AU10" s="401" t="s">
        <v>2159</v>
      </c>
      <c r="AV10" s="402" t="s">
        <v>2091</v>
      </c>
      <c r="AW10" s="402">
        <v>1.0</v>
      </c>
      <c r="AX10" s="403" t="s">
        <v>2092</v>
      </c>
      <c r="AY10" s="402">
        <v>14633.9</v>
      </c>
      <c r="AZ10" s="402">
        <v>14633.9</v>
      </c>
      <c r="BA10" s="404">
        <f t="shared" si="13"/>
        <v>3073.119</v>
      </c>
      <c r="BB10" s="402">
        <f t="shared" si="14"/>
        <v>17707.019</v>
      </c>
      <c r="BC10" s="404">
        <f t="shared" si="15"/>
        <v>1770.7019</v>
      </c>
      <c r="BD10" s="400">
        <f t="shared" si="16"/>
        <v>19477.7209</v>
      </c>
      <c r="BE10" s="373"/>
      <c r="BF10" s="401" t="s">
        <v>2160</v>
      </c>
      <c r="BG10" s="402" t="s">
        <v>2091</v>
      </c>
      <c r="BH10" s="402">
        <v>1.0</v>
      </c>
      <c r="BI10" s="403" t="s">
        <v>2092</v>
      </c>
      <c r="BJ10" s="402">
        <v>13135.59</v>
      </c>
      <c r="BK10" s="402">
        <v>13135.59</v>
      </c>
      <c r="BL10" s="404">
        <f t="shared" si="17"/>
        <v>2758.4739</v>
      </c>
      <c r="BM10" s="402">
        <f t="shared" si="18"/>
        <v>15894.0639</v>
      </c>
      <c r="BN10" s="404">
        <f t="shared" si="19"/>
        <v>1589.40639</v>
      </c>
      <c r="BO10" s="400">
        <f t="shared" si="20"/>
        <v>17483.47029</v>
      </c>
      <c r="BP10" s="373"/>
      <c r="BQ10" s="399" t="s">
        <v>2161</v>
      </c>
      <c r="BR10" s="397" t="s">
        <v>2091</v>
      </c>
      <c r="BS10" s="397">
        <v>1.0</v>
      </c>
      <c r="BT10" s="395" t="s">
        <v>2092</v>
      </c>
      <c r="BU10" s="397">
        <v>18220.35</v>
      </c>
      <c r="BV10" s="397">
        <v>17796.61</v>
      </c>
      <c r="BW10" s="136">
        <f t="shared" si="21"/>
        <v>5466.105</v>
      </c>
      <c r="BX10" s="397">
        <f t="shared" si="22"/>
        <v>23686.455</v>
      </c>
      <c r="BY10" s="136">
        <f t="shared" si="23"/>
        <v>2368.6455</v>
      </c>
      <c r="BZ10" s="398">
        <f t="shared" si="24"/>
        <v>26055.1005</v>
      </c>
      <c r="CA10" s="371" t="s">
        <v>2162</v>
      </c>
      <c r="CB10" s="399" t="s">
        <v>2163</v>
      </c>
      <c r="CC10" s="397" t="s">
        <v>2091</v>
      </c>
      <c r="CD10" s="397">
        <v>1.0</v>
      </c>
      <c r="CE10" s="395" t="s">
        <v>2092</v>
      </c>
      <c r="CF10" s="397">
        <v>10012.71</v>
      </c>
      <c r="CG10" s="397">
        <v>10012.71</v>
      </c>
      <c r="CH10" s="136">
        <f t="shared" si="25"/>
        <v>2102.6691</v>
      </c>
      <c r="CI10" s="397">
        <f t="shared" si="26"/>
        <v>12115.3791</v>
      </c>
      <c r="CJ10" s="136">
        <f t="shared" si="27"/>
        <v>1211.53791</v>
      </c>
      <c r="CK10" s="400">
        <f t="shared" si="28"/>
        <v>13326.91701</v>
      </c>
      <c r="CL10" s="1"/>
      <c r="CM10" s="405" t="s">
        <v>2164</v>
      </c>
      <c r="CN10" s="406" t="s">
        <v>2091</v>
      </c>
      <c r="CO10" s="406">
        <v>2.0</v>
      </c>
      <c r="CP10" s="407" t="s">
        <v>2092</v>
      </c>
      <c r="CQ10" s="406">
        <v>1366.2</v>
      </c>
      <c r="CR10" s="406">
        <v>1427.43</v>
      </c>
      <c r="CS10" s="137">
        <f t="shared" si="29"/>
        <v>286.902</v>
      </c>
      <c r="CT10" s="406">
        <f t="shared" si="30"/>
        <v>1653.102</v>
      </c>
      <c r="CU10" s="137">
        <f t="shared" si="31"/>
        <v>165.3102</v>
      </c>
      <c r="CV10" s="400">
        <f t="shared" si="32"/>
        <v>1818.4122</v>
      </c>
      <c r="CW10" s="33" t="s">
        <v>1695</v>
      </c>
      <c r="CX10" s="401" t="s">
        <v>2165</v>
      </c>
      <c r="CY10" s="402" t="s">
        <v>2091</v>
      </c>
      <c r="CZ10" s="402">
        <v>1.0</v>
      </c>
      <c r="DA10" s="403" t="s">
        <v>2092</v>
      </c>
      <c r="DB10" s="402">
        <v>1822.03</v>
      </c>
      <c r="DC10" s="402">
        <v>1822.03</v>
      </c>
      <c r="DD10" s="404">
        <f t="shared" si="33"/>
        <v>382.6263</v>
      </c>
      <c r="DE10" s="402">
        <f t="shared" si="34"/>
        <v>2204.6563</v>
      </c>
      <c r="DF10" s="404">
        <f t="shared" si="35"/>
        <v>220.46563</v>
      </c>
      <c r="DG10" s="400">
        <f t="shared" si="36"/>
        <v>2425.12193</v>
      </c>
      <c r="DH10" s="373"/>
      <c r="DI10" s="403" t="s">
        <v>2166</v>
      </c>
      <c r="DJ10" s="402" t="s">
        <v>2091</v>
      </c>
      <c r="DK10" s="402">
        <v>3.0</v>
      </c>
      <c r="DL10" s="403" t="s">
        <v>2092</v>
      </c>
      <c r="DM10" s="402">
        <v>7612.99</v>
      </c>
      <c r="DN10" s="402">
        <v>7645.94</v>
      </c>
      <c r="DO10" s="404">
        <f t="shared" si="37"/>
        <v>1598.7279</v>
      </c>
      <c r="DP10" s="402">
        <f t="shared" si="38"/>
        <v>9211.7179</v>
      </c>
      <c r="DQ10" s="404">
        <f t="shared" si="39"/>
        <v>921.17179</v>
      </c>
      <c r="DR10" s="406">
        <f t="shared" si="40"/>
        <v>10132.88969</v>
      </c>
      <c r="DS10" s="373"/>
      <c r="DT10" s="414" t="s">
        <v>2167</v>
      </c>
      <c r="DU10" s="397" t="s">
        <v>2091</v>
      </c>
      <c r="DV10" s="397">
        <v>1.0</v>
      </c>
      <c r="DW10" s="395" t="s">
        <v>2092</v>
      </c>
      <c r="DX10" s="397">
        <v>1521.66</v>
      </c>
      <c r="DY10" s="397">
        <v>1690.17</v>
      </c>
      <c r="DZ10" s="136">
        <f t="shared" si="52"/>
        <v>319.5486</v>
      </c>
      <c r="EA10" s="397">
        <f t="shared" si="49"/>
        <v>1841.2086</v>
      </c>
      <c r="EB10" s="136">
        <f t="shared" si="50"/>
        <v>184.12086</v>
      </c>
      <c r="EC10" s="411">
        <f t="shared" si="51"/>
        <v>2025.32946</v>
      </c>
      <c r="ED10" s="371"/>
      <c r="EE10" s="183"/>
      <c r="EF10" s="154"/>
      <c r="EG10" s="154"/>
      <c r="EH10" s="154"/>
      <c r="EI10" s="154"/>
      <c r="EJ10" s="154"/>
      <c r="EK10" s="154"/>
      <c r="EL10" s="154"/>
      <c r="EM10" s="154"/>
      <c r="EN10" s="185"/>
      <c r="EO10" s="371"/>
    </row>
    <row r="11">
      <c r="A11" s="394">
        <v>7.0</v>
      </c>
      <c r="B11" s="412"/>
      <c r="C11" s="395" t="s">
        <v>2168</v>
      </c>
      <c r="D11" s="397" t="s">
        <v>2091</v>
      </c>
      <c r="E11" s="397">
        <v>1.0</v>
      </c>
      <c r="F11" s="395" t="s">
        <v>2092</v>
      </c>
      <c r="G11" s="397">
        <v>12677.97</v>
      </c>
      <c r="H11" s="397">
        <v>12677.97</v>
      </c>
      <c r="I11" s="136">
        <f t="shared" si="1"/>
        <v>2662.3737</v>
      </c>
      <c r="J11" s="397">
        <f t="shared" si="2"/>
        <v>15340.3437</v>
      </c>
      <c r="K11" s="136">
        <f t="shared" si="3"/>
        <v>1534.03437</v>
      </c>
      <c r="L11" s="398">
        <f t="shared" si="4"/>
        <v>16874.37807</v>
      </c>
      <c r="M11" s="372"/>
      <c r="N11" s="399" t="s">
        <v>2169</v>
      </c>
      <c r="O11" s="397" t="s">
        <v>2091</v>
      </c>
      <c r="P11" s="397">
        <v>2.0</v>
      </c>
      <c r="Q11" s="395" t="s">
        <v>2092</v>
      </c>
      <c r="R11" s="397">
        <v>13050.85</v>
      </c>
      <c r="S11" s="397">
        <v>26101.7</v>
      </c>
      <c r="T11" s="136">
        <f t="shared" si="5"/>
        <v>2740.6785</v>
      </c>
      <c r="U11" s="397">
        <f t="shared" si="6"/>
        <v>15791.5285</v>
      </c>
      <c r="V11" s="136">
        <f t="shared" si="7"/>
        <v>1579.15285</v>
      </c>
      <c r="W11" s="400">
        <f t="shared" si="8"/>
        <v>17370.68135</v>
      </c>
      <c r="X11" s="1"/>
      <c r="Y11" s="401" t="s">
        <v>2170</v>
      </c>
      <c r="Z11" s="402" t="s">
        <v>2091</v>
      </c>
      <c r="AA11" s="402">
        <v>1.0</v>
      </c>
      <c r="AB11" s="403" t="s">
        <v>2092</v>
      </c>
      <c r="AC11" s="402">
        <v>12372.88</v>
      </c>
      <c r="AD11" s="402">
        <v>12372.88</v>
      </c>
      <c r="AE11" s="404">
        <f t="shared" si="9"/>
        <v>2598.3048</v>
      </c>
      <c r="AF11" s="402">
        <f t="shared" si="10"/>
        <v>14971.1848</v>
      </c>
      <c r="AG11" s="404">
        <f t="shared" si="11"/>
        <v>1497.11848</v>
      </c>
      <c r="AH11" s="400">
        <f t="shared" si="12"/>
        <v>16468.30328</v>
      </c>
      <c r="AI11" s="373"/>
      <c r="AJ11" s="399" t="s">
        <v>2171</v>
      </c>
      <c r="AK11" s="397" t="s">
        <v>2091</v>
      </c>
      <c r="AL11" s="397">
        <v>1.0</v>
      </c>
      <c r="AM11" s="395" t="s">
        <v>2092</v>
      </c>
      <c r="AN11" s="397">
        <v>12055.09</v>
      </c>
      <c r="AO11" s="397">
        <v>11864.4</v>
      </c>
      <c r="AP11" s="136">
        <f t="shared" si="45"/>
        <v>2531.5689</v>
      </c>
      <c r="AQ11" s="397">
        <f t="shared" si="46"/>
        <v>14586.6589</v>
      </c>
      <c r="AR11" s="136">
        <f t="shared" si="47"/>
        <v>1458.66589</v>
      </c>
      <c r="AS11" s="400">
        <f t="shared" si="48"/>
        <v>16045.32479</v>
      </c>
      <c r="AT11" s="371"/>
      <c r="AU11" s="401" t="s">
        <v>2172</v>
      </c>
      <c r="AV11" s="402" t="s">
        <v>2091</v>
      </c>
      <c r="AW11" s="402">
        <v>2.0</v>
      </c>
      <c r="AX11" s="403" t="s">
        <v>2092</v>
      </c>
      <c r="AY11" s="402">
        <v>13321.19</v>
      </c>
      <c r="AZ11" s="402">
        <v>26642.38</v>
      </c>
      <c r="BA11" s="404">
        <f t="shared" si="13"/>
        <v>2797.4499</v>
      </c>
      <c r="BB11" s="402">
        <f t="shared" si="14"/>
        <v>16118.6399</v>
      </c>
      <c r="BC11" s="404">
        <f t="shared" si="15"/>
        <v>1611.86399</v>
      </c>
      <c r="BD11" s="400">
        <f t="shared" si="16"/>
        <v>17730.50389</v>
      </c>
      <c r="BE11" s="373"/>
      <c r="BF11" s="401" t="s">
        <v>2173</v>
      </c>
      <c r="BG11" s="402" t="s">
        <v>2091</v>
      </c>
      <c r="BH11" s="402">
        <v>1.0</v>
      </c>
      <c r="BI11" s="403" t="s">
        <v>2092</v>
      </c>
      <c r="BJ11" s="402">
        <v>10593.25</v>
      </c>
      <c r="BK11" s="402">
        <v>10593.25</v>
      </c>
      <c r="BL11" s="404">
        <f t="shared" si="17"/>
        <v>2224.5825</v>
      </c>
      <c r="BM11" s="402">
        <f t="shared" si="18"/>
        <v>12817.8325</v>
      </c>
      <c r="BN11" s="404">
        <f t="shared" si="19"/>
        <v>1281.78325</v>
      </c>
      <c r="BO11" s="400">
        <f t="shared" si="20"/>
        <v>14099.61575</v>
      </c>
      <c r="BP11" s="373"/>
      <c r="BQ11" s="399" t="s">
        <v>2174</v>
      </c>
      <c r="BR11" s="397" t="s">
        <v>2091</v>
      </c>
      <c r="BS11" s="397">
        <v>1.0</v>
      </c>
      <c r="BT11" s="395" t="s">
        <v>2092</v>
      </c>
      <c r="BU11" s="397">
        <v>31640.62</v>
      </c>
      <c r="BV11" s="397">
        <v>31640.62</v>
      </c>
      <c r="BW11" s="136">
        <f t="shared" si="21"/>
        <v>9492.186</v>
      </c>
      <c r="BX11" s="397">
        <f t="shared" si="22"/>
        <v>41132.806</v>
      </c>
      <c r="BY11" s="136">
        <f t="shared" si="23"/>
        <v>4113.2806</v>
      </c>
      <c r="BZ11" s="398">
        <f t="shared" si="24"/>
        <v>45246.0866</v>
      </c>
      <c r="CA11" s="371" t="s">
        <v>343</v>
      </c>
      <c r="CB11" s="399" t="s">
        <v>2175</v>
      </c>
      <c r="CC11" s="397" t="s">
        <v>2091</v>
      </c>
      <c r="CD11" s="397">
        <v>1.0</v>
      </c>
      <c r="CE11" s="395" t="s">
        <v>2092</v>
      </c>
      <c r="CF11" s="397">
        <v>12796.61</v>
      </c>
      <c r="CG11" s="397">
        <v>12796.61</v>
      </c>
      <c r="CH11" s="136">
        <f t="shared" si="25"/>
        <v>2687.2881</v>
      </c>
      <c r="CI11" s="397">
        <f t="shared" si="26"/>
        <v>15483.8981</v>
      </c>
      <c r="CJ11" s="136">
        <f t="shared" si="27"/>
        <v>1548.38981</v>
      </c>
      <c r="CK11" s="400">
        <f t="shared" si="28"/>
        <v>17032.28791</v>
      </c>
      <c r="CL11" s="1"/>
      <c r="CM11" s="405" t="s">
        <v>2176</v>
      </c>
      <c r="CN11" s="406" t="s">
        <v>2091</v>
      </c>
      <c r="CO11" s="406">
        <v>1.0</v>
      </c>
      <c r="CP11" s="407" t="s">
        <v>2092</v>
      </c>
      <c r="CQ11" s="406">
        <v>463.56</v>
      </c>
      <c r="CR11" s="406">
        <v>463.56</v>
      </c>
      <c r="CS11" s="137">
        <f t="shared" si="29"/>
        <v>97.3476</v>
      </c>
      <c r="CT11" s="406">
        <f t="shared" si="30"/>
        <v>560.9076</v>
      </c>
      <c r="CU11" s="137">
        <f t="shared" si="31"/>
        <v>56.09076</v>
      </c>
      <c r="CV11" s="400">
        <f t="shared" si="32"/>
        <v>616.99836</v>
      </c>
      <c r="CW11" s="33" t="s">
        <v>1695</v>
      </c>
      <c r="CX11" s="401" t="s">
        <v>2177</v>
      </c>
      <c r="CY11" s="402" t="s">
        <v>2091</v>
      </c>
      <c r="CZ11" s="402">
        <v>1.0</v>
      </c>
      <c r="DA11" s="403" t="s">
        <v>2092</v>
      </c>
      <c r="DB11" s="402">
        <v>3540.67</v>
      </c>
      <c r="DC11" s="402">
        <v>3601.69</v>
      </c>
      <c r="DD11" s="404">
        <f t="shared" si="33"/>
        <v>743.5407</v>
      </c>
      <c r="DE11" s="402">
        <f t="shared" si="34"/>
        <v>4284.2107</v>
      </c>
      <c r="DF11" s="404">
        <f t="shared" si="35"/>
        <v>428.42107</v>
      </c>
      <c r="DG11" s="400">
        <f t="shared" si="36"/>
        <v>4712.63177</v>
      </c>
      <c r="DH11" s="373"/>
      <c r="DI11" s="403" t="s">
        <v>2178</v>
      </c>
      <c r="DJ11" s="402" t="s">
        <v>2091</v>
      </c>
      <c r="DK11" s="402">
        <v>7.0</v>
      </c>
      <c r="DL11" s="403" t="s">
        <v>2092</v>
      </c>
      <c r="DM11" s="402">
        <v>3728.81</v>
      </c>
      <c r="DN11" s="402">
        <v>26101.67</v>
      </c>
      <c r="DO11" s="404">
        <f t="shared" si="37"/>
        <v>783.0501</v>
      </c>
      <c r="DP11" s="402">
        <f t="shared" si="38"/>
        <v>4511.8601</v>
      </c>
      <c r="DQ11" s="404">
        <f t="shared" si="39"/>
        <v>451.18601</v>
      </c>
      <c r="DR11" s="406">
        <f t="shared" si="40"/>
        <v>4963.04611</v>
      </c>
      <c r="DS11" s="373"/>
      <c r="DT11" s="399" t="s">
        <v>2179</v>
      </c>
      <c r="DU11" s="397" t="s">
        <v>2091</v>
      </c>
      <c r="DV11" s="397">
        <v>1.0</v>
      </c>
      <c r="DW11" s="395" t="s">
        <v>2092</v>
      </c>
      <c r="DX11" s="397">
        <v>1827.6</v>
      </c>
      <c r="DY11" s="397">
        <v>1713.24</v>
      </c>
      <c r="DZ11" s="136">
        <f t="shared" si="52"/>
        <v>383.796</v>
      </c>
      <c r="EA11" s="397">
        <f t="shared" si="49"/>
        <v>2211.396</v>
      </c>
      <c r="EB11" s="136">
        <f t="shared" si="50"/>
        <v>221.1396</v>
      </c>
      <c r="EC11" s="411">
        <f t="shared" si="51"/>
        <v>2432.5356</v>
      </c>
      <c r="ED11" s="371"/>
      <c r="EE11" s="183"/>
      <c r="EF11" s="154"/>
      <c r="EG11" s="154"/>
      <c r="EH11" s="154"/>
      <c r="EI11" s="154"/>
      <c r="EJ11" s="154"/>
      <c r="EK11" s="154"/>
      <c r="EL11" s="154"/>
      <c r="EM11" s="154"/>
      <c r="EN11" s="185"/>
      <c r="EO11" s="371"/>
    </row>
    <row r="12">
      <c r="A12" s="394">
        <v>8.0</v>
      </c>
      <c r="B12" s="370"/>
      <c r="C12" s="399" t="s">
        <v>2180</v>
      </c>
      <c r="D12" s="397" t="s">
        <v>2091</v>
      </c>
      <c r="E12" s="397">
        <v>6.0</v>
      </c>
      <c r="F12" s="395" t="s">
        <v>2092</v>
      </c>
      <c r="G12" s="397">
        <v>11945.83</v>
      </c>
      <c r="H12" s="397">
        <v>74653.72</v>
      </c>
      <c r="I12" s="136">
        <f t="shared" si="1"/>
        <v>2508.6243</v>
      </c>
      <c r="J12" s="397">
        <f t="shared" si="2"/>
        <v>14454.4543</v>
      </c>
      <c r="K12" s="136">
        <f t="shared" si="3"/>
        <v>1445.44543</v>
      </c>
      <c r="L12" s="398">
        <f t="shared" si="4"/>
        <v>15899.89973</v>
      </c>
      <c r="M12" s="372"/>
      <c r="N12" s="399" t="s">
        <v>2181</v>
      </c>
      <c r="O12" s="397" t="s">
        <v>2091</v>
      </c>
      <c r="P12" s="397">
        <v>2.0</v>
      </c>
      <c r="Q12" s="395" t="s">
        <v>2092</v>
      </c>
      <c r="R12" s="397">
        <v>13050.85</v>
      </c>
      <c r="S12" s="397">
        <v>26101.7</v>
      </c>
      <c r="T12" s="136">
        <f t="shared" si="5"/>
        <v>2740.6785</v>
      </c>
      <c r="U12" s="397">
        <f t="shared" si="6"/>
        <v>15791.5285</v>
      </c>
      <c r="V12" s="136">
        <f t="shared" si="7"/>
        <v>1579.15285</v>
      </c>
      <c r="W12" s="400">
        <f t="shared" si="8"/>
        <v>17370.68135</v>
      </c>
      <c r="X12" s="1"/>
      <c r="Y12" s="401" t="s">
        <v>2182</v>
      </c>
      <c r="Z12" s="402" t="s">
        <v>2091</v>
      </c>
      <c r="AA12" s="402">
        <v>1.0</v>
      </c>
      <c r="AB12" s="403" t="s">
        <v>2092</v>
      </c>
      <c r="AC12" s="402">
        <v>12630.51</v>
      </c>
      <c r="AD12" s="402">
        <v>12630.51</v>
      </c>
      <c r="AE12" s="404">
        <f t="shared" si="9"/>
        <v>2652.4071</v>
      </c>
      <c r="AF12" s="402">
        <f t="shared" si="10"/>
        <v>15282.9171</v>
      </c>
      <c r="AG12" s="404">
        <f t="shared" si="11"/>
        <v>1528.29171</v>
      </c>
      <c r="AH12" s="400">
        <f t="shared" si="12"/>
        <v>16811.20881</v>
      </c>
      <c r="AI12" s="373"/>
      <c r="AJ12" s="399" t="s">
        <v>2183</v>
      </c>
      <c r="AK12" s="397" t="s">
        <v>2091</v>
      </c>
      <c r="AL12" s="397">
        <v>1.0</v>
      </c>
      <c r="AM12" s="395" t="s">
        <v>2092</v>
      </c>
      <c r="AN12" s="397">
        <v>18389.84</v>
      </c>
      <c r="AO12" s="397">
        <v>18389.84</v>
      </c>
      <c r="AP12" s="136">
        <f t="shared" si="45"/>
        <v>3861.8664</v>
      </c>
      <c r="AQ12" s="397">
        <f t="shared" si="46"/>
        <v>22251.7064</v>
      </c>
      <c r="AR12" s="136">
        <f t="shared" si="47"/>
        <v>2225.17064</v>
      </c>
      <c r="AS12" s="400">
        <f t="shared" si="48"/>
        <v>24476.87704</v>
      </c>
      <c r="AT12" s="371"/>
      <c r="AU12" s="401" t="s">
        <v>2184</v>
      </c>
      <c r="AV12" s="402" t="s">
        <v>2091</v>
      </c>
      <c r="AW12" s="402">
        <v>1.0</v>
      </c>
      <c r="AX12" s="403" t="s">
        <v>2092</v>
      </c>
      <c r="AY12" s="402">
        <v>14372.88</v>
      </c>
      <c r="AZ12" s="402">
        <v>14372.88</v>
      </c>
      <c r="BA12" s="404">
        <f t="shared" si="13"/>
        <v>3018.3048</v>
      </c>
      <c r="BB12" s="402">
        <f t="shared" si="14"/>
        <v>17391.1848</v>
      </c>
      <c r="BC12" s="404">
        <f t="shared" si="15"/>
        <v>1739.11848</v>
      </c>
      <c r="BD12" s="400">
        <f t="shared" si="16"/>
        <v>19130.30328</v>
      </c>
      <c r="BE12" s="373"/>
      <c r="BF12" s="401" t="s">
        <v>2185</v>
      </c>
      <c r="BG12" s="402" t="s">
        <v>2091</v>
      </c>
      <c r="BH12" s="402">
        <v>3.0</v>
      </c>
      <c r="BI12" s="403" t="s">
        <v>2092</v>
      </c>
      <c r="BJ12" s="402">
        <v>11757.09</v>
      </c>
      <c r="BK12" s="402">
        <v>35271.26</v>
      </c>
      <c r="BL12" s="404">
        <f t="shared" si="17"/>
        <v>2468.9889</v>
      </c>
      <c r="BM12" s="402">
        <f t="shared" si="18"/>
        <v>14226.0789</v>
      </c>
      <c r="BN12" s="404">
        <f t="shared" si="19"/>
        <v>1422.60789</v>
      </c>
      <c r="BO12" s="400">
        <f t="shared" si="20"/>
        <v>15648.68679</v>
      </c>
      <c r="BP12" s="373"/>
      <c r="BQ12" s="399" t="s">
        <v>2186</v>
      </c>
      <c r="BR12" s="397" t="s">
        <v>2091</v>
      </c>
      <c r="BS12" s="397">
        <v>-1.0</v>
      </c>
      <c r="BT12" s="395" t="s">
        <v>2092</v>
      </c>
      <c r="BU12" s="397">
        <v>28515.62</v>
      </c>
      <c r="BV12" s="397">
        <v>-28515.62</v>
      </c>
      <c r="BW12" s="136">
        <f t="shared" si="21"/>
        <v>8554.686</v>
      </c>
      <c r="BX12" s="397">
        <f t="shared" si="22"/>
        <v>37070.306</v>
      </c>
      <c r="BY12" s="136">
        <f t="shared" si="23"/>
        <v>3707.0306</v>
      </c>
      <c r="BZ12" s="398">
        <f t="shared" si="24"/>
        <v>40777.3366</v>
      </c>
      <c r="CA12" s="371" t="s">
        <v>343</v>
      </c>
      <c r="CB12" s="399" t="s">
        <v>2187</v>
      </c>
      <c r="CC12" s="397" t="s">
        <v>2091</v>
      </c>
      <c r="CD12" s="397">
        <v>1.0</v>
      </c>
      <c r="CE12" s="395" t="s">
        <v>2092</v>
      </c>
      <c r="CF12" s="397">
        <v>9094.64</v>
      </c>
      <c r="CG12" s="397">
        <v>9094.64</v>
      </c>
      <c r="CH12" s="136">
        <f t="shared" si="25"/>
        <v>1909.8744</v>
      </c>
      <c r="CI12" s="397">
        <f t="shared" si="26"/>
        <v>11004.5144</v>
      </c>
      <c r="CJ12" s="136">
        <f t="shared" si="27"/>
        <v>1100.45144</v>
      </c>
      <c r="CK12" s="400">
        <f t="shared" si="28"/>
        <v>12104.96584</v>
      </c>
      <c r="CL12" s="1"/>
      <c r="CM12" s="405" t="s">
        <v>2188</v>
      </c>
      <c r="CN12" s="406" t="s">
        <v>2091</v>
      </c>
      <c r="CO12" s="406">
        <v>2.0</v>
      </c>
      <c r="CP12" s="407" t="s">
        <v>2092</v>
      </c>
      <c r="CQ12" s="406">
        <v>480.38</v>
      </c>
      <c r="CR12" s="406">
        <v>960.75</v>
      </c>
      <c r="CS12" s="137">
        <f t="shared" si="29"/>
        <v>100.8798</v>
      </c>
      <c r="CT12" s="406">
        <f t="shared" si="30"/>
        <v>581.2598</v>
      </c>
      <c r="CU12" s="137">
        <f t="shared" si="31"/>
        <v>58.12598</v>
      </c>
      <c r="CV12" s="400">
        <f t="shared" si="32"/>
        <v>639.38578</v>
      </c>
      <c r="CW12" s="33" t="s">
        <v>1695</v>
      </c>
      <c r="CX12" s="401" t="s">
        <v>2189</v>
      </c>
      <c r="CY12" s="402" t="s">
        <v>2091</v>
      </c>
      <c r="CZ12" s="402">
        <v>1.0</v>
      </c>
      <c r="DA12" s="403" t="s">
        <v>2092</v>
      </c>
      <c r="DB12" s="402">
        <v>2125.21</v>
      </c>
      <c r="DC12" s="402">
        <v>2125.21</v>
      </c>
      <c r="DD12" s="404">
        <f t="shared" si="33"/>
        <v>446.2941</v>
      </c>
      <c r="DE12" s="402">
        <f t="shared" si="34"/>
        <v>2571.5041</v>
      </c>
      <c r="DF12" s="404">
        <f t="shared" si="35"/>
        <v>257.15041</v>
      </c>
      <c r="DG12" s="400">
        <f t="shared" si="36"/>
        <v>2828.65451</v>
      </c>
      <c r="DH12" s="373"/>
      <c r="DI12" s="403" t="s">
        <v>2190</v>
      </c>
      <c r="DJ12" s="402" t="s">
        <v>2091</v>
      </c>
      <c r="DK12" s="402">
        <v>2.0</v>
      </c>
      <c r="DL12" s="403" t="s">
        <v>2092</v>
      </c>
      <c r="DM12" s="402">
        <v>6864.4</v>
      </c>
      <c r="DN12" s="402">
        <v>13728.8</v>
      </c>
      <c r="DO12" s="404">
        <f t="shared" si="37"/>
        <v>1441.524</v>
      </c>
      <c r="DP12" s="402">
        <f t="shared" si="38"/>
        <v>8305.924</v>
      </c>
      <c r="DQ12" s="404">
        <f t="shared" si="39"/>
        <v>830.5924</v>
      </c>
      <c r="DR12" s="406">
        <f t="shared" si="40"/>
        <v>9136.5164</v>
      </c>
      <c r="DS12" s="373"/>
      <c r="DT12" s="399" t="s">
        <v>2191</v>
      </c>
      <c r="DU12" s="397" t="s">
        <v>2091</v>
      </c>
      <c r="DV12" s="397">
        <v>1.0</v>
      </c>
      <c r="DW12" s="395" t="s">
        <v>2092</v>
      </c>
      <c r="DX12" s="397">
        <v>2177.97</v>
      </c>
      <c r="DY12" s="397">
        <v>2177.97</v>
      </c>
      <c r="DZ12" s="136">
        <f t="shared" si="52"/>
        <v>457.3737</v>
      </c>
      <c r="EA12" s="397">
        <f t="shared" si="49"/>
        <v>2635.3437</v>
      </c>
      <c r="EB12" s="136">
        <f t="shared" si="50"/>
        <v>263.53437</v>
      </c>
      <c r="EC12" s="411">
        <f t="shared" si="51"/>
        <v>2898.87807</v>
      </c>
      <c r="ED12" s="371"/>
      <c r="EE12" s="183"/>
      <c r="EF12" s="154"/>
      <c r="EG12" s="154"/>
      <c r="EH12" s="154"/>
      <c r="EI12" s="154"/>
      <c r="EJ12" s="154"/>
      <c r="EK12" s="154"/>
      <c r="EL12" s="154"/>
      <c r="EM12" s="154"/>
      <c r="EN12" s="185"/>
      <c r="EO12" s="371"/>
    </row>
    <row r="13">
      <c r="A13" s="394">
        <v>9.0</v>
      </c>
      <c r="B13" s="370"/>
      <c r="C13" s="399" t="s">
        <v>2192</v>
      </c>
      <c r="D13" s="397" t="s">
        <v>2091</v>
      </c>
      <c r="E13" s="397">
        <v>1.0</v>
      </c>
      <c r="F13" s="395" t="s">
        <v>2092</v>
      </c>
      <c r="G13" s="397">
        <v>15234.37</v>
      </c>
      <c r="H13" s="397">
        <v>19109.38</v>
      </c>
      <c r="I13" s="136">
        <f t="shared" ref="I13:I14" si="53">G13*31/100</f>
        <v>4722.6547</v>
      </c>
      <c r="J13" s="397">
        <f t="shared" si="2"/>
        <v>19957.0247</v>
      </c>
      <c r="K13" s="136">
        <f t="shared" si="3"/>
        <v>1995.70247</v>
      </c>
      <c r="L13" s="398">
        <f t="shared" si="4"/>
        <v>21952.72717</v>
      </c>
      <c r="M13" s="372"/>
      <c r="N13" s="399" t="s">
        <v>2193</v>
      </c>
      <c r="O13" s="397" t="s">
        <v>2091</v>
      </c>
      <c r="P13" s="397">
        <v>2.0</v>
      </c>
      <c r="Q13" s="395" t="s">
        <v>2092</v>
      </c>
      <c r="R13" s="397">
        <v>12210.45</v>
      </c>
      <c r="S13" s="397">
        <v>12175.14</v>
      </c>
      <c r="T13" s="136">
        <f t="shared" si="5"/>
        <v>2564.1945</v>
      </c>
      <c r="U13" s="397">
        <f t="shared" si="6"/>
        <v>14774.6445</v>
      </c>
      <c r="V13" s="136">
        <f t="shared" si="7"/>
        <v>1477.46445</v>
      </c>
      <c r="W13" s="400">
        <f t="shared" si="8"/>
        <v>16252.10895</v>
      </c>
      <c r="X13" s="1"/>
      <c r="Y13" s="401" t="s">
        <v>2194</v>
      </c>
      <c r="Z13" s="402" t="s">
        <v>2091</v>
      </c>
      <c r="AA13" s="402">
        <v>2.0</v>
      </c>
      <c r="AB13" s="403" t="s">
        <v>2092</v>
      </c>
      <c r="AC13" s="402">
        <v>12720.06</v>
      </c>
      <c r="AD13" s="402">
        <v>25440.11</v>
      </c>
      <c r="AE13" s="404">
        <f t="shared" si="9"/>
        <v>2671.2126</v>
      </c>
      <c r="AF13" s="402">
        <f t="shared" si="10"/>
        <v>15391.2726</v>
      </c>
      <c r="AG13" s="404">
        <f t="shared" si="11"/>
        <v>1539.12726</v>
      </c>
      <c r="AH13" s="400">
        <f t="shared" si="12"/>
        <v>16930.39986</v>
      </c>
      <c r="AI13" s="373"/>
      <c r="AJ13" s="399" t="s">
        <v>2195</v>
      </c>
      <c r="AK13" s="397" t="s">
        <v>2091</v>
      </c>
      <c r="AL13" s="397">
        <v>-1.0</v>
      </c>
      <c r="AM13" s="395" t="s">
        <v>2092</v>
      </c>
      <c r="AN13" s="397">
        <v>20338.98</v>
      </c>
      <c r="AO13" s="397">
        <v>-20338.98</v>
      </c>
      <c r="AP13" s="136">
        <f t="shared" si="45"/>
        <v>4271.1858</v>
      </c>
      <c r="AQ13" s="397">
        <f t="shared" si="46"/>
        <v>24610.1658</v>
      </c>
      <c r="AR13" s="136">
        <f t="shared" si="47"/>
        <v>2461.01658</v>
      </c>
      <c r="AS13" s="400">
        <f t="shared" si="48"/>
        <v>27071.18238</v>
      </c>
      <c r="AT13" s="371"/>
      <c r="AU13" s="401" t="s">
        <v>2196</v>
      </c>
      <c r="AV13" s="402" t="s">
        <v>2091</v>
      </c>
      <c r="AW13" s="402">
        <v>2.0</v>
      </c>
      <c r="AX13" s="403" t="s">
        <v>2092</v>
      </c>
      <c r="AY13" s="402">
        <v>15003.39</v>
      </c>
      <c r="AZ13" s="402">
        <v>30006.78</v>
      </c>
      <c r="BA13" s="404">
        <f t="shared" si="13"/>
        <v>3150.7119</v>
      </c>
      <c r="BB13" s="402">
        <f t="shared" si="14"/>
        <v>18154.1019</v>
      </c>
      <c r="BC13" s="404">
        <f t="shared" si="15"/>
        <v>1815.41019</v>
      </c>
      <c r="BD13" s="400">
        <f t="shared" si="16"/>
        <v>19969.51209</v>
      </c>
      <c r="BE13" s="373"/>
      <c r="BF13" s="401" t="s">
        <v>2197</v>
      </c>
      <c r="BG13" s="402" t="s">
        <v>2091</v>
      </c>
      <c r="BH13" s="402">
        <v>4.0</v>
      </c>
      <c r="BI13" s="403" t="s">
        <v>2092</v>
      </c>
      <c r="BJ13" s="402">
        <v>9322.03</v>
      </c>
      <c r="BK13" s="402">
        <v>37288.12</v>
      </c>
      <c r="BL13" s="404">
        <f t="shared" si="17"/>
        <v>1957.6263</v>
      </c>
      <c r="BM13" s="402">
        <f t="shared" si="18"/>
        <v>11279.6563</v>
      </c>
      <c r="BN13" s="404">
        <f t="shared" si="19"/>
        <v>1127.96563</v>
      </c>
      <c r="BO13" s="400">
        <f t="shared" si="20"/>
        <v>12407.62193</v>
      </c>
      <c r="BP13" s="373"/>
      <c r="BQ13" s="399" t="s">
        <v>2198</v>
      </c>
      <c r="BR13" s="397" t="s">
        <v>2091</v>
      </c>
      <c r="BS13" s="397">
        <v>1.0</v>
      </c>
      <c r="BT13" s="395" t="s">
        <v>2092</v>
      </c>
      <c r="BU13" s="397">
        <v>18974.06</v>
      </c>
      <c r="BV13" s="397">
        <v>18974.06</v>
      </c>
      <c r="BW13" s="136">
        <f t="shared" si="21"/>
        <v>5692.218</v>
      </c>
      <c r="BX13" s="397">
        <f t="shared" si="22"/>
        <v>24666.278</v>
      </c>
      <c r="BY13" s="136">
        <f t="shared" si="23"/>
        <v>2466.6278</v>
      </c>
      <c r="BZ13" s="398">
        <f t="shared" si="24"/>
        <v>27132.9058</v>
      </c>
      <c r="CA13" s="371" t="s">
        <v>343</v>
      </c>
      <c r="CB13" s="399" t="s">
        <v>2199</v>
      </c>
      <c r="CC13" s="397" t="s">
        <v>2091</v>
      </c>
      <c r="CD13" s="397">
        <v>3.0</v>
      </c>
      <c r="CE13" s="395" t="s">
        <v>2092</v>
      </c>
      <c r="CF13" s="397">
        <v>9671.19</v>
      </c>
      <c r="CG13" s="397">
        <v>29013.57</v>
      </c>
      <c r="CH13" s="136">
        <f t="shared" si="25"/>
        <v>2030.9499</v>
      </c>
      <c r="CI13" s="397">
        <f t="shared" si="26"/>
        <v>11702.1399</v>
      </c>
      <c r="CJ13" s="136">
        <f t="shared" si="27"/>
        <v>1170.21399</v>
      </c>
      <c r="CK13" s="400">
        <f t="shared" si="28"/>
        <v>12872.35389</v>
      </c>
      <c r="CL13" s="1"/>
      <c r="CM13" s="415" t="s">
        <v>2200</v>
      </c>
      <c r="CN13" s="416" t="s">
        <v>2091</v>
      </c>
      <c r="CO13" s="416">
        <v>2.0</v>
      </c>
      <c r="CP13" s="417" t="s">
        <v>2092</v>
      </c>
      <c r="CQ13" s="416">
        <v>457.11</v>
      </c>
      <c r="CR13" s="416">
        <v>914.22</v>
      </c>
      <c r="CS13" s="418">
        <f t="shared" si="29"/>
        <v>95.9931</v>
      </c>
      <c r="CT13" s="416">
        <f t="shared" si="30"/>
        <v>553.1031</v>
      </c>
      <c r="CU13" s="418">
        <f t="shared" si="31"/>
        <v>55.31031</v>
      </c>
      <c r="CV13" s="419">
        <f t="shared" si="32"/>
        <v>608.41341</v>
      </c>
      <c r="CW13" s="33" t="s">
        <v>343</v>
      </c>
      <c r="CX13" s="401" t="s">
        <v>2201</v>
      </c>
      <c r="CY13" s="402" t="s">
        <v>2091</v>
      </c>
      <c r="CZ13" s="402">
        <v>1.0</v>
      </c>
      <c r="DA13" s="403" t="s">
        <v>2092</v>
      </c>
      <c r="DB13" s="402">
        <v>1110.17</v>
      </c>
      <c r="DC13" s="402">
        <v>1110.17</v>
      </c>
      <c r="DD13" s="404">
        <f t="shared" si="33"/>
        <v>233.1357</v>
      </c>
      <c r="DE13" s="402">
        <f t="shared" si="34"/>
        <v>1343.3057</v>
      </c>
      <c r="DF13" s="404">
        <f t="shared" si="35"/>
        <v>134.33057</v>
      </c>
      <c r="DG13" s="400">
        <f t="shared" si="36"/>
        <v>1477.63627</v>
      </c>
      <c r="DH13" s="373"/>
      <c r="DI13" s="403" t="s">
        <v>2202</v>
      </c>
      <c r="DJ13" s="402" t="s">
        <v>2091</v>
      </c>
      <c r="DK13" s="402">
        <v>1.0</v>
      </c>
      <c r="DL13" s="403" t="s">
        <v>2092</v>
      </c>
      <c r="DM13" s="402">
        <v>9008.48</v>
      </c>
      <c r="DN13" s="402">
        <v>9008.48</v>
      </c>
      <c r="DO13" s="404">
        <f t="shared" si="37"/>
        <v>1891.7808</v>
      </c>
      <c r="DP13" s="402">
        <f t="shared" si="38"/>
        <v>10900.2608</v>
      </c>
      <c r="DQ13" s="404">
        <f t="shared" si="39"/>
        <v>1090.02608</v>
      </c>
      <c r="DR13" s="406">
        <f t="shared" si="40"/>
        <v>11990.28688</v>
      </c>
      <c r="DS13" s="373"/>
      <c r="DT13" s="399" t="s">
        <v>2203</v>
      </c>
      <c r="DU13" s="397" t="s">
        <v>2091</v>
      </c>
      <c r="DV13" s="397">
        <v>8.0</v>
      </c>
      <c r="DW13" s="395" t="s">
        <v>2092</v>
      </c>
      <c r="DX13" s="397">
        <v>1550.85</v>
      </c>
      <c r="DY13" s="397">
        <v>12406.8</v>
      </c>
      <c r="DZ13" s="136">
        <f t="shared" si="52"/>
        <v>325.6785</v>
      </c>
      <c r="EA13" s="397">
        <f t="shared" si="49"/>
        <v>1876.5285</v>
      </c>
      <c r="EB13" s="136">
        <f t="shared" si="50"/>
        <v>187.65285</v>
      </c>
      <c r="EC13" s="411">
        <f t="shared" si="51"/>
        <v>2064.18135</v>
      </c>
      <c r="ED13" s="371"/>
      <c r="EE13" s="183"/>
      <c r="EF13" s="154"/>
      <c r="EG13" s="154"/>
      <c r="EH13" s="154"/>
      <c r="EI13" s="154"/>
      <c r="EJ13" s="154"/>
      <c r="EK13" s="154"/>
      <c r="EL13" s="154"/>
      <c r="EM13" s="154"/>
      <c r="EN13" s="185"/>
      <c r="EO13" s="371"/>
    </row>
    <row r="14">
      <c r="A14" s="394">
        <v>10.0</v>
      </c>
      <c r="B14" s="420"/>
      <c r="C14" s="399" t="s">
        <v>2204</v>
      </c>
      <c r="D14" s="397" t="s">
        <v>2091</v>
      </c>
      <c r="E14" s="397">
        <v>1.0</v>
      </c>
      <c r="F14" s="395" t="s">
        <v>2092</v>
      </c>
      <c r="G14" s="397">
        <v>18718.0</v>
      </c>
      <c r="H14" s="397">
        <v>21781.25</v>
      </c>
      <c r="I14" s="136">
        <f t="shared" si="53"/>
        <v>5802.58</v>
      </c>
      <c r="J14" s="397">
        <f t="shared" si="2"/>
        <v>24520.58</v>
      </c>
      <c r="K14" s="136">
        <f t="shared" si="3"/>
        <v>2452.058</v>
      </c>
      <c r="L14" s="398">
        <f t="shared" si="4"/>
        <v>26972.638</v>
      </c>
      <c r="M14" s="372"/>
      <c r="N14" s="399" t="s">
        <v>2205</v>
      </c>
      <c r="O14" s="397" t="s">
        <v>2091</v>
      </c>
      <c r="P14" s="397">
        <v>2.0</v>
      </c>
      <c r="Q14" s="395" t="s">
        <v>2092</v>
      </c>
      <c r="R14" s="397">
        <v>13800.0</v>
      </c>
      <c r="S14" s="397">
        <v>27600.0</v>
      </c>
      <c r="T14" s="136">
        <f t="shared" si="5"/>
        <v>2898</v>
      </c>
      <c r="U14" s="397">
        <f t="shared" si="6"/>
        <v>16698</v>
      </c>
      <c r="V14" s="136">
        <f t="shared" si="7"/>
        <v>1669.8</v>
      </c>
      <c r="W14" s="400">
        <f t="shared" si="8"/>
        <v>18367.8</v>
      </c>
      <c r="X14" s="1"/>
      <c r="Y14" s="401" t="s">
        <v>2206</v>
      </c>
      <c r="Z14" s="402" t="s">
        <v>2091</v>
      </c>
      <c r="AA14" s="402">
        <v>4.0</v>
      </c>
      <c r="AB14" s="403" t="s">
        <v>2092</v>
      </c>
      <c r="AC14" s="402">
        <v>12823.73</v>
      </c>
      <c r="AD14" s="402">
        <v>51294.92</v>
      </c>
      <c r="AE14" s="404">
        <f t="shared" si="9"/>
        <v>2692.9833</v>
      </c>
      <c r="AF14" s="402">
        <f t="shared" si="10"/>
        <v>15516.7133</v>
      </c>
      <c r="AG14" s="404">
        <f t="shared" si="11"/>
        <v>1551.67133</v>
      </c>
      <c r="AH14" s="400">
        <f t="shared" si="12"/>
        <v>17068.38463</v>
      </c>
      <c r="AI14" s="373"/>
      <c r="AJ14" s="399" t="s">
        <v>2207</v>
      </c>
      <c r="AK14" s="397" t="s">
        <v>2091</v>
      </c>
      <c r="AL14" s="397">
        <v>1.0</v>
      </c>
      <c r="AM14" s="395" t="s">
        <v>2092</v>
      </c>
      <c r="AN14" s="397">
        <v>18813.56</v>
      </c>
      <c r="AO14" s="397">
        <v>18813.56</v>
      </c>
      <c r="AP14" s="136">
        <f t="shared" si="45"/>
        <v>3950.8476</v>
      </c>
      <c r="AQ14" s="397">
        <f t="shared" si="46"/>
        <v>22764.4076</v>
      </c>
      <c r="AR14" s="136">
        <f t="shared" si="47"/>
        <v>2276.44076</v>
      </c>
      <c r="AS14" s="400">
        <f t="shared" si="48"/>
        <v>25040.84836</v>
      </c>
      <c r="AT14" s="371"/>
      <c r="AU14" s="401" t="s">
        <v>2208</v>
      </c>
      <c r="AV14" s="402" t="s">
        <v>2091</v>
      </c>
      <c r="AW14" s="402">
        <v>1.0</v>
      </c>
      <c r="AX14" s="403" t="s">
        <v>2092</v>
      </c>
      <c r="AY14" s="402">
        <v>16601.69</v>
      </c>
      <c r="AZ14" s="402">
        <v>16601.69</v>
      </c>
      <c r="BA14" s="404">
        <f t="shared" si="13"/>
        <v>3486.3549</v>
      </c>
      <c r="BB14" s="402">
        <f t="shared" si="14"/>
        <v>20088.0449</v>
      </c>
      <c r="BC14" s="404">
        <f t="shared" si="15"/>
        <v>2008.80449</v>
      </c>
      <c r="BD14" s="400">
        <f t="shared" si="16"/>
        <v>22096.84939</v>
      </c>
      <c r="BE14" s="373"/>
      <c r="BF14" s="401" t="s">
        <v>2209</v>
      </c>
      <c r="BG14" s="402" t="s">
        <v>2091</v>
      </c>
      <c r="BH14" s="402">
        <v>-1.0</v>
      </c>
      <c r="BI14" s="403" t="s">
        <v>2092</v>
      </c>
      <c r="BJ14" s="402">
        <v>10593.22</v>
      </c>
      <c r="BK14" s="402">
        <v>-12288.14</v>
      </c>
      <c r="BL14" s="404">
        <f t="shared" si="17"/>
        <v>2224.5762</v>
      </c>
      <c r="BM14" s="402">
        <f t="shared" si="18"/>
        <v>12817.7962</v>
      </c>
      <c r="BN14" s="404">
        <f t="shared" si="19"/>
        <v>1281.77962</v>
      </c>
      <c r="BO14" s="400">
        <f t="shared" si="20"/>
        <v>14099.57582</v>
      </c>
      <c r="BP14" s="373"/>
      <c r="BQ14" s="399" t="s">
        <v>2210</v>
      </c>
      <c r="BR14" s="397" t="s">
        <v>2091</v>
      </c>
      <c r="BS14" s="397">
        <v>3.0</v>
      </c>
      <c r="BT14" s="395" t="s">
        <v>2092</v>
      </c>
      <c r="BU14" s="397">
        <v>21276.04</v>
      </c>
      <c r="BV14" s="397">
        <v>63828.12</v>
      </c>
      <c r="BW14" s="136">
        <f t="shared" si="21"/>
        <v>6382.812</v>
      </c>
      <c r="BX14" s="397">
        <f t="shared" si="22"/>
        <v>27658.852</v>
      </c>
      <c r="BY14" s="136">
        <f t="shared" si="23"/>
        <v>2765.8852</v>
      </c>
      <c r="BZ14" s="398">
        <f t="shared" si="24"/>
        <v>30424.7372</v>
      </c>
      <c r="CA14" s="371" t="s">
        <v>343</v>
      </c>
      <c r="CB14" s="399" t="s">
        <v>2211</v>
      </c>
      <c r="CC14" s="397" t="s">
        <v>2091</v>
      </c>
      <c r="CD14" s="397">
        <v>3.0</v>
      </c>
      <c r="CE14" s="395" t="s">
        <v>2092</v>
      </c>
      <c r="CF14" s="397">
        <v>11388.98</v>
      </c>
      <c r="CG14" s="397">
        <v>34166.94</v>
      </c>
      <c r="CH14" s="136">
        <f t="shared" si="25"/>
        <v>2391.6858</v>
      </c>
      <c r="CI14" s="397">
        <f t="shared" si="26"/>
        <v>13780.6658</v>
      </c>
      <c r="CJ14" s="136">
        <f t="shared" si="27"/>
        <v>1378.06658</v>
      </c>
      <c r="CK14" s="400">
        <f t="shared" si="28"/>
        <v>15158.73238</v>
      </c>
      <c r="CL14" s="1"/>
      <c r="CM14" s="405" t="s">
        <v>2212</v>
      </c>
      <c r="CN14" s="406" t="s">
        <v>2091</v>
      </c>
      <c r="CO14" s="406">
        <v>2.0</v>
      </c>
      <c r="CP14" s="407" t="s">
        <v>2092</v>
      </c>
      <c r="CQ14" s="406">
        <v>889.83</v>
      </c>
      <c r="CR14" s="406">
        <v>1779.66</v>
      </c>
      <c r="CS14" s="137">
        <f t="shared" si="29"/>
        <v>186.8643</v>
      </c>
      <c r="CT14" s="406">
        <f t="shared" si="30"/>
        <v>1076.6943</v>
      </c>
      <c r="CU14" s="137">
        <f t="shared" si="31"/>
        <v>107.66943</v>
      </c>
      <c r="CV14" s="400">
        <f t="shared" si="32"/>
        <v>1184.36373</v>
      </c>
      <c r="CW14" s="33" t="s">
        <v>1695</v>
      </c>
      <c r="CX14" s="401" t="s">
        <v>2213</v>
      </c>
      <c r="CY14" s="402" t="s">
        <v>2091</v>
      </c>
      <c r="CZ14" s="402">
        <v>1.0</v>
      </c>
      <c r="DA14" s="403" t="s">
        <v>2092</v>
      </c>
      <c r="DB14" s="402">
        <v>1237.29</v>
      </c>
      <c r="DC14" s="402">
        <v>1237.29</v>
      </c>
      <c r="DD14" s="404">
        <f t="shared" si="33"/>
        <v>259.8309</v>
      </c>
      <c r="DE14" s="402">
        <f t="shared" si="34"/>
        <v>1497.1209</v>
      </c>
      <c r="DF14" s="404">
        <f t="shared" si="35"/>
        <v>149.71209</v>
      </c>
      <c r="DG14" s="400">
        <f t="shared" si="36"/>
        <v>1646.83299</v>
      </c>
      <c r="DH14" s="373"/>
      <c r="DI14" s="403" t="s">
        <v>2214</v>
      </c>
      <c r="DJ14" s="402" t="s">
        <v>2091</v>
      </c>
      <c r="DK14" s="402">
        <v>3.0</v>
      </c>
      <c r="DL14" s="403" t="s">
        <v>2092</v>
      </c>
      <c r="DM14" s="402">
        <v>10195.47</v>
      </c>
      <c r="DN14" s="402">
        <v>30586.4</v>
      </c>
      <c r="DO14" s="404">
        <f t="shared" si="37"/>
        <v>2141.0487</v>
      </c>
      <c r="DP14" s="402">
        <f t="shared" si="38"/>
        <v>12336.5187</v>
      </c>
      <c r="DQ14" s="404">
        <f t="shared" si="39"/>
        <v>1233.65187</v>
      </c>
      <c r="DR14" s="406">
        <f t="shared" si="40"/>
        <v>13570.17057</v>
      </c>
      <c r="DS14" s="373"/>
      <c r="DT14" s="399" t="s">
        <v>2215</v>
      </c>
      <c r="DU14" s="397" t="s">
        <v>2091</v>
      </c>
      <c r="DV14" s="397">
        <v>10.0</v>
      </c>
      <c r="DW14" s="395" t="s">
        <v>2092</v>
      </c>
      <c r="DX14" s="397">
        <v>1810.66</v>
      </c>
      <c r="DY14" s="397">
        <v>18106.54</v>
      </c>
      <c r="DZ14" s="136">
        <f t="shared" si="52"/>
        <v>380.2386</v>
      </c>
      <c r="EA14" s="397">
        <f t="shared" si="49"/>
        <v>2190.8986</v>
      </c>
      <c r="EB14" s="136">
        <f t="shared" si="50"/>
        <v>219.08986</v>
      </c>
      <c r="EC14" s="411">
        <f t="shared" si="51"/>
        <v>2409.98846</v>
      </c>
      <c r="ED14" s="371"/>
      <c r="EE14" s="183"/>
      <c r="EF14" s="154"/>
      <c r="EG14" s="154"/>
      <c r="EH14" s="154"/>
      <c r="EI14" s="154"/>
      <c r="EJ14" s="154"/>
      <c r="EK14" s="154"/>
      <c r="EL14" s="154"/>
      <c r="EM14" s="154"/>
      <c r="EN14" s="185"/>
      <c r="EO14" s="371"/>
    </row>
    <row r="15">
      <c r="A15" s="394">
        <v>11.0</v>
      </c>
      <c r="B15" s="412"/>
      <c r="C15" s="399" t="s">
        <v>2216</v>
      </c>
      <c r="D15" s="397" t="s">
        <v>2091</v>
      </c>
      <c r="E15" s="397">
        <v>3.0</v>
      </c>
      <c r="F15" s="395" t="s">
        <v>2092</v>
      </c>
      <c r="G15" s="397">
        <v>15789.06</v>
      </c>
      <c r="H15" s="397">
        <v>47367.18</v>
      </c>
      <c r="I15" s="136">
        <f t="shared" ref="I15:I17" si="54">G15*21/100</f>
        <v>3315.7026</v>
      </c>
      <c r="J15" s="397">
        <f t="shared" si="2"/>
        <v>19104.7626</v>
      </c>
      <c r="K15" s="136">
        <f t="shared" si="3"/>
        <v>1910.47626</v>
      </c>
      <c r="L15" s="398">
        <f t="shared" si="4"/>
        <v>21015.23886</v>
      </c>
      <c r="M15" s="372"/>
      <c r="N15" s="399" t="s">
        <v>2217</v>
      </c>
      <c r="O15" s="397" t="s">
        <v>2091</v>
      </c>
      <c r="P15" s="397">
        <v>2.0</v>
      </c>
      <c r="Q15" s="395" t="s">
        <v>2092</v>
      </c>
      <c r="R15" s="397">
        <v>11904.66</v>
      </c>
      <c r="S15" s="397">
        <v>10677.97</v>
      </c>
      <c r="T15" s="136">
        <f t="shared" si="5"/>
        <v>2499.9786</v>
      </c>
      <c r="U15" s="397">
        <f t="shared" si="6"/>
        <v>14404.6386</v>
      </c>
      <c r="V15" s="136">
        <f t="shared" si="7"/>
        <v>1440.46386</v>
      </c>
      <c r="W15" s="400">
        <f t="shared" si="8"/>
        <v>15845.10246</v>
      </c>
      <c r="X15" s="1"/>
      <c r="Y15" s="401" t="s">
        <v>2218</v>
      </c>
      <c r="Z15" s="402" t="s">
        <v>2091</v>
      </c>
      <c r="AA15" s="402">
        <v>10.0</v>
      </c>
      <c r="AB15" s="403" t="s">
        <v>2092</v>
      </c>
      <c r="AC15" s="402">
        <v>13998.31</v>
      </c>
      <c r="AD15" s="402">
        <v>139983.1</v>
      </c>
      <c r="AE15" s="404">
        <f t="shared" si="9"/>
        <v>2939.6451</v>
      </c>
      <c r="AF15" s="402">
        <f t="shared" si="10"/>
        <v>16937.9551</v>
      </c>
      <c r="AG15" s="404">
        <f t="shared" si="11"/>
        <v>1693.79551</v>
      </c>
      <c r="AH15" s="400">
        <f t="shared" si="12"/>
        <v>18631.75061</v>
      </c>
      <c r="AI15" s="373"/>
      <c r="AJ15" s="399" t="s">
        <v>2219</v>
      </c>
      <c r="AK15" s="397" t="s">
        <v>2091</v>
      </c>
      <c r="AL15" s="397">
        <v>1.0</v>
      </c>
      <c r="AM15" s="395" t="s">
        <v>2092</v>
      </c>
      <c r="AN15" s="397">
        <v>18813.56</v>
      </c>
      <c r="AO15" s="397">
        <v>18813.56</v>
      </c>
      <c r="AP15" s="136">
        <f t="shared" si="45"/>
        <v>3950.8476</v>
      </c>
      <c r="AQ15" s="397">
        <f t="shared" si="46"/>
        <v>22764.4076</v>
      </c>
      <c r="AR15" s="136">
        <f t="shared" si="47"/>
        <v>2276.44076</v>
      </c>
      <c r="AS15" s="400">
        <f t="shared" si="48"/>
        <v>25040.84836</v>
      </c>
      <c r="AT15" s="371"/>
      <c r="AU15" s="401" t="s">
        <v>2220</v>
      </c>
      <c r="AV15" s="402" t="s">
        <v>2091</v>
      </c>
      <c r="AW15" s="402">
        <v>1.0</v>
      </c>
      <c r="AX15" s="403" t="s">
        <v>2092</v>
      </c>
      <c r="AY15" s="402">
        <v>10338.99</v>
      </c>
      <c r="AZ15" s="402">
        <v>10338.99</v>
      </c>
      <c r="BA15" s="404">
        <f t="shared" si="13"/>
        <v>2171.1879</v>
      </c>
      <c r="BB15" s="402">
        <f t="shared" si="14"/>
        <v>12510.1779</v>
      </c>
      <c r="BC15" s="404">
        <f t="shared" si="15"/>
        <v>1251.01779</v>
      </c>
      <c r="BD15" s="400">
        <f t="shared" si="16"/>
        <v>13761.19569</v>
      </c>
      <c r="BE15" s="373"/>
      <c r="BF15" s="401" t="s">
        <v>2221</v>
      </c>
      <c r="BG15" s="402" t="s">
        <v>2091</v>
      </c>
      <c r="BH15" s="402">
        <v>4.0</v>
      </c>
      <c r="BI15" s="403" t="s">
        <v>2092</v>
      </c>
      <c r="BJ15" s="402">
        <v>11779.69</v>
      </c>
      <c r="BK15" s="402">
        <v>47118.74</v>
      </c>
      <c r="BL15" s="404">
        <f t="shared" si="17"/>
        <v>2473.7349</v>
      </c>
      <c r="BM15" s="402">
        <f t="shared" si="18"/>
        <v>14253.4249</v>
      </c>
      <c r="BN15" s="404">
        <f t="shared" si="19"/>
        <v>1425.34249</v>
      </c>
      <c r="BO15" s="400">
        <f t="shared" si="20"/>
        <v>15678.76739</v>
      </c>
      <c r="BP15" s="373"/>
      <c r="BQ15" s="399" t="s">
        <v>2222</v>
      </c>
      <c r="BR15" s="397" t="s">
        <v>2091</v>
      </c>
      <c r="BS15" s="397">
        <v>-1.0</v>
      </c>
      <c r="BT15" s="395" t="s">
        <v>2092</v>
      </c>
      <c r="BU15" s="397">
        <v>19765.62</v>
      </c>
      <c r="BV15" s="397">
        <v>18750.0</v>
      </c>
      <c r="BW15" s="136">
        <f t="shared" si="21"/>
        <v>5929.686</v>
      </c>
      <c r="BX15" s="397">
        <f t="shared" si="22"/>
        <v>25695.306</v>
      </c>
      <c r="BY15" s="136">
        <f t="shared" si="23"/>
        <v>2569.5306</v>
      </c>
      <c r="BZ15" s="398">
        <f t="shared" si="24"/>
        <v>28264.8366</v>
      </c>
      <c r="CA15" s="371" t="s">
        <v>343</v>
      </c>
      <c r="CB15" s="399" t="s">
        <v>2223</v>
      </c>
      <c r="CC15" s="397" t="s">
        <v>2091</v>
      </c>
      <c r="CD15" s="397">
        <v>1.0</v>
      </c>
      <c r="CE15" s="395" t="s">
        <v>2092</v>
      </c>
      <c r="CF15" s="397">
        <v>12588.14</v>
      </c>
      <c r="CG15" s="397">
        <v>12588.14</v>
      </c>
      <c r="CH15" s="136">
        <f t="shared" si="25"/>
        <v>2643.5094</v>
      </c>
      <c r="CI15" s="397">
        <f t="shared" si="26"/>
        <v>15231.6494</v>
      </c>
      <c r="CJ15" s="136">
        <f t="shared" si="27"/>
        <v>1523.16494</v>
      </c>
      <c r="CK15" s="400">
        <f t="shared" si="28"/>
        <v>16754.81434</v>
      </c>
      <c r="CL15" s="1"/>
      <c r="CM15" s="405" t="s">
        <v>2224</v>
      </c>
      <c r="CN15" s="406" t="s">
        <v>2091</v>
      </c>
      <c r="CO15" s="406">
        <v>4.0</v>
      </c>
      <c r="CP15" s="407" t="s">
        <v>2092</v>
      </c>
      <c r="CQ15" s="406">
        <v>506.57</v>
      </c>
      <c r="CR15" s="406">
        <v>2026.26</v>
      </c>
      <c r="CS15" s="137">
        <f t="shared" si="29"/>
        <v>106.3797</v>
      </c>
      <c r="CT15" s="406">
        <f t="shared" si="30"/>
        <v>612.9497</v>
      </c>
      <c r="CU15" s="137">
        <f t="shared" si="31"/>
        <v>61.29497</v>
      </c>
      <c r="CV15" s="400">
        <f t="shared" si="32"/>
        <v>674.24467</v>
      </c>
      <c r="CW15" s="33" t="s">
        <v>1695</v>
      </c>
      <c r="CX15" s="401" t="s">
        <v>2225</v>
      </c>
      <c r="CY15" s="402" t="s">
        <v>2091</v>
      </c>
      <c r="CZ15" s="402">
        <v>2.0</v>
      </c>
      <c r="DA15" s="403" t="s">
        <v>2092</v>
      </c>
      <c r="DB15" s="402">
        <v>1152.54</v>
      </c>
      <c r="DC15" s="402">
        <v>2305.08</v>
      </c>
      <c r="DD15" s="404">
        <f t="shared" si="33"/>
        <v>242.0334</v>
      </c>
      <c r="DE15" s="402">
        <f t="shared" si="34"/>
        <v>1394.5734</v>
      </c>
      <c r="DF15" s="404">
        <f t="shared" si="35"/>
        <v>139.45734</v>
      </c>
      <c r="DG15" s="400">
        <f t="shared" si="36"/>
        <v>1534.03074</v>
      </c>
      <c r="DH15" s="373"/>
      <c r="DI15" s="403" t="s">
        <v>2226</v>
      </c>
      <c r="DJ15" s="402" t="s">
        <v>2091</v>
      </c>
      <c r="DK15" s="402">
        <v>1.0</v>
      </c>
      <c r="DL15" s="403" t="s">
        <v>2092</v>
      </c>
      <c r="DM15" s="402">
        <v>11045.76</v>
      </c>
      <c r="DN15" s="402">
        <v>11045.76</v>
      </c>
      <c r="DO15" s="404">
        <f t="shared" si="37"/>
        <v>2319.6096</v>
      </c>
      <c r="DP15" s="402">
        <f t="shared" si="38"/>
        <v>13365.3696</v>
      </c>
      <c r="DQ15" s="404">
        <f t="shared" si="39"/>
        <v>1336.53696</v>
      </c>
      <c r="DR15" s="406">
        <f t="shared" si="40"/>
        <v>14701.90656</v>
      </c>
      <c r="DS15" s="373"/>
      <c r="DT15" s="399" t="s">
        <v>2227</v>
      </c>
      <c r="DU15" s="397" t="s">
        <v>2091</v>
      </c>
      <c r="DV15" s="397">
        <v>1.0</v>
      </c>
      <c r="DW15" s="395" t="s">
        <v>2092</v>
      </c>
      <c r="DX15" s="397">
        <v>1624.3</v>
      </c>
      <c r="DY15" s="397">
        <v>1624.3</v>
      </c>
      <c r="DZ15" s="136">
        <f t="shared" si="52"/>
        <v>341.103</v>
      </c>
      <c r="EA15" s="397">
        <f t="shared" si="49"/>
        <v>1965.403</v>
      </c>
      <c r="EB15" s="136">
        <f t="shared" si="50"/>
        <v>196.5403</v>
      </c>
      <c r="EC15" s="411">
        <f t="shared" si="51"/>
        <v>2161.9433</v>
      </c>
      <c r="ED15" s="371"/>
      <c r="EE15" s="183"/>
      <c r="EF15" s="154"/>
      <c r="EG15" s="154"/>
      <c r="EH15" s="154"/>
      <c r="EI15" s="154"/>
      <c r="EJ15" s="154"/>
      <c r="EK15" s="154"/>
      <c r="EL15" s="154"/>
      <c r="EM15" s="154"/>
      <c r="EN15" s="185"/>
      <c r="EO15" s="371"/>
    </row>
    <row r="16">
      <c r="A16" s="394">
        <v>12.0</v>
      </c>
      <c r="B16" s="412"/>
      <c r="C16" s="399" t="s">
        <v>2228</v>
      </c>
      <c r="D16" s="397" t="s">
        <v>2091</v>
      </c>
      <c r="E16" s="397">
        <v>4.0</v>
      </c>
      <c r="F16" s="395" t="s">
        <v>2092</v>
      </c>
      <c r="G16" s="397">
        <v>12870.55</v>
      </c>
      <c r="H16" s="397">
        <v>51482.18</v>
      </c>
      <c r="I16" s="136">
        <f t="shared" si="54"/>
        <v>2702.8155</v>
      </c>
      <c r="J16" s="397">
        <f t="shared" si="2"/>
        <v>15573.3655</v>
      </c>
      <c r="K16" s="136">
        <f t="shared" si="3"/>
        <v>1557.33655</v>
      </c>
      <c r="L16" s="398">
        <f t="shared" si="4"/>
        <v>17130.70205</v>
      </c>
      <c r="M16" s="372"/>
      <c r="N16" s="399" t="s">
        <v>2229</v>
      </c>
      <c r="O16" s="397" t="s">
        <v>2091</v>
      </c>
      <c r="P16" s="397">
        <v>2.0</v>
      </c>
      <c r="Q16" s="395" t="s">
        <v>2092</v>
      </c>
      <c r="R16" s="397">
        <v>10980.23</v>
      </c>
      <c r="S16" s="397">
        <v>10677.97</v>
      </c>
      <c r="T16" s="136">
        <f t="shared" si="5"/>
        <v>2305.8483</v>
      </c>
      <c r="U16" s="397">
        <f t="shared" si="6"/>
        <v>13286.0783</v>
      </c>
      <c r="V16" s="136">
        <f t="shared" si="7"/>
        <v>1328.60783</v>
      </c>
      <c r="W16" s="400">
        <f t="shared" si="8"/>
        <v>14614.68613</v>
      </c>
      <c r="X16" s="1"/>
      <c r="Y16" s="401" t="s">
        <v>2230</v>
      </c>
      <c r="Z16" s="402" t="s">
        <v>2091</v>
      </c>
      <c r="AA16" s="402">
        <v>4.0</v>
      </c>
      <c r="AB16" s="403" t="s">
        <v>2092</v>
      </c>
      <c r="AC16" s="402">
        <v>13998.31</v>
      </c>
      <c r="AD16" s="402">
        <v>55993.24</v>
      </c>
      <c r="AE16" s="404">
        <f t="shared" si="9"/>
        <v>2939.6451</v>
      </c>
      <c r="AF16" s="402">
        <f t="shared" si="10"/>
        <v>16937.9551</v>
      </c>
      <c r="AG16" s="404">
        <f t="shared" si="11"/>
        <v>1693.79551</v>
      </c>
      <c r="AH16" s="400">
        <f t="shared" si="12"/>
        <v>18631.75061</v>
      </c>
      <c r="AI16" s="373"/>
      <c r="AJ16" s="399" t="s">
        <v>2231</v>
      </c>
      <c r="AK16" s="397" t="s">
        <v>2091</v>
      </c>
      <c r="AL16" s="397">
        <v>1.0</v>
      </c>
      <c r="AM16" s="395" t="s">
        <v>2092</v>
      </c>
      <c r="AN16" s="397">
        <v>13263.98</v>
      </c>
      <c r="AO16" s="397">
        <v>13263.98</v>
      </c>
      <c r="AP16" s="136">
        <f t="shared" si="45"/>
        <v>2785.4358</v>
      </c>
      <c r="AQ16" s="397">
        <f t="shared" si="46"/>
        <v>16049.4158</v>
      </c>
      <c r="AR16" s="136">
        <f t="shared" si="47"/>
        <v>1604.94158</v>
      </c>
      <c r="AS16" s="400">
        <f t="shared" si="48"/>
        <v>17654.35738</v>
      </c>
      <c r="AT16" s="371"/>
      <c r="AU16" s="401" t="s">
        <v>2232</v>
      </c>
      <c r="AV16" s="402" t="s">
        <v>2091</v>
      </c>
      <c r="AW16" s="402">
        <v>2.0</v>
      </c>
      <c r="AX16" s="403" t="s">
        <v>2092</v>
      </c>
      <c r="AY16" s="402">
        <v>11355.93</v>
      </c>
      <c r="AZ16" s="402">
        <v>22711.86</v>
      </c>
      <c r="BA16" s="404">
        <f t="shared" si="13"/>
        <v>2384.7453</v>
      </c>
      <c r="BB16" s="402">
        <f t="shared" si="14"/>
        <v>13740.6753</v>
      </c>
      <c r="BC16" s="404">
        <f t="shared" si="15"/>
        <v>1374.06753</v>
      </c>
      <c r="BD16" s="400">
        <f t="shared" si="16"/>
        <v>15114.74283</v>
      </c>
      <c r="BE16" s="373"/>
      <c r="BF16" s="401" t="s">
        <v>2233</v>
      </c>
      <c r="BG16" s="402" t="s">
        <v>2091</v>
      </c>
      <c r="BH16" s="402">
        <v>3.0</v>
      </c>
      <c r="BI16" s="403" t="s">
        <v>2092</v>
      </c>
      <c r="BJ16" s="402">
        <v>6610.18</v>
      </c>
      <c r="BK16" s="402">
        <v>19830.54</v>
      </c>
      <c r="BL16" s="404">
        <f t="shared" si="17"/>
        <v>1388.1378</v>
      </c>
      <c r="BM16" s="402">
        <f t="shared" si="18"/>
        <v>7998.3178</v>
      </c>
      <c r="BN16" s="404">
        <f t="shared" si="19"/>
        <v>799.83178</v>
      </c>
      <c r="BO16" s="400">
        <f t="shared" si="20"/>
        <v>8798.14958</v>
      </c>
      <c r="BP16" s="373"/>
      <c r="BQ16" s="399" t="s">
        <v>2234</v>
      </c>
      <c r="BR16" s="397" t="s">
        <v>2091</v>
      </c>
      <c r="BS16" s="397">
        <v>1.0</v>
      </c>
      <c r="BT16" s="395" t="s">
        <v>2092</v>
      </c>
      <c r="BU16" s="397">
        <v>20078.13</v>
      </c>
      <c r="BV16" s="397">
        <v>20078.13</v>
      </c>
      <c r="BW16" s="136">
        <f t="shared" si="21"/>
        <v>6023.439</v>
      </c>
      <c r="BX16" s="397">
        <f t="shared" si="22"/>
        <v>26101.569</v>
      </c>
      <c r="BY16" s="136">
        <f t="shared" si="23"/>
        <v>2610.1569</v>
      </c>
      <c r="BZ16" s="398">
        <f t="shared" si="24"/>
        <v>28711.7259</v>
      </c>
      <c r="CA16" s="371" t="s">
        <v>2235</v>
      </c>
      <c r="CB16" s="399" t="s">
        <v>2236</v>
      </c>
      <c r="CC16" s="397" t="s">
        <v>2091</v>
      </c>
      <c r="CD16" s="397">
        <v>6.0</v>
      </c>
      <c r="CE16" s="395" t="s">
        <v>2092</v>
      </c>
      <c r="CF16" s="397">
        <v>6670.92</v>
      </c>
      <c r="CG16" s="397">
        <v>39644.01</v>
      </c>
      <c r="CH16" s="136">
        <f t="shared" si="25"/>
        <v>1400.8932</v>
      </c>
      <c r="CI16" s="397">
        <f t="shared" si="26"/>
        <v>8071.8132</v>
      </c>
      <c r="CJ16" s="136">
        <f t="shared" si="27"/>
        <v>807.18132</v>
      </c>
      <c r="CK16" s="400">
        <f t="shared" si="28"/>
        <v>8878.99452</v>
      </c>
      <c r="CL16" s="1"/>
      <c r="CM16" s="154"/>
      <c r="CN16" s="154"/>
      <c r="CO16" s="154"/>
      <c r="CP16" s="154"/>
      <c r="CQ16" s="154"/>
      <c r="CR16" s="154"/>
      <c r="CS16" s="154"/>
      <c r="CT16" s="154"/>
      <c r="CU16" s="154"/>
      <c r="CV16" s="154"/>
      <c r="CW16" s="33"/>
      <c r="CX16" s="401" t="s">
        <v>2237</v>
      </c>
      <c r="CY16" s="402" t="s">
        <v>2091</v>
      </c>
      <c r="CZ16" s="402">
        <v>1.0</v>
      </c>
      <c r="DA16" s="403" t="s">
        <v>2092</v>
      </c>
      <c r="DB16" s="402">
        <v>5508.47</v>
      </c>
      <c r="DC16" s="402">
        <v>5508.47</v>
      </c>
      <c r="DD16" s="404">
        <f t="shared" si="33"/>
        <v>1156.7787</v>
      </c>
      <c r="DE16" s="402">
        <f t="shared" si="34"/>
        <v>6665.2487</v>
      </c>
      <c r="DF16" s="404">
        <f t="shared" si="35"/>
        <v>666.52487</v>
      </c>
      <c r="DG16" s="400">
        <f t="shared" si="36"/>
        <v>7331.77357</v>
      </c>
      <c r="DH16" s="373"/>
      <c r="DI16" s="403" t="s">
        <v>2238</v>
      </c>
      <c r="DJ16" s="402" t="s">
        <v>2091</v>
      </c>
      <c r="DK16" s="402">
        <v>11.0</v>
      </c>
      <c r="DL16" s="403" t="s">
        <v>2092</v>
      </c>
      <c r="DM16" s="402">
        <v>8130.66</v>
      </c>
      <c r="DN16" s="402">
        <v>89437.29</v>
      </c>
      <c r="DO16" s="404">
        <f t="shared" si="37"/>
        <v>1707.4386</v>
      </c>
      <c r="DP16" s="402">
        <f t="shared" si="38"/>
        <v>9838.0986</v>
      </c>
      <c r="DQ16" s="404">
        <f t="shared" si="39"/>
        <v>983.80986</v>
      </c>
      <c r="DR16" s="406">
        <f t="shared" si="40"/>
        <v>10821.90846</v>
      </c>
      <c r="DS16" s="373"/>
      <c r="DT16" s="395" t="s">
        <v>2239</v>
      </c>
      <c r="DU16" s="397" t="s">
        <v>2091</v>
      </c>
      <c r="DV16" s="397">
        <v>5.0</v>
      </c>
      <c r="DW16" s="395" t="s">
        <v>2092</v>
      </c>
      <c r="DX16" s="397">
        <v>805.0</v>
      </c>
      <c r="DY16" s="397">
        <v>4025.0</v>
      </c>
      <c r="DZ16" s="136">
        <f t="shared" si="52"/>
        <v>169.05</v>
      </c>
      <c r="EA16" s="397">
        <f t="shared" si="49"/>
        <v>974.05</v>
      </c>
      <c r="EB16" s="136">
        <f t="shared" si="50"/>
        <v>97.405</v>
      </c>
      <c r="EC16" s="411">
        <f t="shared" si="51"/>
        <v>1071.455</v>
      </c>
      <c r="ED16" s="371"/>
      <c r="EE16" s="183"/>
      <c r="EF16" s="154"/>
      <c r="EG16" s="154"/>
      <c r="EH16" s="154"/>
      <c r="EI16" s="154"/>
      <c r="EJ16" s="154"/>
      <c r="EK16" s="154"/>
      <c r="EL16" s="154"/>
      <c r="EM16" s="154"/>
      <c r="EN16" s="185"/>
      <c r="EO16" s="371"/>
    </row>
    <row r="17">
      <c r="A17" s="394">
        <v>13.0</v>
      </c>
      <c r="B17" s="412"/>
      <c r="C17" s="399" t="s">
        <v>2240</v>
      </c>
      <c r="D17" s="397" t="s">
        <v>2091</v>
      </c>
      <c r="E17" s="397">
        <v>1.0</v>
      </c>
      <c r="F17" s="395" t="s">
        <v>2092</v>
      </c>
      <c r="G17" s="397">
        <v>14016.95</v>
      </c>
      <c r="H17" s="397">
        <v>14016.95</v>
      </c>
      <c r="I17" s="136">
        <f t="shared" si="54"/>
        <v>2943.5595</v>
      </c>
      <c r="J17" s="397">
        <f t="shared" si="2"/>
        <v>16960.5095</v>
      </c>
      <c r="K17" s="136">
        <f t="shared" si="3"/>
        <v>1696.05095</v>
      </c>
      <c r="L17" s="398">
        <f t="shared" si="4"/>
        <v>18656.56045</v>
      </c>
      <c r="M17" s="372"/>
      <c r="N17" s="399" t="s">
        <v>2241</v>
      </c>
      <c r="O17" s="397" t="s">
        <v>2091</v>
      </c>
      <c r="P17" s="397">
        <v>3.0</v>
      </c>
      <c r="Q17" s="395" t="s">
        <v>2092</v>
      </c>
      <c r="R17" s="397">
        <v>17300.34</v>
      </c>
      <c r="S17" s="397">
        <v>51355.92</v>
      </c>
      <c r="T17" s="136">
        <f t="shared" si="5"/>
        <v>3633.0714</v>
      </c>
      <c r="U17" s="397">
        <f t="shared" si="6"/>
        <v>20933.4114</v>
      </c>
      <c r="V17" s="136">
        <f t="shared" si="7"/>
        <v>2093.34114</v>
      </c>
      <c r="W17" s="400">
        <f t="shared" si="8"/>
        <v>23026.75254</v>
      </c>
      <c r="X17" s="1"/>
      <c r="Y17" s="401" t="s">
        <v>2242</v>
      </c>
      <c r="Z17" s="402" t="s">
        <v>2091</v>
      </c>
      <c r="AA17" s="402">
        <v>2.0</v>
      </c>
      <c r="AB17" s="403" t="s">
        <v>2092</v>
      </c>
      <c r="AC17" s="402">
        <v>12618.64</v>
      </c>
      <c r="AD17" s="402">
        <v>25237.28</v>
      </c>
      <c r="AE17" s="404">
        <f t="shared" si="9"/>
        <v>2649.9144</v>
      </c>
      <c r="AF17" s="402">
        <f t="shared" si="10"/>
        <v>15268.5544</v>
      </c>
      <c r="AG17" s="404">
        <f t="shared" si="11"/>
        <v>1526.85544</v>
      </c>
      <c r="AH17" s="400">
        <f t="shared" si="12"/>
        <v>16795.40984</v>
      </c>
      <c r="AI17" s="373"/>
      <c r="AJ17" s="399" t="s">
        <v>2243</v>
      </c>
      <c r="AK17" s="397" t="s">
        <v>2091</v>
      </c>
      <c r="AL17" s="397">
        <v>1.0</v>
      </c>
      <c r="AM17" s="395" t="s">
        <v>2092</v>
      </c>
      <c r="AN17" s="397">
        <v>11351.69</v>
      </c>
      <c r="AO17" s="397">
        <v>11351.69</v>
      </c>
      <c r="AP17" s="136">
        <f t="shared" si="45"/>
        <v>2383.8549</v>
      </c>
      <c r="AQ17" s="397">
        <f t="shared" si="46"/>
        <v>13735.5449</v>
      </c>
      <c r="AR17" s="136">
        <f t="shared" si="47"/>
        <v>1373.55449</v>
      </c>
      <c r="AS17" s="400">
        <f t="shared" si="48"/>
        <v>15109.09939</v>
      </c>
      <c r="AT17" s="371"/>
      <c r="AU17" s="401" t="s">
        <v>2244</v>
      </c>
      <c r="AV17" s="402" t="s">
        <v>2091</v>
      </c>
      <c r="AW17" s="402">
        <v>3.0</v>
      </c>
      <c r="AX17" s="403" t="s">
        <v>2092</v>
      </c>
      <c r="AY17" s="402">
        <v>12203.39</v>
      </c>
      <c r="AZ17" s="402">
        <v>36610.17</v>
      </c>
      <c r="BA17" s="404">
        <f t="shared" si="13"/>
        <v>2562.7119</v>
      </c>
      <c r="BB17" s="402">
        <f t="shared" si="14"/>
        <v>14766.1019</v>
      </c>
      <c r="BC17" s="404">
        <f t="shared" si="15"/>
        <v>1476.61019</v>
      </c>
      <c r="BD17" s="400">
        <f t="shared" si="16"/>
        <v>16242.71209</v>
      </c>
      <c r="BE17" s="373"/>
      <c r="BF17" s="401" t="s">
        <v>2245</v>
      </c>
      <c r="BG17" s="402" t="s">
        <v>2091</v>
      </c>
      <c r="BH17" s="402">
        <v>2.0</v>
      </c>
      <c r="BI17" s="403" t="s">
        <v>2092</v>
      </c>
      <c r="BJ17" s="402">
        <v>9745.79</v>
      </c>
      <c r="BK17" s="402">
        <v>19491.58</v>
      </c>
      <c r="BL17" s="404">
        <f t="shared" si="17"/>
        <v>2046.6159</v>
      </c>
      <c r="BM17" s="402">
        <f t="shared" si="18"/>
        <v>11792.4059</v>
      </c>
      <c r="BN17" s="404">
        <f t="shared" si="19"/>
        <v>1179.24059</v>
      </c>
      <c r="BO17" s="400">
        <f t="shared" si="20"/>
        <v>12971.64649</v>
      </c>
      <c r="BP17" s="373"/>
      <c r="BQ17" s="399" t="s">
        <v>2246</v>
      </c>
      <c r="BR17" s="397" t="s">
        <v>2091</v>
      </c>
      <c r="BS17" s="397">
        <v>1.0</v>
      </c>
      <c r="BT17" s="395" t="s">
        <v>2092</v>
      </c>
      <c r="BU17" s="397">
        <v>20989.58</v>
      </c>
      <c r="BV17" s="397">
        <v>20989.58</v>
      </c>
      <c r="BW17" s="136">
        <f t="shared" si="21"/>
        <v>6296.874</v>
      </c>
      <c r="BX17" s="397">
        <f t="shared" si="22"/>
        <v>27286.454</v>
      </c>
      <c r="BY17" s="136">
        <f t="shared" si="23"/>
        <v>2728.6454</v>
      </c>
      <c r="BZ17" s="398">
        <f t="shared" si="24"/>
        <v>30015.0994</v>
      </c>
      <c r="CA17" s="371" t="s">
        <v>2235</v>
      </c>
      <c r="CB17" s="399" t="s">
        <v>2247</v>
      </c>
      <c r="CC17" s="397" t="s">
        <v>2091</v>
      </c>
      <c r="CD17" s="397">
        <v>1.0</v>
      </c>
      <c r="CE17" s="395" t="s">
        <v>2092</v>
      </c>
      <c r="CF17" s="397">
        <v>8432.2</v>
      </c>
      <c r="CG17" s="397">
        <v>8432.2</v>
      </c>
      <c r="CH17" s="136">
        <f t="shared" si="25"/>
        <v>1770.762</v>
      </c>
      <c r="CI17" s="397">
        <f t="shared" si="26"/>
        <v>10202.962</v>
      </c>
      <c r="CJ17" s="136">
        <f t="shared" si="27"/>
        <v>1020.2962</v>
      </c>
      <c r="CK17" s="400">
        <f t="shared" si="28"/>
        <v>11223.2582</v>
      </c>
      <c r="CL17" s="1"/>
      <c r="CM17" s="154"/>
      <c r="CN17" s="154"/>
      <c r="CO17" s="154"/>
      <c r="CP17" s="154"/>
      <c r="CQ17" s="154"/>
      <c r="CR17" s="154"/>
      <c r="CS17" s="154"/>
      <c r="CT17" s="154"/>
      <c r="CU17" s="154"/>
      <c r="CV17" s="154"/>
      <c r="CW17" s="33"/>
      <c r="CX17" s="401" t="s">
        <v>2248</v>
      </c>
      <c r="CY17" s="402" t="s">
        <v>2091</v>
      </c>
      <c r="CZ17" s="402">
        <v>23.0</v>
      </c>
      <c r="DA17" s="403" t="s">
        <v>2092</v>
      </c>
      <c r="DB17" s="402">
        <v>1226.61</v>
      </c>
      <c r="DC17" s="402">
        <v>28262.63</v>
      </c>
      <c r="DD17" s="404">
        <f t="shared" si="33"/>
        <v>257.5881</v>
      </c>
      <c r="DE17" s="402">
        <f t="shared" si="34"/>
        <v>1484.1981</v>
      </c>
      <c r="DF17" s="404">
        <f t="shared" si="35"/>
        <v>148.41981</v>
      </c>
      <c r="DG17" s="400">
        <f t="shared" si="36"/>
        <v>1632.61791</v>
      </c>
      <c r="DH17" s="373"/>
      <c r="DI17" s="403" t="s">
        <v>2249</v>
      </c>
      <c r="DJ17" s="402" t="s">
        <v>2091</v>
      </c>
      <c r="DK17" s="402">
        <v>3.0</v>
      </c>
      <c r="DL17" s="403" t="s">
        <v>2092</v>
      </c>
      <c r="DM17" s="402">
        <v>9017.45</v>
      </c>
      <c r="DN17" s="402">
        <v>27052.35</v>
      </c>
      <c r="DO17" s="404">
        <f t="shared" si="37"/>
        <v>1893.6645</v>
      </c>
      <c r="DP17" s="402">
        <f t="shared" si="38"/>
        <v>10911.1145</v>
      </c>
      <c r="DQ17" s="404">
        <f t="shared" si="39"/>
        <v>1091.11145</v>
      </c>
      <c r="DR17" s="406">
        <f t="shared" si="40"/>
        <v>12002.22595</v>
      </c>
      <c r="DS17" s="373"/>
      <c r="DT17" s="399" t="s">
        <v>2250</v>
      </c>
      <c r="DU17" s="397" t="s">
        <v>2091</v>
      </c>
      <c r="DV17" s="397">
        <v>10.0</v>
      </c>
      <c r="DW17" s="395" t="s">
        <v>2092</v>
      </c>
      <c r="DX17" s="397">
        <v>1610.17</v>
      </c>
      <c r="DY17" s="397">
        <v>16101.7</v>
      </c>
      <c r="DZ17" s="136">
        <f t="shared" si="52"/>
        <v>338.1357</v>
      </c>
      <c r="EA17" s="397">
        <f t="shared" si="49"/>
        <v>1948.3057</v>
      </c>
      <c r="EB17" s="136">
        <f t="shared" si="50"/>
        <v>194.83057</v>
      </c>
      <c r="EC17" s="411">
        <f t="shared" si="51"/>
        <v>2143.13627</v>
      </c>
      <c r="ED17" s="371"/>
      <c r="EE17" s="183"/>
      <c r="EF17" s="154"/>
      <c r="EG17" s="154"/>
      <c r="EH17" s="154"/>
      <c r="EI17" s="154"/>
      <c r="EJ17" s="154"/>
      <c r="EK17" s="154"/>
      <c r="EL17" s="154"/>
      <c r="EM17" s="154"/>
      <c r="EN17" s="185"/>
      <c r="EO17" s="371"/>
    </row>
    <row r="18">
      <c r="A18" s="394">
        <v>14.0</v>
      </c>
      <c r="B18" s="412"/>
      <c r="C18" s="399" t="s">
        <v>2251</v>
      </c>
      <c r="D18" s="397" t="s">
        <v>2091</v>
      </c>
      <c r="E18" s="397">
        <v>1.0</v>
      </c>
      <c r="F18" s="395" t="s">
        <v>2092</v>
      </c>
      <c r="G18" s="397">
        <v>27281.25</v>
      </c>
      <c r="H18" s="397">
        <v>27281.25</v>
      </c>
      <c r="I18" s="136">
        <f t="shared" ref="I18:I20" si="55">G18*31/100</f>
        <v>8457.1875</v>
      </c>
      <c r="J18" s="397">
        <f t="shared" si="2"/>
        <v>35738.4375</v>
      </c>
      <c r="K18" s="136">
        <f t="shared" si="3"/>
        <v>3573.84375</v>
      </c>
      <c r="L18" s="398">
        <f t="shared" si="4"/>
        <v>39312.28125</v>
      </c>
      <c r="M18" s="421"/>
      <c r="N18" s="399" t="s">
        <v>2252</v>
      </c>
      <c r="O18" s="397" t="s">
        <v>2091</v>
      </c>
      <c r="P18" s="397">
        <v>1.0</v>
      </c>
      <c r="Q18" s="395" t="s">
        <v>2092</v>
      </c>
      <c r="R18" s="397">
        <v>12288.14</v>
      </c>
      <c r="S18" s="397">
        <v>12288.14</v>
      </c>
      <c r="T18" s="136">
        <f t="shared" si="5"/>
        <v>2580.5094</v>
      </c>
      <c r="U18" s="397">
        <f t="shared" si="6"/>
        <v>14868.6494</v>
      </c>
      <c r="V18" s="136">
        <f t="shared" si="7"/>
        <v>1486.86494</v>
      </c>
      <c r="W18" s="400">
        <f t="shared" si="8"/>
        <v>16355.51434</v>
      </c>
      <c r="Y18" s="401" t="s">
        <v>2253</v>
      </c>
      <c r="Z18" s="402" t="s">
        <v>2091</v>
      </c>
      <c r="AA18" s="402">
        <v>2.0</v>
      </c>
      <c r="AB18" s="403" t="s">
        <v>2092</v>
      </c>
      <c r="AC18" s="402">
        <v>12928.82</v>
      </c>
      <c r="AD18" s="402">
        <v>25857.64</v>
      </c>
      <c r="AE18" s="404">
        <f t="shared" si="9"/>
        <v>2715.0522</v>
      </c>
      <c r="AF18" s="402">
        <f t="shared" si="10"/>
        <v>15643.8722</v>
      </c>
      <c r="AG18" s="404">
        <f t="shared" si="11"/>
        <v>1564.38722</v>
      </c>
      <c r="AH18" s="400">
        <f t="shared" si="12"/>
        <v>17208.25942</v>
      </c>
      <c r="AI18" s="373"/>
      <c r="AJ18" s="399" t="s">
        <v>2254</v>
      </c>
      <c r="AK18" s="397" t="s">
        <v>2091</v>
      </c>
      <c r="AL18" s="397">
        <v>-1.0</v>
      </c>
      <c r="AM18" s="395" t="s">
        <v>2092</v>
      </c>
      <c r="AN18" s="397">
        <v>14406.78</v>
      </c>
      <c r="AO18" s="397">
        <v>-14406.78</v>
      </c>
      <c r="AP18" s="136">
        <f t="shared" si="45"/>
        <v>3025.4238</v>
      </c>
      <c r="AQ18" s="397">
        <f t="shared" si="46"/>
        <v>17432.2038</v>
      </c>
      <c r="AR18" s="136">
        <f t="shared" si="47"/>
        <v>1743.22038</v>
      </c>
      <c r="AS18" s="400">
        <f t="shared" si="48"/>
        <v>19175.42418</v>
      </c>
      <c r="AT18" s="371"/>
      <c r="AU18" s="401" t="s">
        <v>2255</v>
      </c>
      <c r="AV18" s="402" t="s">
        <v>2091</v>
      </c>
      <c r="AW18" s="402">
        <v>1.0</v>
      </c>
      <c r="AX18" s="403" t="s">
        <v>2092</v>
      </c>
      <c r="AY18" s="402">
        <v>19915.25</v>
      </c>
      <c r="AZ18" s="402">
        <v>19915.25</v>
      </c>
      <c r="BA18" s="404">
        <f t="shared" si="13"/>
        <v>4182.2025</v>
      </c>
      <c r="BB18" s="402">
        <f t="shared" si="14"/>
        <v>24097.4525</v>
      </c>
      <c r="BC18" s="404">
        <f t="shared" si="15"/>
        <v>2409.74525</v>
      </c>
      <c r="BD18" s="400">
        <f t="shared" si="16"/>
        <v>26507.19775</v>
      </c>
      <c r="BE18" s="373"/>
      <c r="BF18" s="401" t="s">
        <v>2256</v>
      </c>
      <c r="BG18" s="402" t="s">
        <v>2091</v>
      </c>
      <c r="BH18" s="402">
        <v>1.0</v>
      </c>
      <c r="BI18" s="403" t="s">
        <v>2092</v>
      </c>
      <c r="BJ18" s="402">
        <v>8050.87</v>
      </c>
      <c r="BK18" s="402">
        <v>8050.87</v>
      </c>
      <c r="BL18" s="404">
        <f t="shared" si="17"/>
        <v>1690.6827</v>
      </c>
      <c r="BM18" s="402">
        <f t="shared" si="18"/>
        <v>9741.5527</v>
      </c>
      <c r="BN18" s="404">
        <f t="shared" si="19"/>
        <v>974.15527</v>
      </c>
      <c r="BO18" s="400">
        <f t="shared" si="20"/>
        <v>10715.70797</v>
      </c>
      <c r="BP18" s="373"/>
      <c r="BQ18" s="399" t="s">
        <v>2257</v>
      </c>
      <c r="BR18" s="397" t="s">
        <v>2091</v>
      </c>
      <c r="BS18" s="397">
        <v>1.0</v>
      </c>
      <c r="BT18" s="395" t="s">
        <v>2092</v>
      </c>
      <c r="BU18" s="397">
        <v>20703.13</v>
      </c>
      <c r="BV18" s="397">
        <v>20703.13</v>
      </c>
      <c r="BW18" s="136">
        <f t="shared" si="21"/>
        <v>6210.939</v>
      </c>
      <c r="BX18" s="397">
        <f t="shared" si="22"/>
        <v>26914.069</v>
      </c>
      <c r="BY18" s="136">
        <f t="shared" si="23"/>
        <v>2691.4069</v>
      </c>
      <c r="BZ18" s="398">
        <f t="shared" si="24"/>
        <v>29605.4759</v>
      </c>
      <c r="CA18" s="371" t="s">
        <v>2235</v>
      </c>
      <c r="CB18" s="399" t="s">
        <v>2258</v>
      </c>
      <c r="CC18" s="397" t="s">
        <v>2091</v>
      </c>
      <c r="CD18" s="397">
        <v>3.0</v>
      </c>
      <c r="CE18" s="395" t="s">
        <v>2092</v>
      </c>
      <c r="CF18" s="397">
        <v>8644.07</v>
      </c>
      <c r="CG18" s="397">
        <v>25932.21</v>
      </c>
      <c r="CH18" s="136">
        <f t="shared" si="25"/>
        <v>1815.2547</v>
      </c>
      <c r="CI18" s="397">
        <f t="shared" si="26"/>
        <v>10459.3247</v>
      </c>
      <c r="CJ18" s="136">
        <f t="shared" si="27"/>
        <v>1045.93247</v>
      </c>
      <c r="CK18" s="400">
        <f t="shared" si="28"/>
        <v>11505.25717</v>
      </c>
      <c r="CL18" s="1"/>
      <c r="CM18" s="415" t="s">
        <v>2259</v>
      </c>
      <c r="CN18" s="416" t="s">
        <v>2091</v>
      </c>
      <c r="CO18" s="416">
        <v>1.0</v>
      </c>
      <c r="CP18" s="417" t="s">
        <v>2092</v>
      </c>
      <c r="CQ18" s="416">
        <v>542.4</v>
      </c>
      <c r="CR18" s="416">
        <v>542.4</v>
      </c>
      <c r="CS18" s="418">
        <f t="shared" ref="CS18:CS37" si="56">CQ18*21/100</f>
        <v>113.904</v>
      </c>
      <c r="CT18" s="416">
        <f t="shared" ref="CT18:CT37" si="57">CQ18+CS18</f>
        <v>656.304</v>
      </c>
      <c r="CU18" s="418">
        <f t="shared" ref="CU18:CU37" si="58">CT18*10/100</f>
        <v>65.6304</v>
      </c>
      <c r="CV18" s="419">
        <f t="shared" ref="CV18:CV37" si="59">CQ18+CS18+CU18</f>
        <v>721.9344</v>
      </c>
      <c r="CW18" s="33" t="s">
        <v>343</v>
      </c>
      <c r="CX18" s="401" t="s">
        <v>2260</v>
      </c>
      <c r="CY18" s="402" t="s">
        <v>2091</v>
      </c>
      <c r="CZ18" s="402">
        <v>8.0</v>
      </c>
      <c r="DA18" s="403" t="s">
        <v>2092</v>
      </c>
      <c r="DB18" s="402">
        <v>1737.29</v>
      </c>
      <c r="DC18" s="402">
        <v>13898.32</v>
      </c>
      <c r="DD18" s="404">
        <f t="shared" si="33"/>
        <v>364.8309</v>
      </c>
      <c r="DE18" s="402">
        <f t="shared" si="34"/>
        <v>2102.1209</v>
      </c>
      <c r="DF18" s="404">
        <f t="shared" si="35"/>
        <v>210.21209</v>
      </c>
      <c r="DG18" s="400">
        <f t="shared" si="36"/>
        <v>2312.33299</v>
      </c>
      <c r="DH18" s="373"/>
      <c r="DI18" s="403" t="s">
        <v>2261</v>
      </c>
      <c r="DJ18" s="402" t="s">
        <v>2091</v>
      </c>
      <c r="DK18" s="402">
        <v>0.08</v>
      </c>
      <c r="DL18" s="403" t="s">
        <v>2262</v>
      </c>
      <c r="DM18" s="402">
        <v>103356.88</v>
      </c>
      <c r="DN18" s="402">
        <v>8268.55</v>
      </c>
      <c r="DO18" s="404">
        <f t="shared" si="37"/>
        <v>21704.9448</v>
      </c>
      <c r="DP18" s="402">
        <f t="shared" si="38"/>
        <v>125061.8248</v>
      </c>
      <c r="DQ18" s="404">
        <f t="shared" si="39"/>
        <v>12506.18248</v>
      </c>
      <c r="DR18" s="406">
        <f t="shared" si="40"/>
        <v>137568.0073</v>
      </c>
      <c r="DS18" s="373"/>
      <c r="DT18" s="399" t="s">
        <v>2263</v>
      </c>
      <c r="DU18" s="397" t="s">
        <v>2091</v>
      </c>
      <c r="DV18" s="397">
        <v>4.0</v>
      </c>
      <c r="DW18" s="395" t="s">
        <v>2092</v>
      </c>
      <c r="DX18" s="397">
        <v>762.71</v>
      </c>
      <c r="DY18" s="397">
        <v>3050.84</v>
      </c>
      <c r="DZ18" s="136">
        <f t="shared" si="52"/>
        <v>160.1691</v>
      </c>
      <c r="EA18" s="397">
        <f t="shared" si="49"/>
        <v>922.8791</v>
      </c>
      <c r="EB18" s="136">
        <f t="shared" si="50"/>
        <v>92.28791</v>
      </c>
      <c r="EC18" s="411">
        <f t="shared" si="51"/>
        <v>1015.16701</v>
      </c>
      <c r="ED18" s="371"/>
      <c r="EE18" s="183"/>
      <c r="EF18" s="154"/>
      <c r="EG18" s="154"/>
      <c r="EH18" s="154"/>
      <c r="EI18" s="154"/>
      <c r="EJ18" s="154"/>
      <c r="EK18" s="154"/>
      <c r="EL18" s="154"/>
      <c r="EM18" s="154"/>
      <c r="EN18" s="185"/>
      <c r="EO18" s="371"/>
    </row>
    <row r="19">
      <c r="A19" s="394">
        <v>15.0</v>
      </c>
      <c r="B19" s="370"/>
      <c r="C19" s="399" t="s">
        <v>2264</v>
      </c>
      <c r="D19" s="397" t="s">
        <v>2091</v>
      </c>
      <c r="E19" s="397">
        <v>3.0</v>
      </c>
      <c r="F19" s="395" t="s">
        <v>2092</v>
      </c>
      <c r="G19" s="397">
        <v>14062.5</v>
      </c>
      <c r="H19" s="397">
        <v>42187.5</v>
      </c>
      <c r="I19" s="136">
        <f t="shared" si="55"/>
        <v>4359.375</v>
      </c>
      <c r="J19" s="397">
        <f t="shared" si="2"/>
        <v>18421.875</v>
      </c>
      <c r="K19" s="136">
        <f t="shared" si="3"/>
        <v>1842.1875</v>
      </c>
      <c r="L19" s="398">
        <f t="shared" si="4"/>
        <v>20264.0625</v>
      </c>
      <c r="M19" s="372"/>
      <c r="N19" s="399" t="s">
        <v>2265</v>
      </c>
      <c r="O19" s="397" t="s">
        <v>2091</v>
      </c>
      <c r="P19" s="397">
        <v>2.0</v>
      </c>
      <c r="Q19" s="395" t="s">
        <v>2092</v>
      </c>
      <c r="R19" s="397">
        <v>16949.0</v>
      </c>
      <c r="S19" s="397">
        <v>33389.84</v>
      </c>
      <c r="T19" s="136">
        <f t="shared" si="5"/>
        <v>3559.29</v>
      </c>
      <c r="U19" s="397">
        <f t="shared" si="6"/>
        <v>20508.29</v>
      </c>
      <c r="V19" s="136">
        <f t="shared" si="7"/>
        <v>2050.829</v>
      </c>
      <c r="W19" s="400">
        <f t="shared" si="8"/>
        <v>22559.119</v>
      </c>
      <c r="X19" s="371"/>
      <c r="Y19" s="401" t="s">
        <v>2266</v>
      </c>
      <c r="Z19" s="402" t="s">
        <v>2091</v>
      </c>
      <c r="AA19" s="402">
        <v>4.0</v>
      </c>
      <c r="AB19" s="403" t="s">
        <v>2092</v>
      </c>
      <c r="AC19" s="402">
        <v>14327.97</v>
      </c>
      <c r="AD19" s="402">
        <v>57311.88</v>
      </c>
      <c r="AE19" s="404">
        <f t="shared" si="9"/>
        <v>3008.8737</v>
      </c>
      <c r="AF19" s="402">
        <f t="shared" si="10"/>
        <v>17336.8437</v>
      </c>
      <c r="AG19" s="404">
        <f t="shared" si="11"/>
        <v>1733.68437</v>
      </c>
      <c r="AH19" s="400">
        <f t="shared" si="12"/>
        <v>19070.52807</v>
      </c>
      <c r="AI19" s="373"/>
      <c r="AJ19" s="399" t="s">
        <v>2267</v>
      </c>
      <c r="AK19" s="397" t="s">
        <v>2091</v>
      </c>
      <c r="AL19" s="397">
        <v>1.0</v>
      </c>
      <c r="AM19" s="395" t="s">
        <v>2092</v>
      </c>
      <c r="AN19" s="397">
        <v>11895.76</v>
      </c>
      <c r="AO19" s="397">
        <v>11895.76</v>
      </c>
      <c r="AP19" s="136">
        <f t="shared" si="45"/>
        <v>2498.1096</v>
      </c>
      <c r="AQ19" s="397">
        <f t="shared" si="46"/>
        <v>14393.8696</v>
      </c>
      <c r="AR19" s="136">
        <f t="shared" si="47"/>
        <v>1439.38696</v>
      </c>
      <c r="AS19" s="400">
        <f t="shared" si="48"/>
        <v>15833.25656</v>
      </c>
      <c r="AT19" s="371"/>
      <c r="AU19" s="401" t="s">
        <v>2268</v>
      </c>
      <c r="AV19" s="402" t="s">
        <v>2091</v>
      </c>
      <c r="AW19" s="402">
        <v>2.0</v>
      </c>
      <c r="AX19" s="403" t="s">
        <v>2092</v>
      </c>
      <c r="AY19" s="402">
        <v>19491.53</v>
      </c>
      <c r="AZ19" s="402">
        <v>38983.06</v>
      </c>
      <c r="BA19" s="404">
        <f t="shared" si="13"/>
        <v>4093.2213</v>
      </c>
      <c r="BB19" s="402">
        <f t="shared" si="14"/>
        <v>23584.7513</v>
      </c>
      <c r="BC19" s="404">
        <f t="shared" si="15"/>
        <v>2358.47513</v>
      </c>
      <c r="BD19" s="400">
        <f t="shared" si="16"/>
        <v>25943.22643</v>
      </c>
      <c r="BE19" s="373"/>
      <c r="BF19" s="422" t="s">
        <v>2269</v>
      </c>
      <c r="BG19" s="423" t="s">
        <v>2091</v>
      </c>
      <c r="BH19" s="423">
        <v>3.0</v>
      </c>
      <c r="BI19" s="424" t="s">
        <v>2092</v>
      </c>
      <c r="BJ19" s="423">
        <v>10593.25</v>
      </c>
      <c r="BK19" s="423">
        <v>31779.75</v>
      </c>
      <c r="BL19" s="425">
        <f t="shared" si="17"/>
        <v>2224.5825</v>
      </c>
      <c r="BM19" s="423">
        <f t="shared" si="18"/>
        <v>12817.8325</v>
      </c>
      <c r="BN19" s="425">
        <f t="shared" si="19"/>
        <v>1281.78325</v>
      </c>
      <c r="BO19" s="426">
        <f t="shared" si="20"/>
        <v>14099.61575</v>
      </c>
      <c r="BP19" s="373"/>
      <c r="BQ19" s="399" t="s">
        <v>2270</v>
      </c>
      <c r="BR19" s="397" t="s">
        <v>2091</v>
      </c>
      <c r="BS19" s="397">
        <v>3.0</v>
      </c>
      <c r="BT19" s="395" t="s">
        <v>2092</v>
      </c>
      <c r="BU19" s="397">
        <v>20640.63</v>
      </c>
      <c r="BV19" s="397">
        <v>61921.89</v>
      </c>
      <c r="BW19" s="136">
        <f t="shared" si="21"/>
        <v>6192.189</v>
      </c>
      <c r="BX19" s="397">
        <f t="shared" si="22"/>
        <v>26832.819</v>
      </c>
      <c r="BY19" s="136">
        <f t="shared" si="23"/>
        <v>2683.2819</v>
      </c>
      <c r="BZ19" s="398">
        <f t="shared" si="24"/>
        <v>29516.1009</v>
      </c>
      <c r="CA19" s="371" t="s">
        <v>2235</v>
      </c>
      <c r="CB19" s="399" t="s">
        <v>2271</v>
      </c>
      <c r="CC19" s="397" t="s">
        <v>2091</v>
      </c>
      <c r="CD19" s="397">
        <v>1.0</v>
      </c>
      <c r="CE19" s="395" t="s">
        <v>2092</v>
      </c>
      <c r="CF19" s="397">
        <v>9744.92</v>
      </c>
      <c r="CG19" s="397">
        <v>9744.92</v>
      </c>
      <c r="CH19" s="136">
        <f t="shared" si="25"/>
        <v>2046.4332</v>
      </c>
      <c r="CI19" s="397">
        <f t="shared" si="26"/>
        <v>11791.3532</v>
      </c>
      <c r="CJ19" s="136">
        <f t="shared" si="27"/>
        <v>1179.13532</v>
      </c>
      <c r="CK19" s="400">
        <f t="shared" si="28"/>
        <v>12970.48852</v>
      </c>
      <c r="CL19" s="1"/>
      <c r="CM19" s="415" t="s">
        <v>2272</v>
      </c>
      <c r="CN19" s="416" t="s">
        <v>2091</v>
      </c>
      <c r="CO19" s="416">
        <v>6.0</v>
      </c>
      <c r="CP19" s="417" t="s">
        <v>2092</v>
      </c>
      <c r="CQ19" s="416">
        <v>425.74</v>
      </c>
      <c r="CR19" s="416">
        <v>2383.34</v>
      </c>
      <c r="CS19" s="418">
        <f t="shared" si="56"/>
        <v>89.4054</v>
      </c>
      <c r="CT19" s="416">
        <f t="shared" si="57"/>
        <v>515.1454</v>
      </c>
      <c r="CU19" s="418">
        <f t="shared" si="58"/>
        <v>51.51454</v>
      </c>
      <c r="CV19" s="419">
        <f t="shared" si="59"/>
        <v>566.65994</v>
      </c>
      <c r="CW19" s="33" t="s">
        <v>343</v>
      </c>
      <c r="CX19" s="401" t="s">
        <v>2273</v>
      </c>
      <c r="CY19" s="402" t="s">
        <v>2091</v>
      </c>
      <c r="CZ19" s="402">
        <v>1.0</v>
      </c>
      <c r="DA19" s="403" t="s">
        <v>2092</v>
      </c>
      <c r="DB19" s="402">
        <v>3305.08</v>
      </c>
      <c r="DC19" s="402">
        <v>3305.08</v>
      </c>
      <c r="DD19" s="404">
        <f t="shared" si="33"/>
        <v>694.0668</v>
      </c>
      <c r="DE19" s="402">
        <f t="shared" si="34"/>
        <v>3999.1468</v>
      </c>
      <c r="DF19" s="404">
        <f t="shared" si="35"/>
        <v>399.91468</v>
      </c>
      <c r="DG19" s="400">
        <f t="shared" si="36"/>
        <v>4399.06148</v>
      </c>
      <c r="DH19" s="373"/>
      <c r="DI19" s="403" t="s">
        <v>2274</v>
      </c>
      <c r="DJ19" s="402" t="s">
        <v>2091</v>
      </c>
      <c r="DK19" s="402">
        <v>-1.0</v>
      </c>
      <c r="DL19" s="403" t="s">
        <v>2092</v>
      </c>
      <c r="DM19" s="402">
        <v>9576.28</v>
      </c>
      <c r="DN19" s="402">
        <v>-9576.28</v>
      </c>
      <c r="DO19" s="404">
        <f t="shared" si="37"/>
        <v>2011.0188</v>
      </c>
      <c r="DP19" s="402">
        <f t="shared" si="38"/>
        <v>11587.2988</v>
      </c>
      <c r="DQ19" s="404">
        <f t="shared" si="39"/>
        <v>1158.72988</v>
      </c>
      <c r="DR19" s="406">
        <f t="shared" si="40"/>
        <v>12746.02868</v>
      </c>
      <c r="DS19" s="373"/>
      <c r="DT19" s="399" t="s">
        <v>2275</v>
      </c>
      <c r="DU19" s="397" t="s">
        <v>2091</v>
      </c>
      <c r="DV19" s="397">
        <v>2.0</v>
      </c>
      <c r="DW19" s="395" t="s">
        <v>2092</v>
      </c>
      <c r="DX19" s="397">
        <v>737.29</v>
      </c>
      <c r="DY19" s="397">
        <v>1474.58</v>
      </c>
      <c r="DZ19" s="136">
        <f t="shared" si="52"/>
        <v>154.8309</v>
      </c>
      <c r="EA19" s="397">
        <f t="shared" si="49"/>
        <v>892.1209</v>
      </c>
      <c r="EB19" s="136">
        <f t="shared" si="50"/>
        <v>89.21209</v>
      </c>
      <c r="EC19" s="411">
        <f t="shared" si="51"/>
        <v>981.33299</v>
      </c>
      <c r="ED19" s="371"/>
      <c r="EE19" s="183"/>
      <c r="EF19" s="154"/>
      <c r="EG19" s="154"/>
      <c r="EH19" s="154"/>
      <c r="EI19" s="154"/>
      <c r="EJ19" s="154"/>
      <c r="EK19" s="154"/>
      <c r="EL19" s="154"/>
      <c r="EM19" s="154"/>
      <c r="EN19" s="185"/>
      <c r="EO19" s="371"/>
    </row>
    <row r="20" ht="15.75" customHeight="1">
      <c r="A20" s="394">
        <v>16.0</v>
      </c>
      <c r="B20" s="370"/>
      <c r="C20" s="399" t="s">
        <v>2276</v>
      </c>
      <c r="D20" s="397" t="s">
        <v>2091</v>
      </c>
      <c r="E20" s="397">
        <v>2.0</v>
      </c>
      <c r="F20" s="395" t="s">
        <v>2092</v>
      </c>
      <c r="G20" s="397">
        <v>17812.51</v>
      </c>
      <c r="H20" s="397">
        <v>35625.02</v>
      </c>
      <c r="I20" s="136">
        <f t="shared" si="55"/>
        <v>5521.8781</v>
      </c>
      <c r="J20" s="397">
        <f t="shared" si="2"/>
        <v>23334.3881</v>
      </c>
      <c r="K20" s="136">
        <f t="shared" si="3"/>
        <v>2333.43881</v>
      </c>
      <c r="L20" s="398">
        <f t="shared" si="4"/>
        <v>25667.82691</v>
      </c>
      <c r="M20" s="421"/>
      <c r="N20" s="399" t="s">
        <v>2277</v>
      </c>
      <c r="O20" s="397" t="s">
        <v>2091</v>
      </c>
      <c r="P20" s="397">
        <v>2.0</v>
      </c>
      <c r="Q20" s="395" t="s">
        <v>2092</v>
      </c>
      <c r="R20" s="397">
        <v>20508.48</v>
      </c>
      <c r="S20" s="397">
        <v>41016.96</v>
      </c>
      <c r="T20" s="136">
        <f t="shared" si="5"/>
        <v>4306.7808</v>
      </c>
      <c r="U20" s="397">
        <f t="shared" si="6"/>
        <v>24815.2608</v>
      </c>
      <c r="V20" s="136">
        <f t="shared" si="7"/>
        <v>2481.52608</v>
      </c>
      <c r="W20" s="400">
        <f t="shared" si="8"/>
        <v>27296.78688</v>
      </c>
      <c r="X20" s="371"/>
      <c r="Y20" s="401" t="s">
        <v>2278</v>
      </c>
      <c r="Z20" s="402" t="s">
        <v>2091</v>
      </c>
      <c r="AA20" s="402">
        <v>2.0</v>
      </c>
      <c r="AB20" s="403" t="s">
        <v>2092</v>
      </c>
      <c r="AC20" s="402">
        <v>17209.32</v>
      </c>
      <c r="AD20" s="402">
        <v>34418.65</v>
      </c>
      <c r="AE20" s="404">
        <f t="shared" si="9"/>
        <v>3613.9572</v>
      </c>
      <c r="AF20" s="402">
        <f t="shared" si="10"/>
        <v>20823.2772</v>
      </c>
      <c r="AG20" s="404">
        <f t="shared" si="11"/>
        <v>2082.32772</v>
      </c>
      <c r="AH20" s="400">
        <f t="shared" si="12"/>
        <v>22905.60492</v>
      </c>
      <c r="AI20" s="373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371"/>
      <c r="AU20" s="183"/>
      <c r="AV20" s="154"/>
      <c r="AW20" s="154"/>
      <c r="AX20" s="154"/>
      <c r="AY20" s="154"/>
      <c r="AZ20" s="154"/>
      <c r="BA20" s="154"/>
      <c r="BB20" s="154"/>
      <c r="BC20" s="154"/>
      <c r="BD20" s="185"/>
      <c r="BE20" s="373"/>
      <c r="BF20" s="427" t="s">
        <v>2279</v>
      </c>
      <c r="BG20" s="428" t="s">
        <v>2091</v>
      </c>
      <c r="BH20" s="428">
        <v>1.0</v>
      </c>
      <c r="BI20" s="427" t="s">
        <v>2092</v>
      </c>
      <c r="BJ20" s="428">
        <v>11440.71</v>
      </c>
      <c r="BK20" s="428">
        <v>11101.69</v>
      </c>
      <c r="BL20" s="429">
        <f t="shared" si="17"/>
        <v>2402.5491</v>
      </c>
      <c r="BM20" s="428">
        <f t="shared" si="18"/>
        <v>13843.2591</v>
      </c>
      <c r="BN20" s="429">
        <f t="shared" si="19"/>
        <v>1384.32591</v>
      </c>
      <c r="BO20" s="430">
        <f t="shared" si="20"/>
        <v>15227.58501</v>
      </c>
      <c r="BP20" s="373"/>
      <c r="BQ20" s="399" t="s">
        <v>2280</v>
      </c>
      <c r="BR20" s="397" t="s">
        <v>2091</v>
      </c>
      <c r="BS20" s="397">
        <v>-1.0</v>
      </c>
      <c r="BT20" s="395" t="s">
        <v>2092</v>
      </c>
      <c r="BU20" s="397">
        <v>22890.62</v>
      </c>
      <c r="BV20" s="397">
        <v>-22890.62</v>
      </c>
      <c r="BW20" s="136">
        <f t="shared" si="21"/>
        <v>6867.186</v>
      </c>
      <c r="BX20" s="397">
        <f t="shared" si="22"/>
        <v>29757.806</v>
      </c>
      <c r="BY20" s="136">
        <f t="shared" si="23"/>
        <v>2975.7806</v>
      </c>
      <c r="BZ20" s="398">
        <f t="shared" si="24"/>
        <v>32733.5866</v>
      </c>
      <c r="CA20" s="371" t="s">
        <v>2235</v>
      </c>
      <c r="CB20" s="399" t="s">
        <v>2281</v>
      </c>
      <c r="CC20" s="397" t="s">
        <v>2091</v>
      </c>
      <c r="CD20" s="397">
        <v>3.0</v>
      </c>
      <c r="CE20" s="395" t="s">
        <v>2092</v>
      </c>
      <c r="CF20" s="397">
        <v>8898.31</v>
      </c>
      <c r="CG20" s="397">
        <v>26694.93</v>
      </c>
      <c r="CH20" s="136">
        <f t="shared" si="25"/>
        <v>1868.6451</v>
      </c>
      <c r="CI20" s="397">
        <f t="shared" si="26"/>
        <v>10766.9551</v>
      </c>
      <c r="CJ20" s="136">
        <f t="shared" si="27"/>
        <v>1076.69551</v>
      </c>
      <c r="CK20" s="400">
        <f t="shared" si="28"/>
        <v>11843.65061</v>
      </c>
      <c r="CL20" s="1"/>
      <c r="CM20" s="415" t="s">
        <v>2282</v>
      </c>
      <c r="CN20" s="416" t="s">
        <v>2091</v>
      </c>
      <c r="CO20" s="416">
        <v>2.0</v>
      </c>
      <c r="CP20" s="417" t="s">
        <v>2092</v>
      </c>
      <c r="CQ20" s="416">
        <v>473.34</v>
      </c>
      <c r="CR20" s="416">
        <v>946.68</v>
      </c>
      <c r="CS20" s="418">
        <f t="shared" si="56"/>
        <v>99.4014</v>
      </c>
      <c r="CT20" s="416">
        <f t="shared" si="57"/>
        <v>572.7414</v>
      </c>
      <c r="CU20" s="418">
        <f t="shared" si="58"/>
        <v>57.27414</v>
      </c>
      <c r="CV20" s="419">
        <f t="shared" si="59"/>
        <v>630.01554</v>
      </c>
      <c r="CW20" s="33" t="s">
        <v>343</v>
      </c>
      <c r="CX20" s="401" t="s">
        <v>2283</v>
      </c>
      <c r="CY20" s="402" t="s">
        <v>2091</v>
      </c>
      <c r="CZ20" s="402">
        <v>-2.0</v>
      </c>
      <c r="DA20" s="403" t="s">
        <v>2092</v>
      </c>
      <c r="DB20" s="402">
        <v>1419.49</v>
      </c>
      <c r="DC20" s="402">
        <v>-2838.98</v>
      </c>
      <c r="DD20" s="404">
        <f t="shared" si="33"/>
        <v>298.0929</v>
      </c>
      <c r="DE20" s="402">
        <f t="shared" si="34"/>
        <v>1717.5829</v>
      </c>
      <c r="DF20" s="404">
        <f t="shared" si="35"/>
        <v>171.75829</v>
      </c>
      <c r="DG20" s="400">
        <f t="shared" si="36"/>
        <v>1889.34119</v>
      </c>
      <c r="DH20" s="373"/>
      <c r="DI20" s="403" t="s">
        <v>2284</v>
      </c>
      <c r="DJ20" s="402" t="s">
        <v>2091</v>
      </c>
      <c r="DK20" s="402">
        <v>5.0</v>
      </c>
      <c r="DL20" s="403" t="s">
        <v>2092</v>
      </c>
      <c r="DM20" s="402">
        <v>9576.27</v>
      </c>
      <c r="DN20" s="402">
        <v>47881.35</v>
      </c>
      <c r="DO20" s="404">
        <f t="shared" si="37"/>
        <v>2011.0167</v>
      </c>
      <c r="DP20" s="402">
        <f t="shared" si="38"/>
        <v>11587.2867</v>
      </c>
      <c r="DQ20" s="404">
        <f t="shared" si="39"/>
        <v>1158.72867</v>
      </c>
      <c r="DR20" s="406">
        <f t="shared" si="40"/>
        <v>12746.01537</v>
      </c>
      <c r="DS20" s="373"/>
      <c r="DT20" s="399" t="s">
        <v>2285</v>
      </c>
      <c r="DU20" s="397" t="s">
        <v>2091</v>
      </c>
      <c r="DV20" s="397">
        <v>6.0</v>
      </c>
      <c r="DW20" s="395" t="s">
        <v>2092</v>
      </c>
      <c r="DX20" s="397">
        <v>1500.0</v>
      </c>
      <c r="DY20" s="397">
        <v>9000.0</v>
      </c>
      <c r="DZ20" s="136">
        <f t="shared" si="52"/>
        <v>315</v>
      </c>
      <c r="EA20" s="397">
        <f t="shared" si="49"/>
        <v>1815</v>
      </c>
      <c r="EB20" s="136">
        <f t="shared" si="50"/>
        <v>181.5</v>
      </c>
      <c r="EC20" s="411">
        <f t="shared" si="51"/>
        <v>1996.5</v>
      </c>
      <c r="ED20" s="371"/>
      <c r="EE20" s="183"/>
      <c r="EF20" s="154"/>
      <c r="EG20" s="154"/>
      <c r="EH20" s="154"/>
      <c r="EI20" s="154"/>
      <c r="EJ20" s="154"/>
      <c r="EK20" s="154"/>
      <c r="EL20" s="154"/>
      <c r="EM20" s="154"/>
      <c r="EN20" s="185"/>
      <c r="EO20" s="371"/>
    </row>
    <row r="21" ht="15.75" customHeight="1">
      <c r="A21" s="394">
        <v>17.0</v>
      </c>
      <c r="B21" s="412"/>
      <c r="C21" s="399" t="s">
        <v>2286</v>
      </c>
      <c r="D21" s="397" t="s">
        <v>2091</v>
      </c>
      <c r="E21" s="397">
        <v>5.0</v>
      </c>
      <c r="F21" s="395" t="s">
        <v>2092</v>
      </c>
      <c r="G21" s="397">
        <v>10169.49</v>
      </c>
      <c r="H21" s="397">
        <v>50847.45</v>
      </c>
      <c r="I21" s="136">
        <f>G21*21/100</f>
        <v>2135.5929</v>
      </c>
      <c r="J21" s="397">
        <f t="shared" si="2"/>
        <v>12305.0829</v>
      </c>
      <c r="K21" s="136">
        <f t="shared" si="3"/>
        <v>1230.50829</v>
      </c>
      <c r="L21" s="398">
        <f t="shared" si="4"/>
        <v>13535.59119</v>
      </c>
      <c r="M21" s="421"/>
      <c r="N21" s="399" t="s">
        <v>2287</v>
      </c>
      <c r="O21" s="397" t="s">
        <v>2091</v>
      </c>
      <c r="P21" s="397">
        <v>1.0</v>
      </c>
      <c r="Q21" s="395" t="s">
        <v>2092</v>
      </c>
      <c r="R21" s="397">
        <v>11694.92</v>
      </c>
      <c r="S21" s="397">
        <v>11610.17</v>
      </c>
      <c r="T21" s="136">
        <f t="shared" si="5"/>
        <v>2455.9332</v>
      </c>
      <c r="U21" s="397">
        <f t="shared" si="6"/>
        <v>14150.8532</v>
      </c>
      <c r="V21" s="136">
        <f t="shared" si="7"/>
        <v>1415.08532</v>
      </c>
      <c r="W21" s="400">
        <f t="shared" si="8"/>
        <v>15565.93852</v>
      </c>
      <c r="X21" s="371"/>
      <c r="Y21" s="401" t="s">
        <v>2288</v>
      </c>
      <c r="Z21" s="402" t="s">
        <v>2091</v>
      </c>
      <c r="AA21" s="402">
        <v>1.0</v>
      </c>
      <c r="AB21" s="403" t="s">
        <v>2092</v>
      </c>
      <c r="AC21" s="402">
        <v>19097.46</v>
      </c>
      <c r="AD21" s="402">
        <v>19097.46</v>
      </c>
      <c r="AE21" s="404">
        <f t="shared" si="9"/>
        <v>4010.4666</v>
      </c>
      <c r="AF21" s="402">
        <f t="shared" si="10"/>
        <v>23107.9266</v>
      </c>
      <c r="AG21" s="404">
        <f t="shared" si="11"/>
        <v>2310.79266</v>
      </c>
      <c r="AH21" s="400">
        <f t="shared" si="12"/>
        <v>25418.71926</v>
      </c>
      <c r="AI21" s="373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371"/>
      <c r="AU21" s="183"/>
      <c r="AV21" s="154"/>
      <c r="AW21" s="154"/>
      <c r="AX21" s="154"/>
      <c r="AY21" s="154"/>
      <c r="AZ21" s="154"/>
      <c r="BA21" s="154"/>
      <c r="BB21" s="154"/>
      <c r="BC21" s="154"/>
      <c r="BD21" s="185"/>
      <c r="BE21" s="373"/>
      <c r="BF21" s="427" t="s">
        <v>2289</v>
      </c>
      <c r="BG21" s="428" t="s">
        <v>2091</v>
      </c>
      <c r="BH21" s="428">
        <v>-1.0</v>
      </c>
      <c r="BI21" s="427" t="s">
        <v>2092</v>
      </c>
      <c r="BJ21" s="428">
        <v>13135.6</v>
      </c>
      <c r="BK21" s="428">
        <v>-13135.6</v>
      </c>
      <c r="BL21" s="429">
        <f t="shared" si="17"/>
        <v>2758.476</v>
      </c>
      <c r="BM21" s="428">
        <f t="shared" si="18"/>
        <v>15894.076</v>
      </c>
      <c r="BN21" s="429">
        <f t="shared" si="19"/>
        <v>1589.4076</v>
      </c>
      <c r="BO21" s="430">
        <f t="shared" si="20"/>
        <v>17483.4836</v>
      </c>
      <c r="BP21" s="373"/>
      <c r="BQ21" s="399" t="s">
        <v>2290</v>
      </c>
      <c r="BR21" s="397" t="s">
        <v>2091</v>
      </c>
      <c r="BS21" s="397">
        <v>1.0</v>
      </c>
      <c r="BT21" s="395" t="s">
        <v>2092</v>
      </c>
      <c r="BU21" s="397">
        <v>24218.75</v>
      </c>
      <c r="BV21" s="397">
        <v>24218.75</v>
      </c>
      <c r="BW21" s="136">
        <f t="shared" si="21"/>
        <v>7265.625</v>
      </c>
      <c r="BX21" s="397">
        <f t="shared" si="22"/>
        <v>31484.375</v>
      </c>
      <c r="BY21" s="136">
        <f t="shared" si="23"/>
        <v>3148.4375</v>
      </c>
      <c r="BZ21" s="398">
        <f t="shared" si="24"/>
        <v>34632.8125</v>
      </c>
      <c r="CA21" s="371" t="s">
        <v>2235</v>
      </c>
      <c r="CB21" s="399" t="s">
        <v>2291</v>
      </c>
      <c r="CC21" s="397" t="s">
        <v>2091</v>
      </c>
      <c r="CD21" s="397">
        <v>1.0</v>
      </c>
      <c r="CE21" s="395" t="s">
        <v>2092</v>
      </c>
      <c r="CF21" s="397">
        <v>14322.04</v>
      </c>
      <c r="CG21" s="397">
        <v>14322.04</v>
      </c>
      <c r="CH21" s="136">
        <f t="shared" si="25"/>
        <v>3007.6284</v>
      </c>
      <c r="CI21" s="397">
        <f t="shared" si="26"/>
        <v>17329.6684</v>
      </c>
      <c r="CJ21" s="136">
        <f t="shared" si="27"/>
        <v>1732.96684</v>
      </c>
      <c r="CK21" s="400">
        <f t="shared" si="28"/>
        <v>19062.63524</v>
      </c>
      <c r="CL21" s="1"/>
      <c r="CM21" s="415" t="s">
        <v>2292</v>
      </c>
      <c r="CN21" s="416" t="s">
        <v>2091</v>
      </c>
      <c r="CO21" s="416">
        <v>6.0</v>
      </c>
      <c r="CP21" s="417" t="s">
        <v>2092</v>
      </c>
      <c r="CQ21" s="416">
        <v>420.44</v>
      </c>
      <c r="CR21" s="416">
        <v>2522.67</v>
      </c>
      <c r="CS21" s="418">
        <f t="shared" si="56"/>
        <v>88.2924</v>
      </c>
      <c r="CT21" s="416">
        <f t="shared" si="57"/>
        <v>508.7324</v>
      </c>
      <c r="CU21" s="418">
        <f t="shared" si="58"/>
        <v>50.87324</v>
      </c>
      <c r="CV21" s="419">
        <f t="shared" si="59"/>
        <v>559.60564</v>
      </c>
      <c r="CW21" s="33" t="s">
        <v>343</v>
      </c>
      <c r="CX21" s="401" t="s">
        <v>2293</v>
      </c>
      <c r="CY21" s="402" t="s">
        <v>2091</v>
      </c>
      <c r="CZ21" s="402">
        <v>4.0</v>
      </c>
      <c r="DA21" s="403" t="s">
        <v>2092</v>
      </c>
      <c r="DB21" s="402">
        <v>1162.0</v>
      </c>
      <c r="DC21" s="402">
        <v>4647.98</v>
      </c>
      <c r="DD21" s="404">
        <f t="shared" si="33"/>
        <v>244.02</v>
      </c>
      <c r="DE21" s="402">
        <f t="shared" si="34"/>
        <v>1406.02</v>
      </c>
      <c r="DF21" s="404">
        <f t="shared" si="35"/>
        <v>140.602</v>
      </c>
      <c r="DG21" s="400">
        <f t="shared" si="36"/>
        <v>1546.622</v>
      </c>
      <c r="DH21" s="373"/>
      <c r="DI21" s="403" t="s">
        <v>2294</v>
      </c>
      <c r="DJ21" s="402" t="s">
        <v>2091</v>
      </c>
      <c r="DK21" s="402">
        <v>5.0</v>
      </c>
      <c r="DL21" s="403" t="s">
        <v>2092</v>
      </c>
      <c r="DM21" s="402">
        <v>10254.24</v>
      </c>
      <c r="DN21" s="402">
        <v>51271.2</v>
      </c>
      <c r="DO21" s="404">
        <f t="shared" si="37"/>
        <v>2153.3904</v>
      </c>
      <c r="DP21" s="402">
        <f t="shared" si="38"/>
        <v>12407.6304</v>
      </c>
      <c r="DQ21" s="404">
        <f t="shared" si="39"/>
        <v>1240.76304</v>
      </c>
      <c r="DR21" s="406">
        <f t="shared" si="40"/>
        <v>13648.39344</v>
      </c>
      <c r="DS21" s="373"/>
      <c r="DT21" s="414" t="s">
        <v>2295</v>
      </c>
      <c r="DU21" s="397" t="s">
        <v>2091</v>
      </c>
      <c r="DV21" s="397">
        <v>12.0</v>
      </c>
      <c r="DW21" s="395" t="s">
        <v>2092</v>
      </c>
      <c r="DX21" s="397">
        <v>1254.24</v>
      </c>
      <c r="DY21" s="397">
        <v>15050.88</v>
      </c>
      <c r="DZ21" s="136">
        <f t="shared" si="52"/>
        <v>263.3904</v>
      </c>
      <c r="EA21" s="397">
        <f t="shared" si="49"/>
        <v>1517.6304</v>
      </c>
      <c r="EB21" s="136">
        <f t="shared" si="50"/>
        <v>151.76304</v>
      </c>
      <c r="EC21" s="411">
        <f t="shared" si="51"/>
        <v>1669.39344</v>
      </c>
      <c r="ED21" s="371"/>
      <c r="EE21" s="183"/>
      <c r="EF21" s="154"/>
      <c r="EG21" s="154"/>
      <c r="EH21" s="154"/>
      <c r="EI21" s="154"/>
      <c r="EJ21" s="154"/>
      <c r="EK21" s="154"/>
      <c r="EL21" s="154"/>
      <c r="EM21" s="154"/>
      <c r="EN21" s="185"/>
    </row>
    <row r="22" ht="15.75" customHeight="1">
      <c r="A22" s="394">
        <v>18.0</v>
      </c>
      <c r="B22" s="370"/>
      <c r="C22" s="399" t="s">
        <v>2296</v>
      </c>
      <c r="D22" s="397" t="s">
        <v>2091</v>
      </c>
      <c r="E22" s="397">
        <v>2.0</v>
      </c>
      <c r="F22" s="395" t="s">
        <v>2092</v>
      </c>
      <c r="G22" s="397">
        <v>22499.25</v>
      </c>
      <c r="H22" s="397">
        <v>44998.5</v>
      </c>
      <c r="I22" s="136">
        <f>G22*31/100</f>
        <v>6974.7675</v>
      </c>
      <c r="J22" s="397">
        <f t="shared" si="2"/>
        <v>29474.0175</v>
      </c>
      <c r="K22" s="136">
        <f t="shared" si="3"/>
        <v>2947.40175</v>
      </c>
      <c r="L22" s="398">
        <f t="shared" si="4"/>
        <v>32421.41925</v>
      </c>
      <c r="M22" s="372"/>
      <c r="N22" s="183"/>
      <c r="O22" s="154"/>
      <c r="P22" s="154"/>
      <c r="Q22" s="154"/>
      <c r="R22" s="154"/>
      <c r="S22" s="154"/>
      <c r="T22" s="154"/>
      <c r="U22" s="154"/>
      <c r="V22" s="154"/>
      <c r="W22" s="185"/>
      <c r="X22" s="371"/>
      <c r="Y22" s="401" t="s">
        <v>2297</v>
      </c>
      <c r="Z22" s="402" t="s">
        <v>2091</v>
      </c>
      <c r="AA22" s="402">
        <v>1.0</v>
      </c>
      <c r="AB22" s="403" t="s">
        <v>2092</v>
      </c>
      <c r="AC22" s="402">
        <v>22229.04</v>
      </c>
      <c r="AD22" s="402">
        <v>22229.04</v>
      </c>
      <c r="AE22" s="404">
        <f t="shared" si="9"/>
        <v>4668.0984</v>
      </c>
      <c r="AF22" s="402">
        <f t="shared" si="10"/>
        <v>26897.1384</v>
      </c>
      <c r="AG22" s="404">
        <f t="shared" si="11"/>
        <v>2689.71384</v>
      </c>
      <c r="AH22" s="400">
        <f t="shared" si="12"/>
        <v>29586.85224</v>
      </c>
      <c r="AI22" s="431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U22" s="183"/>
      <c r="AV22" s="154"/>
      <c r="AW22" s="154"/>
      <c r="AX22" s="154"/>
      <c r="AY22" s="154"/>
      <c r="AZ22" s="154"/>
      <c r="BA22" s="154"/>
      <c r="BB22" s="154"/>
      <c r="BC22" s="154"/>
      <c r="BD22" s="185"/>
      <c r="BE22" s="373"/>
      <c r="BF22" s="427" t="s">
        <v>2298</v>
      </c>
      <c r="BG22" s="428" t="s">
        <v>2091</v>
      </c>
      <c r="BH22" s="428">
        <v>2.0</v>
      </c>
      <c r="BI22" s="427" t="s">
        <v>2092</v>
      </c>
      <c r="BJ22" s="428">
        <v>9745.76</v>
      </c>
      <c r="BK22" s="428">
        <v>19491.52</v>
      </c>
      <c r="BL22" s="429">
        <f t="shared" si="17"/>
        <v>2046.6096</v>
      </c>
      <c r="BM22" s="428">
        <f t="shared" si="18"/>
        <v>11792.3696</v>
      </c>
      <c r="BN22" s="429">
        <f t="shared" si="19"/>
        <v>1179.23696</v>
      </c>
      <c r="BO22" s="430">
        <f t="shared" si="20"/>
        <v>12971.60656</v>
      </c>
      <c r="BP22" s="373"/>
      <c r="BQ22" s="399" t="s">
        <v>2299</v>
      </c>
      <c r="BR22" s="397" t="s">
        <v>2091</v>
      </c>
      <c r="BS22" s="397">
        <v>2.0</v>
      </c>
      <c r="BT22" s="395" t="s">
        <v>2092</v>
      </c>
      <c r="BU22" s="397">
        <v>29687.5</v>
      </c>
      <c r="BV22" s="397">
        <v>59375.0</v>
      </c>
      <c r="BW22" s="136">
        <f t="shared" si="21"/>
        <v>8906.25</v>
      </c>
      <c r="BX22" s="397">
        <f t="shared" si="22"/>
        <v>38593.75</v>
      </c>
      <c r="BY22" s="136">
        <f t="shared" si="23"/>
        <v>3859.375</v>
      </c>
      <c r="BZ22" s="398">
        <f t="shared" si="24"/>
        <v>42453.125</v>
      </c>
      <c r="CA22" s="371" t="s">
        <v>2235</v>
      </c>
      <c r="CB22" s="399" t="s">
        <v>2300</v>
      </c>
      <c r="CC22" s="397" t="s">
        <v>2091</v>
      </c>
      <c r="CD22" s="397">
        <v>1.0</v>
      </c>
      <c r="CE22" s="395" t="s">
        <v>2092</v>
      </c>
      <c r="CF22" s="397">
        <v>7456.78</v>
      </c>
      <c r="CG22" s="397">
        <v>7456.78</v>
      </c>
      <c r="CH22" s="136">
        <f t="shared" si="25"/>
        <v>1565.9238</v>
      </c>
      <c r="CI22" s="397">
        <f t="shared" si="26"/>
        <v>9022.7038</v>
      </c>
      <c r="CJ22" s="136">
        <f t="shared" si="27"/>
        <v>902.27038</v>
      </c>
      <c r="CK22" s="400">
        <f t="shared" si="28"/>
        <v>9924.97418</v>
      </c>
      <c r="CL22" s="1"/>
      <c r="CM22" s="405" t="s">
        <v>2301</v>
      </c>
      <c r="CN22" s="406" t="s">
        <v>2091</v>
      </c>
      <c r="CO22" s="406">
        <v>-1.0</v>
      </c>
      <c r="CP22" s="407" t="s">
        <v>2092</v>
      </c>
      <c r="CQ22" s="406">
        <v>1016.94</v>
      </c>
      <c r="CR22" s="406">
        <v>-1016.94</v>
      </c>
      <c r="CS22" s="137">
        <f t="shared" si="56"/>
        <v>213.5574</v>
      </c>
      <c r="CT22" s="406">
        <f t="shared" si="57"/>
        <v>1230.4974</v>
      </c>
      <c r="CU22" s="137">
        <f t="shared" si="58"/>
        <v>123.04974</v>
      </c>
      <c r="CV22" s="400">
        <f t="shared" si="59"/>
        <v>1353.54714</v>
      </c>
      <c r="CW22" s="33" t="s">
        <v>1695</v>
      </c>
      <c r="CX22" s="401" t="s">
        <v>2302</v>
      </c>
      <c r="CY22" s="402" t="s">
        <v>2091</v>
      </c>
      <c r="CZ22" s="402">
        <v>1.0</v>
      </c>
      <c r="DA22" s="403" t="s">
        <v>2092</v>
      </c>
      <c r="DB22" s="402">
        <v>6348.18</v>
      </c>
      <c r="DC22" s="402">
        <v>6348.18</v>
      </c>
      <c r="DD22" s="404">
        <f t="shared" si="33"/>
        <v>1333.1178</v>
      </c>
      <c r="DE22" s="402">
        <f t="shared" si="34"/>
        <v>7681.2978</v>
      </c>
      <c r="DF22" s="404">
        <f t="shared" si="35"/>
        <v>768.12978</v>
      </c>
      <c r="DG22" s="400">
        <f t="shared" si="36"/>
        <v>8449.42758</v>
      </c>
      <c r="DH22" s="373"/>
      <c r="DI22" s="403" t="s">
        <v>2303</v>
      </c>
      <c r="DJ22" s="402" t="s">
        <v>2091</v>
      </c>
      <c r="DK22" s="402">
        <v>1.0</v>
      </c>
      <c r="DL22" s="403" t="s">
        <v>2092</v>
      </c>
      <c r="DM22" s="402">
        <v>4138.5</v>
      </c>
      <c r="DN22" s="402">
        <v>4067.8</v>
      </c>
      <c r="DO22" s="404">
        <f t="shared" si="37"/>
        <v>869.085</v>
      </c>
      <c r="DP22" s="402">
        <f t="shared" si="38"/>
        <v>5007.585</v>
      </c>
      <c r="DQ22" s="404">
        <f t="shared" si="39"/>
        <v>500.7585</v>
      </c>
      <c r="DR22" s="406">
        <f t="shared" si="40"/>
        <v>5508.3435</v>
      </c>
      <c r="DS22" s="373"/>
      <c r="DT22" s="432" t="s">
        <v>2304</v>
      </c>
      <c r="DU22" s="396" t="s">
        <v>2091</v>
      </c>
      <c r="DV22" s="397">
        <v>1.0</v>
      </c>
      <c r="DW22" s="395" t="s">
        <v>2092</v>
      </c>
      <c r="DX22" s="397">
        <v>6186.44</v>
      </c>
      <c r="DY22" s="397">
        <v>6186.44</v>
      </c>
      <c r="DZ22" s="136">
        <f t="shared" si="52"/>
        <v>1299.1524</v>
      </c>
      <c r="EA22" s="397">
        <f t="shared" si="49"/>
        <v>7485.5924</v>
      </c>
      <c r="EB22" s="136">
        <f t="shared" si="50"/>
        <v>748.55924</v>
      </c>
      <c r="EC22" s="411">
        <f t="shared" si="51"/>
        <v>8234.15164</v>
      </c>
      <c r="ED22" s="371"/>
      <c r="EE22" s="183"/>
      <c r="EF22" s="154"/>
      <c r="EG22" s="154"/>
      <c r="EH22" s="154"/>
      <c r="EI22" s="154"/>
      <c r="EJ22" s="154"/>
      <c r="EK22" s="154"/>
      <c r="EL22" s="154"/>
      <c r="EM22" s="154"/>
      <c r="EN22" s="185"/>
    </row>
    <row r="23" ht="15.75" customHeight="1">
      <c r="A23" s="394">
        <v>19.0</v>
      </c>
      <c r="B23" s="370"/>
      <c r="C23" s="399" t="s">
        <v>2305</v>
      </c>
      <c r="D23" s="397" t="s">
        <v>2091</v>
      </c>
      <c r="E23" s="397">
        <v>-5.0</v>
      </c>
      <c r="F23" s="395" t="s">
        <v>2092</v>
      </c>
      <c r="G23" s="397">
        <v>13813.56</v>
      </c>
      <c r="H23" s="397">
        <v>-69661.06</v>
      </c>
      <c r="I23" s="136">
        <f t="shared" ref="I23:I27" si="60">G23*21/100</f>
        <v>2900.8476</v>
      </c>
      <c r="J23" s="397">
        <f t="shared" si="2"/>
        <v>16714.4076</v>
      </c>
      <c r="K23" s="136">
        <f t="shared" si="3"/>
        <v>1671.44076</v>
      </c>
      <c r="L23" s="398">
        <f t="shared" si="4"/>
        <v>18385.84836</v>
      </c>
      <c r="M23" s="372"/>
      <c r="N23" s="183"/>
      <c r="O23" s="154"/>
      <c r="P23" s="154"/>
      <c r="Q23" s="154"/>
      <c r="R23" s="154"/>
      <c r="S23" s="154"/>
      <c r="T23" s="154"/>
      <c r="U23" s="154"/>
      <c r="V23" s="154"/>
      <c r="W23" s="185"/>
      <c r="X23" s="371"/>
      <c r="Y23" s="401" t="s">
        <v>2306</v>
      </c>
      <c r="Z23" s="402" t="s">
        <v>2091</v>
      </c>
      <c r="AA23" s="402">
        <v>1.0</v>
      </c>
      <c r="AB23" s="403" t="s">
        <v>2092</v>
      </c>
      <c r="AC23" s="402">
        <v>24215.26</v>
      </c>
      <c r="AD23" s="402">
        <v>24215.26</v>
      </c>
      <c r="AE23" s="404">
        <f t="shared" si="9"/>
        <v>5085.2046</v>
      </c>
      <c r="AF23" s="402">
        <f t="shared" si="10"/>
        <v>29300.4646</v>
      </c>
      <c r="AG23" s="404">
        <f t="shared" si="11"/>
        <v>2930.04646</v>
      </c>
      <c r="AH23" s="400">
        <f t="shared" si="12"/>
        <v>32230.51106</v>
      </c>
      <c r="AI23" s="431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U23" s="183"/>
      <c r="AV23" s="154"/>
      <c r="AW23" s="154"/>
      <c r="AX23" s="154"/>
      <c r="AY23" s="154"/>
      <c r="AZ23" s="154"/>
      <c r="BA23" s="154"/>
      <c r="BB23" s="154"/>
      <c r="BC23" s="154"/>
      <c r="BD23" s="185"/>
      <c r="BE23" s="373"/>
      <c r="BF23" s="427" t="s">
        <v>2307</v>
      </c>
      <c r="BG23" s="428" t="s">
        <v>2091</v>
      </c>
      <c r="BH23" s="428">
        <v>1.0</v>
      </c>
      <c r="BI23" s="427" t="s">
        <v>2092</v>
      </c>
      <c r="BJ23" s="428">
        <v>12537.29</v>
      </c>
      <c r="BK23" s="428">
        <v>12537.29</v>
      </c>
      <c r="BL23" s="429">
        <f t="shared" si="17"/>
        <v>2632.8309</v>
      </c>
      <c r="BM23" s="428">
        <f t="shared" si="18"/>
        <v>15170.1209</v>
      </c>
      <c r="BN23" s="429">
        <f t="shared" si="19"/>
        <v>1517.01209</v>
      </c>
      <c r="BO23" s="430">
        <f t="shared" si="20"/>
        <v>16687.13299</v>
      </c>
      <c r="BP23" s="373"/>
      <c r="BQ23" s="399" t="s">
        <v>2308</v>
      </c>
      <c r="BR23" s="397" t="s">
        <v>2091</v>
      </c>
      <c r="BS23" s="397">
        <v>2.0</v>
      </c>
      <c r="BT23" s="395" t="s">
        <v>2092</v>
      </c>
      <c r="BU23" s="397">
        <v>20677.09</v>
      </c>
      <c r="BV23" s="397">
        <v>41354.17</v>
      </c>
      <c r="BW23" s="136">
        <f t="shared" si="21"/>
        <v>6203.127</v>
      </c>
      <c r="BX23" s="397">
        <f t="shared" si="22"/>
        <v>26880.217</v>
      </c>
      <c r="BY23" s="136">
        <f t="shared" si="23"/>
        <v>2688.0217</v>
      </c>
      <c r="BZ23" s="398">
        <f t="shared" si="24"/>
        <v>29568.2387</v>
      </c>
      <c r="CA23" s="371" t="s">
        <v>2235</v>
      </c>
      <c r="CB23" s="399" t="s">
        <v>2309</v>
      </c>
      <c r="CC23" s="397" t="s">
        <v>2091</v>
      </c>
      <c r="CD23" s="397">
        <v>2.0</v>
      </c>
      <c r="CE23" s="395" t="s">
        <v>2092</v>
      </c>
      <c r="CF23" s="397">
        <v>7965.25</v>
      </c>
      <c r="CG23" s="397">
        <v>15930.5</v>
      </c>
      <c r="CH23" s="136">
        <f t="shared" si="25"/>
        <v>1672.7025</v>
      </c>
      <c r="CI23" s="397">
        <f t="shared" si="26"/>
        <v>9637.9525</v>
      </c>
      <c r="CJ23" s="136">
        <f t="shared" si="27"/>
        <v>963.79525</v>
      </c>
      <c r="CK23" s="400">
        <f t="shared" si="28"/>
        <v>10601.74775</v>
      </c>
      <c r="CL23" s="1"/>
      <c r="CM23" s="405" t="s">
        <v>2310</v>
      </c>
      <c r="CN23" s="406" t="s">
        <v>2091</v>
      </c>
      <c r="CO23" s="406">
        <v>8.0</v>
      </c>
      <c r="CP23" s="407" t="s">
        <v>2092</v>
      </c>
      <c r="CQ23" s="406">
        <v>367.24</v>
      </c>
      <c r="CR23" s="406">
        <v>2937.87</v>
      </c>
      <c r="CS23" s="137">
        <f t="shared" si="56"/>
        <v>77.1204</v>
      </c>
      <c r="CT23" s="406">
        <f t="shared" si="57"/>
        <v>444.3604</v>
      </c>
      <c r="CU23" s="137">
        <f t="shared" si="58"/>
        <v>44.43604</v>
      </c>
      <c r="CV23" s="400">
        <f t="shared" si="59"/>
        <v>488.79644</v>
      </c>
      <c r="CW23" s="33" t="s">
        <v>1695</v>
      </c>
      <c r="CX23" s="401" t="s">
        <v>2311</v>
      </c>
      <c r="CY23" s="402" t="s">
        <v>2091</v>
      </c>
      <c r="CZ23" s="402">
        <v>1.0</v>
      </c>
      <c r="DA23" s="403" t="s">
        <v>2092</v>
      </c>
      <c r="DB23" s="402">
        <v>5011.01</v>
      </c>
      <c r="DC23" s="402">
        <v>5011.01</v>
      </c>
      <c r="DD23" s="404">
        <f t="shared" si="33"/>
        <v>1052.3121</v>
      </c>
      <c r="DE23" s="402">
        <f t="shared" si="34"/>
        <v>6063.3221</v>
      </c>
      <c r="DF23" s="404">
        <f t="shared" si="35"/>
        <v>606.33221</v>
      </c>
      <c r="DG23" s="400">
        <f t="shared" si="36"/>
        <v>6669.65431</v>
      </c>
      <c r="DH23" s="373"/>
      <c r="DI23" s="403" t="s">
        <v>2312</v>
      </c>
      <c r="DJ23" s="402" t="s">
        <v>2091</v>
      </c>
      <c r="DK23" s="402">
        <v>1.0</v>
      </c>
      <c r="DL23" s="403" t="s">
        <v>2092</v>
      </c>
      <c r="DM23" s="402">
        <v>4661.02</v>
      </c>
      <c r="DN23" s="402">
        <v>4661.02</v>
      </c>
      <c r="DO23" s="404">
        <f t="shared" si="37"/>
        <v>978.8142</v>
      </c>
      <c r="DP23" s="402">
        <f t="shared" si="38"/>
        <v>5639.8342</v>
      </c>
      <c r="DQ23" s="404">
        <f t="shared" si="39"/>
        <v>563.98342</v>
      </c>
      <c r="DR23" s="406">
        <f t="shared" si="40"/>
        <v>6203.81762</v>
      </c>
      <c r="DS23" s="373"/>
      <c r="DT23" s="183"/>
      <c r="DU23" s="433"/>
      <c r="DV23" s="433"/>
      <c r="DW23" s="433"/>
      <c r="DX23" s="433"/>
      <c r="DY23" s="433"/>
      <c r="DZ23" s="433"/>
      <c r="EA23" s="433"/>
      <c r="EB23" s="433"/>
      <c r="EC23" s="185"/>
      <c r="ED23" s="371"/>
      <c r="EE23" s="183"/>
      <c r="EF23" s="154"/>
      <c r="EG23" s="154"/>
      <c r="EH23" s="154"/>
      <c r="EI23" s="154"/>
      <c r="EJ23" s="154"/>
      <c r="EK23" s="154"/>
      <c r="EL23" s="154"/>
      <c r="EM23" s="154"/>
      <c r="EN23" s="185"/>
    </row>
    <row r="24" ht="15.75" customHeight="1">
      <c r="A24" s="394">
        <v>20.0</v>
      </c>
      <c r="B24" s="412"/>
      <c r="C24" s="399" t="s">
        <v>2313</v>
      </c>
      <c r="D24" s="397" t="s">
        <v>2091</v>
      </c>
      <c r="E24" s="397">
        <v>-1.0</v>
      </c>
      <c r="F24" s="395" t="s">
        <v>2092</v>
      </c>
      <c r="G24" s="397">
        <v>12288.14</v>
      </c>
      <c r="H24" s="397">
        <v>-12288.14</v>
      </c>
      <c r="I24" s="136">
        <f t="shared" si="60"/>
        <v>2580.5094</v>
      </c>
      <c r="J24" s="397">
        <f t="shared" si="2"/>
        <v>14868.6494</v>
      </c>
      <c r="K24" s="136">
        <f t="shared" si="3"/>
        <v>1486.86494</v>
      </c>
      <c r="L24" s="398">
        <f t="shared" si="4"/>
        <v>16355.51434</v>
      </c>
      <c r="M24" s="372"/>
      <c r="N24" s="183"/>
      <c r="O24" s="154"/>
      <c r="P24" s="154"/>
      <c r="Q24" s="154"/>
      <c r="R24" s="154"/>
      <c r="S24" s="154"/>
      <c r="T24" s="154"/>
      <c r="U24" s="154"/>
      <c r="V24" s="154"/>
      <c r="W24" s="185"/>
      <c r="X24" s="371"/>
      <c r="Y24" s="183"/>
      <c r="Z24" s="154"/>
      <c r="AA24" s="154"/>
      <c r="AB24" s="154"/>
      <c r="AC24" s="154"/>
      <c r="AD24" s="154"/>
      <c r="AE24" s="154"/>
      <c r="AF24" s="154"/>
      <c r="AG24" s="154"/>
      <c r="AH24" s="185"/>
      <c r="AI24" s="373"/>
      <c r="AJ24" s="183"/>
      <c r="AK24" s="154"/>
      <c r="AL24" s="154"/>
      <c r="AM24" s="154"/>
      <c r="AN24" s="154"/>
      <c r="AO24" s="154"/>
      <c r="AP24" s="154"/>
      <c r="AQ24" s="154"/>
      <c r="AR24" s="154"/>
      <c r="AS24" s="185"/>
      <c r="AU24" s="183"/>
      <c r="AV24" s="154"/>
      <c r="AW24" s="154"/>
      <c r="AX24" s="154"/>
      <c r="AY24" s="154"/>
      <c r="AZ24" s="154"/>
      <c r="BA24" s="154"/>
      <c r="BB24" s="154"/>
      <c r="BC24" s="154"/>
      <c r="BD24" s="185"/>
      <c r="BE24" s="373"/>
      <c r="BF24" s="427" t="s">
        <v>2314</v>
      </c>
      <c r="BG24" s="428" t="s">
        <v>2091</v>
      </c>
      <c r="BH24" s="428">
        <v>1.0</v>
      </c>
      <c r="BI24" s="427" t="s">
        <v>2092</v>
      </c>
      <c r="BJ24" s="428">
        <v>14478.81</v>
      </c>
      <c r="BK24" s="428">
        <v>14478.81</v>
      </c>
      <c r="BL24" s="429">
        <f t="shared" si="17"/>
        <v>3040.5501</v>
      </c>
      <c r="BM24" s="428">
        <f t="shared" si="18"/>
        <v>17519.3601</v>
      </c>
      <c r="BN24" s="429">
        <f t="shared" si="19"/>
        <v>1751.93601</v>
      </c>
      <c r="BO24" s="430">
        <f t="shared" si="20"/>
        <v>19271.29611</v>
      </c>
      <c r="BP24" s="373"/>
      <c r="BQ24" s="399" t="s">
        <v>2315</v>
      </c>
      <c r="BR24" s="397" t="s">
        <v>2091</v>
      </c>
      <c r="BS24" s="397">
        <v>1.0</v>
      </c>
      <c r="BT24" s="395" t="s">
        <v>2092</v>
      </c>
      <c r="BU24" s="397">
        <v>18671.88</v>
      </c>
      <c r="BV24" s="397">
        <v>18671.88</v>
      </c>
      <c r="BW24" s="136">
        <f t="shared" si="21"/>
        <v>5601.564</v>
      </c>
      <c r="BX24" s="397">
        <f t="shared" si="22"/>
        <v>24273.444</v>
      </c>
      <c r="BY24" s="136">
        <f t="shared" si="23"/>
        <v>2427.3444</v>
      </c>
      <c r="BZ24" s="398">
        <f t="shared" si="24"/>
        <v>26700.7884</v>
      </c>
      <c r="CA24" s="371" t="s">
        <v>2235</v>
      </c>
      <c r="CB24" s="399" t="s">
        <v>2316</v>
      </c>
      <c r="CC24" s="397" t="s">
        <v>2091</v>
      </c>
      <c r="CD24" s="397">
        <v>2.0</v>
      </c>
      <c r="CE24" s="395" t="s">
        <v>2092</v>
      </c>
      <c r="CF24" s="397">
        <v>10083.9</v>
      </c>
      <c r="CG24" s="397">
        <v>20167.8</v>
      </c>
      <c r="CH24" s="136">
        <f t="shared" si="25"/>
        <v>2117.619</v>
      </c>
      <c r="CI24" s="397">
        <f t="shared" si="26"/>
        <v>12201.519</v>
      </c>
      <c r="CJ24" s="136">
        <f t="shared" si="27"/>
        <v>1220.1519</v>
      </c>
      <c r="CK24" s="400">
        <f t="shared" si="28"/>
        <v>13421.6709</v>
      </c>
      <c r="CL24" s="1"/>
      <c r="CM24" s="405" t="s">
        <v>2317</v>
      </c>
      <c r="CN24" s="406" t="s">
        <v>2091</v>
      </c>
      <c r="CO24" s="406">
        <v>6.0</v>
      </c>
      <c r="CP24" s="407" t="s">
        <v>2092</v>
      </c>
      <c r="CQ24" s="406">
        <v>576.27</v>
      </c>
      <c r="CR24" s="406">
        <v>3457.62</v>
      </c>
      <c r="CS24" s="137">
        <f t="shared" si="56"/>
        <v>121.0167</v>
      </c>
      <c r="CT24" s="406">
        <f t="shared" si="57"/>
        <v>697.2867</v>
      </c>
      <c r="CU24" s="137">
        <f t="shared" si="58"/>
        <v>69.72867</v>
      </c>
      <c r="CV24" s="400">
        <f t="shared" si="59"/>
        <v>767.01537</v>
      </c>
      <c r="CW24" s="33" t="s">
        <v>1695</v>
      </c>
      <c r="CX24" s="401" t="s">
        <v>2318</v>
      </c>
      <c r="CY24" s="402" t="s">
        <v>2091</v>
      </c>
      <c r="CZ24" s="402">
        <v>1.0</v>
      </c>
      <c r="DA24" s="403" t="s">
        <v>2092</v>
      </c>
      <c r="DB24" s="402">
        <v>8744.92</v>
      </c>
      <c r="DC24" s="402">
        <v>8744.92</v>
      </c>
      <c r="DD24" s="404">
        <f t="shared" si="33"/>
        <v>1836.4332</v>
      </c>
      <c r="DE24" s="402">
        <f t="shared" si="34"/>
        <v>10581.3532</v>
      </c>
      <c r="DF24" s="404">
        <f t="shared" si="35"/>
        <v>1058.13532</v>
      </c>
      <c r="DG24" s="400">
        <f t="shared" si="36"/>
        <v>11639.48852</v>
      </c>
      <c r="DH24" s="373"/>
      <c r="DI24" s="403" t="s">
        <v>2319</v>
      </c>
      <c r="DJ24" s="402" t="s">
        <v>2091</v>
      </c>
      <c r="DK24" s="402">
        <v>1.0</v>
      </c>
      <c r="DL24" s="403" t="s">
        <v>2092</v>
      </c>
      <c r="DM24" s="402">
        <v>6555.51</v>
      </c>
      <c r="DN24" s="402">
        <v>6555.51</v>
      </c>
      <c r="DO24" s="404">
        <f t="shared" si="37"/>
        <v>1376.6571</v>
      </c>
      <c r="DP24" s="402">
        <f t="shared" si="38"/>
        <v>7932.1671</v>
      </c>
      <c r="DQ24" s="404">
        <f t="shared" si="39"/>
        <v>793.21671</v>
      </c>
      <c r="DR24" s="406">
        <f t="shared" si="40"/>
        <v>8725.38381</v>
      </c>
      <c r="DS24" s="373"/>
      <c r="DT24" s="183"/>
      <c r="DU24" s="154"/>
      <c r="DV24" s="154"/>
      <c r="DW24" s="154"/>
      <c r="DX24" s="154"/>
      <c r="DY24" s="154"/>
      <c r="DZ24" s="154"/>
      <c r="EA24" s="154"/>
      <c r="EB24" s="154"/>
      <c r="EC24" s="185"/>
      <c r="ED24" s="371"/>
      <c r="EE24" s="183"/>
      <c r="EF24" s="154"/>
      <c r="EG24" s="154"/>
      <c r="EH24" s="154"/>
      <c r="EI24" s="154"/>
      <c r="EJ24" s="154"/>
      <c r="EK24" s="154"/>
      <c r="EL24" s="154"/>
      <c r="EM24" s="154"/>
      <c r="EN24" s="185"/>
    </row>
    <row r="25" ht="15.75" customHeight="1">
      <c r="A25" s="394">
        <v>21.0</v>
      </c>
      <c r="B25" s="412"/>
      <c r="C25" s="399" t="s">
        <v>2320</v>
      </c>
      <c r="D25" s="397" t="s">
        <v>2091</v>
      </c>
      <c r="E25" s="397">
        <v>3.0</v>
      </c>
      <c r="F25" s="395" t="s">
        <v>2092</v>
      </c>
      <c r="G25" s="397">
        <v>20274.56</v>
      </c>
      <c r="H25" s="397">
        <v>60823.69</v>
      </c>
      <c r="I25" s="136">
        <f t="shared" si="60"/>
        <v>4257.6576</v>
      </c>
      <c r="J25" s="397">
        <f t="shared" si="2"/>
        <v>24532.2176</v>
      </c>
      <c r="K25" s="136">
        <f t="shared" si="3"/>
        <v>2453.22176</v>
      </c>
      <c r="L25" s="398">
        <f t="shared" si="4"/>
        <v>26985.43936</v>
      </c>
      <c r="M25" s="372"/>
      <c r="N25" s="183"/>
      <c r="O25" s="154"/>
      <c r="P25" s="154"/>
      <c r="Q25" s="154"/>
      <c r="R25" s="154"/>
      <c r="S25" s="154"/>
      <c r="T25" s="154"/>
      <c r="U25" s="154"/>
      <c r="V25" s="154"/>
      <c r="W25" s="185"/>
      <c r="X25" s="371"/>
      <c r="Y25" s="183"/>
      <c r="Z25" s="154"/>
      <c r="AA25" s="154"/>
      <c r="AB25" s="154"/>
      <c r="AC25" s="154"/>
      <c r="AD25" s="154"/>
      <c r="AE25" s="154"/>
      <c r="AF25" s="154"/>
      <c r="AG25" s="154"/>
      <c r="AH25" s="185"/>
      <c r="AI25" s="373"/>
      <c r="AJ25" s="183"/>
      <c r="AK25" s="154"/>
      <c r="AL25" s="154"/>
      <c r="AM25" s="154"/>
      <c r="AN25" s="154"/>
      <c r="AO25" s="154"/>
      <c r="AP25" s="154"/>
      <c r="AQ25" s="154"/>
      <c r="AR25" s="154"/>
      <c r="AS25" s="185"/>
      <c r="AU25" s="183"/>
      <c r="AV25" s="154"/>
      <c r="AW25" s="154"/>
      <c r="AX25" s="154"/>
      <c r="AY25" s="154"/>
      <c r="AZ25" s="154"/>
      <c r="BA25" s="154"/>
      <c r="BB25" s="154"/>
      <c r="BC25" s="154"/>
      <c r="BD25" s="185"/>
      <c r="BE25" s="373"/>
      <c r="BF25" s="427" t="s">
        <v>2321</v>
      </c>
      <c r="BG25" s="428" t="s">
        <v>2091</v>
      </c>
      <c r="BH25" s="428">
        <v>1.0</v>
      </c>
      <c r="BI25" s="427" t="s">
        <v>2092</v>
      </c>
      <c r="BJ25" s="428">
        <v>26537.29</v>
      </c>
      <c r="BK25" s="428">
        <v>26537.29</v>
      </c>
      <c r="BL25" s="429">
        <f t="shared" si="17"/>
        <v>5572.8309</v>
      </c>
      <c r="BM25" s="428">
        <f t="shared" si="18"/>
        <v>32110.1209</v>
      </c>
      <c r="BN25" s="429">
        <f t="shared" si="19"/>
        <v>3211.01209</v>
      </c>
      <c r="BO25" s="430">
        <f t="shared" si="20"/>
        <v>35321.13299</v>
      </c>
      <c r="BP25" s="373"/>
      <c r="BQ25" s="399" t="s">
        <v>2322</v>
      </c>
      <c r="BR25" s="397" t="s">
        <v>2091</v>
      </c>
      <c r="BS25" s="397">
        <v>1.0</v>
      </c>
      <c r="BT25" s="395" t="s">
        <v>2092</v>
      </c>
      <c r="BU25" s="397">
        <v>23828.13</v>
      </c>
      <c r="BV25" s="397">
        <v>23828.13</v>
      </c>
      <c r="BW25" s="136">
        <f t="shared" si="21"/>
        <v>7148.439</v>
      </c>
      <c r="BX25" s="397">
        <f t="shared" si="22"/>
        <v>30976.569</v>
      </c>
      <c r="BY25" s="136">
        <f t="shared" si="23"/>
        <v>3097.6569</v>
      </c>
      <c r="BZ25" s="398">
        <f t="shared" si="24"/>
        <v>34074.2259</v>
      </c>
      <c r="CA25" s="371" t="s">
        <v>2235</v>
      </c>
      <c r="CB25" s="399" t="s">
        <v>2323</v>
      </c>
      <c r="CC25" s="397" t="s">
        <v>2091</v>
      </c>
      <c r="CD25" s="397">
        <v>2.0</v>
      </c>
      <c r="CE25" s="395" t="s">
        <v>2092</v>
      </c>
      <c r="CF25" s="397">
        <v>12966.1</v>
      </c>
      <c r="CG25" s="397">
        <v>25932.2</v>
      </c>
      <c r="CH25" s="136">
        <f t="shared" si="25"/>
        <v>2722.881</v>
      </c>
      <c r="CI25" s="397">
        <f t="shared" si="26"/>
        <v>15688.981</v>
      </c>
      <c r="CJ25" s="136">
        <f t="shared" si="27"/>
        <v>1568.8981</v>
      </c>
      <c r="CK25" s="400">
        <f t="shared" si="28"/>
        <v>17257.8791</v>
      </c>
      <c r="CL25" s="1"/>
      <c r="CM25" s="405" t="s">
        <v>2324</v>
      </c>
      <c r="CN25" s="406" t="s">
        <v>2091</v>
      </c>
      <c r="CO25" s="406">
        <v>2.0</v>
      </c>
      <c r="CP25" s="407" t="s">
        <v>2092</v>
      </c>
      <c r="CQ25" s="406">
        <v>508.47</v>
      </c>
      <c r="CR25" s="406">
        <v>1016.94</v>
      </c>
      <c r="CS25" s="137">
        <f t="shared" si="56"/>
        <v>106.7787</v>
      </c>
      <c r="CT25" s="406">
        <f t="shared" si="57"/>
        <v>615.2487</v>
      </c>
      <c r="CU25" s="137">
        <f t="shared" si="58"/>
        <v>61.52487</v>
      </c>
      <c r="CV25" s="400">
        <f t="shared" si="59"/>
        <v>676.77357</v>
      </c>
      <c r="CW25" s="33" t="s">
        <v>1695</v>
      </c>
      <c r="CX25" s="401" t="s">
        <v>2325</v>
      </c>
      <c r="CY25" s="402" t="s">
        <v>2091</v>
      </c>
      <c r="CZ25" s="402">
        <v>4.0</v>
      </c>
      <c r="DA25" s="403" t="s">
        <v>2092</v>
      </c>
      <c r="DB25" s="402">
        <v>3844.92</v>
      </c>
      <c r="DC25" s="402">
        <v>15379.68</v>
      </c>
      <c r="DD25" s="404">
        <f t="shared" si="33"/>
        <v>807.4332</v>
      </c>
      <c r="DE25" s="402">
        <f t="shared" si="34"/>
        <v>4652.3532</v>
      </c>
      <c r="DF25" s="404">
        <f t="shared" si="35"/>
        <v>465.23532</v>
      </c>
      <c r="DG25" s="400">
        <f t="shared" si="36"/>
        <v>5117.58852</v>
      </c>
      <c r="DH25" s="373"/>
      <c r="DI25" s="403" t="s">
        <v>2326</v>
      </c>
      <c r="DJ25" s="402" t="s">
        <v>2091</v>
      </c>
      <c r="DK25" s="402">
        <v>1.0</v>
      </c>
      <c r="DL25" s="403" t="s">
        <v>2092</v>
      </c>
      <c r="DM25" s="402">
        <v>5660.6</v>
      </c>
      <c r="DN25" s="402">
        <v>5660.6</v>
      </c>
      <c r="DO25" s="404">
        <f t="shared" si="37"/>
        <v>1188.726</v>
      </c>
      <c r="DP25" s="402">
        <f t="shared" si="38"/>
        <v>6849.326</v>
      </c>
      <c r="DQ25" s="404">
        <f t="shared" si="39"/>
        <v>684.9326</v>
      </c>
      <c r="DR25" s="406">
        <f t="shared" si="40"/>
        <v>7534.2586</v>
      </c>
      <c r="DS25" s="373"/>
      <c r="DT25" s="183"/>
      <c r="DU25" s="154"/>
      <c r="DV25" s="154"/>
      <c r="DW25" s="154"/>
      <c r="DX25" s="154"/>
      <c r="DY25" s="154"/>
      <c r="DZ25" s="154"/>
      <c r="EA25" s="154"/>
      <c r="EB25" s="154"/>
      <c r="EC25" s="185"/>
      <c r="ED25" s="371"/>
      <c r="EE25" s="183"/>
      <c r="EF25" s="154"/>
      <c r="EG25" s="154"/>
      <c r="EH25" s="154"/>
      <c r="EI25" s="154"/>
      <c r="EJ25" s="154"/>
      <c r="EK25" s="154"/>
      <c r="EL25" s="154"/>
      <c r="EM25" s="154"/>
      <c r="EN25" s="185"/>
    </row>
    <row r="26" ht="15.75" customHeight="1">
      <c r="A26" s="394">
        <v>22.0</v>
      </c>
      <c r="B26" s="412"/>
      <c r="C26" s="399" t="s">
        <v>2327</v>
      </c>
      <c r="D26" s="397" t="s">
        <v>2091</v>
      </c>
      <c r="E26" s="397">
        <v>6.0</v>
      </c>
      <c r="F26" s="395" t="s">
        <v>2092</v>
      </c>
      <c r="G26" s="397">
        <v>11856.0</v>
      </c>
      <c r="H26" s="397">
        <v>71136.0</v>
      </c>
      <c r="I26" s="136">
        <f t="shared" si="60"/>
        <v>2489.76</v>
      </c>
      <c r="J26" s="397">
        <f t="shared" si="2"/>
        <v>14345.76</v>
      </c>
      <c r="K26" s="136">
        <f t="shared" si="3"/>
        <v>1434.576</v>
      </c>
      <c r="L26" s="398">
        <f t="shared" si="4"/>
        <v>15780.336</v>
      </c>
      <c r="M26" s="372"/>
      <c r="N26" s="183"/>
      <c r="O26" s="154"/>
      <c r="P26" s="154"/>
      <c r="Q26" s="154"/>
      <c r="R26" s="154"/>
      <c r="S26" s="154"/>
      <c r="T26" s="154"/>
      <c r="U26" s="154"/>
      <c r="V26" s="154"/>
      <c r="W26" s="185"/>
      <c r="X26" s="371"/>
      <c r="Y26" s="183"/>
      <c r="Z26" s="154"/>
      <c r="AA26" s="154"/>
      <c r="AB26" s="154"/>
      <c r="AC26" s="154"/>
      <c r="AD26" s="154"/>
      <c r="AE26" s="154"/>
      <c r="AF26" s="154"/>
      <c r="AG26" s="154"/>
      <c r="AH26" s="185"/>
      <c r="AI26" s="373"/>
      <c r="AJ26" s="183"/>
      <c r="AK26" s="154"/>
      <c r="AL26" s="154"/>
      <c r="AM26" s="154"/>
      <c r="AN26" s="154"/>
      <c r="AO26" s="154"/>
      <c r="AP26" s="154"/>
      <c r="AQ26" s="154"/>
      <c r="AR26" s="154"/>
      <c r="AS26" s="185"/>
      <c r="AU26" s="183"/>
      <c r="AV26" s="154"/>
      <c r="AW26" s="154"/>
      <c r="AX26" s="154"/>
      <c r="AY26" s="154"/>
      <c r="AZ26" s="154"/>
      <c r="BA26" s="154"/>
      <c r="BB26" s="154"/>
      <c r="BC26" s="154"/>
      <c r="BD26" s="185"/>
      <c r="BE26" s="373"/>
      <c r="BF26" s="427" t="s">
        <v>2328</v>
      </c>
      <c r="BG26" s="428" t="s">
        <v>2091</v>
      </c>
      <c r="BH26" s="428">
        <v>2.0</v>
      </c>
      <c r="BI26" s="427" t="s">
        <v>2092</v>
      </c>
      <c r="BJ26" s="428">
        <v>11185.59</v>
      </c>
      <c r="BK26" s="428">
        <v>22371.18</v>
      </c>
      <c r="BL26" s="429">
        <f t="shared" si="17"/>
        <v>2348.9739</v>
      </c>
      <c r="BM26" s="428">
        <f t="shared" si="18"/>
        <v>13534.5639</v>
      </c>
      <c r="BN26" s="429">
        <f t="shared" si="19"/>
        <v>1353.45639</v>
      </c>
      <c r="BO26" s="430">
        <f t="shared" si="20"/>
        <v>14888.02029</v>
      </c>
      <c r="BP26" s="373"/>
      <c r="BQ26" s="399" t="s">
        <v>2329</v>
      </c>
      <c r="BR26" s="397" t="s">
        <v>2091</v>
      </c>
      <c r="BS26" s="397">
        <v>2.0</v>
      </c>
      <c r="BT26" s="395" t="s">
        <v>2092</v>
      </c>
      <c r="BU26" s="397">
        <v>24843.75</v>
      </c>
      <c r="BV26" s="397">
        <v>49687.5</v>
      </c>
      <c r="BW26" s="136">
        <f t="shared" si="21"/>
        <v>7453.125</v>
      </c>
      <c r="BX26" s="397">
        <f t="shared" si="22"/>
        <v>32296.875</v>
      </c>
      <c r="BY26" s="136">
        <f t="shared" si="23"/>
        <v>3229.6875</v>
      </c>
      <c r="BZ26" s="398">
        <f t="shared" si="24"/>
        <v>35526.5625</v>
      </c>
      <c r="CA26" s="371" t="s">
        <v>2235</v>
      </c>
      <c r="CB26" s="399" t="s">
        <v>2330</v>
      </c>
      <c r="CC26" s="397" t="s">
        <v>2091</v>
      </c>
      <c r="CD26" s="397">
        <v>2.0</v>
      </c>
      <c r="CE26" s="395" t="s">
        <v>2092</v>
      </c>
      <c r="CF26" s="397">
        <v>11843.22</v>
      </c>
      <c r="CG26" s="397">
        <v>23686.44</v>
      </c>
      <c r="CH26" s="136">
        <f t="shared" si="25"/>
        <v>2487.0762</v>
      </c>
      <c r="CI26" s="397">
        <f t="shared" si="26"/>
        <v>14330.2962</v>
      </c>
      <c r="CJ26" s="136">
        <f t="shared" si="27"/>
        <v>1433.02962</v>
      </c>
      <c r="CK26" s="400">
        <f t="shared" si="28"/>
        <v>15763.32582</v>
      </c>
      <c r="CL26" s="1"/>
      <c r="CM26" s="405" t="s">
        <v>2331</v>
      </c>
      <c r="CN26" s="406" t="s">
        <v>2091</v>
      </c>
      <c r="CO26" s="406">
        <v>8.0</v>
      </c>
      <c r="CP26" s="407" t="s">
        <v>2092</v>
      </c>
      <c r="CQ26" s="406">
        <v>438.16</v>
      </c>
      <c r="CR26" s="406">
        <v>3505.29</v>
      </c>
      <c r="CS26" s="137">
        <f t="shared" si="56"/>
        <v>92.0136</v>
      </c>
      <c r="CT26" s="406">
        <f t="shared" si="57"/>
        <v>530.1736</v>
      </c>
      <c r="CU26" s="137">
        <f t="shared" si="58"/>
        <v>53.01736</v>
      </c>
      <c r="CV26" s="400">
        <f t="shared" si="59"/>
        <v>583.19096</v>
      </c>
      <c r="CW26" s="33" t="s">
        <v>1695</v>
      </c>
      <c r="CX26" s="401" t="s">
        <v>2332</v>
      </c>
      <c r="CY26" s="402" t="s">
        <v>2091</v>
      </c>
      <c r="CZ26" s="402">
        <v>1.0</v>
      </c>
      <c r="DA26" s="403" t="s">
        <v>2092</v>
      </c>
      <c r="DB26" s="402">
        <v>2457.63</v>
      </c>
      <c r="DC26" s="402">
        <v>2457.63</v>
      </c>
      <c r="DD26" s="404">
        <f t="shared" si="33"/>
        <v>516.1023</v>
      </c>
      <c r="DE26" s="402">
        <f t="shared" si="34"/>
        <v>2973.7323</v>
      </c>
      <c r="DF26" s="404">
        <f t="shared" si="35"/>
        <v>297.37323</v>
      </c>
      <c r="DG26" s="400">
        <f t="shared" si="36"/>
        <v>3271.10553</v>
      </c>
      <c r="DH26" s="373"/>
      <c r="DI26" s="403" t="s">
        <v>2333</v>
      </c>
      <c r="DJ26" s="402" t="s">
        <v>2091</v>
      </c>
      <c r="DK26" s="402">
        <v>1.0</v>
      </c>
      <c r="DL26" s="403" t="s">
        <v>2092</v>
      </c>
      <c r="DM26" s="402">
        <v>4210.16</v>
      </c>
      <c r="DN26" s="402">
        <v>4210.16</v>
      </c>
      <c r="DO26" s="404">
        <f t="shared" si="37"/>
        <v>884.1336</v>
      </c>
      <c r="DP26" s="402">
        <f t="shared" si="38"/>
        <v>5094.2936</v>
      </c>
      <c r="DQ26" s="404">
        <f t="shared" si="39"/>
        <v>509.42936</v>
      </c>
      <c r="DR26" s="406">
        <f t="shared" si="40"/>
        <v>5603.72296</v>
      </c>
      <c r="DS26" s="373"/>
      <c r="DT26" s="183"/>
      <c r="DU26" s="154"/>
      <c r="DV26" s="154"/>
      <c r="DW26" s="154"/>
      <c r="DX26" s="154"/>
      <c r="DY26" s="154"/>
      <c r="DZ26" s="154"/>
      <c r="EA26" s="154"/>
      <c r="EB26" s="154"/>
      <c r="EC26" s="185"/>
      <c r="ED26" s="371"/>
      <c r="EE26" s="183"/>
      <c r="EF26" s="154"/>
      <c r="EG26" s="154"/>
      <c r="EH26" s="154"/>
      <c r="EI26" s="154"/>
      <c r="EJ26" s="154"/>
      <c r="EK26" s="154"/>
      <c r="EL26" s="154"/>
      <c r="EM26" s="154"/>
      <c r="EN26" s="185"/>
    </row>
    <row r="27" ht="15.75" customHeight="1">
      <c r="A27" s="394">
        <v>23.0</v>
      </c>
      <c r="B27" s="412"/>
      <c r="C27" s="399" t="s">
        <v>2334</v>
      </c>
      <c r="D27" s="397" t="s">
        <v>2091</v>
      </c>
      <c r="E27" s="397">
        <v>2.0</v>
      </c>
      <c r="F27" s="395" t="s">
        <v>2092</v>
      </c>
      <c r="G27" s="397">
        <v>9322.38</v>
      </c>
      <c r="H27" s="397">
        <v>26610.16</v>
      </c>
      <c r="I27" s="136">
        <f t="shared" si="60"/>
        <v>1957.6998</v>
      </c>
      <c r="J27" s="397">
        <f t="shared" si="2"/>
        <v>11280.0798</v>
      </c>
      <c r="K27" s="136">
        <f t="shared" si="3"/>
        <v>1128.00798</v>
      </c>
      <c r="L27" s="398">
        <f t="shared" si="4"/>
        <v>12408.08778</v>
      </c>
      <c r="M27" s="372"/>
      <c r="N27" s="183"/>
      <c r="O27" s="154"/>
      <c r="P27" s="154"/>
      <c r="Q27" s="154"/>
      <c r="R27" s="154"/>
      <c r="S27" s="154"/>
      <c r="T27" s="154"/>
      <c r="U27" s="154"/>
      <c r="V27" s="154"/>
      <c r="W27" s="185"/>
      <c r="X27" s="371"/>
      <c r="Y27" s="183"/>
      <c r="Z27" s="154"/>
      <c r="AA27" s="154"/>
      <c r="AB27" s="154"/>
      <c r="AC27" s="154"/>
      <c r="AD27" s="154"/>
      <c r="AE27" s="154"/>
      <c r="AF27" s="154"/>
      <c r="AG27" s="154"/>
      <c r="AH27" s="185"/>
      <c r="AI27" s="373"/>
      <c r="AJ27" s="183"/>
      <c r="AK27" s="154"/>
      <c r="AL27" s="154"/>
      <c r="AM27" s="154"/>
      <c r="AN27" s="154"/>
      <c r="AO27" s="154"/>
      <c r="AP27" s="154"/>
      <c r="AQ27" s="154"/>
      <c r="AR27" s="154"/>
      <c r="AS27" s="185"/>
      <c r="AU27" s="183"/>
      <c r="AV27" s="154"/>
      <c r="AW27" s="154"/>
      <c r="AX27" s="154"/>
      <c r="AY27" s="154"/>
      <c r="AZ27" s="154"/>
      <c r="BA27" s="154"/>
      <c r="BB27" s="154"/>
      <c r="BC27" s="154"/>
      <c r="BD27" s="185"/>
      <c r="BE27" s="373"/>
      <c r="BF27" s="434" t="s">
        <v>2335</v>
      </c>
      <c r="BG27" s="435" t="s">
        <v>2091</v>
      </c>
      <c r="BH27" s="435">
        <v>2.0</v>
      </c>
      <c r="BI27" s="436" t="s">
        <v>2092</v>
      </c>
      <c r="BJ27" s="435">
        <v>11694.07</v>
      </c>
      <c r="BK27" s="435">
        <v>23388.14</v>
      </c>
      <c r="BL27" s="437">
        <f t="shared" si="17"/>
        <v>2455.7547</v>
      </c>
      <c r="BM27" s="435">
        <f t="shared" si="18"/>
        <v>14149.8247</v>
      </c>
      <c r="BN27" s="437">
        <f t="shared" si="19"/>
        <v>1414.98247</v>
      </c>
      <c r="BO27" s="438">
        <f t="shared" si="20"/>
        <v>15564.80717</v>
      </c>
      <c r="BP27" s="373"/>
      <c r="BQ27" s="399" t="s">
        <v>2336</v>
      </c>
      <c r="BR27" s="397" t="s">
        <v>2091</v>
      </c>
      <c r="BS27" s="397">
        <v>1.0</v>
      </c>
      <c r="BT27" s="395" t="s">
        <v>2092</v>
      </c>
      <c r="BU27" s="397">
        <v>22880.5</v>
      </c>
      <c r="BV27" s="397">
        <v>22880.5</v>
      </c>
      <c r="BW27" s="136">
        <f>BU27*21/100</f>
        <v>4804.905</v>
      </c>
      <c r="BX27" s="397">
        <f t="shared" si="22"/>
        <v>27685.405</v>
      </c>
      <c r="BY27" s="136">
        <f t="shared" si="23"/>
        <v>2768.5405</v>
      </c>
      <c r="BZ27" s="398">
        <f t="shared" si="24"/>
        <v>30453.9455</v>
      </c>
      <c r="CA27" s="371" t="s">
        <v>2235</v>
      </c>
      <c r="CB27" s="399" t="s">
        <v>2337</v>
      </c>
      <c r="CC27" s="397" t="s">
        <v>2091</v>
      </c>
      <c r="CD27" s="397">
        <v>2.0</v>
      </c>
      <c r="CE27" s="395" t="s">
        <v>2092</v>
      </c>
      <c r="CF27" s="397">
        <v>13911.86</v>
      </c>
      <c r="CG27" s="397">
        <v>27823.72</v>
      </c>
      <c r="CH27" s="136">
        <f t="shared" si="25"/>
        <v>2921.4906</v>
      </c>
      <c r="CI27" s="397">
        <f t="shared" si="26"/>
        <v>16833.3506</v>
      </c>
      <c r="CJ27" s="136">
        <f t="shared" si="27"/>
        <v>1683.33506</v>
      </c>
      <c r="CK27" s="400">
        <f t="shared" si="28"/>
        <v>18516.68566</v>
      </c>
      <c r="CL27" s="1"/>
      <c r="CM27" s="405" t="s">
        <v>2338</v>
      </c>
      <c r="CN27" s="406" t="s">
        <v>2091</v>
      </c>
      <c r="CO27" s="406">
        <v>3.0</v>
      </c>
      <c r="CP27" s="407" t="s">
        <v>2092</v>
      </c>
      <c r="CQ27" s="406">
        <v>831.39</v>
      </c>
      <c r="CR27" s="406">
        <v>2494.16</v>
      </c>
      <c r="CS27" s="137">
        <f t="shared" si="56"/>
        <v>174.5919</v>
      </c>
      <c r="CT27" s="406">
        <f t="shared" si="57"/>
        <v>1005.9819</v>
      </c>
      <c r="CU27" s="137">
        <f t="shared" si="58"/>
        <v>100.59819</v>
      </c>
      <c r="CV27" s="400">
        <f t="shared" si="59"/>
        <v>1106.58009</v>
      </c>
      <c r="CW27" s="33" t="s">
        <v>1695</v>
      </c>
      <c r="CX27" s="401" t="s">
        <v>2339</v>
      </c>
      <c r="CY27" s="402" t="s">
        <v>2091</v>
      </c>
      <c r="CZ27" s="402">
        <v>1.0</v>
      </c>
      <c r="DA27" s="403" t="s">
        <v>2092</v>
      </c>
      <c r="DB27" s="402">
        <v>2697.27</v>
      </c>
      <c r="DC27" s="402">
        <v>2697.27</v>
      </c>
      <c r="DD27" s="404">
        <f t="shared" si="33"/>
        <v>566.4267</v>
      </c>
      <c r="DE27" s="402">
        <f t="shared" si="34"/>
        <v>3263.6967</v>
      </c>
      <c r="DF27" s="404">
        <f t="shared" si="35"/>
        <v>326.36967</v>
      </c>
      <c r="DG27" s="400">
        <f t="shared" si="36"/>
        <v>3590.06637</v>
      </c>
      <c r="DH27" s="373"/>
      <c r="DI27" s="403" t="s">
        <v>2340</v>
      </c>
      <c r="DJ27" s="402" t="s">
        <v>2091</v>
      </c>
      <c r="DK27" s="402">
        <v>3.0</v>
      </c>
      <c r="DL27" s="403" t="s">
        <v>2092</v>
      </c>
      <c r="DM27" s="402">
        <v>5169.49</v>
      </c>
      <c r="DN27" s="402">
        <v>15508.47</v>
      </c>
      <c r="DO27" s="404">
        <f t="shared" si="37"/>
        <v>1085.5929</v>
      </c>
      <c r="DP27" s="402">
        <f t="shared" si="38"/>
        <v>6255.0829</v>
      </c>
      <c r="DQ27" s="404">
        <f t="shared" si="39"/>
        <v>625.50829</v>
      </c>
      <c r="DR27" s="406">
        <f t="shared" si="40"/>
        <v>6880.59119</v>
      </c>
      <c r="DS27" s="373"/>
      <c r="DT27" s="183"/>
      <c r="DU27" s="154"/>
      <c r="DV27" s="154"/>
      <c r="DW27" s="154"/>
      <c r="DX27" s="154"/>
      <c r="DY27" s="154"/>
      <c r="DZ27" s="154"/>
      <c r="EA27" s="154"/>
      <c r="EB27" s="154"/>
      <c r="EC27" s="185"/>
      <c r="ED27" s="1"/>
      <c r="EE27" s="183"/>
      <c r="EF27" s="154"/>
      <c r="EG27" s="154"/>
      <c r="EH27" s="154"/>
      <c r="EI27" s="154"/>
      <c r="EJ27" s="154"/>
      <c r="EK27" s="154"/>
      <c r="EL27" s="154"/>
      <c r="EM27" s="154"/>
      <c r="EN27" s="185"/>
    </row>
    <row r="28" ht="15.75" customHeight="1">
      <c r="A28" s="394">
        <v>24.0</v>
      </c>
      <c r="B28" s="412"/>
      <c r="C28" s="399" t="s">
        <v>2341</v>
      </c>
      <c r="D28" s="397" t="s">
        <v>2091</v>
      </c>
      <c r="E28" s="397">
        <v>1.0</v>
      </c>
      <c r="F28" s="395" t="s">
        <v>2092</v>
      </c>
      <c r="G28" s="397">
        <v>21015.62</v>
      </c>
      <c r="H28" s="397">
        <v>21015.62</v>
      </c>
      <c r="I28" s="136">
        <f t="shared" ref="I28:I29" si="61">G28*31/100</f>
        <v>6514.8422</v>
      </c>
      <c r="J28" s="397">
        <f t="shared" si="2"/>
        <v>27530.4622</v>
      </c>
      <c r="K28" s="136">
        <f t="shared" si="3"/>
        <v>2753.04622</v>
      </c>
      <c r="L28" s="398">
        <f t="shared" si="4"/>
        <v>30283.50842</v>
      </c>
      <c r="M28" s="372"/>
      <c r="N28" s="183"/>
      <c r="O28" s="154"/>
      <c r="P28" s="154"/>
      <c r="Q28" s="154"/>
      <c r="R28" s="154"/>
      <c r="S28" s="154"/>
      <c r="T28" s="154"/>
      <c r="U28" s="154"/>
      <c r="V28" s="154"/>
      <c r="W28" s="185"/>
      <c r="Y28" s="183"/>
      <c r="Z28" s="154"/>
      <c r="AA28" s="154"/>
      <c r="AB28" s="154"/>
      <c r="AC28" s="154"/>
      <c r="AD28" s="154"/>
      <c r="AE28" s="154"/>
      <c r="AF28" s="154"/>
      <c r="AG28" s="154"/>
      <c r="AH28" s="185"/>
      <c r="AI28" s="373"/>
      <c r="AJ28" s="183"/>
      <c r="AK28" s="154"/>
      <c r="AL28" s="154"/>
      <c r="AM28" s="154"/>
      <c r="AN28" s="154"/>
      <c r="AO28" s="154"/>
      <c r="AP28" s="154"/>
      <c r="AQ28" s="154"/>
      <c r="AR28" s="154"/>
      <c r="AS28" s="185"/>
      <c r="AU28" s="183"/>
      <c r="AV28" s="154"/>
      <c r="AW28" s="154"/>
      <c r="AX28" s="154"/>
      <c r="AY28" s="154"/>
      <c r="AZ28" s="154"/>
      <c r="BA28" s="154"/>
      <c r="BB28" s="154"/>
      <c r="BC28" s="154"/>
      <c r="BD28" s="185"/>
      <c r="BE28" s="373"/>
      <c r="BF28" s="403" t="s">
        <v>2342</v>
      </c>
      <c r="BG28" s="402" t="s">
        <v>2091</v>
      </c>
      <c r="BH28" s="402">
        <v>3.0</v>
      </c>
      <c r="BI28" s="403" t="s">
        <v>2092</v>
      </c>
      <c r="BJ28" s="402">
        <v>9661.02</v>
      </c>
      <c r="BK28" s="402">
        <v>28983.06</v>
      </c>
      <c r="BL28" s="404">
        <f t="shared" si="17"/>
        <v>2028.8142</v>
      </c>
      <c r="BM28" s="402">
        <f t="shared" si="18"/>
        <v>11689.8342</v>
      </c>
      <c r="BN28" s="404">
        <f t="shared" si="19"/>
        <v>1168.98342</v>
      </c>
      <c r="BO28" s="406">
        <f t="shared" si="20"/>
        <v>12858.81762</v>
      </c>
      <c r="BP28" s="373"/>
      <c r="BQ28" s="399" t="s">
        <v>2343</v>
      </c>
      <c r="BR28" s="397" t="s">
        <v>2091</v>
      </c>
      <c r="BS28" s="397">
        <v>-1.0</v>
      </c>
      <c r="BT28" s="395" t="s">
        <v>2092</v>
      </c>
      <c r="BU28" s="397">
        <v>20703.12</v>
      </c>
      <c r="BV28" s="397">
        <v>-20703.12</v>
      </c>
      <c r="BW28" s="136">
        <f t="shared" ref="BW28:BW36" si="62">BU28*30/100</f>
        <v>6210.936</v>
      </c>
      <c r="BX28" s="397">
        <f t="shared" si="22"/>
        <v>26914.056</v>
      </c>
      <c r="BY28" s="136">
        <f t="shared" si="23"/>
        <v>2691.4056</v>
      </c>
      <c r="BZ28" s="398">
        <f t="shared" si="24"/>
        <v>29605.4616</v>
      </c>
      <c r="CA28" s="371" t="s">
        <v>2235</v>
      </c>
      <c r="CB28" s="399" t="s">
        <v>2344</v>
      </c>
      <c r="CC28" s="397" t="s">
        <v>2091</v>
      </c>
      <c r="CD28" s="397">
        <v>-1.0</v>
      </c>
      <c r="CE28" s="395" t="s">
        <v>2092</v>
      </c>
      <c r="CF28" s="397">
        <v>11440.68</v>
      </c>
      <c r="CG28" s="397">
        <v>-11440.68</v>
      </c>
      <c r="CH28" s="136">
        <f t="shared" si="25"/>
        <v>2402.5428</v>
      </c>
      <c r="CI28" s="397">
        <f t="shared" si="26"/>
        <v>13843.2228</v>
      </c>
      <c r="CJ28" s="136">
        <f t="shared" si="27"/>
        <v>1384.32228</v>
      </c>
      <c r="CK28" s="400">
        <f t="shared" si="28"/>
        <v>15227.54508</v>
      </c>
      <c r="CL28" s="1"/>
      <c r="CM28" s="415" t="s">
        <v>2345</v>
      </c>
      <c r="CN28" s="416" t="s">
        <v>2091</v>
      </c>
      <c r="CO28" s="416">
        <v>3.0</v>
      </c>
      <c r="CP28" s="417" t="s">
        <v>2092</v>
      </c>
      <c r="CQ28" s="416">
        <v>782.67</v>
      </c>
      <c r="CR28" s="416">
        <v>2155.16</v>
      </c>
      <c r="CS28" s="418">
        <f t="shared" si="56"/>
        <v>164.3607</v>
      </c>
      <c r="CT28" s="416">
        <f t="shared" si="57"/>
        <v>947.0307</v>
      </c>
      <c r="CU28" s="418">
        <f t="shared" si="58"/>
        <v>94.70307</v>
      </c>
      <c r="CV28" s="419">
        <f t="shared" si="59"/>
        <v>1041.73377</v>
      </c>
      <c r="CW28" s="33" t="s">
        <v>343</v>
      </c>
      <c r="CX28" s="401" t="s">
        <v>2346</v>
      </c>
      <c r="CY28" s="402" t="s">
        <v>2091</v>
      </c>
      <c r="CZ28" s="402">
        <v>5.0</v>
      </c>
      <c r="DA28" s="403" t="s">
        <v>2092</v>
      </c>
      <c r="DB28" s="402">
        <v>1744.35</v>
      </c>
      <c r="DC28" s="402">
        <v>8721.76</v>
      </c>
      <c r="DD28" s="404">
        <f t="shared" si="33"/>
        <v>366.3135</v>
      </c>
      <c r="DE28" s="402">
        <f t="shared" si="34"/>
        <v>2110.6635</v>
      </c>
      <c r="DF28" s="404">
        <f t="shared" si="35"/>
        <v>211.06635</v>
      </c>
      <c r="DG28" s="400">
        <f t="shared" si="36"/>
        <v>2321.72985</v>
      </c>
      <c r="DH28" s="373"/>
      <c r="DI28" s="403" t="s">
        <v>2347</v>
      </c>
      <c r="DJ28" s="402" t="s">
        <v>2091</v>
      </c>
      <c r="DK28" s="402">
        <v>5.0</v>
      </c>
      <c r="DL28" s="403" t="s">
        <v>2092</v>
      </c>
      <c r="DM28" s="402">
        <v>4830.51</v>
      </c>
      <c r="DN28" s="402">
        <v>24152.55</v>
      </c>
      <c r="DO28" s="404">
        <f t="shared" si="37"/>
        <v>1014.4071</v>
      </c>
      <c r="DP28" s="402">
        <f t="shared" si="38"/>
        <v>5844.9171</v>
      </c>
      <c r="DQ28" s="404">
        <f t="shared" si="39"/>
        <v>584.49171</v>
      </c>
      <c r="DR28" s="406">
        <f t="shared" si="40"/>
        <v>6429.40881</v>
      </c>
      <c r="DS28" s="373"/>
      <c r="DT28" s="183"/>
      <c r="DU28" s="154"/>
      <c r="DV28" s="154"/>
      <c r="DW28" s="154"/>
      <c r="DX28" s="154"/>
      <c r="DY28" s="154"/>
      <c r="DZ28" s="154"/>
      <c r="EA28" s="154"/>
      <c r="EB28" s="154"/>
      <c r="EC28" s="185"/>
      <c r="ED28" s="1"/>
      <c r="EE28" s="183"/>
      <c r="EF28" s="154"/>
      <c r="EG28" s="154"/>
      <c r="EH28" s="154"/>
      <c r="EI28" s="154"/>
      <c r="EJ28" s="154"/>
      <c r="EK28" s="154"/>
      <c r="EL28" s="154"/>
      <c r="EM28" s="154"/>
      <c r="EN28" s="185"/>
    </row>
    <row r="29" ht="15.75" customHeight="1">
      <c r="A29" s="394">
        <v>25.0</v>
      </c>
      <c r="B29" s="370"/>
      <c r="C29" s="399" t="s">
        <v>2348</v>
      </c>
      <c r="D29" s="397" t="s">
        <v>2091</v>
      </c>
      <c r="E29" s="397">
        <v>1.0</v>
      </c>
      <c r="F29" s="395" t="s">
        <v>2092</v>
      </c>
      <c r="G29" s="397">
        <v>22186.72</v>
      </c>
      <c r="H29" s="397">
        <v>22186.72</v>
      </c>
      <c r="I29" s="136">
        <f t="shared" si="61"/>
        <v>6877.8832</v>
      </c>
      <c r="J29" s="397">
        <f t="shared" si="2"/>
        <v>29064.6032</v>
      </c>
      <c r="K29" s="136">
        <f t="shared" si="3"/>
        <v>2906.46032</v>
      </c>
      <c r="L29" s="398">
        <f t="shared" si="4"/>
        <v>31971.06352</v>
      </c>
      <c r="M29" s="372"/>
      <c r="N29" s="183"/>
      <c r="O29" s="154"/>
      <c r="P29" s="154"/>
      <c r="Q29" s="154"/>
      <c r="R29" s="154"/>
      <c r="S29" s="154"/>
      <c r="T29" s="154"/>
      <c r="U29" s="154"/>
      <c r="V29" s="154"/>
      <c r="W29" s="185"/>
      <c r="Y29" s="183"/>
      <c r="Z29" s="154"/>
      <c r="AA29" s="154"/>
      <c r="AB29" s="154"/>
      <c r="AC29" s="154"/>
      <c r="AD29" s="154"/>
      <c r="AE29" s="154"/>
      <c r="AF29" s="154"/>
      <c r="AG29" s="154"/>
      <c r="AH29" s="185"/>
      <c r="AI29" s="373"/>
      <c r="AJ29" s="183"/>
      <c r="AK29" s="154"/>
      <c r="AL29" s="154"/>
      <c r="AM29" s="154"/>
      <c r="AN29" s="154"/>
      <c r="AO29" s="154"/>
      <c r="AP29" s="154"/>
      <c r="AQ29" s="154"/>
      <c r="AR29" s="154"/>
      <c r="AS29" s="185"/>
      <c r="AU29" s="183"/>
      <c r="AV29" s="154"/>
      <c r="AW29" s="154"/>
      <c r="AX29" s="154"/>
      <c r="AY29" s="154"/>
      <c r="AZ29" s="154"/>
      <c r="BA29" s="154"/>
      <c r="BB29" s="154"/>
      <c r="BC29" s="154"/>
      <c r="BD29" s="185"/>
      <c r="BE29" s="373"/>
      <c r="BF29" s="439"/>
      <c r="BG29" s="439"/>
      <c r="BH29" s="439"/>
      <c r="BI29" s="439"/>
      <c r="BJ29" s="439"/>
      <c r="BK29" s="439"/>
      <c r="BL29" s="439"/>
      <c r="BM29" s="439"/>
      <c r="BN29" s="439"/>
      <c r="BO29" s="440"/>
      <c r="BP29" s="373"/>
      <c r="BQ29" s="399" t="s">
        <v>2349</v>
      </c>
      <c r="BR29" s="397" t="s">
        <v>2091</v>
      </c>
      <c r="BS29" s="397">
        <v>1.0</v>
      </c>
      <c r="BT29" s="395" t="s">
        <v>2092</v>
      </c>
      <c r="BU29" s="397">
        <v>19687.5</v>
      </c>
      <c r="BV29" s="397">
        <v>19687.5</v>
      </c>
      <c r="BW29" s="136">
        <f t="shared" si="62"/>
        <v>5906.25</v>
      </c>
      <c r="BX29" s="397">
        <f t="shared" si="22"/>
        <v>25593.75</v>
      </c>
      <c r="BY29" s="136">
        <f t="shared" si="23"/>
        <v>2559.375</v>
      </c>
      <c r="BZ29" s="398">
        <f t="shared" si="24"/>
        <v>28153.125</v>
      </c>
      <c r="CA29" s="371" t="s">
        <v>2235</v>
      </c>
      <c r="CB29" s="399" t="s">
        <v>2350</v>
      </c>
      <c r="CC29" s="397" t="s">
        <v>2091</v>
      </c>
      <c r="CD29" s="397">
        <v>2.0</v>
      </c>
      <c r="CE29" s="395" t="s">
        <v>2092</v>
      </c>
      <c r="CF29" s="397">
        <v>11264.41</v>
      </c>
      <c r="CG29" s="397">
        <v>22528.82</v>
      </c>
      <c r="CH29" s="136">
        <f t="shared" si="25"/>
        <v>2365.5261</v>
      </c>
      <c r="CI29" s="397">
        <f t="shared" si="26"/>
        <v>13629.9361</v>
      </c>
      <c r="CJ29" s="136">
        <f t="shared" si="27"/>
        <v>1362.99361</v>
      </c>
      <c r="CK29" s="400">
        <f t="shared" si="28"/>
        <v>14992.92971</v>
      </c>
      <c r="CL29" s="1"/>
      <c r="CM29" s="405" t="s">
        <v>2351</v>
      </c>
      <c r="CN29" s="406" t="s">
        <v>2091</v>
      </c>
      <c r="CO29" s="406">
        <v>1.0</v>
      </c>
      <c r="CP29" s="407" t="s">
        <v>2092</v>
      </c>
      <c r="CQ29" s="406">
        <v>932.2</v>
      </c>
      <c r="CR29" s="406">
        <v>932.2</v>
      </c>
      <c r="CS29" s="137">
        <f t="shared" si="56"/>
        <v>195.762</v>
      </c>
      <c r="CT29" s="406">
        <f t="shared" si="57"/>
        <v>1127.962</v>
      </c>
      <c r="CU29" s="137">
        <f t="shared" si="58"/>
        <v>112.7962</v>
      </c>
      <c r="CV29" s="400">
        <f t="shared" si="59"/>
        <v>1240.7582</v>
      </c>
      <c r="CW29" s="33" t="s">
        <v>1695</v>
      </c>
      <c r="CX29" s="401" t="s">
        <v>2352</v>
      </c>
      <c r="CY29" s="402" t="s">
        <v>2091</v>
      </c>
      <c r="CZ29" s="402">
        <v>1.0</v>
      </c>
      <c r="DA29" s="403" t="s">
        <v>2092</v>
      </c>
      <c r="DB29" s="402">
        <v>7203.4</v>
      </c>
      <c r="DC29" s="402">
        <v>7203.4</v>
      </c>
      <c r="DD29" s="404">
        <f t="shared" si="33"/>
        <v>1512.714</v>
      </c>
      <c r="DE29" s="402">
        <f t="shared" si="34"/>
        <v>8716.114</v>
      </c>
      <c r="DF29" s="404">
        <f t="shared" si="35"/>
        <v>871.6114</v>
      </c>
      <c r="DG29" s="400">
        <f t="shared" si="36"/>
        <v>9587.7254</v>
      </c>
      <c r="DH29" s="373"/>
      <c r="DI29" s="403" t="s">
        <v>2353</v>
      </c>
      <c r="DJ29" s="402" t="s">
        <v>2091</v>
      </c>
      <c r="DK29" s="402">
        <v>1.0</v>
      </c>
      <c r="DL29" s="403" t="s">
        <v>2092</v>
      </c>
      <c r="DM29" s="402">
        <v>4832.2</v>
      </c>
      <c r="DN29" s="402">
        <v>4832.2</v>
      </c>
      <c r="DO29" s="404">
        <f t="shared" si="37"/>
        <v>1014.762</v>
      </c>
      <c r="DP29" s="402">
        <f t="shared" si="38"/>
        <v>5846.962</v>
      </c>
      <c r="DQ29" s="404">
        <f t="shared" si="39"/>
        <v>584.6962</v>
      </c>
      <c r="DR29" s="406">
        <f t="shared" si="40"/>
        <v>6431.6582</v>
      </c>
      <c r="DS29" s="373"/>
      <c r="DT29" s="183"/>
      <c r="DU29" s="154"/>
      <c r="DV29" s="154"/>
      <c r="DW29" s="154"/>
      <c r="DX29" s="154"/>
      <c r="DY29" s="154"/>
      <c r="DZ29" s="154"/>
      <c r="EA29" s="154"/>
      <c r="EB29" s="154"/>
      <c r="EC29" s="185"/>
      <c r="ED29" s="1"/>
      <c r="EE29" s="183"/>
      <c r="EF29" s="154"/>
      <c r="EG29" s="154"/>
      <c r="EH29" s="154"/>
      <c r="EI29" s="154"/>
      <c r="EJ29" s="154"/>
      <c r="EK29" s="154"/>
      <c r="EL29" s="154"/>
      <c r="EM29" s="154"/>
      <c r="EN29" s="185"/>
    </row>
    <row r="30" ht="15.75" customHeight="1">
      <c r="A30" s="394">
        <v>26.0</v>
      </c>
      <c r="B30" s="370"/>
      <c r="C30" s="399" t="s">
        <v>2354</v>
      </c>
      <c r="D30" s="397" t="s">
        <v>2091</v>
      </c>
      <c r="E30" s="397">
        <v>2.0</v>
      </c>
      <c r="F30" s="395" t="s">
        <v>2092</v>
      </c>
      <c r="G30" s="397">
        <v>6420.34</v>
      </c>
      <c r="H30" s="397">
        <v>12840.68</v>
      </c>
      <c r="I30" s="136">
        <f t="shared" ref="I30:I32" si="63">G30*21/100</f>
        <v>1348.2714</v>
      </c>
      <c r="J30" s="397">
        <f t="shared" si="2"/>
        <v>7768.6114</v>
      </c>
      <c r="K30" s="136">
        <f t="shared" si="3"/>
        <v>776.86114</v>
      </c>
      <c r="L30" s="398">
        <f t="shared" si="4"/>
        <v>8545.47254</v>
      </c>
      <c r="M30" s="372"/>
      <c r="N30" s="183"/>
      <c r="O30" s="154"/>
      <c r="P30" s="154"/>
      <c r="Q30" s="154"/>
      <c r="R30" s="154"/>
      <c r="S30" s="154"/>
      <c r="T30" s="154"/>
      <c r="U30" s="154"/>
      <c r="V30" s="154"/>
      <c r="W30" s="185"/>
      <c r="Y30" s="183"/>
      <c r="Z30" s="154"/>
      <c r="AA30" s="154"/>
      <c r="AB30" s="154"/>
      <c r="AC30" s="154"/>
      <c r="AD30" s="154"/>
      <c r="AE30" s="154"/>
      <c r="AF30" s="154"/>
      <c r="AG30" s="154"/>
      <c r="AH30" s="185"/>
      <c r="AI30" s="373"/>
      <c r="AJ30" s="183"/>
      <c r="AK30" s="154"/>
      <c r="AL30" s="154"/>
      <c r="AM30" s="154"/>
      <c r="AN30" s="154"/>
      <c r="AO30" s="154"/>
      <c r="AP30" s="154"/>
      <c r="AQ30" s="154"/>
      <c r="AR30" s="154"/>
      <c r="AS30" s="185"/>
      <c r="AU30" s="183"/>
      <c r="AV30" s="154"/>
      <c r="AW30" s="154"/>
      <c r="AX30" s="154"/>
      <c r="AY30" s="154"/>
      <c r="AZ30" s="154"/>
      <c r="BA30" s="154"/>
      <c r="BB30" s="154"/>
      <c r="BC30" s="154"/>
      <c r="BD30" s="185"/>
      <c r="BE30" s="373"/>
      <c r="BF30" s="441"/>
      <c r="BG30" s="441"/>
      <c r="BH30" s="441"/>
      <c r="BI30" s="441"/>
      <c r="BJ30" s="441"/>
      <c r="BK30" s="441"/>
      <c r="BL30" s="441"/>
      <c r="BM30" s="441"/>
      <c r="BN30" s="441"/>
      <c r="BP30" s="373"/>
      <c r="BQ30" s="399" t="s">
        <v>2355</v>
      </c>
      <c r="BR30" s="397" t="s">
        <v>2091</v>
      </c>
      <c r="BS30" s="397">
        <v>1.0</v>
      </c>
      <c r="BT30" s="395" t="s">
        <v>2092</v>
      </c>
      <c r="BU30" s="397">
        <v>23203.13</v>
      </c>
      <c r="BV30" s="397">
        <v>23203.13</v>
      </c>
      <c r="BW30" s="136">
        <f t="shared" si="62"/>
        <v>6960.939</v>
      </c>
      <c r="BX30" s="397">
        <f t="shared" si="22"/>
        <v>30164.069</v>
      </c>
      <c r="BY30" s="136">
        <f t="shared" si="23"/>
        <v>3016.4069</v>
      </c>
      <c r="BZ30" s="398">
        <f t="shared" si="24"/>
        <v>33180.4759</v>
      </c>
      <c r="CA30" s="371" t="s">
        <v>2235</v>
      </c>
      <c r="CB30" s="399" t="s">
        <v>2356</v>
      </c>
      <c r="CC30" s="397" t="s">
        <v>2091</v>
      </c>
      <c r="CD30" s="397">
        <v>1.0</v>
      </c>
      <c r="CE30" s="395" t="s">
        <v>2092</v>
      </c>
      <c r="CF30" s="397">
        <v>9350.84</v>
      </c>
      <c r="CG30" s="397">
        <v>9350.84</v>
      </c>
      <c r="CH30" s="136">
        <f t="shared" si="25"/>
        <v>1963.6764</v>
      </c>
      <c r="CI30" s="397">
        <f t="shared" si="26"/>
        <v>11314.5164</v>
      </c>
      <c r="CJ30" s="136">
        <f t="shared" si="27"/>
        <v>1131.45164</v>
      </c>
      <c r="CK30" s="400">
        <f t="shared" si="28"/>
        <v>12445.96804</v>
      </c>
      <c r="CL30" s="1"/>
      <c r="CM30" s="405" t="s">
        <v>2357</v>
      </c>
      <c r="CN30" s="406" t="s">
        <v>2091</v>
      </c>
      <c r="CO30" s="406">
        <v>2.0</v>
      </c>
      <c r="CP30" s="407" t="s">
        <v>2092</v>
      </c>
      <c r="CQ30" s="406">
        <v>569.09</v>
      </c>
      <c r="CR30" s="406">
        <v>1138.18</v>
      </c>
      <c r="CS30" s="137">
        <f t="shared" si="56"/>
        <v>119.5089</v>
      </c>
      <c r="CT30" s="406">
        <f t="shared" si="57"/>
        <v>688.5989</v>
      </c>
      <c r="CU30" s="137">
        <f t="shared" si="58"/>
        <v>68.85989</v>
      </c>
      <c r="CV30" s="400">
        <f t="shared" si="59"/>
        <v>757.45879</v>
      </c>
      <c r="CW30" s="33" t="s">
        <v>1695</v>
      </c>
      <c r="CX30" s="401" t="s">
        <v>2358</v>
      </c>
      <c r="CY30" s="402" t="s">
        <v>2091</v>
      </c>
      <c r="CZ30" s="402">
        <v>4.0</v>
      </c>
      <c r="DA30" s="403" t="s">
        <v>2092</v>
      </c>
      <c r="DB30" s="402">
        <v>1144.07</v>
      </c>
      <c r="DC30" s="402">
        <v>4576.28</v>
      </c>
      <c r="DD30" s="404">
        <f t="shared" si="33"/>
        <v>240.2547</v>
      </c>
      <c r="DE30" s="402">
        <f t="shared" si="34"/>
        <v>1384.3247</v>
      </c>
      <c r="DF30" s="404">
        <f t="shared" si="35"/>
        <v>138.43247</v>
      </c>
      <c r="DG30" s="400">
        <f t="shared" si="36"/>
        <v>1522.75717</v>
      </c>
      <c r="DH30" s="373"/>
      <c r="DI30" s="403" t="s">
        <v>2359</v>
      </c>
      <c r="DJ30" s="402" t="s">
        <v>2091</v>
      </c>
      <c r="DK30" s="402">
        <v>2.0</v>
      </c>
      <c r="DL30" s="403" t="s">
        <v>2092</v>
      </c>
      <c r="DM30" s="402">
        <v>3223.31</v>
      </c>
      <c r="DN30" s="402">
        <v>6446.62</v>
      </c>
      <c r="DO30" s="404">
        <f t="shared" si="37"/>
        <v>676.8951</v>
      </c>
      <c r="DP30" s="402">
        <f t="shared" si="38"/>
        <v>3900.2051</v>
      </c>
      <c r="DQ30" s="404">
        <f t="shared" si="39"/>
        <v>390.02051</v>
      </c>
      <c r="DR30" s="406">
        <f t="shared" si="40"/>
        <v>4290.22561</v>
      </c>
      <c r="DS30" s="373"/>
      <c r="DT30" s="183"/>
      <c r="DU30" s="154"/>
      <c r="DV30" s="154"/>
      <c r="DW30" s="154"/>
      <c r="DX30" s="154"/>
      <c r="DY30" s="154"/>
      <c r="DZ30" s="154"/>
      <c r="EA30" s="154"/>
      <c r="EB30" s="154"/>
      <c r="EC30" s="185"/>
      <c r="ED30" s="1"/>
      <c r="EE30" s="183"/>
      <c r="EF30" s="154"/>
      <c r="EG30" s="154"/>
      <c r="EH30" s="154"/>
      <c r="EI30" s="154"/>
      <c r="EJ30" s="154"/>
      <c r="EK30" s="154"/>
      <c r="EL30" s="154"/>
      <c r="EM30" s="154"/>
      <c r="EN30" s="185"/>
    </row>
    <row r="31" ht="15.75" customHeight="1">
      <c r="A31" s="394">
        <v>27.0</v>
      </c>
      <c r="B31" s="370"/>
      <c r="C31" s="399" t="s">
        <v>2360</v>
      </c>
      <c r="D31" s="397" t="s">
        <v>2091</v>
      </c>
      <c r="E31" s="397">
        <v>3.0</v>
      </c>
      <c r="F31" s="395" t="s">
        <v>2092</v>
      </c>
      <c r="G31" s="397">
        <v>10485.59</v>
      </c>
      <c r="H31" s="397">
        <v>31456.77</v>
      </c>
      <c r="I31" s="136">
        <f t="shared" si="63"/>
        <v>2201.9739</v>
      </c>
      <c r="J31" s="397">
        <f t="shared" si="2"/>
        <v>12687.5639</v>
      </c>
      <c r="K31" s="136">
        <f t="shared" si="3"/>
        <v>1268.75639</v>
      </c>
      <c r="L31" s="398">
        <f t="shared" si="4"/>
        <v>13956.32029</v>
      </c>
      <c r="M31" s="372"/>
      <c r="N31" s="183"/>
      <c r="O31" s="154"/>
      <c r="P31" s="154"/>
      <c r="Q31" s="154"/>
      <c r="R31" s="154"/>
      <c r="S31" s="154"/>
      <c r="T31" s="154"/>
      <c r="U31" s="154"/>
      <c r="V31" s="154"/>
      <c r="W31" s="185"/>
      <c r="Y31" s="183"/>
      <c r="Z31" s="154"/>
      <c r="AA31" s="154"/>
      <c r="AB31" s="154"/>
      <c r="AC31" s="154"/>
      <c r="AD31" s="154"/>
      <c r="AE31" s="154"/>
      <c r="AF31" s="154"/>
      <c r="AG31" s="154"/>
      <c r="AH31" s="185"/>
      <c r="AI31" s="373"/>
      <c r="AJ31" s="183"/>
      <c r="AK31" s="154"/>
      <c r="AL31" s="154"/>
      <c r="AM31" s="154"/>
      <c r="AN31" s="154"/>
      <c r="AO31" s="154"/>
      <c r="AP31" s="154"/>
      <c r="AQ31" s="154"/>
      <c r="AR31" s="154"/>
      <c r="AS31" s="185"/>
      <c r="AU31" s="183"/>
      <c r="AV31" s="154"/>
      <c r="AW31" s="154"/>
      <c r="AX31" s="154"/>
      <c r="AY31" s="154"/>
      <c r="AZ31" s="154"/>
      <c r="BA31" s="154"/>
      <c r="BB31" s="154"/>
      <c r="BC31" s="154"/>
      <c r="BD31" s="185"/>
      <c r="BE31" s="373"/>
      <c r="BF31" s="441"/>
      <c r="BG31" s="441"/>
      <c r="BH31" s="441"/>
      <c r="BI31" s="441"/>
      <c r="BJ31" s="441"/>
      <c r="BK31" s="441"/>
      <c r="BL31" s="441"/>
      <c r="BM31" s="441"/>
      <c r="BN31" s="441"/>
      <c r="BP31" s="373"/>
      <c r="BQ31" s="399" t="s">
        <v>2361</v>
      </c>
      <c r="BR31" s="397" t="s">
        <v>2091</v>
      </c>
      <c r="BS31" s="397">
        <v>2.0</v>
      </c>
      <c r="BT31" s="395" t="s">
        <v>2092</v>
      </c>
      <c r="BU31" s="397">
        <v>24218.75</v>
      </c>
      <c r="BV31" s="397">
        <v>48437.5</v>
      </c>
      <c r="BW31" s="136">
        <f t="shared" si="62"/>
        <v>7265.625</v>
      </c>
      <c r="BX31" s="397">
        <f t="shared" si="22"/>
        <v>31484.375</v>
      </c>
      <c r="BY31" s="136">
        <f t="shared" si="23"/>
        <v>3148.4375</v>
      </c>
      <c r="BZ31" s="398">
        <f t="shared" si="24"/>
        <v>34632.8125</v>
      </c>
      <c r="CA31" s="371" t="s">
        <v>2235</v>
      </c>
      <c r="CB31" s="399" t="s">
        <v>2362</v>
      </c>
      <c r="CC31" s="397" t="s">
        <v>2091</v>
      </c>
      <c r="CD31" s="397">
        <v>1.0</v>
      </c>
      <c r="CE31" s="395" t="s">
        <v>2092</v>
      </c>
      <c r="CF31" s="397">
        <v>9152.54</v>
      </c>
      <c r="CG31" s="397">
        <v>9152.54</v>
      </c>
      <c r="CH31" s="136">
        <f t="shared" si="25"/>
        <v>1922.0334</v>
      </c>
      <c r="CI31" s="397">
        <f t="shared" si="26"/>
        <v>11074.5734</v>
      </c>
      <c r="CJ31" s="136">
        <f t="shared" si="27"/>
        <v>1107.45734</v>
      </c>
      <c r="CK31" s="400">
        <f t="shared" si="28"/>
        <v>12182.03074</v>
      </c>
      <c r="CL31" s="1"/>
      <c r="CM31" s="415" t="s">
        <v>2363</v>
      </c>
      <c r="CN31" s="416" t="s">
        <v>2091</v>
      </c>
      <c r="CO31" s="416">
        <v>3.0</v>
      </c>
      <c r="CP31" s="417" t="s">
        <v>2092</v>
      </c>
      <c r="CQ31" s="416">
        <v>896.7</v>
      </c>
      <c r="CR31" s="416">
        <v>6893.84</v>
      </c>
      <c r="CS31" s="418">
        <f t="shared" si="56"/>
        <v>188.307</v>
      </c>
      <c r="CT31" s="416">
        <f t="shared" si="57"/>
        <v>1085.007</v>
      </c>
      <c r="CU31" s="418">
        <f t="shared" si="58"/>
        <v>108.5007</v>
      </c>
      <c r="CV31" s="419">
        <f t="shared" si="59"/>
        <v>1193.5077</v>
      </c>
      <c r="CW31" s="33" t="s">
        <v>343</v>
      </c>
      <c r="CX31" s="442"/>
      <c r="CY31" s="443"/>
      <c r="CZ31" s="443"/>
      <c r="DA31" s="443"/>
      <c r="DB31" s="443"/>
      <c r="DC31" s="443"/>
      <c r="DD31" s="443"/>
      <c r="DE31" s="443"/>
      <c r="DF31" s="443"/>
      <c r="DG31" s="185"/>
      <c r="DH31" s="373"/>
      <c r="DI31" s="403" t="s">
        <v>2364</v>
      </c>
      <c r="DJ31" s="402" t="s">
        <v>2091</v>
      </c>
      <c r="DK31" s="402">
        <v>1.0</v>
      </c>
      <c r="DL31" s="403" t="s">
        <v>2092</v>
      </c>
      <c r="DM31" s="402">
        <v>4830.51</v>
      </c>
      <c r="DN31" s="402">
        <v>4830.51</v>
      </c>
      <c r="DO31" s="404">
        <f t="shared" si="37"/>
        <v>1014.4071</v>
      </c>
      <c r="DP31" s="402">
        <f t="shared" si="38"/>
        <v>5844.9171</v>
      </c>
      <c r="DQ31" s="404">
        <f t="shared" si="39"/>
        <v>584.49171</v>
      </c>
      <c r="DR31" s="406">
        <f t="shared" si="40"/>
        <v>6429.40881</v>
      </c>
      <c r="DS31" s="373"/>
      <c r="DT31" s="183"/>
      <c r="DU31" s="154"/>
      <c r="DV31" s="154"/>
      <c r="DW31" s="154"/>
      <c r="DX31" s="154"/>
      <c r="DY31" s="154"/>
      <c r="DZ31" s="154"/>
      <c r="EA31" s="154"/>
      <c r="EB31" s="154"/>
      <c r="EC31" s="185"/>
      <c r="ED31" s="1"/>
      <c r="EE31" s="183"/>
      <c r="EF31" s="154"/>
      <c r="EG31" s="154"/>
      <c r="EH31" s="154"/>
      <c r="EI31" s="154"/>
      <c r="EJ31" s="154"/>
      <c r="EK31" s="154"/>
      <c r="EL31" s="154"/>
      <c r="EM31" s="154"/>
      <c r="EN31" s="185"/>
    </row>
    <row r="32" ht="15.75" customHeight="1">
      <c r="A32" s="394">
        <v>28.0</v>
      </c>
      <c r="B32" s="412"/>
      <c r="C32" s="399" t="s">
        <v>2365</v>
      </c>
      <c r="D32" s="397" t="s">
        <v>2091</v>
      </c>
      <c r="E32" s="397">
        <v>1.0</v>
      </c>
      <c r="F32" s="395" t="s">
        <v>2092</v>
      </c>
      <c r="G32" s="397">
        <v>11627.12</v>
      </c>
      <c r="H32" s="397">
        <v>11627.12</v>
      </c>
      <c r="I32" s="136">
        <f t="shared" si="63"/>
        <v>2441.6952</v>
      </c>
      <c r="J32" s="397">
        <f t="shared" si="2"/>
        <v>14068.8152</v>
      </c>
      <c r="K32" s="136">
        <f t="shared" si="3"/>
        <v>1406.88152</v>
      </c>
      <c r="L32" s="398">
        <f t="shared" si="4"/>
        <v>15475.69672</v>
      </c>
      <c r="M32" s="372"/>
      <c r="N32" s="183"/>
      <c r="O32" s="154"/>
      <c r="P32" s="154"/>
      <c r="Q32" s="154"/>
      <c r="R32" s="154"/>
      <c r="S32" s="154"/>
      <c r="T32" s="154"/>
      <c r="U32" s="154"/>
      <c r="V32" s="154"/>
      <c r="W32" s="185"/>
      <c r="Y32" s="183"/>
      <c r="Z32" s="154"/>
      <c r="AA32" s="154"/>
      <c r="AB32" s="154"/>
      <c r="AC32" s="154"/>
      <c r="AD32" s="154"/>
      <c r="AE32" s="154"/>
      <c r="AF32" s="154"/>
      <c r="AG32" s="154"/>
      <c r="AH32" s="185"/>
      <c r="AI32" s="373"/>
      <c r="AJ32" s="183"/>
      <c r="AK32" s="154"/>
      <c r="AL32" s="154"/>
      <c r="AM32" s="154"/>
      <c r="AN32" s="154"/>
      <c r="AO32" s="154"/>
      <c r="AP32" s="154"/>
      <c r="AQ32" s="154"/>
      <c r="AR32" s="154"/>
      <c r="AS32" s="185"/>
      <c r="AU32" s="183"/>
      <c r="AV32" s="154"/>
      <c r="AW32" s="154"/>
      <c r="AX32" s="154"/>
      <c r="AY32" s="154"/>
      <c r="AZ32" s="154"/>
      <c r="BA32" s="154"/>
      <c r="BB32" s="154"/>
      <c r="BC32" s="154"/>
      <c r="BD32" s="185"/>
      <c r="BE32" s="373"/>
      <c r="BF32" s="441"/>
      <c r="BG32" s="441"/>
      <c r="BH32" s="441"/>
      <c r="BI32" s="441"/>
      <c r="BJ32" s="441"/>
      <c r="BK32" s="441"/>
      <c r="BL32" s="441"/>
      <c r="BM32" s="441"/>
      <c r="BN32" s="441"/>
      <c r="BP32" s="373"/>
      <c r="BQ32" s="399" t="s">
        <v>2366</v>
      </c>
      <c r="BR32" s="397" t="s">
        <v>2091</v>
      </c>
      <c r="BS32" s="397">
        <v>1.0</v>
      </c>
      <c r="BT32" s="395" t="s">
        <v>2092</v>
      </c>
      <c r="BU32" s="397">
        <v>26718.76</v>
      </c>
      <c r="BV32" s="397">
        <v>26718.76</v>
      </c>
      <c r="BW32" s="136">
        <f t="shared" si="62"/>
        <v>8015.628</v>
      </c>
      <c r="BX32" s="397">
        <f t="shared" si="22"/>
        <v>34734.388</v>
      </c>
      <c r="BY32" s="136">
        <f t="shared" si="23"/>
        <v>3473.4388</v>
      </c>
      <c r="BZ32" s="398">
        <f t="shared" si="24"/>
        <v>38207.8268</v>
      </c>
      <c r="CA32" s="371" t="s">
        <v>2235</v>
      </c>
      <c r="CB32" s="399" t="s">
        <v>2367</v>
      </c>
      <c r="CC32" s="397" t="s">
        <v>2091</v>
      </c>
      <c r="CD32" s="397">
        <v>2.0</v>
      </c>
      <c r="CE32" s="395" t="s">
        <v>2092</v>
      </c>
      <c r="CF32" s="397">
        <v>9491.52</v>
      </c>
      <c r="CG32" s="397">
        <v>18983.04</v>
      </c>
      <c r="CH32" s="136">
        <f t="shared" si="25"/>
        <v>1993.2192</v>
      </c>
      <c r="CI32" s="397">
        <f t="shared" si="26"/>
        <v>11484.7392</v>
      </c>
      <c r="CJ32" s="136">
        <f t="shared" si="27"/>
        <v>1148.47392</v>
      </c>
      <c r="CK32" s="400">
        <f t="shared" si="28"/>
        <v>12633.21312</v>
      </c>
      <c r="CL32" s="1"/>
      <c r="CM32" s="405" t="s">
        <v>2368</v>
      </c>
      <c r="CN32" s="406" t="s">
        <v>2091</v>
      </c>
      <c r="CO32" s="406">
        <v>2.0</v>
      </c>
      <c r="CP32" s="407" t="s">
        <v>2092</v>
      </c>
      <c r="CQ32" s="406">
        <v>887.08</v>
      </c>
      <c r="CR32" s="406">
        <v>1774.16</v>
      </c>
      <c r="CS32" s="137">
        <f t="shared" si="56"/>
        <v>186.2868</v>
      </c>
      <c r="CT32" s="406">
        <f t="shared" si="57"/>
        <v>1073.3668</v>
      </c>
      <c r="CU32" s="137">
        <f t="shared" si="58"/>
        <v>107.33668</v>
      </c>
      <c r="CV32" s="400">
        <f t="shared" si="59"/>
        <v>1180.70348</v>
      </c>
      <c r="CW32" s="33" t="s">
        <v>1695</v>
      </c>
      <c r="CX32" s="442"/>
      <c r="CY32" s="443"/>
      <c r="CZ32" s="443"/>
      <c r="DA32" s="443"/>
      <c r="DB32" s="443"/>
      <c r="DC32" s="443"/>
      <c r="DD32" s="443"/>
      <c r="DE32" s="443"/>
      <c r="DF32" s="443"/>
      <c r="DG32" s="185"/>
      <c r="DH32" s="373"/>
      <c r="DI32" s="441"/>
      <c r="DJ32" s="441"/>
      <c r="DK32" s="441"/>
      <c r="DL32" s="441"/>
      <c r="DM32" s="441"/>
      <c r="DN32" s="441"/>
      <c r="DO32" s="441"/>
      <c r="DP32" s="441"/>
      <c r="DQ32" s="441"/>
      <c r="DS32" s="373"/>
      <c r="DT32" s="183"/>
      <c r="DU32" s="154"/>
      <c r="DV32" s="154"/>
      <c r="DW32" s="154"/>
      <c r="DX32" s="154"/>
      <c r="DY32" s="154"/>
      <c r="DZ32" s="154"/>
      <c r="EA32" s="154"/>
      <c r="EB32" s="154"/>
      <c r="EC32" s="185"/>
      <c r="ED32" s="1"/>
      <c r="EE32" s="183"/>
      <c r="EF32" s="154"/>
      <c r="EG32" s="154"/>
      <c r="EH32" s="154"/>
      <c r="EI32" s="154"/>
      <c r="EJ32" s="154"/>
      <c r="EK32" s="154"/>
      <c r="EL32" s="154"/>
      <c r="EM32" s="154"/>
      <c r="EN32" s="185"/>
    </row>
    <row r="33" ht="15.75" customHeight="1">
      <c r="A33" s="394">
        <v>29.0</v>
      </c>
      <c r="B33" s="412"/>
      <c r="C33" s="399" t="s">
        <v>2369</v>
      </c>
      <c r="D33" s="397" t="s">
        <v>2091</v>
      </c>
      <c r="E33" s="397">
        <v>2.0</v>
      </c>
      <c r="F33" s="395" t="s">
        <v>2092</v>
      </c>
      <c r="G33" s="397">
        <v>14992.19</v>
      </c>
      <c r="H33" s="397">
        <v>29984.38</v>
      </c>
      <c r="I33" s="136">
        <f>G33*31/100</f>
        <v>4647.5789</v>
      </c>
      <c r="J33" s="397">
        <f t="shared" si="2"/>
        <v>19639.7689</v>
      </c>
      <c r="K33" s="136">
        <f t="shared" si="3"/>
        <v>1963.97689</v>
      </c>
      <c r="L33" s="398">
        <f t="shared" si="4"/>
        <v>21603.74579</v>
      </c>
      <c r="M33" s="372"/>
      <c r="N33" s="183"/>
      <c r="O33" s="154"/>
      <c r="P33" s="154"/>
      <c r="Q33" s="154"/>
      <c r="R33" s="154"/>
      <c r="S33" s="154"/>
      <c r="T33" s="154"/>
      <c r="U33" s="154"/>
      <c r="V33" s="154"/>
      <c r="W33" s="185"/>
      <c r="Y33" s="183"/>
      <c r="Z33" s="154"/>
      <c r="AA33" s="154"/>
      <c r="AB33" s="154"/>
      <c r="AC33" s="154"/>
      <c r="AD33" s="154"/>
      <c r="AE33" s="154"/>
      <c r="AF33" s="154"/>
      <c r="AG33" s="154"/>
      <c r="AH33" s="185"/>
      <c r="AI33" s="373"/>
      <c r="AJ33" s="183"/>
      <c r="AK33" s="154"/>
      <c r="AL33" s="154"/>
      <c r="AM33" s="154"/>
      <c r="AN33" s="154"/>
      <c r="AO33" s="154"/>
      <c r="AP33" s="154"/>
      <c r="AQ33" s="154"/>
      <c r="AR33" s="154"/>
      <c r="AS33" s="185"/>
      <c r="AU33" s="183"/>
      <c r="AV33" s="154"/>
      <c r="AW33" s="154"/>
      <c r="AX33" s="154"/>
      <c r="AY33" s="154"/>
      <c r="AZ33" s="154"/>
      <c r="BA33" s="154"/>
      <c r="BB33" s="154"/>
      <c r="BC33" s="154"/>
      <c r="BD33" s="185"/>
      <c r="BE33" s="373"/>
      <c r="BP33" s="373"/>
      <c r="BQ33" s="399" t="s">
        <v>2370</v>
      </c>
      <c r="BR33" s="397" t="s">
        <v>2091</v>
      </c>
      <c r="BS33" s="397">
        <v>2.0</v>
      </c>
      <c r="BT33" s="395" t="s">
        <v>2092</v>
      </c>
      <c r="BU33" s="397">
        <v>22265.63</v>
      </c>
      <c r="BV33" s="397">
        <v>44531.26</v>
      </c>
      <c r="BW33" s="136">
        <f t="shared" si="62"/>
        <v>6679.689</v>
      </c>
      <c r="BX33" s="397">
        <f t="shared" si="22"/>
        <v>28945.319</v>
      </c>
      <c r="BY33" s="136">
        <f t="shared" si="23"/>
        <v>2894.5319</v>
      </c>
      <c r="BZ33" s="398">
        <f t="shared" si="24"/>
        <v>31839.8509</v>
      </c>
      <c r="CA33" s="371" t="s">
        <v>343</v>
      </c>
      <c r="CB33" s="399" t="s">
        <v>2371</v>
      </c>
      <c r="CC33" s="397" t="s">
        <v>2091</v>
      </c>
      <c r="CD33" s="397">
        <v>1.0</v>
      </c>
      <c r="CE33" s="395" t="s">
        <v>2092</v>
      </c>
      <c r="CF33" s="397">
        <v>10152.88</v>
      </c>
      <c r="CG33" s="397">
        <v>10152.88</v>
      </c>
      <c r="CH33" s="136">
        <f t="shared" si="25"/>
        <v>2132.1048</v>
      </c>
      <c r="CI33" s="397">
        <f t="shared" si="26"/>
        <v>12284.9848</v>
      </c>
      <c r="CJ33" s="136">
        <f t="shared" si="27"/>
        <v>1228.49848</v>
      </c>
      <c r="CK33" s="400">
        <f t="shared" si="28"/>
        <v>13513.48328</v>
      </c>
      <c r="CL33" s="1"/>
      <c r="CM33" s="405" t="s">
        <v>2372</v>
      </c>
      <c r="CN33" s="406" t="s">
        <v>2091</v>
      </c>
      <c r="CO33" s="406">
        <v>1.0</v>
      </c>
      <c r="CP33" s="407" t="s">
        <v>2092</v>
      </c>
      <c r="CQ33" s="406">
        <v>484.16</v>
      </c>
      <c r="CR33" s="406">
        <v>484.16</v>
      </c>
      <c r="CS33" s="137">
        <f t="shared" si="56"/>
        <v>101.6736</v>
      </c>
      <c r="CT33" s="406">
        <f t="shared" si="57"/>
        <v>585.8336</v>
      </c>
      <c r="CU33" s="137">
        <f t="shared" si="58"/>
        <v>58.58336</v>
      </c>
      <c r="CV33" s="400">
        <f t="shared" si="59"/>
        <v>644.41696</v>
      </c>
      <c r="CW33" s="33" t="s">
        <v>1695</v>
      </c>
      <c r="CX33" s="183"/>
      <c r="CY33" s="154"/>
      <c r="CZ33" s="154"/>
      <c r="DA33" s="154"/>
      <c r="DB33" s="154"/>
      <c r="DC33" s="154"/>
      <c r="DD33" s="154"/>
      <c r="DE33" s="154"/>
      <c r="DF33" s="154"/>
      <c r="DG33" s="185"/>
      <c r="DH33" s="373"/>
      <c r="DS33" s="373"/>
      <c r="DT33" s="183"/>
      <c r="DU33" s="154"/>
      <c r="DV33" s="154"/>
      <c r="DW33" s="154"/>
      <c r="DX33" s="154"/>
      <c r="DY33" s="154"/>
      <c r="DZ33" s="154"/>
      <c r="EA33" s="154"/>
      <c r="EB33" s="154"/>
      <c r="EC33" s="185"/>
      <c r="ED33" s="1"/>
      <c r="EE33" s="183"/>
      <c r="EF33" s="154"/>
      <c r="EG33" s="154"/>
      <c r="EH33" s="154"/>
      <c r="EI33" s="154"/>
      <c r="EJ33" s="154"/>
      <c r="EK33" s="154"/>
      <c r="EL33" s="154"/>
      <c r="EM33" s="154"/>
      <c r="EN33" s="185"/>
    </row>
    <row r="34" ht="15.75" customHeight="1">
      <c r="A34" s="394">
        <v>30.0</v>
      </c>
      <c r="B34" s="370"/>
      <c r="C34" s="399" t="s">
        <v>2373</v>
      </c>
      <c r="D34" s="397" t="s">
        <v>2091</v>
      </c>
      <c r="E34" s="397">
        <v>3.0</v>
      </c>
      <c r="F34" s="395" t="s">
        <v>2092</v>
      </c>
      <c r="G34" s="397">
        <v>11440.68</v>
      </c>
      <c r="H34" s="397">
        <v>34322.04</v>
      </c>
      <c r="I34" s="136">
        <f t="shared" ref="I34:I38" si="64">G34*21/100</f>
        <v>2402.5428</v>
      </c>
      <c r="J34" s="397">
        <f t="shared" si="2"/>
        <v>13843.2228</v>
      </c>
      <c r="K34" s="136">
        <f t="shared" si="3"/>
        <v>1384.32228</v>
      </c>
      <c r="L34" s="398">
        <f t="shared" si="4"/>
        <v>15227.54508</v>
      </c>
      <c r="M34" s="372"/>
      <c r="N34" s="183"/>
      <c r="O34" s="154"/>
      <c r="P34" s="154"/>
      <c r="Q34" s="154"/>
      <c r="R34" s="154"/>
      <c r="S34" s="154"/>
      <c r="T34" s="154"/>
      <c r="U34" s="154"/>
      <c r="V34" s="154"/>
      <c r="W34" s="185"/>
      <c r="Y34" s="183"/>
      <c r="Z34" s="154"/>
      <c r="AA34" s="154"/>
      <c r="AB34" s="154"/>
      <c r="AC34" s="154"/>
      <c r="AD34" s="154"/>
      <c r="AE34" s="154"/>
      <c r="AF34" s="154"/>
      <c r="AG34" s="154"/>
      <c r="AH34" s="185"/>
      <c r="AI34" s="373"/>
      <c r="AJ34" s="183"/>
      <c r="AK34" s="154"/>
      <c r="AL34" s="154"/>
      <c r="AM34" s="154"/>
      <c r="AN34" s="154"/>
      <c r="AO34" s="154"/>
      <c r="AP34" s="154"/>
      <c r="AQ34" s="154"/>
      <c r="AR34" s="154"/>
      <c r="AS34" s="185"/>
      <c r="AU34" s="183"/>
      <c r="AV34" s="154"/>
      <c r="AW34" s="154"/>
      <c r="AX34" s="154"/>
      <c r="AY34" s="154"/>
      <c r="AZ34" s="154"/>
      <c r="BA34" s="154"/>
      <c r="BB34" s="154"/>
      <c r="BC34" s="154"/>
      <c r="BD34" s="185"/>
      <c r="BE34" s="373"/>
      <c r="BP34" s="373"/>
      <c r="BQ34" s="399" t="s">
        <v>2374</v>
      </c>
      <c r="BR34" s="397" t="s">
        <v>2091</v>
      </c>
      <c r="BS34" s="397">
        <v>1.0</v>
      </c>
      <c r="BT34" s="395" t="s">
        <v>2092</v>
      </c>
      <c r="BU34" s="397">
        <v>27109.38</v>
      </c>
      <c r="BV34" s="397">
        <v>27109.38</v>
      </c>
      <c r="BW34" s="136">
        <f t="shared" si="62"/>
        <v>8132.814</v>
      </c>
      <c r="BX34" s="397">
        <f t="shared" si="22"/>
        <v>35242.194</v>
      </c>
      <c r="BY34" s="136">
        <f t="shared" si="23"/>
        <v>3524.2194</v>
      </c>
      <c r="BZ34" s="398">
        <f t="shared" si="24"/>
        <v>38766.4134</v>
      </c>
      <c r="CA34" s="371" t="s">
        <v>343</v>
      </c>
      <c r="CB34" s="399" t="s">
        <v>2375</v>
      </c>
      <c r="CC34" s="397" t="s">
        <v>2091</v>
      </c>
      <c r="CD34" s="397">
        <v>2.0</v>
      </c>
      <c r="CE34" s="395" t="s">
        <v>2092</v>
      </c>
      <c r="CF34" s="397">
        <v>9237.29</v>
      </c>
      <c r="CG34" s="397">
        <v>18474.58</v>
      </c>
      <c r="CH34" s="136">
        <f t="shared" si="25"/>
        <v>1939.8309</v>
      </c>
      <c r="CI34" s="397">
        <f t="shared" si="26"/>
        <v>11177.1209</v>
      </c>
      <c r="CJ34" s="136">
        <f t="shared" si="27"/>
        <v>1117.71209</v>
      </c>
      <c r="CK34" s="400">
        <f t="shared" si="28"/>
        <v>12294.83299</v>
      </c>
      <c r="CL34" s="1"/>
      <c r="CM34" s="405" t="s">
        <v>2376</v>
      </c>
      <c r="CN34" s="406" t="s">
        <v>2091</v>
      </c>
      <c r="CO34" s="406">
        <v>1.0</v>
      </c>
      <c r="CP34" s="407" t="s">
        <v>2092</v>
      </c>
      <c r="CQ34" s="406">
        <v>407.12</v>
      </c>
      <c r="CR34" s="406">
        <v>407.12</v>
      </c>
      <c r="CS34" s="137">
        <f t="shared" si="56"/>
        <v>85.4952</v>
      </c>
      <c r="CT34" s="406">
        <f t="shared" si="57"/>
        <v>492.6152</v>
      </c>
      <c r="CU34" s="137">
        <f t="shared" si="58"/>
        <v>49.26152</v>
      </c>
      <c r="CV34" s="400">
        <f t="shared" si="59"/>
        <v>541.87672</v>
      </c>
      <c r="CW34" s="33" t="s">
        <v>1695</v>
      </c>
      <c r="CX34" s="183"/>
      <c r="CY34" s="154"/>
      <c r="CZ34" s="154"/>
      <c r="DA34" s="154"/>
      <c r="DB34" s="154"/>
      <c r="DC34" s="154"/>
      <c r="DD34" s="154"/>
      <c r="DE34" s="154"/>
      <c r="DF34" s="154"/>
      <c r="DG34" s="185"/>
      <c r="DH34" s="373"/>
      <c r="DS34" s="373"/>
      <c r="DT34" s="183"/>
      <c r="DU34" s="154"/>
      <c r="DV34" s="154"/>
      <c r="DW34" s="154"/>
      <c r="DX34" s="154"/>
      <c r="DY34" s="154"/>
      <c r="DZ34" s="154"/>
      <c r="EA34" s="154"/>
      <c r="EB34" s="154"/>
      <c r="EC34" s="185"/>
      <c r="ED34" s="1"/>
      <c r="EE34" s="183"/>
      <c r="EF34" s="154"/>
      <c r="EG34" s="154"/>
      <c r="EH34" s="154"/>
      <c r="EI34" s="154"/>
      <c r="EJ34" s="154"/>
      <c r="EK34" s="154"/>
      <c r="EL34" s="154"/>
      <c r="EM34" s="154"/>
      <c r="EN34" s="185"/>
    </row>
    <row r="35" ht="15.75" customHeight="1">
      <c r="A35" s="394">
        <v>31.0</v>
      </c>
      <c r="B35" s="412"/>
      <c r="C35" s="399" t="s">
        <v>2377</v>
      </c>
      <c r="D35" s="397" t="s">
        <v>2091</v>
      </c>
      <c r="E35" s="397">
        <v>4.0</v>
      </c>
      <c r="F35" s="395" t="s">
        <v>2092</v>
      </c>
      <c r="G35" s="397">
        <v>13983.05</v>
      </c>
      <c r="H35" s="397">
        <v>55932.2</v>
      </c>
      <c r="I35" s="136">
        <f t="shared" si="64"/>
        <v>2936.4405</v>
      </c>
      <c r="J35" s="397">
        <f t="shared" si="2"/>
        <v>16919.4905</v>
      </c>
      <c r="K35" s="136">
        <f t="shared" si="3"/>
        <v>1691.94905</v>
      </c>
      <c r="L35" s="398">
        <f t="shared" si="4"/>
        <v>18611.43955</v>
      </c>
      <c r="M35" s="372"/>
      <c r="N35" s="183"/>
      <c r="O35" s="154"/>
      <c r="P35" s="154"/>
      <c r="Q35" s="154"/>
      <c r="R35" s="154"/>
      <c r="S35" s="154"/>
      <c r="T35" s="154"/>
      <c r="U35" s="154"/>
      <c r="V35" s="154"/>
      <c r="W35" s="185"/>
      <c r="Y35" s="183"/>
      <c r="Z35" s="154"/>
      <c r="AA35" s="154"/>
      <c r="AB35" s="154"/>
      <c r="AC35" s="154"/>
      <c r="AD35" s="154"/>
      <c r="AE35" s="154"/>
      <c r="AF35" s="154"/>
      <c r="AG35" s="154"/>
      <c r="AH35" s="185"/>
      <c r="AI35" s="373"/>
      <c r="AJ35" s="183"/>
      <c r="AK35" s="154"/>
      <c r="AL35" s="154"/>
      <c r="AM35" s="154"/>
      <c r="AN35" s="154"/>
      <c r="AO35" s="154"/>
      <c r="AP35" s="154"/>
      <c r="AQ35" s="154"/>
      <c r="AR35" s="154"/>
      <c r="AS35" s="185"/>
      <c r="AU35" s="183"/>
      <c r="AV35" s="154"/>
      <c r="AW35" s="154"/>
      <c r="AX35" s="154"/>
      <c r="AY35" s="154"/>
      <c r="AZ35" s="154"/>
      <c r="BA35" s="154"/>
      <c r="BB35" s="154"/>
      <c r="BC35" s="154"/>
      <c r="BD35" s="185"/>
      <c r="BE35" s="373"/>
      <c r="BP35" s="373"/>
      <c r="BQ35" s="399" t="s">
        <v>2378</v>
      </c>
      <c r="BR35" s="397" t="s">
        <v>2091</v>
      </c>
      <c r="BS35" s="397">
        <v>1.0</v>
      </c>
      <c r="BT35" s="395" t="s">
        <v>2092</v>
      </c>
      <c r="BU35" s="397">
        <v>26562.5</v>
      </c>
      <c r="BV35" s="397">
        <v>26562.5</v>
      </c>
      <c r="BW35" s="136">
        <f t="shared" si="62"/>
        <v>7968.75</v>
      </c>
      <c r="BX35" s="397">
        <f t="shared" si="22"/>
        <v>34531.25</v>
      </c>
      <c r="BY35" s="136">
        <f t="shared" si="23"/>
        <v>3453.125</v>
      </c>
      <c r="BZ35" s="398">
        <f t="shared" si="24"/>
        <v>37984.375</v>
      </c>
      <c r="CA35" s="371" t="s">
        <v>343</v>
      </c>
      <c r="CB35" s="399" t="s">
        <v>2379</v>
      </c>
      <c r="CC35" s="397" t="s">
        <v>2091</v>
      </c>
      <c r="CD35" s="397">
        <v>1.0</v>
      </c>
      <c r="CE35" s="395" t="s">
        <v>2092</v>
      </c>
      <c r="CF35" s="397">
        <v>16187.12</v>
      </c>
      <c r="CG35" s="397">
        <v>16187.12</v>
      </c>
      <c r="CH35" s="136">
        <f t="shared" si="25"/>
        <v>3399.2952</v>
      </c>
      <c r="CI35" s="397">
        <f t="shared" si="26"/>
        <v>19586.4152</v>
      </c>
      <c r="CJ35" s="136">
        <f t="shared" si="27"/>
        <v>1958.64152</v>
      </c>
      <c r="CK35" s="400">
        <f t="shared" si="28"/>
        <v>21545.05672</v>
      </c>
      <c r="CL35" s="1"/>
      <c r="CM35" s="415" t="s">
        <v>2380</v>
      </c>
      <c r="CN35" s="416" t="s">
        <v>2091</v>
      </c>
      <c r="CO35" s="416">
        <v>1.0</v>
      </c>
      <c r="CP35" s="417" t="s">
        <v>2092</v>
      </c>
      <c r="CQ35" s="416">
        <v>127.5</v>
      </c>
      <c r="CR35" s="416">
        <v>127.5</v>
      </c>
      <c r="CS35" s="418">
        <f t="shared" si="56"/>
        <v>26.775</v>
      </c>
      <c r="CT35" s="416">
        <f t="shared" si="57"/>
        <v>154.275</v>
      </c>
      <c r="CU35" s="418">
        <f t="shared" si="58"/>
        <v>15.4275</v>
      </c>
      <c r="CV35" s="419">
        <f t="shared" si="59"/>
        <v>169.7025</v>
      </c>
      <c r="CW35" s="33" t="s">
        <v>2235</v>
      </c>
      <c r="CX35" s="183"/>
      <c r="CY35" s="154"/>
      <c r="CZ35" s="154"/>
      <c r="DA35" s="154"/>
      <c r="DB35" s="154"/>
      <c r="DC35" s="154"/>
      <c r="DD35" s="154"/>
      <c r="DE35" s="154"/>
      <c r="DF35" s="154"/>
      <c r="DG35" s="185"/>
      <c r="DH35" s="373"/>
      <c r="DS35" s="373"/>
      <c r="DT35" s="183"/>
      <c r="DU35" s="154"/>
      <c r="DV35" s="154"/>
      <c r="DW35" s="154"/>
      <c r="DX35" s="154"/>
      <c r="DY35" s="154"/>
      <c r="DZ35" s="154"/>
      <c r="EA35" s="154"/>
      <c r="EB35" s="154"/>
      <c r="EC35" s="185"/>
      <c r="ED35" s="1"/>
      <c r="EE35" s="183"/>
      <c r="EF35" s="154"/>
      <c r="EG35" s="154"/>
      <c r="EH35" s="154"/>
      <c r="EI35" s="154"/>
      <c r="EJ35" s="154"/>
      <c r="EK35" s="154"/>
      <c r="EL35" s="154"/>
      <c r="EM35" s="154"/>
      <c r="EN35" s="185"/>
    </row>
    <row r="36" ht="15.75" customHeight="1">
      <c r="A36" s="394">
        <v>32.0</v>
      </c>
      <c r="B36" s="370"/>
      <c r="C36" s="399" t="s">
        <v>2381</v>
      </c>
      <c r="D36" s="397" t="s">
        <v>2091</v>
      </c>
      <c r="E36" s="397">
        <v>1.0</v>
      </c>
      <c r="F36" s="395" t="s">
        <v>2092</v>
      </c>
      <c r="G36" s="397">
        <v>11440.68</v>
      </c>
      <c r="H36" s="397">
        <v>11440.68</v>
      </c>
      <c r="I36" s="136">
        <f t="shared" si="64"/>
        <v>2402.5428</v>
      </c>
      <c r="J36" s="397">
        <f t="shared" si="2"/>
        <v>13843.2228</v>
      </c>
      <c r="K36" s="136">
        <f t="shared" si="3"/>
        <v>1384.32228</v>
      </c>
      <c r="L36" s="398">
        <f t="shared" si="4"/>
        <v>15227.54508</v>
      </c>
      <c r="M36" s="372"/>
      <c r="N36" s="183"/>
      <c r="O36" s="154"/>
      <c r="P36" s="154"/>
      <c r="Q36" s="154"/>
      <c r="R36" s="154"/>
      <c r="S36" s="154"/>
      <c r="T36" s="154"/>
      <c r="U36" s="154"/>
      <c r="V36" s="154"/>
      <c r="W36" s="185"/>
      <c r="Y36" s="183"/>
      <c r="Z36" s="154"/>
      <c r="AA36" s="154"/>
      <c r="AB36" s="154"/>
      <c r="AC36" s="154"/>
      <c r="AD36" s="154"/>
      <c r="AE36" s="154"/>
      <c r="AF36" s="154"/>
      <c r="AG36" s="154"/>
      <c r="AH36" s="185"/>
      <c r="AI36" s="373"/>
      <c r="AJ36" s="183"/>
      <c r="AK36" s="154"/>
      <c r="AL36" s="154"/>
      <c r="AM36" s="154"/>
      <c r="AN36" s="154"/>
      <c r="AO36" s="154"/>
      <c r="AP36" s="154"/>
      <c r="AQ36" s="154"/>
      <c r="AR36" s="154"/>
      <c r="AS36" s="185"/>
      <c r="AU36" s="183"/>
      <c r="AV36" s="154"/>
      <c r="AW36" s="154"/>
      <c r="AX36" s="154"/>
      <c r="AY36" s="154"/>
      <c r="AZ36" s="154"/>
      <c r="BA36" s="154"/>
      <c r="BB36" s="154"/>
      <c r="BC36" s="154"/>
      <c r="BD36" s="185"/>
      <c r="BE36" s="373"/>
      <c r="BP36" s="373"/>
      <c r="BQ36" s="399" t="s">
        <v>2382</v>
      </c>
      <c r="BR36" s="397" t="s">
        <v>2091</v>
      </c>
      <c r="BS36" s="397">
        <v>1.0</v>
      </c>
      <c r="BT36" s="395" t="s">
        <v>2092</v>
      </c>
      <c r="BU36" s="397">
        <v>26953.12</v>
      </c>
      <c r="BV36" s="397">
        <v>26953.12</v>
      </c>
      <c r="BW36" s="136">
        <f t="shared" si="62"/>
        <v>8085.936</v>
      </c>
      <c r="BX36" s="397">
        <f t="shared" si="22"/>
        <v>35039.056</v>
      </c>
      <c r="BY36" s="136">
        <f t="shared" si="23"/>
        <v>3503.9056</v>
      </c>
      <c r="BZ36" s="398">
        <f t="shared" si="24"/>
        <v>38542.9616</v>
      </c>
      <c r="CA36" s="371" t="s">
        <v>2235</v>
      </c>
      <c r="CB36" s="399" t="s">
        <v>2383</v>
      </c>
      <c r="CC36" s="397" t="s">
        <v>2091</v>
      </c>
      <c r="CD36" s="397">
        <v>2.0</v>
      </c>
      <c r="CE36" s="395" t="s">
        <v>2092</v>
      </c>
      <c r="CF36" s="397">
        <v>9491.53</v>
      </c>
      <c r="CG36" s="397">
        <v>18983.06</v>
      </c>
      <c r="CH36" s="136">
        <f t="shared" si="25"/>
        <v>1993.2213</v>
      </c>
      <c r="CI36" s="397">
        <f t="shared" si="26"/>
        <v>11484.7513</v>
      </c>
      <c r="CJ36" s="136">
        <f t="shared" si="27"/>
        <v>1148.47513</v>
      </c>
      <c r="CK36" s="400">
        <f t="shared" si="28"/>
        <v>12633.22643</v>
      </c>
      <c r="CL36" s="1"/>
      <c r="CM36" s="405" t="s">
        <v>2384</v>
      </c>
      <c r="CN36" s="406" t="s">
        <v>2091</v>
      </c>
      <c r="CO36" s="406">
        <v>-1.0</v>
      </c>
      <c r="CP36" s="407" t="s">
        <v>2092</v>
      </c>
      <c r="CQ36" s="406">
        <v>1567.8</v>
      </c>
      <c r="CR36" s="406">
        <v>-1567.8</v>
      </c>
      <c r="CS36" s="137">
        <f t="shared" si="56"/>
        <v>329.238</v>
      </c>
      <c r="CT36" s="406">
        <f t="shared" si="57"/>
        <v>1897.038</v>
      </c>
      <c r="CU36" s="137">
        <f t="shared" si="58"/>
        <v>189.7038</v>
      </c>
      <c r="CV36" s="400">
        <f t="shared" si="59"/>
        <v>2086.7418</v>
      </c>
      <c r="CW36" s="33" t="s">
        <v>1695</v>
      </c>
      <c r="CX36" s="183"/>
      <c r="CY36" s="154"/>
      <c r="CZ36" s="154"/>
      <c r="DA36" s="154"/>
      <c r="DB36" s="154"/>
      <c r="DC36" s="154"/>
      <c r="DD36" s="154"/>
      <c r="DE36" s="154"/>
      <c r="DF36" s="154"/>
      <c r="DG36" s="185"/>
      <c r="DH36" s="373"/>
      <c r="DS36" s="373"/>
      <c r="DT36" s="183"/>
      <c r="DU36" s="154"/>
      <c r="DV36" s="154"/>
      <c r="DW36" s="154"/>
      <c r="DX36" s="154"/>
      <c r="DY36" s="154"/>
      <c r="DZ36" s="154"/>
      <c r="EA36" s="154"/>
      <c r="EB36" s="154"/>
      <c r="EC36" s="185"/>
      <c r="ED36" s="1"/>
      <c r="EE36" s="183"/>
      <c r="EF36" s="154"/>
      <c r="EG36" s="154"/>
      <c r="EH36" s="154"/>
      <c r="EI36" s="154"/>
      <c r="EJ36" s="154"/>
      <c r="EK36" s="154"/>
      <c r="EL36" s="154"/>
      <c r="EM36" s="154"/>
      <c r="EN36" s="185"/>
    </row>
    <row r="37" ht="15.75" customHeight="1">
      <c r="A37" s="394">
        <v>33.0</v>
      </c>
      <c r="B37" s="370"/>
      <c r="C37" s="399" t="s">
        <v>2385</v>
      </c>
      <c r="D37" s="397" t="s">
        <v>2091</v>
      </c>
      <c r="E37" s="397">
        <v>6.0</v>
      </c>
      <c r="F37" s="395" t="s">
        <v>2092</v>
      </c>
      <c r="G37" s="397">
        <v>13434.21</v>
      </c>
      <c r="H37" s="397">
        <v>82978.14</v>
      </c>
      <c r="I37" s="136">
        <f t="shared" si="64"/>
        <v>2821.1841</v>
      </c>
      <c r="J37" s="397">
        <f t="shared" si="2"/>
        <v>16255.3941</v>
      </c>
      <c r="K37" s="136">
        <f t="shared" si="3"/>
        <v>1625.53941</v>
      </c>
      <c r="L37" s="398">
        <f t="shared" si="4"/>
        <v>17880.93351</v>
      </c>
      <c r="M37" s="372"/>
      <c r="N37" s="183"/>
      <c r="O37" s="154"/>
      <c r="P37" s="154"/>
      <c r="Q37" s="154"/>
      <c r="R37" s="154"/>
      <c r="S37" s="154"/>
      <c r="T37" s="154"/>
      <c r="U37" s="154"/>
      <c r="V37" s="154"/>
      <c r="W37" s="185"/>
      <c r="Y37" s="183"/>
      <c r="Z37" s="154"/>
      <c r="AA37" s="154"/>
      <c r="AB37" s="154"/>
      <c r="AC37" s="154"/>
      <c r="AD37" s="154"/>
      <c r="AE37" s="154"/>
      <c r="AF37" s="154"/>
      <c r="AG37" s="154"/>
      <c r="AH37" s="185"/>
      <c r="AI37" s="373"/>
      <c r="AJ37" s="183"/>
      <c r="AK37" s="154"/>
      <c r="AL37" s="154"/>
      <c r="AM37" s="154"/>
      <c r="AN37" s="154"/>
      <c r="AO37" s="154"/>
      <c r="AP37" s="154"/>
      <c r="AQ37" s="154"/>
      <c r="AR37" s="154"/>
      <c r="AS37" s="185"/>
      <c r="AU37" s="183"/>
      <c r="AV37" s="154"/>
      <c r="AW37" s="154"/>
      <c r="AX37" s="154"/>
      <c r="AY37" s="154"/>
      <c r="AZ37" s="154"/>
      <c r="BA37" s="154"/>
      <c r="BB37" s="154"/>
      <c r="BC37" s="154"/>
      <c r="BD37" s="185"/>
      <c r="BE37" s="373"/>
      <c r="BP37" s="373"/>
      <c r="BQ37" s="399" t="s">
        <v>2386</v>
      </c>
      <c r="BR37" s="397" t="s">
        <v>2091</v>
      </c>
      <c r="BS37" s="397">
        <v>1.0</v>
      </c>
      <c r="BT37" s="395" t="s">
        <v>2092</v>
      </c>
      <c r="BU37" s="397">
        <v>29296.88</v>
      </c>
      <c r="BV37" s="397">
        <v>29296.88</v>
      </c>
      <c r="BW37" s="136">
        <f>BU37*21/100</f>
        <v>6152.3448</v>
      </c>
      <c r="BX37" s="397">
        <f t="shared" si="22"/>
        <v>35449.2248</v>
      </c>
      <c r="BY37" s="136">
        <f t="shared" si="23"/>
        <v>3544.92248</v>
      </c>
      <c r="BZ37" s="398">
        <f t="shared" si="24"/>
        <v>38994.14728</v>
      </c>
      <c r="CA37" s="371" t="s">
        <v>2235</v>
      </c>
      <c r="CB37" s="399" t="s">
        <v>2387</v>
      </c>
      <c r="CC37" s="397" t="s">
        <v>2091</v>
      </c>
      <c r="CD37" s="397">
        <v>1.0</v>
      </c>
      <c r="CE37" s="395" t="s">
        <v>2092</v>
      </c>
      <c r="CF37" s="397">
        <v>14484.75</v>
      </c>
      <c r="CG37" s="397">
        <v>14484.75</v>
      </c>
      <c r="CH37" s="136">
        <f t="shared" si="25"/>
        <v>3041.7975</v>
      </c>
      <c r="CI37" s="397">
        <f t="shared" si="26"/>
        <v>17526.5475</v>
      </c>
      <c r="CJ37" s="136">
        <f t="shared" si="27"/>
        <v>1752.65475</v>
      </c>
      <c r="CK37" s="400">
        <f t="shared" si="28"/>
        <v>19279.20225</v>
      </c>
      <c r="CL37" s="1"/>
      <c r="CM37" s="399" t="s">
        <v>2388</v>
      </c>
      <c r="CN37" s="397" t="s">
        <v>2091</v>
      </c>
      <c r="CO37" s="397">
        <v>1.0</v>
      </c>
      <c r="CP37" s="395" t="s">
        <v>2092</v>
      </c>
      <c r="CQ37" s="397">
        <v>1694.92</v>
      </c>
      <c r="CR37" s="397">
        <v>1694.92</v>
      </c>
      <c r="CS37" s="136">
        <f t="shared" si="56"/>
        <v>355.9332</v>
      </c>
      <c r="CT37" s="397">
        <f t="shared" si="57"/>
        <v>2050.8532</v>
      </c>
      <c r="CU37" s="136">
        <f t="shared" si="58"/>
        <v>205.08532</v>
      </c>
      <c r="CV37" s="398">
        <f t="shared" si="59"/>
        <v>2255.93852</v>
      </c>
      <c r="CW37" s="33" t="s">
        <v>2162</v>
      </c>
      <c r="CX37" s="183"/>
      <c r="CY37" s="154"/>
      <c r="CZ37" s="154"/>
      <c r="DA37" s="154"/>
      <c r="DB37" s="154"/>
      <c r="DC37" s="154"/>
      <c r="DD37" s="154"/>
      <c r="DE37" s="154"/>
      <c r="DF37" s="154"/>
      <c r="DG37" s="185"/>
      <c r="DH37" s="373"/>
      <c r="DS37" s="373"/>
      <c r="DT37" s="183"/>
      <c r="DU37" s="154"/>
      <c r="DV37" s="154"/>
      <c r="DW37" s="154"/>
      <c r="DX37" s="154"/>
      <c r="DY37" s="154"/>
      <c r="DZ37" s="154"/>
      <c r="EA37" s="154"/>
      <c r="EB37" s="154"/>
      <c r="EC37" s="185"/>
      <c r="ED37" s="1"/>
      <c r="EE37" s="183"/>
      <c r="EF37" s="154"/>
      <c r="EG37" s="154"/>
      <c r="EH37" s="154"/>
      <c r="EI37" s="154"/>
      <c r="EJ37" s="154"/>
      <c r="EK37" s="154"/>
      <c r="EL37" s="154"/>
      <c r="EM37" s="154"/>
      <c r="EN37" s="185"/>
    </row>
    <row r="38" ht="15.75" customHeight="1">
      <c r="A38" s="394">
        <v>34.0</v>
      </c>
      <c r="B38" s="412"/>
      <c r="C38" s="399" t="s">
        <v>2389</v>
      </c>
      <c r="D38" s="397" t="s">
        <v>2091</v>
      </c>
      <c r="E38" s="397">
        <v>3.0</v>
      </c>
      <c r="F38" s="395" t="s">
        <v>2092</v>
      </c>
      <c r="G38" s="397">
        <v>16093.36</v>
      </c>
      <c r="H38" s="397">
        <v>48280.09</v>
      </c>
      <c r="I38" s="136">
        <f t="shared" si="64"/>
        <v>3379.6056</v>
      </c>
      <c r="J38" s="397">
        <f t="shared" si="2"/>
        <v>19472.9656</v>
      </c>
      <c r="K38" s="136">
        <f t="shared" si="3"/>
        <v>1947.29656</v>
      </c>
      <c r="L38" s="398">
        <f t="shared" si="4"/>
        <v>21420.26216</v>
      </c>
      <c r="M38" s="372"/>
      <c r="N38" s="183"/>
      <c r="O38" s="154"/>
      <c r="P38" s="154"/>
      <c r="Q38" s="154"/>
      <c r="R38" s="154"/>
      <c r="S38" s="154"/>
      <c r="T38" s="154"/>
      <c r="U38" s="154"/>
      <c r="V38" s="154"/>
      <c r="W38" s="185"/>
      <c r="Y38" s="183"/>
      <c r="Z38" s="154"/>
      <c r="AA38" s="154"/>
      <c r="AB38" s="154"/>
      <c r="AC38" s="154"/>
      <c r="AD38" s="154"/>
      <c r="AE38" s="154"/>
      <c r="AF38" s="154"/>
      <c r="AG38" s="154"/>
      <c r="AH38" s="185"/>
      <c r="AI38" s="373"/>
      <c r="AJ38" s="183"/>
      <c r="AK38" s="154"/>
      <c r="AL38" s="154"/>
      <c r="AM38" s="154"/>
      <c r="AN38" s="154"/>
      <c r="AO38" s="154"/>
      <c r="AP38" s="154"/>
      <c r="AQ38" s="154"/>
      <c r="AR38" s="154"/>
      <c r="AS38" s="185"/>
      <c r="AU38" s="183"/>
      <c r="AV38" s="154"/>
      <c r="AW38" s="154"/>
      <c r="AX38" s="154"/>
      <c r="AY38" s="154"/>
      <c r="AZ38" s="154"/>
      <c r="BA38" s="154"/>
      <c r="BB38" s="154"/>
      <c r="BC38" s="154"/>
      <c r="BD38" s="185"/>
      <c r="BE38" s="373"/>
      <c r="BF38" s="96"/>
      <c r="BG38" s="1"/>
      <c r="BH38" s="1"/>
      <c r="BI38" s="1"/>
      <c r="BJ38" s="1"/>
      <c r="BK38" s="1"/>
      <c r="BL38" s="1"/>
      <c r="BM38" s="1"/>
      <c r="BN38" s="1"/>
      <c r="BO38" s="103"/>
      <c r="BP38" s="373"/>
      <c r="BQ38" s="399" t="s">
        <v>2390</v>
      </c>
      <c r="BR38" s="397" t="s">
        <v>2091</v>
      </c>
      <c r="BS38" s="397">
        <v>1.0</v>
      </c>
      <c r="BT38" s="395" t="s">
        <v>2092</v>
      </c>
      <c r="BU38" s="397">
        <v>25000.0</v>
      </c>
      <c r="BV38" s="397">
        <v>25000.0</v>
      </c>
      <c r="BW38" s="136">
        <f t="shared" ref="BW38:BW51" si="65">BU38*30/100</f>
        <v>7500</v>
      </c>
      <c r="BX38" s="397">
        <f t="shared" si="22"/>
        <v>32500</v>
      </c>
      <c r="BY38" s="136">
        <f t="shared" si="23"/>
        <v>3250</v>
      </c>
      <c r="BZ38" s="398">
        <f t="shared" si="24"/>
        <v>35750</v>
      </c>
      <c r="CA38" s="371" t="s">
        <v>2235</v>
      </c>
      <c r="CB38" s="399" t="s">
        <v>2391</v>
      </c>
      <c r="CC38" s="397" t="s">
        <v>2091</v>
      </c>
      <c r="CD38" s="397">
        <v>1.0</v>
      </c>
      <c r="CE38" s="395" t="s">
        <v>2092</v>
      </c>
      <c r="CF38" s="397">
        <v>9578.82</v>
      </c>
      <c r="CG38" s="397">
        <v>9578.82</v>
      </c>
      <c r="CH38" s="136">
        <f t="shared" si="25"/>
        <v>2011.5522</v>
      </c>
      <c r="CI38" s="397">
        <f t="shared" si="26"/>
        <v>11590.3722</v>
      </c>
      <c r="CJ38" s="136">
        <f t="shared" si="27"/>
        <v>1159.03722</v>
      </c>
      <c r="CK38" s="400">
        <f t="shared" si="28"/>
        <v>12749.40942</v>
      </c>
      <c r="CL38" s="1"/>
      <c r="CM38" s="183"/>
      <c r="CN38" s="154"/>
      <c r="CO38" s="154"/>
      <c r="CP38" s="154"/>
      <c r="CQ38" s="154"/>
      <c r="CR38" s="154"/>
      <c r="CS38" s="154"/>
      <c r="CT38" s="154"/>
      <c r="CU38" s="154"/>
      <c r="CV38" s="185"/>
      <c r="CW38" s="33"/>
      <c r="CX38" s="183"/>
      <c r="CY38" s="154"/>
      <c r="CZ38" s="154"/>
      <c r="DA38" s="154"/>
      <c r="DB38" s="154"/>
      <c r="DC38" s="154"/>
      <c r="DD38" s="154"/>
      <c r="DE38" s="154"/>
      <c r="DF38" s="154"/>
      <c r="DG38" s="185"/>
      <c r="DH38" s="373"/>
      <c r="DS38" s="373"/>
      <c r="DT38" s="183"/>
      <c r="DU38" s="154"/>
      <c r="DV38" s="154"/>
      <c r="DW38" s="154"/>
      <c r="DX38" s="154"/>
      <c r="DY38" s="154"/>
      <c r="DZ38" s="154"/>
      <c r="EA38" s="154"/>
      <c r="EB38" s="154"/>
      <c r="EC38" s="185"/>
      <c r="ED38" s="1"/>
      <c r="EE38" s="183"/>
      <c r="EF38" s="154"/>
      <c r="EG38" s="154"/>
      <c r="EH38" s="154"/>
      <c r="EI38" s="154"/>
      <c r="EJ38" s="154"/>
      <c r="EK38" s="154"/>
      <c r="EL38" s="154"/>
      <c r="EM38" s="154"/>
      <c r="EN38" s="185"/>
    </row>
    <row r="39" ht="15.75" customHeight="1">
      <c r="A39" s="394">
        <v>35.0</v>
      </c>
      <c r="B39" s="370"/>
      <c r="C39" s="399" t="s">
        <v>2392</v>
      </c>
      <c r="D39" s="397" t="s">
        <v>2091</v>
      </c>
      <c r="E39" s="397">
        <v>1.0</v>
      </c>
      <c r="F39" s="395" t="s">
        <v>2092</v>
      </c>
      <c r="G39" s="397">
        <v>23042.96</v>
      </c>
      <c r="H39" s="397">
        <v>23042.96</v>
      </c>
      <c r="I39" s="136">
        <f>G39*31/100</f>
        <v>7143.3176</v>
      </c>
      <c r="J39" s="397">
        <f t="shared" si="2"/>
        <v>30186.2776</v>
      </c>
      <c r="K39" s="136">
        <f t="shared" si="3"/>
        <v>3018.62776</v>
      </c>
      <c r="L39" s="398">
        <f t="shared" si="4"/>
        <v>33204.90536</v>
      </c>
      <c r="M39" s="372"/>
      <c r="N39" s="183"/>
      <c r="O39" s="154"/>
      <c r="P39" s="154"/>
      <c r="Q39" s="154"/>
      <c r="R39" s="154"/>
      <c r="S39" s="154"/>
      <c r="T39" s="154"/>
      <c r="U39" s="154"/>
      <c r="V39" s="154"/>
      <c r="W39" s="185"/>
      <c r="Y39" s="183"/>
      <c r="Z39" s="154"/>
      <c r="AA39" s="154"/>
      <c r="AB39" s="154"/>
      <c r="AC39" s="154"/>
      <c r="AD39" s="154"/>
      <c r="AE39" s="154"/>
      <c r="AF39" s="154"/>
      <c r="AG39" s="154"/>
      <c r="AH39" s="185"/>
      <c r="AI39" s="373"/>
      <c r="AJ39" s="183"/>
      <c r="AK39" s="154"/>
      <c r="AL39" s="154"/>
      <c r="AM39" s="154"/>
      <c r="AN39" s="154"/>
      <c r="AO39" s="154"/>
      <c r="AP39" s="154"/>
      <c r="AQ39" s="154"/>
      <c r="AR39" s="154"/>
      <c r="AS39" s="185"/>
      <c r="AU39" s="183"/>
      <c r="AV39" s="154"/>
      <c r="AW39" s="154"/>
      <c r="AX39" s="154"/>
      <c r="AY39" s="154"/>
      <c r="AZ39" s="154"/>
      <c r="BA39" s="154"/>
      <c r="BB39" s="154"/>
      <c r="BC39" s="154"/>
      <c r="BD39" s="185"/>
      <c r="BE39" s="373"/>
      <c r="BP39" s="373"/>
      <c r="BQ39" s="399" t="s">
        <v>2393</v>
      </c>
      <c r="BR39" s="397" t="s">
        <v>2091</v>
      </c>
      <c r="BS39" s="397">
        <v>2.0</v>
      </c>
      <c r="BT39" s="395" t="s">
        <v>2092</v>
      </c>
      <c r="BU39" s="397">
        <v>22500.0</v>
      </c>
      <c r="BV39" s="397">
        <v>45000.0</v>
      </c>
      <c r="BW39" s="136">
        <f t="shared" si="65"/>
        <v>6750</v>
      </c>
      <c r="BX39" s="397">
        <f t="shared" si="22"/>
        <v>29250</v>
      </c>
      <c r="BY39" s="136">
        <f t="shared" si="23"/>
        <v>2925</v>
      </c>
      <c r="BZ39" s="398">
        <f t="shared" si="24"/>
        <v>32175</v>
      </c>
      <c r="CA39" s="371" t="s">
        <v>2235</v>
      </c>
      <c r="CB39" s="399" t="s">
        <v>2394</v>
      </c>
      <c r="CC39" s="397" t="s">
        <v>2091</v>
      </c>
      <c r="CD39" s="397">
        <v>1.0</v>
      </c>
      <c r="CE39" s="395" t="s">
        <v>2092</v>
      </c>
      <c r="CF39" s="397">
        <v>10116.1</v>
      </c>
      <c r="CG39" s="397">
        <v>10116.1</v>
      </c>
      <c r="CH39" s="136">
        <f t="shared" si="25"/>
        <v>2124.381</v>
      </c>
      <c r="CI39" s="397">
        <f t="shared" si="26"/>
        <v>12240.481</v>
      </c>
      <c r="CJ39" s="136">
        <f t="shared" si="27"/>
        <v>1224.0481</v>
      </c>
      <c r="CK39" s="400">
        <f t="shared" si="28"/>
        <v>13464.5291</v>
      </c>
      <c r="CL39" s="1"/>
      <c r="CM39" s="183"/>
      <c r="CN39" s="154"/>
      <c r="CO39" s="154"/>
      <c r="CP39" s="154"/>
      <c r="CQ39" s="154"/>
      <c r="CR39" s="154"/>
      <c r="CS39" s="154"/>
      <c r="CT39" s="154"/>
      <c r="CU39" s="154"/>
      <c r="CV39" s="185"/>
      <c r="CW39" s="33"/>
      <c r="CX39" s="183"/>
      <c r="CY39" s="154"/>
      <c r="CZ39" s="154"/>
      <c r="DA39" s="154"/>
      <c r="DB39" s="154"/>
      <c r="DC39" s="154"/>
      <c r="DD39" s="154"/>
      <c r="DE39" s="154"/>
      <c r="DF39" s="154"/>
      <c r="DG39" s="185"/>
      <c r="DH39" s="373"/>
      <c r="DS39" s="373"/>
      <c r="DT39" s="183"/>
      <c r="DU39" s="154"/>
      <c r="DV39" s="154"/>
      <c r="DW39" s="154"/>
      <c r="DX39" s="154"/>
      <c r="DY39" s="154"/>
      <c r="DZ39" s="154"/>
      <c r="EA39" s="154"/>
      <c r="EB39" s="154"/>
      <c r="EC39" s="185"/>
      <c r="ED39" s="1"/>
      <c r="EE39" s="183"/>
      <c r="EF39" s="154"/>
      <c r="EG39" s="154"/>
      <c r="EH39" s="154"/>
      <c r="EI39" s="154"/>
      <c r="EJ39" s="154"/>
      <c r="EK39" s="154"/>
      <c r="EL39" s="154"/>
      <c r="EM39" s="154"/>
      <c r="EN39" s="185"/>
    </row>
    <row r="40" ht="15.75" customHeight="1">
      <c r="A40" s="224"/>
      <c r="B40" s="370"/>
      <c r="C40" s="444"/>
      <c r="D40" s="445"/>
      <c r="E40" s="445"/>
      <c r="F40" s="445"/>
      <c r="G40" s="445"/>
      <c r="H40" s="445"/>
      <c r="I40" s="445"/>
      <c r="J40" s="445"/>
      <c r="K40" s="445"/>
      <c r="L40" s="446"/>
      <c r="M40" s="372"/>
      <c r="N40" s="183"/>
      <c r="O40" s="154"/>
      <c r="P40" s="154"/>
      <c r="Q40" s="154"/>
      <c r="R40" s="154"/>
      <c r="S40" s="154"/>
      <c r="T40" s="154"/>
      <c r="U40" s="154"/>
      <c r="V40" s="154"/>
      <c r="W40" s="185"/>
      <c r="Y40" s="183"/>
      <c r="Z40" s="154"/>
      <c r="AA40" s="154"/>
      <c r="AB40" s="154"/>
      <c r="AC40" s="154"/>
      <c r="AD40" s="154"/>
      <c r="AE40" s="154"/>
      <c r="AF40" s="154"/>
      <c r="AG40" s="154"/>
      <c r="AH40" s="185"/>
      <c r="AI40" s="373"/>
      <c r="AJ40" s="183"/>
      <c r="AK40" s="154"/>
      <c r="AL40" s="154"/>
      <c r="AM40" s="154"/>
      <c r="AN40" s="154"/>
      <c r="AO40" s="154"/>
      <c r="AP40" s="154"/>
      <c r="AQ40" s="154"/>
      <c r="AR40" s="154"/>
      <c r="AS40" s="185"/>
      <c r="AU40" s="183"/>
      <c r="AV40" s="154"/>
      <c r="AW40" s="154"/>
      <c r="AX40" s="154"/>
      <c r="AY40" s="154"/>
      <c r="AZ40" s="154"/>
      <c r="BA40" s="154"/>
      <c r="BB40" s="154"/>
      <c r="BC40" s="154"/>
      <c r="BD40" s="185"/>
      <c r="BE40" s="373"/>
      <c r="BP40" s="373"/>
      <c r="BQ40" s="399" t="s">
        <v>2395</v>
      </c>
      <c r="BR40" s="397" t="s">
        <v>2091</v>
      </c>
      <c r="BS40" s="397">
        <v>1.0</v>
      </c>
      <c r="BT40" s="395" t="s">
        <v>2092</v>
      </c>
      <c r="BU40" s="397">
        <v>17994.79</v>
      </c>
      <c r="BV40" s="397">
        <v>17994.79</v>
      </c>
      <c r="BW40" s="136">
        <f t="shared" si="65"/>
        <v>5398.437</v>
      </c>
      <c r="BX40" s="397">
        <f t="shared" si="22"/>
        <v>23393.227</v>
      </c>
      <c r="BY40" s="136">
        <f t="shared" si="23"/>
        <v>2339.3227</v>
      </c>
      <c r="BZ40" s="398">
        <f t="shared" si="24"/>
        <v>25732.5497</v>
      </c>
      <c r="CA40" s="371" t="s">
        <v>2235</v>
      </c>
      <c r="CB40" s="399" t="s">
        <v>2396</v>
      </c>
      <c r="CC40" s="397" t="s">
        <v>2091</v>
      </c>
      <c r="CD40" s="397">
        <v>1.0</v>
      </c>
      <c r="CE40" s="395" t="s">
        <v>2092</v>
      </c>
      <c r="CF40" s="397">
        <v>10986.44</v>
      </c>
      <c r="CG40" s="397">
        <v>10986.44</v>
      </c>
      <c r="CH40" s="136">
        <f t="shared" si="25"/>
        <v>2307.1524</v>
      </c>
      <c r="CI40" s="397">
        <f t="shared" si="26"/>
        <v>13293.5924</v>
      </c>
      <c r="CJ40" s="136">
        <f t="shared" si="27"/>
        <v>1329.35924</v>
      </c>
      <c r="CK40" s="400">
        <f t="shared" si="28"/>
        <v>14622.95164</v>
      </c>
      <c r="CL40" s="1"/>
      <c r="CM40" s="183"/>
      <c r="CN40" s="154"/>
      <c r="CO40" s="154"/>
      <c r="CP40" s="154"/>
      <c r="CQ40" s="154"/>
      <c r="CR40" s="154"/>
      <c r="CS40" s="154"/>
      <c r="CT40" s="154"/>
      <c r="CU40" s="154"/>
      <c r="CV40" s="185"/>
      <c r="CW40" s="33"/>
      <c r="CX40" s="183"/>
      <c r="CY40" s="154"/>
      <c r="CZ40" s="154"/>
      <c r="DA40" s="154"/>
      <c r="DB40" s="154"/>
      <c r="DC40" s="154"/>
      <c r="DD40" s="154"/>
      <c r="DE40" s="154"/>
      <c r="DF40" s="154"/>
      <c r="DG40" s="185"/>
      <c r="DH40" s="373"/>
      <c r="DS40" s="373"/>
      <c r="DT40" s="183"/>
      <c r="DU40" s="154"/>
      <c r="DV40" s="154"/>
      <c r="DW40" s="154"/>
      <c r="DX40" s="154"/>
      <c r="DY40" s="154"/>
      <c r="DZ40" s="154"/>
      <c r="EA40" s="154"/>
      <c r="EB40" s="154"/>
      <c r="EC40" s="185"/>
      <c r="ED40" s="1"/>
      <c r="EE40" s="183"/>
      <c r="EF40" s="154"/>
      <c r="EG40" s="154"/>
      <c r="EH40" s="154"/>
      <c r="EI40" s="154"/>
      <c r="EJ40" s="154"/>
      <c r="EK40" s="154"/>
      <c r="EL40" s="154"/>
      <c r="EM40" s="154"/>
      <c r="EN40" s="185"/>
    </row>
    <row r="41" ht="15.75" customHeight="1">
      <c r="A41" s="8"/>
      <c r="B41" s="412"/>
      <c r="L41" s="371"/>
      <c r="M41" s="372"/>
      <c r="N41" s="183"/>
      <c r="O41" s="154"/>
      <c r="P41" s="154"/>
      <c r="Q41" s="154"/>
      <c r="R41" s="154"/>
      <c r="S41" s="154"/>
      <c r="T41" s="154"/>
      <c r="U41" s="154"/>
      <c r="V41" s="154"/>
      <c r="W41" s="185"/>
      <c r="Y41" s="183"/>
      <c r="Z41" s="154"/>
      <c r="AA41" s="154"/>
      <c r="AB41" s="154"/>
      <c r="AC41" s="154"/>
      <c r="AD41" s="154"/>
      <c r="AE41" s="154"/>
      <c r="AF41" s="154"/>
      <c r="AG41" s="154"/>
      <c r="AH41" s="185"/>
      <c r="AI41" s="373"/>
      <c r="AJ41" s="183"/>
      <c r="AK41" s="154"/>
      <c r="AL41" s="154"/>
      <c r="AM41" s="154"/>
      <c r="AN41" s="154"/>
      <c r="AO41" s="154"/>
      <c r="AP41" s="154"/>
      <c r="AQ41" s="154"/>
      <c r="AR41" s="154"/>
      <c r="AS41" s="185"/>
      <c r="AU41" s="183"/>
      <c r="AV41" s="154"/>
      <c r="AW41" s="154"/>
      <c r="AX41" s="154"/>
      <c r="AY41" s="154"/>
      <c r="AZ41" s="154"/>
      <c r="BA41" s="154"/>
      <c r="BB41" s="154"/>
      <c r="BC41" s="154"/>
      <c r="BD41" s="185"/>
      <c r="BE41" s="373"/>
      <c r="BP41" s="373"/>
      <c r="BQ41" s="399" t="s">
        <v>2397</v>
      </c>
      <c r="BR41" s="397" t="s">
        <v>2091</v>
      </c>
      <c r="BS41" s="397">
        <v>2.0</v>
      </c>
      <c r="BT41" s="395" t="s">
        <v>2092</v>
      </c>
      <c r="BU41" s="397">
        <v>25156.25</v>
      </c>
      <c r="BV41" s="397">
        <v>50312.49</v>
      </c>
      <c r="BW41" s="136">
        <f t="shared" si="65"/>
        <v>7546.875</v>
      </c>
      <c r="BX41" s="397">
        <f t="shared" si="22"/>
        <v>32703.125</v>
      </c>
      <c r="BY41" s="136">
        <f t="shared" si="23"/>
        <v>3270.3125</v>
      </c>
      <c r="BZ41" s="398">
        <f t="shared" si="24"/>
        <v>35973.4375</v>
      </c>
      <c r="CA41" s="371" t="s">
        <v>2235</v>
      </c>
      <c r="CB41" s="399" t="s">
        <v>2398</v>
      </c>
      <c r="CC41" s="397" t="s">
        <v>2091</v>
      </c>
      <c r="CD41" s="397">
        <v>2.0</v>
      </c>
      <c r="CE41" s="395" t="s">
        <v>2092</v>
      </c>
      <c r="CF41" s="397">
        <v>13077.97</v>
      </c>
      <c r="CG41" s="397">
        <v>26155.94</v>
      </c>
      <c r="CH41" s="136">
        <f t="shared" si="25"/>
        <v>2746.3737</v>
      </c>
      <c r="CI41" s="397">
        <f t="shared" si="26"/>
        <v>15824.3437</v>
      </c>
      <c r="CJ41" s="136">
        <f t="shared" si="27"/>
        <v>1582.43437</v>
      </c>
      <c r="CK41" s="400">
        <f t="shared" si="28"/>
        <v>17406.77807</v>
      </c>
      <c r="CL41" s="1"/>
      <c r="CM41" s="183"/>
      <c r="CN41" s="154"/>
      <c r="CO41" s="154"/>
      <c r="CP41" s="154"/>
      <c r="CQ41" s="154"/>
      <c r="CR41" s="154"/>
      <c r="CS41" s="154"/>
      <c r="CT41" s="154"/>
      <c r="CU41" s="154"/>
      <c r="CV41" s="185"/>
      <c r="CW41" s="33"/>
      <c r="CX41" s="183"/>
      <c r="CY41" s="154"/>
      <c r="CZ41" s="154"/>
      <c r="DA41" s="154"/>
      <c r="DB41" s="154"/>
      <c r="DC41" s="154"/>
      <c r="DD41" s="154"/>
      <c r="DE41" s="154"/>
      <c r="DF41" s="154"/>
      <c r="DG41" s="185"/>
      <c r="DH41" s="373"/>
      <c r="DS41" s="373"/>
      <c r="DT41" s="183"/>
      <c r="DU41" s="154"/>
      <c r="DV41" s="154"/>
      <c r="DW41" s="154"/>
      <c r="DX41" s="154"/>
      <c r="DY41" s="154"/>
      <c r="DZ41" s="154"/>
      <c r="EA41" s="154"/>
      <c r="EB41" s="154"/>
      <c r="EC41" s="185"/>
      <c r="ED41" s="1"/>
      <c r="EE41" s="183"/>
      <c r="EF41" s="154"/>
      <c r="EG41" s="154"/>
      <c r="EH41" s="154"/>
      <c r="EI41" s="154"/>
      <c r="EJ41" s="154"/>
      <c r="EK41" s="154"/>
      <c r="EL41" s="154"/>
      <c r="EM41" s="154"/>
      <c r="EN41" s="185"/>
    </row>
    <row r="42" ht="15.75" customHeight="1">
      <c r="A42" s="8"/>
      <c r="B42" s="370"/>
      <c r="L42" s="371"/>
      <c r="M42" s="372"/>
      <c r="N42" s="183"/>
      <c r="O42" s="154"/>
      <c r="P42" s="154"/>
      <c r="Q42" s="154"/>
      <c r="R42" s="154"/>
      <c r="S42" s="154"/>
      <c r="T42" s="154"/>
      <c r="U42" s="154"/>
      <c r="V42" s="154"/>
      <c r="W42" s="185"/>
      <c r="Y42" s="183"/>
      <c r="Z42" s="154"/>
      <c r="AA42" s="154"/>
      <c r="AB42" s="154"/>
      <c r="AC42" s="154"/>
      <c r="AD42" s="154"/>
      <c r="AE42" s="154"/>
      <c r="AF42" s="154"/>
      <c r="AG42" s="154"/>
      <c r="AH42" s="185"/>
      <c r="AI42" s="373"/>
      <c r="AJ42" s="183"/>
      <c r="AK42" s="154"/>
      <c r="AL42" s="154"/>
      <c r="AM42" s="154"/>
      <c r="AN42" s="154"/>
      <c r="AO42" s="154"/>
      <c r="AP42" s="154"/>
      <c r="AQ42" s="154"/>
      <c r="AR42" s="154"/>
      <c r="AS42" s="185"/>
      <c r="AU42" s="183"/>
      <c r="AV42" s="154"/>
      <c r="AW42" s="154"/>
      <c r="AX42" s="154"/>
      <c r="AY42" s="154"/>
      <c r="AZ42" s="154"/>
      <c r="BA42" s="154"/>
      <c r="BB42" s="154"/>
      <c r="BC42" s="154"/>
      <c r="BD42" s="185"/>
      <c r="BE42" s="373"/>
      <c r="BP42" s="373"/>
      <c r="BQ42" s="399" t="s">
        <v>2399</v>
      </c>
      <c r="BR42" s="397" t="s">
        <v>2091</v>
      </c>
      <c r="BS42" s="397">
        <v>1.0</v>
      </c>
      <c r="BT42" s="395" t="s">
        <v>2092</v>
      </c>
      <c r="BU42" s="397">
        <v>28515.63</v>
      </c>
      <c r="BV42" s="397">
        <v>28515.63</v>
      </c>
      <c r="BW42" s="136">
        <f t="shared" si="65"/>
        <v>8554.689</v>
      </c>
      <c r="BX42" s="397">
        <f t="shared" si="22"/>
        <v>37070.319</v>
      </c>
      <c r="BY42" s="136">
        <f t="shared" si="23"/>
        <v>3707.0319</v>
      </c>
      <c r="BZ42" s="398">
        <f t="shared" si="24"/>
        <v>40777.3509</v>
      </c>
      <c r="CA42" s="371" t="s">
        <v>2235</v>
      </c>
      <c r="CB42" s="399" t="s">
        <v>2400</v>
      </c>
      <c r="CC42" s="397" t="s">
        <v>2091</v>
      </c>
      <c r="CD42" s="397">
        <v>2.0</v>
      </c>
      <c r="CE42" s="395" t="s">
        <v>2092</v>
      </c>
      <c r="CF42" s="397">
        <v>9627.97</v>
      </c>
      <c r="CG42" s="397">
        <v>18193.22</v>
      </c>
      <c r="CH42" s="136">
        <f t="shared" si="25"/>
        <v>2021.8737</v>
      </c>
      <c r="CI42" s="397">
        <f t="shared" si="26"/>
        <v>11649.8437</v>
      </c>
      <c r="CJ42" s="136">
        <f t="shared" si="27"/>
        <v>1164.98437</v>
      </c>
      <c r="CK42" s="400">
        <f t="shared" si="28"/>
        <v>12814.82807</v>
      </c>
      <c r="CL42" s="1"/>
      <c r="CM42" s="183"/>
      <c r="CN42" s="154"/>
      <c r="CO42" s="154"/>
      <c r="CP42" s="154"/>
      <c r="CQ42" s="154"/>
      <c r="CR42" s="154"/>
      <c r="CS42" s="154"/>
      <c r="CT42" s="154"/>
      <c r="CU42" s="154"/>
      <c r="CV42" s="185"/>
      <c r="CW42" s="33"/>
      <c r="CX42" s="183"/>
      <c r="CY42" s="154"/>
      <c r="CZ42" s="154"/>
      <c r="DA42" s="154"/>
      <c r="DB42" s="154"/>
      <c r="DC42" s="154"/>
      <c r="DD42" s="154"/>
      <c r="DE42" s="154"/>
      <c r="DF42" s="154"/>
      <c r="DG42" s="185"/>
      <c r="DH42" s="373"/>
      <c r="DS42" s="373"/>
      <c r="DT42" s="183"/>
      <c r="DU42" s="154"/>
      <c r="DV42" s="154"/>
      <c r="DW42" s="154"/>
      <c r="DX42" s="154"/>
      <c r="DY42" s="154"/>
      <c r="DZ42" s="154"/>
      <c r="EA42" s="154"/>
      <c r="EB42" s="154"/>
      <c r="EC42" s="185"/>
      <c r="ED42" s="1"/>
      <c r="EE42" s="183"/>
      <c r="EF42" s="154"/>
      <c r="EG42" s="154"/>
      <c r="EH42" s="154"/>
      <c r="EI42" s="154"/>
      <c r="EJ42" s="154"/>
      <c r="EK42" s="154"/>
      <c r="EL42" s="154"/>
      <c r="EM42" s="154"/>
      <c r="EN42" s="185"/>
    </row>
    <row r="43" ht="15.75" customHeight="1">
      <c r="A43" s="8"/>
      <c r="B43" s="370"/>
      <c r="C43" s="1"/>
      <c r="L43" s="371"/>
      <c r="M43" s="372"/>
      <c r="N43" s="183"/>
      <c r="O43" s="154"/>
      <c r="P43" s="154"/>
      <c r="Q43" s="154"/>
      <c r="R43" s="154"/>
      <c r="S43" s="154"/>
      <c r="T43" s="154"/>
      <c r="U43" s="154"/>
      <c r="V43" s="154"/>
      <c r="W43" s="185"/>
      <c r="Y43" s="183"/>
      <c r="Z43" s="154"/>
      <c r="AA43" s="154"/>
      <c r="AB43" s="154"/>
      <c r="AC43" s="154"/>
      <c r="AD43" s="154"/>
      <c r="AE43" s="154"/>
      <c r="AF43" s="154"/>
      <c r="AG43" s="154"/>
      <c r="AH43" s="185"/>
      <c r="AI43" s="373"/>
      <c r="AJ43" s="183"/>
      <c r="AK43" s="154"/>
      <c r="AL43" s="154"/>
      <c r="AM43" s="154"/>
      <c r="AN43" s="154"/>
      <c r="AO43" s="154"/>
      <c r="AP43" s="154"/>
      <c r="AQ43" s="154"/>
      <c r="AR43" s="154"/>
      <c r="AS43" s="185"/>
      <c r="AU43" s="183"/>
      <c r="AV43" s="154"/>
      <c r="AW43" s="154"/>
      <c r="AX43" s="154"/>
      <c r="AY43" s="154"/>
      <c r="AZ43" s="154"/>
      <c r="BA43" s="154"/>
      <c r="BB43" s="154"/>
      <c r="BC43" s="154"/>
      <c r="BD43" s="185"/>
      <c r="BE43" s="373"/>
      <c r="BP43" s="373"/>
      <c r="BQ43" s="399" t="s">
        <v>2401</v>
      </c>
      <c r="BR43" s="397" t="s">
        <v>2091</v>
      </c>
      <c r="BS43" s="397">
        <v>1.0</v>
      </c>
      <c r="BT43" s="395" t="s">
        <v>2092</v>
      </c>
      <c r="BU43" s="397">
        <v>23828.12</v>
      </c>
      <c r="BV43" s="397">
        <v>23828.12</v>
      </c>
      <c r="BW43" s="136">
        <f t="shared" si="65"/>
        <v>7148.436</v>
      </c>
      <c r="BX43" s="397">
        <f t="shared" si="22"/>
        <v>30976.556</v>
      </c>
      <c r="BY43" s="136">
        <f t="shared" si="23"/>
        <v>3097.6556</v>
      </c>
      <c r="BZ43" s="398">
        <f t="shared" si="24"/>
        <v>34074.2116</v>
      </c>
      <c r="CA43" s="371" t="s">
        <v>2235</v>
      </c>
      <c r="CB43" s="399" t="s">
        <v>2402</v>
      </c>
      <c r="CC43" s="397" t="s">
        <v>2091</v>
      </c>
      <c r="CD43" s="397">
        <v>3.0</v>
      </c>
      <c r="CE43" s="395" t="s">
        <v>2092</v>
      </c>
      <c r="CF43" s="397">
        <v>9466.1</v>
      </c>
      <c r="CG43" s="397">
        <v>28398.3</v>
      </c>
      <c r="CH43" s="136">
        <f t="shared" si="25"/>
        <v>1987.881</v>
      </c>
      <c r="CI43" s="397">
        <f t="shared" si="26"/>
        <v>11453.981</v>
      </c>
      <c r="CJ43" s="136">
        <f t="shared" si="27"/>
        <v>1145.3981</v>
      </c>
      <c r="CK43" s="400">
        <f t="shared" si="28"/>
        <v>12599.3791</v>
      </c>
      <c r="CL43" s="1"/>
      <c r="CM43" s="183"/>
      <c r="CN43" s="154"/>
      <c r="CO43" s="154"/>
      <c r="CP43" s="154"/>
      <c r="CQ43" s="154"/>
      <c r="CR43" s="154"/>
      <c r="CS43" s="154"/>
      <c r="CT43" s="154"/>
      <c r="CU43" s="154"/>
      <c r="CV43" s="185"/>
      <c r="CW43" s="33"/>
      <c r="CX43" s="183"/>
      <c r="CY43" s="154"/>
      <c r="CZ43" s="154"/>
      <c r="DA43" s="154"/>
      <c r="DB43" s="154"/>
      <c r="DC43" s="154"/>
      <c r="DD43" s="154"/>
      <c r="DE43" s="154"/>
      <c r="DF43" s="154"/>
      <c r="DG43" s="185"/>
      <c r="DH43" s="373"/>
      <c r="DS43" s="373"/>
      <c r="DT43" s="183"/>
      <c r="DU43" s="154"/>
      <c r="DV43" s="154"/>
      <c r="DW43" s="154"/>
      <c r="DX43" s="154"/>
      <c r="DY43" s="154"/>
      <c r="DZ43" s="154"/>
      <c r="EA43" s="154"/>
      <c r="EB43" s="154"/>
      <c r="EC43" s="185"/>
      <c r="ED43" s="1"/>
      <c r="EE43" s="183"/>
      <c r="EF43" s="154"/>
      <c r="EG43" s="154"/>
      <c r="EH43" s="154"/>
      <c r="EI43" s="154"/>
      <c r="EJ43" s="154"/>
      <c r="EK43" s="154"/>
      <c r="EL43" s="154"/>
      <c r="EM43" s="154"/>
      <c r="EN43" s="185"/>
    </row>
    <row r="44" ht="15.75" customHeight="1">
      <c r="A44" s="8"/>
      <c r="B44" s="370"/>
      <c r="L44" s="371"/>
      <c r="M44" s="372"/>
      <c r="N44" s="183"/>
      <c r="O44" s="154"/>
      <c r="P44" s="154"/>
      <c r="Q44" s="154"/>
      <c r="R44" s="154"/>
      <c r="S44" s="154"/>
      <c r="T44" s="154"/>
      <c r="U44" s="154"/>
      <c r="V44" s="154"/>
      <c r="W44" s="185"/>
      <c r="Y44" s="183"/>
      <c r="Z44" s="154"/>
      <c r="AA44" s="154"/>
      <c r="AB44" s="154"/>
      <c r="AC44" s="154"/>
      <c r="AD44" s="154"/>
      <c r="AE44" s="154"/>
      <c r="AF44" s="154"/>
      <c r="AG44" s="154"/>
      <c r="AH44" s="185"/>
      <c r="AI44" s="373"/>
      <c r="AJ44" s="183"/>
      <c r="AK44" s="154"/>
      <c r="AL44" s="154"/>
      <c r="AM44" s="154"/>
      <c r="AN44" s="154"/>
      <c r="AO44" s="154"/>
      <c r="AP44" s="154"/>
      <c r="AQ44" s="154"/>
      <c r="AR44" s="154"/>
      <c r="AS44" s="185"/>
      <c r="AU44" s="183"/>
      <c r="AV44" s="154"/>
      <c r="AW44" s="154"/>
      <c r="AX44" s="154"/>
      <c r="AY44" s="154"/>
      <c r="AZ44" s="154"/>
      <c r="BA44" s="154"/>
      <c r="BB44" s="154"/>
      <c r="BC44" s="154"/>
      <c r="BD44" s="185"/>
      <c r="BE44" s="373"/>
      <c r="BP44" s="373"/>
      <c r="BQ44" s="399" t="s">
        <v>2403</v>
      </c>
      <c r="BR44" s="397" t="s">
        <v>2091</v>
      </c>
      <c r="BS44" s="397">
        <v>1.0</v>
      </c>
      <c r="BT44" s="395" t="s">
        <v>2092</v>
      </c>
      <c r="BU44" s="397">
        <v>29687.5</v>
      </c>
      <c r="BV44" s="397">
        <v>29687.5</v>
      </c>
      <c r="BW44" s="136">
        <f t="shared" si="65"/>
        <v>8906.25</v>
      </c>
      <c r="BX44" s="397">
        <f t="shared" si="22"/>
        <v>38593.75</v>
      </c>
      <c r="BY44" s="136">
        <f t="shared" si="23"/>
        <v>3859.375</v>
      </c>
      <c r="BZ44" s="398">
        <f t="shared" si="24"/>
        <v>42453.125</v>
      </c>
      <c r="CA44" s="371" t="s">
        <v>2235</v>
      </c>
      <c r="CB44" s="183"/>
      <c r="CC44" s="154"/>
      <c r="CD44" s="154"/>
      <c r="CE44" s="154"/>
      <c r="CF44" s="154"/>
      <c r="CG44" s="154"/>
      <c r="CH44" s="154"/>
      <c r="CI44" s="154"/>
      <c r="CJ44" s="154"/>
      <c r="CK44" s="185"/>
      <c r="CL44" s="1"/>
      <c r="CM44" s="183"/>
      <c r="CN44" s="154"/>
      <c r="CO44" s="154"/>
      <c r="CP44" s="154"/>
      <c r="CQ44" s="154"/>
      <c r="CR44" s="154"/>
      <c r="CS44" s="154"/>
      <c r="CT44" s="154"/>
      <c r="CU44" s="154"/>
      <c r="CV44" s="185"/>
      <c r="CW44" s="33"/>
      <c r="CX44" s="183"/>
      <c r="CY44" s="154"/>
      <c r="CZ44" s="154"/>
      <c r="DA44" s="154"/>
      <c r="DB44" s="154"/>
      <c r="DC44" s="154"/>
      <c r="DD44" s="154"/>
      <c r="DE44" s="154"/>
      <c r="DF44" s="154"/>
      <c r="DG44" s="185"/>
      <c r="DH44" s="373"/>
      <c r="DS44" s="373"/>
      <c r="DT44" s="183"/>
      <c r="DU44" s="154"/>
      <c r="DV44" s="154"/>
      <c r="DW44" s="154"/>
      <c r="DX44" s="154"/>
      <c r="DY44" s="154"/>
      <c r="DZ44" s="154"/>
      <c r="EA44" s="154"/>
      <c r="EB44" s="154"/>
      <c r="EC44" s="185"/>
      <c r="ED44" s="1"/>
      <c r="EE44" s="183"/>
      <c r="EF44" s="154"/>
      <c r="EG44" s="154"/>
      <c r="EH44" s="154"/>
      <c r="EI44" s="154"/>
      <c r="EJ44" s="154"/>
      <c r="EK44" s="154"/>
      <c r="EL44" s="154"/>
      <c r="EM44" s="154"/>
      <c r="EN44" s="185"/>
    </row>
    <row r="45" ht="15.75" customHeight="1">
      <c r="A45" s="8"/>
      <c r="B45" s="370"/>
      <c r="L45" s="371"/>
      <c r="M45" s="372"/>
      <c r="N45" s="183"/>
      <c r="O45" s="154"/>
      <c r="P45" s="154"/>
      <c r="Q45" s="154"/>
      <c r="R45" s="154"/>
      <c r="S45" s="154"/>
      <c r="T45" s="154"/>
      <c r="U45" s="154"/>
      <c r="V45" s="154"/>
      <c r="W45" s="185"/>
      <c r="Y45" s="183"/>
      <c r="Z45" s="154"/>
      <c r="AA45" s="154"/>
      <c r="AB45" s="154"/>
      <c r="AC45" s="154"/>
      <c r="AD45" s="154"/>
      <c r="AE45" s="154"/>
      <c r="AF45" s="154"/>
      <c r="AG45" s="154"/>
      <c r="AH45" s="185"/>
      <c r="AI45" s="373"/>
      <c r="AJ45" s="183"/>
      <c r="AK45" s="154"/>
      <c r="AL45" s="154"/>
      <c r="AM45" s="154"/>
      <c r="AN45" s="154"/>
      <c r="AO45" s="154"/>
      <c r="AP45" s="154"/>
      <c r="AQ45" s="154"/>
      <c r="AR45" s="154"/>
      <c r="AS45" s="185"/>
      <c r="AU45" s="183"/>
      <c r="AV45" s="154"/>
      <c r="AW45" s="154"/>
      <c r="AX45" s="154"/>
      <c r="AY45" s="154"/>
      <c r="AZ45" s="154"/>
      <c r="BA45" s="154"/>
      <c r="BB45" s="154"/>
      <c r="BC45" s="154"/>
      <c r="BD45" s="185"/>
      <c r="BE45" s="373"/>
      <c r="BP45" s="373"/>
      <c r="BQ45" s="399" t="s">
        <v>2404</v>
      </c>
      <c r="BR45" s="397" t="s">
        <v>2091</v>
      </c>
      <c r="BS45" s="397">
        <v>2.0</v>
      </c>
      <c r="BT45" s="395" t="s">
        <v>2092</v>
      </c>
      <c r="BU45" s="397">
        <v>20097.66</v>
      </c>
      <c r="BV45" s="397">
        <v>40195.31</v>
      </c>
      <c r="BW45" s="136">
        <f t="shared" si="65"/>
        <v>6029.298</v>
      </c>
      <c r="BX45" s="397">
        <f t="shared" si="22"/>
        <v>26126.958</v>
      </c>
      <c r="BY45" s="136">
        <f t="shared" si="23"/>
        <v>2612.6958</v>
      </c>
      <c r="BZ45" s="398">
        <f t="shared" si="24"/>
        <v>28739.6538</v>
      </c>
      <c r="CA45" s="371" t="s">
        <v>2235</v>
      </c>
      <c r="CB45" s="183"/>
      <c r="CC45" s="154"/>
      <c r="CD45" s="154"/>
      <c r="CE45" s="154"/>
      <c r="CF45" s="154"/>
      <c r="CG45" s="154"/>
      <c r="CH45" s="154"/>
      <c r="CI45" s="154"/>
      <c r="CJ45" s="154"/>
      <c r="CK45" s="185"/>
      <c r="CL45" s="1"/>
      <c r="CM45" s="183"/>
      <c r="CN45" s="154"/>
      <c r="CO45" s="154"/>
      <c r="CP45" s="154"/>
      <c r="CQ45" s="154"/>
      <c r="CR45" s="154"/>
      <c r="CS45" s="154"/>
      <c r="CT45" s="154"/>
      <c r="CU45" s="154"/>
      <c r="CV45" s="185"/>
      <c r="CW45" s="33"/>
      <c r="CX45" s="183"/>
      <c r="CY45" s="154"/>
      <c r="CZ45" s="154"/>
      <c r="DA45" s="154"/>
      <c r="DB45" s="154"/>
      <c r="DC45" s="154"/>
      <c r="DD45" s="154"/>
      <c r="DE45" s="154"/>
      <c r="DF45" s="154"/>
      <c r="DG45" s="185"/>
      <c r="DH45" s="373"/>
      <c r="DS45" s="373"/>
      <c r="DT45" s="183"/>
      <c r="DU45" s="154"/>
      <c r="DV45" s="154"/>
      <c r="DW45" s="154"/>
      <c r="DX45" s="154"/>
      <c r="DY45" s="154"/>
      <c r="DZ45" s="154"/>
      <c r="EA45" s="154"/>
      <c r="EB45" s="154"/>
      <c r="EC45" s="185"/>
      <c r="ED45" s="1"/>
      <c r="EE45" s="183"/>
      <c r="EF45" s="154"/>
      <c r="EG45" s="154"/>
      <c r="EH45" s="154"/>
      <c r="EI45" s="154"/>
      <c r="EJ45" s="154"/>
      <c r="EK45" s="154"/>
      <c r="EL45" s="154"/>
      <c r="EM45" s="154"/>
      <c r="EN45" s="185"/>
    </row>
    <row r="46" ht="15.75" customHeight="1">
      <c r="A46" s="8"/>
      <c r="B46" s="370"/>
      <c r="L46" s="371"/>
      <c r="M46" s="372"/>
      <c r="N46" s="183"/>
      <c r="O46" s="154"/>
      <c r="P46" s="154"/>
      <c r="Q46" s="154"/>
      <c r="R46" s="154"/>
      <c r="S46" s="154"/>
      <c r="T46" s="154"/>
      <c r="U46" s="154"/>
      <c r="V46" s="154"/>
      <c r="W46" s="185"/>
      <c r="Y46" s="183"/>
      <c r="Z46" s="154"/>
      <c r="AA46" s="154"/>
      <c r="AB46" s="154"/>
      <c r="AC46" s="154"/>
      <c r="AD46" s="154"/>
      <c r="AE46" s="154"/>
      <c r="AF46" s="154"/>
      <c r="AG46" s="154"/>
      <c r="AH46" s="185"/>
      <c r="AI46" s="373"/>
      <c r="AJ46" s="183"/>
      <c r="AK46" s="154"/>
      <c r="AL46" s="154"/>
      <c r="AM46" s="154"/>
      <c r="AN46" s="154"/>
      <c r="AO46" s="154"/>
      <c r="AP46" s="154"/>
      <c r="AQ46" s="154"/>
      <c r="AR46" s="154"/>
      <c r="AS46" s="185"/>
      <c r="AU46" s="183"/>
      <c r="AV46" s="154"/>
      <c r="AW46" s="154"/>
      <c r="AX46" s="154"/>
      <c r="AY46" s="154"/>
      <c r="AZ46" s="154"/>
      <c r="BA46" s="154"/>
      <c r="BB46" s="154"/>
      <c r="BC46" s="154"/>
      <c r="BD46" s="185"/>
      <c r="BE46" s="373"/>
      <c r="BP46" s="373"/>
      <c r="BQ46" s="399" t="s">
        <v>2405</v>
      </c>
      <c r="BR46" s="397" t="s">
        <v>2091</v>
      </c>
      <c r="BS46" s="397">
        <v>1.0</v>
      </c>
      <c r="BT46" s="395" t="s">
        <v>2092</v>
      </c>
      <c r="BU46" s="397">
        <v>19609.38</v>
      </c>
      <c r="BV46" s="397">
        <v>19609.38</v>
      </c>
      <c r="BW46" s="136">
        <f t="shared" si="65"/>
        <v>5882.814</v>
      </c>
      <c r="BX46" s="397">
        <f t="shared" si="22"/>
        <v>25492.194</v>
      </c>
      <c r="BY46" s="136">
        <f t="shared" si="23"/>
        <v>2549.2194</v>
      </c>
      <c r="BZ46" s="398">
        <f t="shared" si="24"/>
        <v>28041.4134</v>
      </c>
      <c r="CA46" s="371" t="s">
        <v>2235</v>
      </c>
      <c r="CB46" s="183"/>
      <c r="CC46" s="154"/>
      <c r="CD46" s="154"/>
      <c r="CE46" s="154"/>
      <c r="CF46" s="154"/>
      <c r="CG46" s="154"/>
      <c r="CH46" s="154"/>
      <c r="CI46" s="154"/>
      <c r="CJ46" s="154"/>
      <c r="CK46" s="185"/>
      <c r="CL46" s="1"/>
      <c r="CM46" s="183"/>
      <c r="CN46" s="154"/>
      <c r="CO46" s="154"/>
      <c r="CP46" s="154"/>
      <c r="CQ46" s="154"/>
      <c r="CR46" s="154"/>
      <c r="CS46" s="154"/>
      <c r="CT46" s="154"/>
      <c r="CU46" s="154"/>
      <c r="CV46" s="185"/>
      <c r="CW46" s="33"/>
      <c r="CX46" s="183"/>
      <c r="CY46" s="154"/>
      <c r="CZ46" s="154"/>
      <c r="DA46" s="154"/>
      <c r="DB46" s="154"/>
      <c r="DC46" s="154"/>
      <c r="DD46" s="154"/>
      <c r="DE46" s="154"/>
      <c r="DF46" s="154"/>
      <c r="DG46" s="185"/>
      <c r="DH46" s="373"/>
      <c r="DS46" s="373"/>
      <c r="DT46" s="183"/>
      <c r="DU46" s="154"/>
      <c r="DV46" s="154"/>
      <c r="DW46" s="154"/>
      <c r="DX46" s="154"/>
      <c r="DY46" s="154"/>
      <c r="DZ46" s="154"/>
      <c r="EA46" s="154"/>
      <c r="EB46" s="154"/>
      <c r="EC46" s="185"/>
      <c r="ED46" s="1"/>
      <c r="EE46" s="183"/>
      <c r="EF46" s="154"/>
      <c r="EG46" s="154"/>
      <c r="EH46" s="154"/>
      <c r="EI46" s="154"/>
      <c r="EJ46" s="154"/>
      <c r="EK46" s="154"/>
      <c r="EL46" s="154"/>
      <c r="EM46" s="154"/>
      <c r="EN46" s="185"/>
    </row>
    <row r="47" ht="15.75" customHeight="1">
      <c r="A47" s="8"/>
      <c r="B47" s="370"/>
      <c r="L47" s="371"/>
      <c r="M47" s="372"/>
      <c r="N47" s="183"/>
      <c r="O47" s="154"/>
      <c r="P47" s="154"/>
      <c r="Q47" s="154"/>
      <c r="R47" s="154"/>
      <c r="S47" s="154"/>
      <c r="T47" s="154"/>
      <c r="U47" s="154"/>
      <c r="V47" s="154"/>
      <c r="W47" s="185"/>
      <c r="Y47" s="183"/>
      <c r="Z47" s="154"/>
      <c r="AA47" s="154"/>
      <c r="AB47" s="154"/>
      <c r="AC47" s="154"/>
      <c r="AD47" s="154"/>
      <c r="AE47" s="154"/>
      <c r="AF47" s="154"/>
      <c r="AG47" s="154"/>
      <c r="AH47" s="185"/>
      <c r="AI47" s="373"/>
      <c r="AJ47" s="183"/>
      <c r="AK47" s="154"/>
      <c r="AL47" s="154"/>
      <c r="AM47" s="154"/>
      <c r="AN47" s="154"/>
      <c r="AO47" s="154"/>
      <c r="AP47" s="154"/>
      <c r="AQ47" s="154"/>
      <c r="AR47" s="154"/>
      <c r="AS47" s="185"/>
      <c r="AU47" s="183"/>
      <c r="AV47" s="154"/>
      <c r="AW47" s="154"/>
      <c r="AX47" s="154"/>
      <c r="AY47" s="154"/>
      <c r="AZ47" s="154"/>
      <c r="BA47" s="154"/>
      <c r="BB47" s="154"/>
      <c r="BC47" s="154"/>
      <c r="BD47" s="185"/>
      <c r="BE47" s="373"/>
      <c r="BP47" s="373"/>
      <c r="BQ47" s="399" t="s">
        <v>2406</v>
      </c>
      <c r="BR47" s="397" t="s">
        <v>2091</v>
      </c>
      <c r="BS47" s="397">
        <v>1.0</v>
      </c>
      <c r="BT47" s="395" t="s">
        <v>2092</v>
      </c>
      <c r="BU47" s="397">
        <v>19609.38</v>
      </c>
      <c r="BV47" s="397">
        <v>19609.38</v>
      </c>
      <c r="BW47" s="136">
        <f t="shared" si="65"/>
        <v>5882.814</v>
      </c>
      <c r="BX47" s="397">
        <f t="shared" si="22"/>
        <v>25492.194</v>
      </c>
      <c r="BY47" s="136">
        <f t="shared" si="23"/>
        <v>2549.2194</v>
      </c>
      <c r="BZ47" s="398">
        <f t="shared" si="24"/>
        <v>28041.4134</v>
      </c>
      <c r="CA47" s="371" t="s">
        <v>2235</v>
      </c>
      <c r="CB47" s="183"/>
      <c r="CC47" s="154"/>
      <c r="CD47" s="154"/>
      <c r="CE47" s="154"/>
      <c r="CF47" s="154"/>
      <c r="CG47" s="154"/>
      <c r="CH47" s="154"/>
      <c r="CI47" s="154"/>
      <c r="CJ47" s="154"/>
      <c r="CK47" s="185"/>
      <c r="CL47" s="1"/>
      <c r="CM47" s="183"/>
      <c r="CN47" s="154"/>
      <c r="CO47" s="154"/>
      <c r="CP47" s="154"/>
      <c r="CQ47" s="154"/>
      <c r="CR47" s="154"/>
      <c r="CS47" s="154"/>
      <c r="CT47" s="154"/>
      <c r="CU47" s="154"/>
      <c r="CV47" s="185"/>
      <c r="CW47" s="33"/>
      <c r="CX47" s="183"/>
      <c r="CY47" s="154"/>
      <c r="CZ47" s="154"/>
      <c r="DA47" s="154"/>
      <c r="DB47" s="154"/>
      <c r="DC47" s="154"/>
      <c r="DD47" s="154"/>
      <c r="DE47" s="154"/>
      <c r="DF47" s="154"/>
      <c r="DG47" s="185"/>
      <c r="DH47" s="373"/>
      <c r="DS47" s="373"/>
      <c r="DT47" s="183"/>
      <c r="DU47" s="154"/>
      <c r="DV47" s="154"/>
      <c r="DW47" s="154"/>
      <c r="DX47" s="154"/>
      <c r="DY47" s="154"/>
      <c r="DZ47" s="154"/>
      <c r="EA47" s="154"/>
      <c r="EB47" s="154"/>
      <c r="EC47" s="185"/>
      <c r="ED47" s="1"/>
      <c r="EE47" s="444"/>
      <c r="EF47" s="445"/>
      <c r="EG47" s="445"/>
      <c r="EH47" s="445"/>
      <c r="EI47" s="445"/>
      <c r="EJ47" s="445"/>
      <c r="EK47" s="445"/>
      <c r="EL47" s="445"/>
      <c r="EM47" s="445"/>
      <c r="EN47" s="447"/>
    </row>
    <row r="48" ht="15.75" customHeight="1">
      <c r="A48" s="8"/>
      <c r="B48" s="370"/>
      <c r="L48" s="371"/>
      <c r="M48" s="372"/>
      <c r="N48" s="183"/>
      <c r="O48" s="154"/>
      <c r="P48" s="154"/>
      <c r="Q48" s="154"/>
      <c r="R48" s="154"/>
      <c r="S48" s="154"/>
      <c r="T48" s="154"/>
      <c r="U48" s="154"/>
      <c r="V48" s="154"/>
      <c r="W48" s="185"/>
      <c r="Y48" s="183"/>
      <c r="Z48" s="154"/>
      <c r="AA48" s="154"/>
      <c r="AB48" s="154"/>
      <c r="AC48" s="154"/>
      <c r="AD48" s="154"/>
      <c r="AE48" s="154"/>
      <c r="AF48" s="154"/>
      <c r="AG48" s="154"/>
      <c r="AH48" s="185"/>
      <c r="AI48" s="373"/>
      <c r="AJ48" s="183"/>
      <c r="AK48" s="154"/>
      <c r="AL48" s="154"/>
      <c r="AM48" s="154"/>
      <c r="AN48" s="154"/>
      <c r="AO48" s="154"/>
      <c r="AP48" s="154"/>
      <c r="AQ48" s="154"/>
      <c r="AR48" s="154"/>
      <c r="AS48" s="185"/>
      <c r="AU48" s="183"/>
      <c r="AV48" s="154"/>
      <c r="AW48" s="154"/>
      <c r="AX48" s="154"/>
      <c r="AY48" s="154"/>
      <c r="AZ48" s="154"/>
      <c r="BA48" s="154"/>
      <c r="BB48" s="154"/>
      <c r="BC48" s="154"/>
      <c r="BD48" s="185"/>
      <c r="BE48" s="373"/>
      <c r="BP48" s="373"/>
      <c r="BQ48" s="399" t="s">
        <v>2407</v>
      </c>
      <c r="BR48" s="397" t="s">
        <v>2091</v>
      </c>
      <c r="BS48" s="397">
        <v>-1.0</v>
      </c>
      <c r="BT48" s="395" t="s">
        <v>2092</v>
      </c>
      <c r="BU48" s="397">
        <v>20703.12</v>
      </c>
      <c r="BV48" s="397">
        <v>-20703.12</v>
      </c>
      <c r="BW48" s="136">
        <f t="shared" si="65"/>
        <v>6210.936</v>
      </c>
      <c r="BX48" s="397">
        <f t="shared" si="22"/>
        <v>26914.056</v>
      </c>
      <c r="BY48" s="136">
        <f t="shared" si="23"/>
        <v>2691.4056</v>
      </c>
      <c r="BZ48" s="398">
        <f t="shared" si="24"/>
        <v>29605.4616</v>
      </c>
      <c r="CA48" s="371" t="s">
        <v>2235</v>
      </c>
      <c r="CB48" s="444"/>
      <c r="CC48" s="445"/>
      <c r="CD48" s="445"/>
      <c r="CE48" s="445"/>
      <c r="CF48" s="445"/>
      <c r="CG48" s="445"/>
      <c r="CH48" s="445"/>
      <c r="CI48" s="445"/>
      <c r="CJ48" s="445"/>
      <c r="CK48" s="447"/>
      <c r="CL48" s="1"/>
      <c r="CM48" s="183"/>
      <c r="CN48" s="154"/>
      <c r="CO48" s="154"/>
      <c r="CP48" s="154"/>
      <c r="CQ48" s="154"/>
      <c r="CR48" s="154"/>
      <c r="CS48" s="154"/>
      <c r="CT48" s="154"/>
      <c r="CU48" s="154"/>
      <c r="CV48" s="185"/>
      <c r="CW48" s="33"/>
      <c r="CX48" s="183"/>
      <c r="CY48" s="154"/>
      <c r="CZ48" s="154"/>
      <c r="DA48" s="154"/>
      <c r="DB48" s="154"/>
      <c r="DC48" s="154"/>
      <c r="DD48" s="154"/>
      <c r="DE48" s="154"/>
      <c r="DF48" s="154"/>
      <c r="DG48" s="185"/>
      <c r="DH48" s="373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373"/>
      <c r="DT48" s="183"/>
      <c r="DU48" s="154"/>
      <c r="DV48" s="154"/>
      <c r="DW48" s="154"/>
      <c r="DX48" s="154"/>
      <c r="DY48" s="154"/>
      <c r="DZ48" s="154"/>
      <c r="EA48" s="154"/>
      <c r="EB48" s="154"/>
      <c r="EC48" s="185"/>
      <c r="ED48" s="1"/>
    </row>
    <row r="49" ht="15.75" customHeight="1">
      <c r="A49" s="8"/>
      <c r="B49" s="370"/>
      <c r="L49" s="371"/>
      <c r="M49" s="372"/>
      <c r="N49" s="183"/>
      <c r="O49" s="154"/>
      <c r="P49" s="154"/>
      <c r="Q49" s="154"/>
      <c r="R49" s="154"/>
      <c r="S49" s="154"/>
      <c r="T49" s="154"/>
      <c r="U49" s="154"/>
      <c r="V49" s="154"/>
      <c r="W49" s="185"/>
      <c r="Y49" s="183"/>
      <c r="Z49" s="154"/>
      <c r="AA49" s="154"/>
      <c r="AB49" s="154"/>
      <c r="AC49" s="154"/>
      <c r="AD49" s="154"/>
      <c r="AE49" s="154"/>
      <c r="AF49" s="154"/>
      <c r="AG49" s="154"/>
      <c r="AH49" s="185"/>
      <c r="AI49" s="373"/>
      <c r="AJ49" s="183"/>
      <c r="AK49" s="154"/>
      <c r="AL49" s="154"/>
      <c r="AM49" s="154"/>
      <c r="AN49" s="154"/>
      <c r="AO49" s="154"/>
      <c r="AP49" s="154"/>
      <c r="AQ49" s="154"/>
      <c r="AR49" s="154"/>
      <c r="AS49" s="185"/>
      <c r="AU49" s="183"/>
      <c r="AV49" s="154"/>
      <c r="AW49" s="154"/>
      <c r="AX49" s="154"/>
      <c r="AY49" s="154"/>
      <c r="AZ49" s="154"/>
      <c r="BA49" s="154"/>
      <c r="BB49" s="154"/>
      <c r="BC49" s="154"/>
      <c r="BD49" s="185"/>
      <c r="BE49" s="373"/>
      <c r="BP49" s="373"/>
      <c r="BQ49" s="399" t="s">
        <v>2408</v>
      </c>
      <c r="BR49" s="397" t="s">
        <v>2091</v>
      </c>
      <c r="BS49" s="397">
        <v>1.0</v>
      </c>
      <c r="BT49" s="395" t="s">
        <v>2092</v>
      </c>
      <c r="BU49" s="397">
        <v>21328.13</v>
      </c>
      <c r="BV49" s="397">
        <v>21328.13</v>
      </c>
      <c r="BW49" s="136">
        <f t="shared" si="65"/>
        <v>6398.439</v>
      </c>
      <c r="BX49" s="397">
        <f t="shared" si="22"/>
        <v>27726.569</v>
      </c>
      <c r="BY49" s="136">
        <f t="shared" si="23"/>
        <v>2772.6569</v>
      </c>
      <c r="BZ49" s="398">
        <f t="shared" si="24"/>
        <v>30499.2259</v>
      </c>
      <c r="CA49" s="371" t="s">
        <v>2235</v>
      </c>
      <c r="CL49" s="1"/>
      <c r="CM49" s="183"/>
      <c r="CN49" s="154"/>
      <c r="CO49" s="154"/>
      <c r="CP49" s="154"/>
      <c r="CQ49" s="154"/>
      <c r="CR49" s="154"/>
      <c r="CS49" s="154"/>
      <c r="CT49" s="154"/>
      <c r="CU49" s="154"/>
      <c r="CV49" s="185"/>
      <c r="CW49" s="33"/>
      <c r="CX49" s="183"/>
      <c r="CY49" s="154"/>
      <c r="CZ49" s="154"/>
      <c r="DA49" s="154"/>
      <c r="DB49" s="154"/>
      <c r="DC49" s="154"/>
      <c r="DD49" s="154"/>
      <c r="DE49" s="154"/>
      <c r="DF49" s="154"/>
      <c r="DG49" s="185"/>
      <c r="DH49" s="373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373"/>
      <c r="DT49" s="183"/>
      <c r="DU49" s="154"/>
      <c r="DV49" s="154"/>
      <c r="DW49" s="154"/>
      <c r="DX49" s="154"/>
      <c r="DY49" s="154"/>
      <c r="DZ49" s="154"/>
      <c r="EA49" s="154"/>
      <c r="EB49" s="154"/>
      <c r="EC49" s="185"/>
      <c r="ED49" s="1"/>
    </row>
    <row r="50" ht="15.75" customHeight="1">
      <c r="A50" s="8"/>
      <c r="B50" s="370"/>
      <c r="L50" s="371"/>
      <c r="M50" s="372"/>
      <c r="N50" s="183"/>
      <c r="O50" s="154"/>
      <c r="P50" s="154"/>
      <c r="Q50" s="154"/>
      <c r="R50" s="154"/>
      <c r="S50" s="154"/>
      <c r="T50" s="154"/>
      <c r="U50" s="154"/>
      <c r="V50" s="154"/>
      <c r="W50" s="185"/>
      <c r="Y50" s="183"/>
      <c r="Z50" s="154"/>
      <c r="AA50" s="154"/>
      <c r="AB50" s="154"/>
      <c r="AC50" s="154"/>
      <c r="AD50" s="154"/>
      <c r="AE50" s="154"/>
      <c r="AF50" s="154"/>
      <c r="AG50" s="154"/>
      <c r="AH50" s="185"/>
      <c r="AI50" s="373"/>
      <c r="AJ50" s="183"/>
      <c r="AK50" s="154"/>
      <c r="AL50" s="154"/>
      <c r="AM50" s="154"/>
      <c r="AN50" s="154"/>
      <c r="AO50" s="154"/>
      <c r="AP50" s="154"/>
      <c r="AQ50" s="154"/>
      <c r="AR50" s="154"/>
      <c r="AS50" s="185"/>
      <c r="AU50" s="183"/>
      <c r="AV50" s="154"/>
      <c r="AW50" s="154"/>
      <c r="AX50" s="154"/>
      <c r="AY50" s="154"/>
      <c r="AZ50" s="154"/>
      <c r="BA50" s="154"/>
      <c r="BB50" s="154"/>
      <c r="BC50" s="154"/>
      <c r="BD50" s="185"/>
      <c r="BE50" s="373"/>
      <c r="BP50" s="373"/>
      <c r="BQ50" s="399" t="s">
        <v>2409</v>
      </c>
      <c r="BR50" s="397" t="s">
        <v>2091</v>
      </c>
      <c r="BS50" s="397">
        <v>1.0</v>
      </c>
      <c r="BT50" s="395" t="s">
        <v>2092</v>
      </c>
      <c r="BU50" s="397">
        <v>25234.38</v>
      </c>
      <c r="BV50" s="397">
        <v>25234.38</v>
      </c>
      <c r="BW50" s="136">
        <f t="shared" si="65"/>
        <v>7570.314</v>
      </c>
      <c r="BX50" s="397">
        <f t="shared" si="22"/>
        <v>32804.694</v>
      </c>
      <c r="BY50" s="136">
        <f t="shared" si="23"/>
        <v>3280.4694</v>
      </c>
      <c r="BZ50" s="398">
        <f t="shared" si="24"/>
        <v>36085.1634</v>
      </c>
      <c r="CA50" s="371" t="s">
        <v>2235</v>
      </c>
      <c r="CL50" s="1"/>
      <c r="CM50" s="183"/>
      <c r="CN50" s="154"/>
      <c r="CO50" s="154"/>
      <c r="CP50" s="154"/>
      <c r="CQ50" s="154"/>
      <c r="CR50" s="154"/>
      <c r="CS50" s="154"/>
      <c r="CT50" s="154"/>
      <c r="CU50" s="154"/>
      <c r="CV50" s="185"/>
      <c r="CW50" s="33"/>
      <c r="CX50" s="183"/>
      <c r="CY50" s="154"/>
      <c r="CZ50" s="154"/>
      <c r="DA50" s="154"/>
      <c r="DB50" s="154"/>
      <c r="DC50" s="154"/>
      <c r="DD50" s="154"/>
      <c r="DE50" s="154"/>
      <c r="DF50" s="154"/>
      <c r="DG50" s="185"/>
      <c r="DH50" s="373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373"/>
      <c r="DT50" s="183"/>
      <c r="DU50" s="154"/>
      <c r="DV50" s="154"/>
      <c r="DW50" s="154"/>
      <c r="DX50" s="154"/>
      <c r="DY50" s="154"/>
      <c r="DZ50" s="154"/>
      <c r="EA50" s="154"/>
      <c r="EB50" s="154"/>
      <c r="EC50" s="185"/>
      <c r="ED50" s="1"/>
    </row>
    <row r="51" ht="15.75" customHeight="1">
      <c r="A51" s="8"/>
      <c r="B51" s="370"/>
      <c r="L51" s="371"/>
      <c r="M51" s="372"/>
      <c r="N51" s="183"/>
      <c r="O51" s="154"/>
      <c r="P51" s="154"/>
      <c r="Q51" s="154"/>
      <c r="R51" s="154"/>
      <c r="S51" s="154"/>
      <c r="T51" s="154"/>
      <c r="U51" s="154"/>
      <c r="V51" s="154"/>
      <c r="W51" s="185"/>
      <c r="Y51" s="183"/>
      <c r="Z51" s="154"/>
      <c r="AA51" s="154"/>
      <c r="AB51" s="154"/>
      <c r="AC51" s="154"/>
      <c r="AD51" s="154"/>
      <c r="AE51" s="154"/>
      <c r="AF51" s="154"/>
      <c r="AG51" s="154"/>
      <c r="AH51" s="185"/>
      <c r="AI51" s="373"/>
      <c r="AJ51" s="183"/>
      <c r="AK51" s="154"/>
      <c r="AL51" s="154"/>
      <c r="AM51" s="154"/>
      <c r="AN51" s="154"/>
      <c r="AO51" s="154"/>
      <c r="AP51" s="154"/>
      <c r="AQ51" s="154"/>
      <c r="AR51" s="154"/>
      <c r="AS51" s="185"/>
      <c r="AU51" s="183"/>
      <c r="AV51" s="154"/>
      <c r="AW51" s="154"/>
      <c r="AX51" s="154"/>
      <c r="AY51" s="154"/>
      <c r="AZ51" s="154"/>
      <c r="BA51" s="154"/>
      <c r="BB51" s="154"/>
      <c r="BC51" s="154"/>
      <c r="BD51" s="185"/>
      <c r="BE51" s="373"/>
      <c r="BP51" s="373"/>
      <c r="BQ51" s="399" t="s">
        <v>2410</v>
      </c>
      <c r="BR51" s="397" t="s">
        <v>2091</v>
      </c>
      <c r="BS51" s="397">
        <v>2.0</v>
      </c>
      <c r="BT51" s="395" t="s">
        <v>2092</v>
      </c>
      <c r="BU51" s="397">
        <v>24414.08</v>
      </c>
      <c r="BV51" s="397">
        <v>48828.15</v>
      </c>
      <c r="BW51" s="136">
        <f t="shared" si="65"/>
        <v>7324.224</v>
      </c>
      <c r="BX51" s="397">
        <f t="shared" si="22"/>
        <v>31738.304</v>
      </c>
      <c r="BY51" s="136">
        <f t="shared" si="23"/>
        <v>3173.8304</v>
      </c>
      <c r="BZ51" s="398">
        <f t="shared" si="24"/>
        <v>34912.1344</v>
      </c>
      <c r="CA51" s="371" t="s">
        <v>2235</v>
      </c>
      <c r="CL51" s="1"/>
      <c r="CM51" s="183"/>
      <c r="CN51" s="154"/>
      <c r="CO51" s="154"/>
      <c r="CP51" s="154"/>
      <c r="CQ51" s="154"/>
      <c r="CR51" s="154"/>
      <c r="CS51" s="154"/>
      <c r="CT51" s="154"/>
      <c r="CU51" s="154"/>
      <c r="CV51" s="185"/>
      <c r="CW51" s="33"/>
      <c r="CX51" s="183"/>
      <c r="CY51" s="154"/>
      <c r="CZ51" s="154"/>
      <c r="DA51" s="154"/>
      <c r="DB51" s="154"/>
      <c r="DC51" s="154"/>
      <c r="DD51" s="154"/>
      <c r="DE51" s="154"/>
      <c r="DF51" s="154"/>
      <c r="DG51" s="185"/>
      <c r="DH51" s="373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373"/>
      <c r="DT51" s="183"/>
      <c r="DU51" s="154"/>
      <c r="DV51" s="154"/>
      <c r="DW51" s="154"/>
      <c r="DX51" s="154"/>
      <c r="DY51" s="154"/>
      <c r="DZ51" s="154"/>
      <c r="EA51" s="154"/>
      <c r="EB51" s="154"/>
      <c r="EC51" s="185"/>
      <c r="ED51" s="1"/>
    </row>
    <row r="52" ht="15.75" customHeight="1">
      <c r="A52" s="8"/>
      <c r="B52" s="370"/>
      <c r="L52" s="371"/>
      <c r="M52" s="372"/>
      <c r="N52" s="444"/>
      <c r="O52" s="445"/>
      <c r="P52" s="445"/>
      <c r="Q52" s="445"/>
      <c r="R52" s="445"/>
      <c r="S52" s="445"/>
      <c r="T52" s="445"/>
      <c r="U52" s="445"/>
      <c r="V52" s="445"/>
      <c r="W52" s="447"/>
      <c r="Y52" s="183"/>
      <c r="Z52" s="154"/>
      <c r="AA52" s="154"/>
      <c r="AB52" s="154"/>
      <c r="AC52" s="154"/>
      <c r="AD52" s="154"/>
      <c r="AE52" s="154"/>
      <c r="AF52" s="154"/>
      <c r="AG52" s="154"/>
      <c r="AH52" s="185"/>
      <c r="AI52" s="373"/>
      <c r="AJ52" s="183"/>
      <c r="AK52" s="154"/>
      <c r="AL52" s="154"/>
      <c r="AM52" s="154"/>
      <c r="AN52" s="154"/>
      <c r="AO52" s="154"/>
      <c r="AP52" s="154"/>
      <c r="AQ52" s="154"/>
      <c r="AR52" s="154"/>
      <c r="AS52" s="185"/>
      <c r="AU52" s="183"/>
      <c r="AV52" s="154"/>
      <c r="AW52" s="154"/>
      <c r="AX52" s="154"/>
      <c r="AY52" s="154"/>
      <c r="AZ52" s="154"/>
      <c r="BA52" s="154"/>
      <c r="BB52" s="154"/>
      <c r="BC52" s="154"/>
      <c r="BD52" s="185"/>
      <c r="BE52" s="373"/>
      <c r="BP52" s="373"/>
      <c r="BQ52" s="399" t="s">
        <v>2411</v>
      </c>
      <c r="BR52" s="397" t="s">
        <v>2091</v>
      </c>
      <c r="BS52" s="397">
        <v>2.0</v>
      </c>
      <c r="BT52" s="395" t="s">
        <v>2092</v>
      </c>
      <c r="BU52" s="397">
        <v>22656.25</v>
      </c>
      <c r="BV52" s="397">
        <v>45312.5</v>
      </c>
      <c r="BW52" s="136">
        <f t="shared" ref="BW52:BW53" si="66">BU52*31/100</f>
        <v>7023.4375</v>
      </c>
      <c r="BX52" s="397">
        <f t="shared" si="22"/>
        <v>29679.6875</v>
      </c>
      <c r="BY52" s="136">
        <f t="shared" si="23"/>
        <v>2967.96875</v>
      </c>
      <c r="BZ52" s="398">
        <f t="shared" si="24"/>
        <v>32647.65625</v>
      </c>
      <c r="CA52" s="371" t="s">
        <v>2235</v>
      </c>
      <c r="CL52" s="1"/>
      <c r="CM52" s="183"/>
      <c r="CN52" s="154"/>
      <c r="CO52" s="154"/>
      <c r="CP52" s="154"/>
      <c r="CQ52" s="154"/>
      <c r="CR52" s="154"/>
      <c r="CS52" s="154"/>
      <c r="CT52" s="154"/>
      <c r="CU52" s="154"/>
      <c r="CV52" s="185"/>
      <c r="CW52" s="33"/>
      <c r="CX52" s="444"/>
      <c r="CY52" s="445"/>
      <c r="CZ52" s="445"/>
      <c r="DA52" s="445"/>
      <c r="DB52" s="445"/>
      <c r="DC52" s="445"/>
      <c r="DD52" s="445"/>
      <c r="DE52" s="445"/>
      <c r="DF52" s="445"/>
      <c r="DG52" s="447"/>
      <c r="DH52" s="37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373"/>
      <c r="DT52" s="183"/>
      <c r="DU52" s="154"/>
      <c r="DV52" s="154"/>
      <c r="DW52" s="154"/>
      <c r="DX52" s="154"/>
      <c r="DY52" s="154"/>
      <c r="DZ52" s="154"/>
      <c r="EA52" s="154"/>
      <c r="EB52" s="154"/>
      <c r="EC52" s="185"/>
      <c r="ED52" s="1"/>
    </row>
    <row r="53" ht="15.75" customHeight="1">
      <c r="A53" s="8"/>
      <c r="B53" s="370"/>
      <c r="L53" s="371"/>
      <c r="M53" s="372"/>
      <c r="Y53" s="183"/>
      <c r="Z53" s="154"/>
      <c r="AA53" s="154"/>
      <c r="AB53" s="154"/>
      <c r="AC53" s="154"/>
      <c r="AD53" s="154"/>
      <c r="AE53" s="154"/>
      <c r="AF53" s="154"/>
      <c r="AG53" s="154"/>
      <c r="AH53" s="185"/>
      <c r="AI53" s="373"/>
      <c r="AJ53" s="183"/>
      <c r="AK53" s="154"/>
      <c r="AL53" s="154"/>
      <c r="AM53" s="154"/>
      <c r="AN53" s="154"/>
      <c r="AO53" s="154"/>
      <c r="AP53" s="154"/>
      <c r="AQ53" s="154"/>
      <c r="AR53" s="154"/>
      <c r="AS53" s="185"/>
      <c r="AU53" s="183"/>
      <c r="AV53" s="154"/>
      <c r="AW53" s="154"/>
      <c r="AX53" s="154"/>
      <c r="AY53" s="154"/>
      <c r="AZ53" s="154"/>
      <c r="BA53" s="154"/>
      <c r="BB53" s="154"/>
      <c r="BC53" s="154"/>
      <c r="BD53" s="185"/>
      <c r="BE53" s="373"/>
      <c r="BP53" s="373"/>
      <c r="BQ53" s="399" t="s">
        <v>2412</v>
      </c>
      <c r="BR53" s="397" t="s">
        <v>2091</v>
      </c>
      <c r="BS53" s="397">
        <v>1.0</v>
      </c>
      <c r="BT53" s="395" t="s">
        <v>2092</v>
      </c>
      <c r="BU53" s="397">
        <v>26953.13</v>
      </c>
      <c r="BV53" s="397">
        <v>26953.13</v>
      </c>
      <c r="BW53" s="136">
        <f t="shared" si="66"/>
        <v>8355.4703</v>
      </c>
      <c r="BX53" s="397">
        <f t="shared" si="22"/>
        <v>35308.6003</v>
      </c>
      <c r="BY53" s="136">
        <f t="shared" si="23"/>
        <v>3530.86003</v>
      </c>
      <c r="BZ53" s="398">
        <f t="shared" si="24"/>
        <v>38839.46033</v>
      </c>
      <c r="CA53" s="371" t="s">
        <v>2235</v>
      </c>
      <c r="CL53" s="1"/>
      <c r="CM53" s="183"/>
      <c r="CN53" s="154"/>
      <c r="CO53" s="154"/>
      <c r="CP53" s="154"/>
      <c r="CQ53" s="154"/>
      <c r="CR53" s="154"/>
      <c r="CS53" s="154"/>
      <c r="CT53" s="154"/>
      <c r="CU53" s="154"/>
      <c r="CV53" s="185"/>
      <c r="CW53" s="33"/>
      <c r="DH53" s="373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373"/>
      <c r="DT53" s="183"/>
      <c r="DU53" s="154"/>
      <c r="DV53" s="154"/>
      <c r="DW53" s="154"/>
      <c r="DX53" s="154"/>
      <c r="DY53" s="154"/>
      <c r="DZ53" s="154"/>
      <c r="EA53" s="154"/>
      <c r="EB53" s="154"/>
      <c r="EC53" s="185"/>
      <c r="ED53" s="1"/>
    </row>
    <row r="54" ht="15.75" customHeight="1">
      <c r="A54" s="8"/>
      <c r="B54" s="370"/>
      <c r="L54" s="371"/>
      <c r="M54" s="372"/>
      <c r="Y54" s="183"/>
      <c r="Z54" s="154"/>
      <c r="AA54" s="154"/>
      <c r="AB54" s="154"/>
      <c r="AC54" s="154"/>
      <c r="AD54" s="154"/>
      <c r="AE54" s="154"/>
      <c r="AF54" s="154"/>
      <c r="AG54" s="154"/>
      <c r="AH54" s="185"/>
      <c r="AI54" s="373"/>
      <c r="AJ54" s="183"/>
      <c r="AK54" s="154"/>
      <c r="AL54" s="154"/>
      <c r="AM54" s="154"/>
      <c r="AN54" s="154"/>
      <c r="AO54" s="154"/>
      <c r="AP54" s="154"/>
      <c r="AQ54" s="154"/>
      <c r="AR54" s="154"/>
      <c r="AS54" s="185"/>
      <c r="AU54" s="183"/>
      <c r="AV54" s="154"/>
      <c r="AW54" s="154"/>
      <c r="AX54" s="154"/>
      <c r="AY54" s="154"/>
      <c r="AZ54" s="154"/>
      <c r="BA54" s="154"/>
      <c r="BB54" s="154"/>
      <c r="BC54" s="154"/>
      <c r="BD54" s="185"/>
      <c r="BE54" s="373"/>
      <c r="BP54" s="373"/>
      <c r="BQ54" s="399" t="s">
        <v>2413</v>
      </c>
      <c r="BR54" s="397" t="s">
        <v>2091</v>
      </c>
      <c r="BS54" s="397">
        <v>1.0</v>
      </c>
      <c r="BT54" s="395" t="s">
        <v>2092</v>
      </c>
      <c r="BU54" s="397">
        <v>21484.38</v>
      </c>
      <c r="BV54" s="397">
        <v>21484.38</v>
      </c>
      <c r="BW54" s="136">
        <f t="shared" ref="BW54:BW57" si="67">BU54*30/100</f>
        <v>6445.314</v>
      </c>
      <c r="BX54" s="397">
        <f t="shared" si="22"/>
        <v>27929.694</v>
      </c>
      <c r="BY54" s="136">
        <f t="shared" si="23"/>
        <v>2792.9694</v>
      </c>
      <c r="BZ54" s="398">
        <f t="shared" si="24"/>
        <v>30722.6634</v>
      </c>
      <c r="CA54" s="371" t="s">
        <v>2235</v>
      </c>
      <c r="CL54" s="1"/>
      <c r="CM54" s="183"/>
      <c r="CN54" s="154"/>
      <c r="CO54" s="154"/>
      <c r="CP54" s="154"/>
      <c r="CQ54" s="154"/>
      <c r="CR54" s="154"/>
      <c r="CS54" s="154"/>
      <c r="CT54" s="154"/>
      <c r="CU54" s="154"/>
      <c r="CV54" s="185"/>
      <c r="CW54" s="33"/>
      <c r="DH54" s="373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373"/>
      <c r="DT54" s="444"/>
      <c r="DU54" s="445"/>
      <c r="DV54" s="445"/>
      <c r="DW54" s="445"/>
      <c r="DX54" s="445"/>
      <c r="DY54" s="445"/>
      <c r="DZ54" s="445"/>
      <c r="EA54" s="445"/>
      <c r="EB54" s="445"/>
      <c r="EC54" s="447"/>
      <c r="ED54" s="1"/>
    </row>
    <row r="55" ht="15.75" customHeight="1">
      <c r="A55" s="8"/>
      <c r="B55" s="370"/>
      <c r="L55" s="371"/>
      <c r="M55" s="372"/>
      <c r="Y55" s="183"/>
      <c r="Z55" s="154"/>
      <c r="AA55" s="154"/>
      <c r="AB55" s="154"/>
      <c r="AC55" s="154"/>
      <c r="AD55" s="154"/>
      <c r="AE55" s="154"/>
      <c r="AF55" s="154"/>
      <c r="AG55" s="154"/>
      <c r="AH55" s="185"/>
      <c r="AI55" s="373"/>
      <c r="AJ55" s="183"/>
      <c r="AK55" s="154"/>
      <c r="AL55" s="154"/>
      <c r="AM55" s="154"/>
      <c r="AN55" s="154"/>
      <c r="AO55" s="154"/>
      <c r="AP55" s="154"/>
      <c r="AQ55" s="154"/>
      <c r="AR55" s="154"/>
      <c r="AS55" s="185"/>
      <c r="AU55" s="183"/>
      <c r="AV55" s="154"/>
      <c r="AW55" s="154"/>
      <c r="AX55" s="154"/>
      <c r="AY55" s="154"/>
      <c r="AZ55" s="154"/>
      <c r="BA55" s="154"/>
      <c r="BB55" s="154"/>
      <c r="BC55" s="154"/>
      <c r="BD55" s="185"/>
      <c r="BE55" s="373"/>
      <c r="BP55" s="373"/>
      <c r="BQ55" s="414" t="s">
        <v>2414</v>
      </c>
      <c r="BR55" s="410" t="s">
        <v>2091</v>
      </c>
      <c r="BS55" s="410">
        <v>2.0</v>
      </c>
      <c r="BT55" s="448" t="s">
        <v>2092</v>
      </c>
      <c r="BU55" s="410">
        <v>25390.63</v>
      </c>
      <c r="BV55" s="410">
        <v>50781.26</v>
      </c>
      <c r="BW55" s="173">
        <f t="shared" si="67"/>
        <v>7617.189</v>
      </c>
      <c r="BX55" s="410">
        <f t="shared" si="22"/>
        <v>33007.819</v>
      </c>
      <c r="BY55" s="173">
        <f t="shared" si="23"/>
        <v>3300.7819</v>
      </c>
      <c r="BZ55" s="449">
        <f t="shared" si="24"/>
        <v>36308.6009</v>
      </c>
      <c r="CA55" s="371" t="s">
        <v>2235</v>
      </c>
      <c r="CL55" s="1"/>
      <c r="CM55" s="183"/>
      <c r="CN55" s="154"/>
      <c r="CO55" s="154"/>
      <c r="CP55" s="154"/>
      <c r="CQ55" s="154"/>
      <c r="CR55" s="154"/>
      <c r="CS55" s="154"/>
      <c r="CT55" s="154"/>
      <c r="CU55" s="154"/>
      <c r="CV55" s="185"/>
      <c r="CW55" s="33"/>
      <c r="DH55" s="373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373"/>
      <c r="ED55" s="1"/>
    </row>
    <row r="56" ht="15.75" customHeight="1">
      <c r="A56" s="8"/>
      <c r="B56" s="370"/>
      <c r="L56" s="371"/>
      <c r="M56" s="372"/>
      <c r="Y56" s="183"/>
      <c r="Z56" s="154"/>
      <c r="AA56" s="154"/>
      <c r="AB56" s="154"/>
      <c r="AC56" s="154"/>
      <c r="AD56" s="154"/>
      <c r="AE56" s="154"/>
      <c r="AF56" s="154"/>
      <c r="AG56" s="154"/>
      <c r="AH56" s="185"/>
      <c r="AI56" s="373"/>
      <c r="AJ56" s="444"/>
      <c r="AK56" s="445"/>
      <c r="AL56" s="445"/>
      <c r="AM56" s="445"/>
      <c r="AN56" s="445"/>
      <c r="AO56" s="445"/>
      <c r="AP56" s="445"/>
      <c r="AQ56" s="445"/>
      <c r="AR56" s="445"/>
      <c r="AS56" s="447"/>
      <c r="AU56" s="183"/>
      <c r="AV56" s="154"/>
      <c r="AW56" s="154"/>
      <c r="AX56" s="154"/>
      <c r="AY56" s="154"/>
      <c r="AZ56" s="154"/>
      <c r="BA56" s="154"/>
      <c r="BB56" s="154"/>
      <c r="BC56" s="154"/>
      <c r="BD56" s="185"/>
      <c r="BE56" s="373"/>
      <c r="BP56" s="373"/>
      <c r="BQ56" s="395" t="s">
        <v>2415</v>
      </c>
      <c r="BR56" s="397" t="s">
        <v>2091</v>
      </c>
      <c r="BS56" s="397">
        <v>1.0</v>
      </c>
      <c r="BT56" s="395" t="s">
        <v>2092</v>
      </c>
      <c r="BU56" s="397">
        <v>24602.0</v>
      </c>
      <c r="BV56" s="397">
        <v>24602.0</v>
      </c>
      <c r="BW56" s="136">
        <f t="shared" si="67"/>
        <v>7380.6</v>
      </c>
      <c r="BX56" s="397">
        <f t="shared" si="22"/>
        <v>31982.6</v>
      </c>
      <c r="BY56" s="136">
        <f t="shared" si="23"/>
        <v>3198.26</v>
      </c>
      <c r="BZ56" s="397">
        <f t="shared" si="24"/>
        <v>35180.86</v>
      </c>
      <c r="CA56" s="371" t="s">
        <v>343</v>
      </c>
      <c r="CL56" s="1"/>
      <c r="CM56" s="183"/>
      <c r="CN56" s="154"/>
      <c r="CO56" s="154"/>
      <c r="CP56" s="154"/>
      <c r="CQ56" s="154"/>
      <c r="CR56" s="154"/>
      <c r="CS56" s="154"/>
      <c r="CT56" s="154"/>
      <c r="CU56" s="154"/>
      <c r="CV56" s="185"/>
      <c r="CW56" s="33"/>
      <c r="DH56" s="373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373"/>
      <c r="ED56" s="1"/>
    </row>
    <row r="57" ht="15.75" customHeight="1">
      <c r="A57" s="8"/>
      <c r="B57" s="370"/>
      <c r="L57" s="371"/>
      <c r="M57" s="372"/>
      <c r="Y57" s="183"/>
      <c r="Z57" s="154"/>
      <c r="AA57" s="154"/>
      <c r="AB57" s="154"/>
      <c r="AC57" s="154"/>
      <c r="AD57" s="154"/>
      <c r="AE57" s="154"/>
      <c r="AF57" s="154"/>
      <c r="AG57" s="154"/>
      <c r="AH57" s="185"/>
      <c r="AI57" s="373"/>
      <c r="AU57" s="183"/>
      <c r="AV57" s="154"/>
      <c r="AW57" s="154"/>
      <c r="AX57" s="154"/>
      <c r="AY57" s="154"/>
      <c r="AZ57" s="154"/>
      <c r="BA57" s="154"/>
      <c r="BB57" s="154"/>
      <c r="BC57" s="154"/>
      <c r="BD57" s="185"/>
      <c r="BE57" s="373"/>
      <c r="BP57" s="373"/>
      <c r="BQ57" s="395" t="s">
        <v>2416</v>
      </c>
      <c r="BR57" s="397" t="s">
        <v>2091</v>
      </c>
      <c r="BS57" s="397">
        <v>6.0</v>
      </c>
      <c r="BT57" s="395" t="s">
        <v>2092</v>
      </c>
      <c r="BU57" s="397">
        <v>24124.54</v>
      </c>
      <c r="BV57" s="397">
        <v>144747.24</v>
      </c>
      <c r="BW57" s="136">
        <f t="shared" si="67"/>
        <v>7237.362</v>
      </c>
      <c r="BX57" s="397">
        <f t="shared" si="22"/>
        <v>31361.902</v>
      </c>
      <c r="BY57" s="136">
        <f t="shared" si="23"/>
        <v>3136.1902</v>
      </c>
      <c r="BZ57" s="397">
        <f t="shared" si="24"/>
        <v>34498.0922</v>
      </c>
      <c r="CA57" s="371" t="s">
        <v>343</v>
      </c>
      <c r="CL57" s="1"/>
      <c r="CM57" s="183"/>
      <c r="CN57" s="154"/>
      <c r="CO57" s="154"/>
      <c r="CP57" s="154"/>
      <c r="CQ57" s="154"/>
      <c r="CR57" s="154"/>
      <c r="CS57" s="154"/>
      <c r="CT57" s="154"/>
      <c r="CU57" s="154"/>
      <c r="CV57" s="185"/>
      <c r="CW57" s="33"/>
      <c r="DH57" s="373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373"/>
      <c r="ED57" s="1"/>
    </row>
    <row r="58" ht="15.75" customHeight="1">
      <c r="A58" s="8"/>
      <c r="B58" s="370"/>
      <c r="L58" s="371"/>
      <c r="M58" s="372"/>
      <c r="Y58" s="444"/>
      <c r="Z58" s="445"/>
      <c r="AA58" s="445"/>
      <c r="AB58" s="445"/>
      <c r="AC58" s="445"/>
      <c r="AD58" s="445"/>
      <c r="AE58" s="445"/>
      <c r="AF58" s="445"/>
      <c r="AG58" s="445"/>
      <c r="AH58" s="447"/>
      <c r="AI58" s="373"/>
      <c r="AU58" s="444"/>
      <c r="AV58" s="445"/>
      <c r="AW58" s="445"/>
      <c r="AX58" s="445"/>
      <c r="AY58" s="445"/>
      <c r="AZ58" s="445"/>
      <c r="BA58" s="445"/>
      <c r="BB58" s="445"/>
      <c r="BC58" s="445"/>
      <c r="BD58" s="447"/>
      <c r="BE58" s="373"/>
      <c r="BP58" s="373"/>
      <c r="BQ58" s="154"/>
      <c r="BR58" s="154"/>
      <c r="BS58" s="154"/>
      <c r="BT58" s="154"/>
      <c r="BU58" s="154"/>
      <c r="BV58" s="154"/>
      <c r="BW58" s="154"/>
      <c r="BX58" s="154"/>
      <c r="BY58" s="154"/>
      <c r="BZ58" s="154"/>
      <c r="CL58" s="1"/>
      <c r="CM58" s="183"/>
      <c r="CN58" s="154"/>
      <c r="CO58" s="154"/>
      <c r="CP58" s="154"/>
      <c r="CQ58" s="154"/>
      <c r="CR58" s="154"/>
      <c r="CS58" s="154"/>
      <c r="CT58" s="154"/>
      <c r="CU58" s="154"/>
      <c r="CV58" s="185"/>
      <c r="CW58" s="33"/>
      <c r="DH58" s="373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373"/>
      <c r="ED58" s="1"/>
    </row>
    <row r="59" ht="15.75" customHeight="1">
      <c r="A59" s="8"/>
      <c r="B59" s="370"/>
      <c r="L59" s="371"/>
      <c r="M59" s="372"/>
      <c r="AI59" s="373"/>
      <c r="BE59" s="373"/>
      <c r="BP59" s="373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L59" s="1"/>
      <c r="CM59" s="444"/>
      <c r="CN59" s="445"/>
      <c r="CO59" s="445"/>
      <c r="CP59" s="445"/>
      <c r="CQ59" s="445"/>
      <c r="CR59" s="445"/>
      <c r="CS59" s="445"/>
      <c r="CT59" s="445"/>
      <c r="CU59" s="445"/>
      <c r="CV59" s="447"/>
      <c r="CW59" s="33"/>
      <c r="DH59" s="373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373"/>
    </row>
    <row r="60" ht="15.75" customHeight="1">
      <c r="A60" s="8"/>
      <c r="B60" s="370"/>
      <c r="L60" s="371"/>
      <c r="M60" s="372"/>
      <c r="AI60" s="373"/>
      <c r="BE60" s="373"/>
      <c r="BP60" s="373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L60" s="1"/>
      <c r="CW60" s="33"/>
      <c r="DH60" s="373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373"/>
    </row>
    <row r="61" ht="15.75" customHeight="1">
      <c r="A61" s="8"/>
      <c r="B61" s="370"/>
      <c r="L61" s="371"/>
      <c r="M61" s="372"/>
      <c r="AI61" s="373"/>
      <c r="BE61" s="373"/>
      <c r="BP61" s="373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L61" s="1"/>
      <c r="CW61" s="33"/>
      <c r="DH61" s="373"/>
      <c r="DS61" s="373"/>
    </row>
    <row r="62" ht="15.75" customHeight="1">
      <c r="A62" s="8"/>
      <c r="B62" s="370"/>
      <c r="L62" s="371"/>
      <c r="M62" s="372"/>
      <c r="AI62" s="373"/>
      <c r="BE62" s="373"/>
      <c r="BP62" s="373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L62" s="1"/>
      <c r="CW62" s="33"/>
      <c r="DH62" s="373"/>
      <c r="DS62" s="373"/>
    </row>
    <row r="63" ht="15.75" customHeight="1">
      <c r="A63" s="8"/>
      <c r="B63" s="370"/>
      <c r="L63" s="371"/>
      <c r="M63" s="372"/>
      <c r="AI63" s="373"/>
      <c r="BE63" s="373"/>
      <c r="BP63" s="373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L63" s="1"/>
      <c r="CW63" s="33"/>
      <c r="DH63" s="373"/>
      <c r="DS63" s="373"/>
    </row>
    <row r="64" ht="15.75" customHeight="1">
      <c r="A64" s="8"/>
      <c r="B64" s="370"/>
      <c r="L64" s="371"/>
      <c r="M64" s="372"/>
      <c r="AI64" s="373"/>
      <c r="BE64" s="373"/>
      <c r="BP64" s="373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L64" s="1"/>
      <c r="CW64" s="33"/>
      <c r="DH64" s="373"/>
      <c r="DS64" s="373"/>
    </row>
    <row r="65" ht="15.75" customHeight="1">
      <c r="A65" s="8"/>
      <c r="B65" s="370"/>
      <c r="L65" s="371"/>
      <c r="M65" s="372"/>
      <c r="AI65" s="373"/>
      <c r="BE65" s="373"/>
      <c r="BP65" s="373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L65" s="1"/>
      <c r="CW65" s="33"/>
      <c r="DH65" s="373"/>
      <c r="DS65" s="373"/>
    </row>
    <row r="66" ht="15.75" customHeight="1">
      <c r="A66" s="8"/>
      <c r="B66" s="370"/>
      <c r="L66" s="371"/>
      <c r="M66" s="372"/>
      <c r="AI66" s="373"/>
      <c r="BE66" s="373"/>
      <c r="BP66" s="373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L66" s="1"/>
      <c r="CW66" s="33"/>
      <c r="DH66" s="373"/>
      <c r="DS66" s="373"/>
    </row>
    <row r="67" ht="15.75" customHeight="1">
      <c r="A67" s="8"/>
      <c r="B67" s="370"/>
      <c r="L67" s="371"/>
      <c r="M67" s="372"/>
      <c r="AI67" s="373"/>
      <c r="BE67" s="373"/>
      <c r="BP67" s="373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L67" s="1"/>
      <c r="CW67" s="33"/>
      <c r="DH67" s="373"/>
      <c r="DS67" s="373"/>
    </row>
    <row r="68" ht="15.75" customHeight="1">
      <c r="A68" s="8"/>
      <c r="B68" s="370"/>
      <c r="L68" s="371"/>
      <c r="M68" s="372"/>
      <c r="AI68" s="373"/>
      <c r="BE68" s="373"/>
      <c r="BP68" s="373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L68" s="1"/>
      <c r="CW68" s="33"/>
      <c r="DH68" s="373"/>
      <c r="DS68" s="373"/>
    </row>
    <row r="69" ht="15.75" customHeight="1">
      <c r="A69" s="8"/>
      <c r="B69" s="370"/>
      <c r="L69" s="371"/>
      <c r="M69" s="372"/>
      <c r="AI69" s="373"/>
      <c r="BE69" s="373"/>
      <c r="BP69" s="373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L69" s="1"/>
      <c r="CW69" s="33"/>
      <c r="DH69" s="373"/>
      <c r="DS69" s="373"/>
    </row>
    <row r="70" ht="15.75" customHeight="1">
      <c r="A70" s="8"/>
      <c r="B70" s="370"/>
      <c r="L70" s="371"/>
      <c r="M70" s="372"/>
      <c r="AI70" s="373"/>
      <c r="BE70" s="373"/>
      <c r="BP70" s="373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D70" s="154"/>
      <c r="CL70" s="1"/>
      <c r="CW70" s="33"/>
      <c r="DH70" s="373"/>
      <c r="DS70" s="373"/>
    </row>
    <row r="71" ht="15.75" customHeight="1">
      <c r="A71" s="8"/>
      <c r="B71" s="370"/>
      <c r="L71" s="371"/>
      <c r="M71" s="372"/>
      <c r="AI71" s="373"/>
      <c r="BE71" s="373"/>
      <c r="BP71" s="373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L71" s="1"/>
      <c r="CW71" s="33"/>
      <c r="DH71" s="373"/>
      <c r="DS71" s="373"/>
    </row>
    <row r="72" ht="15.75" customHeight="1">
      <c r="A72" s="8"/>
      <c r="B72" s="370"/>
      <c r="L72" s="371"/>
      <c r="M72" s="372"/>
      <c r="AI72" s="373"/>
      <c r="BE72" s="373"/>
      <c r="BP72" s="373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L72" s="1"/>
      <c r="CW72" s="33"/>
      <c r="DH72" s="373"/>
      <c r="DS72" s="373"/>
    </row>
    <row r="73" ht="15.75" customHeight="1">
      <c r="A73" s="8"/>
      <c r="B73" s="370"/>
      <c r="L73" s="371"/>
      <c r="M73" s="372"/>
      <c r="AI73" s="373"/>
      <c r="BE73" s="373"/>
      <c r="BP73" s="373"/>
      <c r="CL73" s="1"/>
      <c r="CW73" s="33"/>
      <c r="DH73" s="373"/>
      <c r="DS73" s="373"/>
    </row>
    <row r="74" ht="15.75" customHeight="1">
      <c r="A74" s="8"/>
      <c r="B74" s="370"/>
      <c r="L74" s="371"/>
      <c r="M74" s="372"/>
      <c r="AI74" s="373"/>
      <c r="BE74" s="373"/>
      <c r="BP74" s="373"/>
      <c r="CL74" s="1"/>
      <c r="CW74" s="33"/>
      <c r="DH74" s="373"/>
      <c r="DS74" s="373"/>
    </row>
    <row r="75" ht="15.75" customHeight="1">
      <c r="A75" s="8"/>
      <c r="B75" s="370"/>
      <c r="L75" s="371"/>
      <c r="M75" s="372"/>
      <c r="AI75" s="373"/>
      <c r="BE75" s="373"/>
      <c r="BP75" s="373"/>
      <c r="CL75" s="1"/>
      <c r="CW75" s="33"/>
      <c r="DH75" s="373"/>
      <c r="DS75" s="373"/>
    </row>
    <row r="76" ht="15.75" customHeight="1">
      <c r="A76" s="8"/>
      <c r="B76" s="370"/>
      <c r="L76" s="371"/>
      <c r="M76" s="372"/>
      <c r="AI76" s="373"/>
      <c r="BE76" s="373"/>
      <c r="BP76" s="373"/>
      <c r="CL76" s="1"/>
      <c r="CW76" s="33"/>
      <c r="DH76" s="373"/>
      <c r="DS76" s="373"/>
    </row>
    <row r="77" ht="15.75" customHeight="1">
      <c r="A77" s="8"/>
      <c r="B77" s="370"/>
      <c r="L77" s="371"/>
      <c r="M77" s="372"/>
      <c r="AI77" s="373"/>
      <c r="BE77" s="373"/>
      <c r="BP77" s="373"/>
      <c r="CL77" s="1"/>
      <c r="CW77" s="33"/>
      <c r="DH77" s="373"/>
      <c r="DS77" s="373"/>
    </row>
    <row r="78" ht="15.75" customHeight="1">
      <c r="A78" s="8"/>
      <c r="B78" s="370"/>
      <c r="L78" s="371"/>
      <c r="M78" s="372"/>
      <c r="AI78" s="373"/>
      <c r="BE78" s="373"/>
      <c r="BP78" s="373"/>
      <c r="CL78" s="1"/>
      <c r="CW78" s="33"/>
      <c r="DH78" s="373"/>
      <c r="DS78" s="373"/>
    </row>
    <row r="79" ht="15.75" customHeight="1">
      <c r="A79" s="8"/>
      <c r="B79" s="370"/>
      <c r="L79" s="371"/>
      <c r="M79" s="372"/>
      <c r="AI79" s="373"/>
      <c r="BE79" s="373"/>
      <c r="BP79" s="373"/>
      <c r="CL79" s="1"/>
      <c r="CW79" s="33"/>
      <c r="DH79" s="373"/>
      <c r="DS79" s="373"/>
    </row>
    <row r="80" ht="15.75" customHeight="1">
      <c r="A80" s="8"/>
      <c r="B80" s="370"/>
      <c r="L80" s="371"/>
      <c r="M80" s="372"/>
      <c r="AI80" s="373"/>
      <c r="BE80" s="373"/>
      <c r="BP80" s="373"/>
      <c r="CL80" s="1"/>
      <c r="CW80" s="33"/>
      <c r="DH80" s="373"/>
      <c r="DS80" s="373"/>
    </row>
    <row r="81" ht="15.75" customHeight="1">
      <c r="A81" s="8"/>
      <c r="B81" s="370"/>
      <c r="C81" s="114"/>
      <c r="D81" s="114"/>
      <c r="E81" s="114"/>
      <c r="F81" s="114"/>
      <c r="G81" s="114"/>
      <c r="H81" s="114"/>
      <c r="I81" s="114"/>
      <c r="J81" s="114"/>
      <c r="K81" s="450"/>
      <c r="L81" s="371"/>
      <c r="M81" s="372"/>
      <c r="AI81" s="373"/>
      <c r="BE81" s="373"/>
      <c r="BP81" s="373"/>
      <c r="CL81" s="1"/>
      <c r="CW81" s="33"/>
      <c r="DH81" s="373"/>
      <c r="DS81" s="373"/>
    </row>
    <row r="82" ht="15.75" customHeight="1">
      <c r="A82" s="8"/>
      <c r="B82" s="451"/>
      <c r="C82" s="1"/>
      <c r="D82" s="1"/>
      <c r="E82" s="1"/>
      <c r="F82" s="1"/>
      <c r="G82" s="1"/>
      <c r="H82" s="1"/>
      <c r="I82" s="1"/>
      <c r="J82" s="1"/>
      <c r="K82" s="1"/>
      <c r="L82" s="371"/>
      <c r="M82" s="372"/>
      <c r="AI82" s="373"/>
      <c r="BE82" s="373"/>
      <c r="BP82" s="373"/>
      <c r="CL82" s="1"/>
      <c r="CW82" s="33"/>
      <c r="DH82" s="373"/>
      <c r="DS82" s="373"/>
    </row>
    <row r="83" ht="15.75" customHeight="1">
      <c r="A83" s="8"/>
      <c r="B83" s="370"/>
      <c r="L83" s="371"/>
      <c r="M83" s="372"/>
      <c r="AI83" s="373"/>
      <c r="BE83" s="373"/>
      <c r="BP83" s="373"/>
      <c r="CL83" s="1"/>
      <c r="CW83" s="33"/>
      <c r="DH83" s="373"/>
      <c r="DS83" s="373"/>
    </row>
    <row r="84" ht="15.75" customHeight="1">
      <c r="A84" s="8"/>
      <c r="B84" s="370"/>
      <c r="L84" s="371"/>
      <c r="M84" s="372"/>
      <c r="AI84" s="373"/>
      <c r="BE84" s="373"/>
      <c r="BP84" s="373"/>
      <c r="CL84" s="1"/>
      <c r="CW84" s="33"/>
      <c r="DH84" s="373"/>
      <c r="DS84" s="373"/>
    </row>
    <row r="85" ht="15.75" customHeight="1">
      <c r="A85" s="8"/>
      <c r="B85" s="370"/>
      <c r="L85" s="371"/>
      <c r="M85" s="372"/>
      <c r="AI85" s="373"/>
      <c r="BE85" s="373"/>
      <c r="BP85" s="373"/>
      <c r="CL85" s="1"/>
      <c r="CW85" s="33"/>
      <c r="DH85" s="373"/>
      <c r="DS85" s="373"/>
    </row>
    <row r="86" ht="15.75" customHeight="1">
      <c r="A86" s="8"/>
      <c r="B86" s="370"/>
      <c r="L86" s="371" t="s">
        <v>2162</v>
      </c>
      <c r="M86" s="372"/>
      <c r="AI86" s="373"/>
      <c r="BE86" s="373"/>
      <c r="BP86" s="373"/>
      <c r="CL86" s="1"/>
      <c r="CW86" s="33"/>
      <c r="DH86" s="373"/>
      <c r="DS86" s="373"/>
    </row>
    <row r="87" ht="15.75" customHeight="1">
      <c r="A87" s="8"/>
      <c r="L87" s="371"/>
      <c r="M87" s="372"/>
      <c r="AI87" s="373"/>
      <c r="BE87" s="373"/>
      <c r="BP87" s="373"/>
      <c r="CL87" s="1"/>
      <c r="CW87" s="33"/>
      <c r="DH87" s="373"/>
      <c r="DS87" s="373"/>
    </row>
    <row r="88" ht="15.75" customHeight="1">
      <c r="A88" s="8"/>
      <c r="B88" s="370"/>
      <c r="L88" s="371"/>
      <c r="M88" s="372"/>
      <c r="AI88" s="373"/>
      <c r="BE88" s="373"/>
      <c r="BP88" s="373"/>
      <c r="CL88" s="1"/>
      <c r="CW88" s="33"/>
      <c r="DH88" s="373"/>
      <c r="DS88" s="373"/>
    </row>
    <row r="89" ht="15.75" customHeight="1">
      <c r="A89" s="8"/>
      <c r="B89" s="370"/>
      <c r="L89" s="371"/>
      <c r="M89" s="372"/>
      <c r="AI89" s="373"/>
      <c r="BE89" s="373"/>
      <c r="BP89" s="373"/>
      <c r="CL89" s="1"/>
      <c r="CW89" s="33"/>
      <c r="DH89" s="373"/>
      <c r="DS89" s="373"/>
    </row>
    <row r="90" ht="15.75" customHeight="1">
      <c r="A90" s="8"/>
      <c r="B90" s="370"/>
      <c r="L90" s="371"/>
      <c r="M90" s="372"/>
      <c r="AI90" s="373"/>
      <c r="BE90" s="373"/>
      <c r="BP90" s="373"/>
      <c r="CL90" s="1"/>
      <c r="CW90" s="33"/>
      <c r="DH90" s="373"/>
      <c r="DS90" s="373"/>
    </row>
    <row r="91" ht="15.75" customHeight="1">
      <c r="A91" s="8"/>
      <c r="B91" s="370"/>
      <c r="L91" s="371"/>
      <c r="M91" s="372"/>
      <c r="AI91" s="373"/>
      <c r="BE91" s="373"/>
      <c r="BP91" s="373"/>
      <c r="CL91" s="1"/>
      <c r="CW91" s="33"/>
      <c r="DH91" s="373"/>
      <c r="DS91" s="373"/>
    </row>
    <row r="92" ht="15.75" customHeight="1">
      <c r="A92" s="8"/>
      <c r="B92" s="370"/>
      <c r="L92" s="371"/>
      <c r="M92" s="372"/>
      <c r="AI92" s="373"/>
      <c r="BE92" s="373"/>
      <c r="BP92" s="373"/>
      <c r="CL92" s="1"/>
      <c r="CW92" s="33"/>
      <c r="DH92" s="373"/>
      <c r="DS92" s="373"/>
    </row>
    <row r="93" ht="15.75" customHeight="1">
      <c r="A93" s="8"/>
      <c r="B93" s="370"/>
      <c r="L93" s="371"/>
      <c r="M93" s="372"/>
      <c r="AI93" s="373"/>
      <c r="BE93" s="373"/>
      <c r="BP93" s="373"/>
      <c r="CL93" s="1"/>
      <c r="CW93" s="33"/>
      <c r="DH93" s="373"/>
      <c r="DS93" s="373"/>
    </row>
    <row r="94" ht="15.75" customHeight="1">
      <c r="A94" s="8"/>
      <c r="B94" s="370"/>
      <c r="L94" s="371"/>
      <c r="M94" s="372"/>
      <c r="AI94" s="373"/>
      <c r="BE94" s="373"/>
      <c r="BP94" s="373"/>
      <c r="CL94" s="1"/>
      <c r="CW94" s="33"/>
      <c r="DH94" s="373"/>
      <c r="DS94" s="373"/>
    </row>
    <row r="95" ht="15.75" customHeight="1">
      <c r="A95" s="8"/>
      <c r="B95" s="370"/>
      <c r="L95" s="371"/>
      <c r="M95" s="372"/>
      <c r="AI95" s="373"/>
      <c r="BE95" s="373"/>
      <c r="BP95" s="373"/>
      <c r="CL95" s="1"/>
      <c r="CW95" s="33"/>
      <c r="DH95" s="373"/>
      <c r="DS95" s="373"/>
    </row>
    <row r="96" ht="15.75" customHeight="1">
      <c r="A96" s="8"/>
      <c r="B96" s="370"/>
      <c r="L96" s="371"/>
      <c r="M96" s="372"/>
      <c r="AI96" s="373"/>
      <c r="BE96" s="373"/>
      <c r="BP96" s="373"/>
      <c r="CL96" s="1"/>
      <c r="CW96" s="33"/>
      <c r="DH96" s="373"/>
      <c r="DS96" s="373"/>
    </row>
    <row r="97" ht="15.75" customHeight="1">
      <c r="A97" s="8"/>
      <c r="B97" s="370"/>
      <c r="L97" s="371"/>
      <c r="M97" s="372"/>
      <c r="AI97" s="373"/>
      <c r="BE97" s="373"/>
      <c r="BP97" s="373"/>
      <c r="CL97" s="1"/>
      <c r="CW97" s="33"/>
      <c r="DH97" s="373"/>
      <c r="DS97" s="373"/>
    </row>
    <row r="98" ht="15.75" customHeight="1">
      <c r="A98" s="8"/>
      <c r="B98" s="370"/>
      <c r="L98" s="371"/>
      <c r="M98" s="372"/>
      <c r="AI98" s="373"/>
      <c r="BE98" s="373"/>
      <c r="BP98" s="373"/>
      <c r="CL98" s="1"/>
      <c r="CW98" s="33"/>
      <c r="DH98" s="373"/>
      <c r="DS98" s="373"/>
    </row>
    <row r="99" ht="15.75" customHeight="1">
      <c r="A99" s="8"/>
      <c r="B99" s="370"/>
      <c r="L99" s="371"/>
      <c r="M99" s="372"/>
      <c r="AI99" s="373"/>
      <c r="BE99" s="373"/>
      <c r="BP99" s="373"/>
      <c r="CL99" s="1"/>
      <c r="CW99" s="33"/>
      <c r="DH99" s="373"/>
      <c r="DS99" s="373"/>
    </row>
    <row r="100" ht="15.75" customHeight="1">
      <c r="A100" s="8"/>
      <c r="B100" s="370"/>
      <c r="L100" s="371"/>
      <c r="M100" s="372"/>
      <c r="AI100" s="373"/>
      <c r="BE100" s="373"/>
      <c r="BP100" s="373"/>
      <c r="CL100" s="1"/>
      <c r="CW100" s="33"/>
      <c r="DH100" s="373"/>
      <c r="DS100" s="373"/>
    </row>
    <row r="101" ht="15.75" customHeight="1">
      <c r="A101" s="8"/>
      <c r="B101" s="370"/>
      <c r="L101" s="371"/>
      <c r="M101" s="372"/>
      <c r="AI101" s="373"/>
      <c r="BE101" s="373"/>
      <c r="BP101" s="373"/>
      <c r="CL101" s="1"/>
      <c r="CW101" s="33"/>
      <c r="DH101" s="373"/>
      <c r="DS101" s="373"/>
    </row>
    <row r="102" ht="15.75" customHeight="1">
      <c r="A102" s="8"/>
      <c r="B102" s="370"/>
      <c r="L102" s="371"/>
      <c r="M102" s="372"/>
      <c r="AI102" s="373"/>
      <c r="BE102" s="373"/>
      <c r="BP102" s="373"/>
      <c r="CL102" s="1"/>
      <c r="CW102" s="33"/>
      <c r="DH102" s="373"/>
      <c r="DS102" s="373"/>
    </row>
    <row r="103" ht="15.75" customHeight="1">
      <c r="A103" s="8"/>
      <c r="B103" s="370"/>
      <c r="L103" s="371"/>
      <c r="M103" s="372"/>
      <c r="AI103" s="373"/>
      <c r="BE103" s="373"/>
      <c r="BP103" s="373"/>
      <c r="CL103" s="1"/>
      <c r="CW103" s="33"/>
      <c r="DH103" s="373"/>
      <c r="DS103" s="373"/>
    </row>
    <row r="104" ht="15.75" customHeight="1">
      <c r="A104" s="8"/>
      <c r="B104" s="370"/>
      <c r="L104" s="371"/>
      <c r="M104" s="372"/>
      <c r="AI104" s="373"/>
      <c r="BE104" s="373"/>
      <c r="BP104" s="373"/>
      <c r="CL104" s="1"/>
      <c r="CW104" s="33"/>
      <c r="DH104" s="373"/>
      <c r="DS104" s="373"/>
    </row>
    <row r="105" ht="15.75" customHeight="1">
      <c r="A105" s="8"/>
      <c r="B105" s="370"/>
      <c r="L105" s="371"/>
      <c r="M105" s="372"/>
      <c r="AI105" s="373"/>
      <c r="BE105" s="373"/>
      <c r="BP105" s="373"/>
      <c r="CL105" s="1"/>
      <c r="CW105" s="33"/>
      <c r="DH105" s="373"/>
      <c r="DS105" s="373"/>
    </row>
    <row r="106" ht="15.75" customHeight="1">
      <c r="A106" s="8"/>
      <c r="B106" s="370"/>
      <c r="L106" s="371"/>
      <c r="M106" s="372"/>
      <c r="AI106" s="373"/>
      <c r="BE106" s="373"/>
      <c r="BP106" s="373"/>
      <c r="CL106" s="1"/>
      <c r="CW106" s="33"/>
      <c r="DH106" s="373"/>
      <c r="DS106" s="373"/>
    </row>
    <row r="107" ht="15.75" customHeight="1">
      <c r="A107" s="8"/>
      <c r="B107" s="370"/>
      <c r="L107" s="371"/>
      <c r="M107" s="372"/>
      <c r="AI107" s="373"/>
      <c r="BE107" s="373"/>
      <c r="BP107" s="373"/>
      <c r="CL107" s="1"/>
      <c r="CW107" s="33"/>
      <c r="DH107" s="373"/>
      <c r="DS107" s="373"/>
    </row>
    <row r="108" ht="15.75" customHeight="1">
      <c r="A108" s="8"/>
      <c r="B108" s="370"/>
      <c r="L108" s="371"/>
      <c r="M108" s="372"/>
      <c r="AI108" s="373"/>
      <c r="BE108" s="373"/>
      <c r="BP108" s="373"/>
      <c r="CL108" s="1"/>
      <c r="CW108" s="33"/>
      <c r="DH108" s="373"/>
      <c r="DS108" s="373"/>
    </row>
    <row r="109" ht="15.75" customHeight="1">
      <c r="A109" s="8"/>
      <c r="B109" s="370"/>
      <c r="L109" s="371"/>
      <c r="M109" s="372"/>
      <c r="AI109" s="373"/>
      <c r="BE109" s="373"/>
      <c r="BP109" s="373"/>
      <c r="CL109" s="1"/>
      <c r="CW109" s="33"/>
      <c r="DH109" s="373"/>
      <c r="DS109" s="373"/>
    </row>
    <row r="110" ht="15.75" customHeight="1">
      <c r="A110" s="8"/>
      <c r="B110" s="370"/>
      <c r="L110" s="371"/>
      <c r="M110" s="372"/>
      <c r="AI110" s="373"/>
      <c r="BE110" s="373"/>
      <c r="BP110" s="373"/>
      <c r="CL110" s="1"/>
      <c r="CW110" s="33"/>
      <c r="DH110" s="373"/>
      <c r="DS110" s="373"/>
    </row>
    <row r="111" ht="15.75" customHeight="1">
      <c r="A111" s="8"/>
      <c r="B111" s="370"/>
      <c r="L111" s="371"/>
      <c r="M111" s="372"/>
      <c r="AI111" s="373"/>
      <c r="BE111" s="373"/>
      <c r="BP111" s="373"/>
      <c r="CL111" s="1"/>
      <c r="CW111" s="33"/>
      <c r="DH111" s="373"/>
      <c r="DS111" s="373"/>
    </row>
    <row r="112" ht="15.75" customHeight="1">
      <c r="A112" s="8"/>
      <c r="B112" s="370"/>
      <c r="C112" s="1"/>
      <c r="D112" s="1"/>
      <c r="E112" s="1"/>
      <c r="F112" s="1"/>
      <c r="G112" s="1"/>
      <c r="H112" s="1"/>
      <c r="I112" s="1"/>
      <c r="J112" s="1"/>
      <c r="K112" s="1"/>
      <c r="L112" s="371"/>
      <c r="M112" s="372"/>
      <c r="AI112" s="373"/>
      <c r="BE112" s="373"/>
      <c r="BP112" s="373"/>
      <c r="CL112" s="1"/>
      <c r="CW112" s="33"/>
      <c r="DH112" s="373"/>
      <c r="DS112" s="373"/>
    </row>
    <row r="113" ht="15.75" customHeight="1">
      <c r="A113" s="8"/>
      <c r="B113" s="370"/>
      <c r="C113" s="1"/>
      <c r="D113" s="1"/>
      <c r="E113" s="1"/>
      <c r="F113" s="1"/>
      <c r="G113" s="1"/>
      <c r="H113" s="1"/>
      <c r="I113" s="1"/>
      <c r="J113" s="1"/>
      <c r="K113" s="1"/>
      <c r="L113" s="371"/>
      <c r="M113" s="372"/>
      <c r="AI113" s="373"/>
      <c r="BE113" s="373"/>
      <c r="BP113" s="373"/>
      <c r="CL113" s="1"/>
      <c r="CW113" s="33"/>
      <c r="DH113" s="373"/>
      <c r="DS113" s="373"/>
    </row>
    <row r="114" ht="15.75" customHeight="1">
      <c r="A114" s="8"/>
      <c r="B114" s="370"/>
      <c r="C114" s="452"/>
      <c r="D114" s="452"/>
      <c r="E114" s="142"/>
      <c r="F114" s="452"/>
      <c r="G114" s="452"/>
      <c r="H114" s="142"/>
      <c r="I114" s="452"/>
      <c r="J114" s="142"/>
      <c r="K114" s="452">
        <f t="shared" ref="K114:K115" si="68">F114+H114+J114</f>
        <v>0</v>
      </c>
      <c r="L114" s="371" t="s">
        <v>2162</v>
      </c>
      <c r="M114" s="372"/>
      <c r="AI114" s="373"/>
      <c r="BE114" s="373"/>
      <c r="BP114" s="373"/>
      <c r="CL114" s="1"/>
      <c r="CW114" s="33"/>
      <c r="DH114" s="373"/>
      <c r="DS114" s="373"/>
    </row>
    <row r="115" ht="15.75" customHeight="1">
      <c r="A115" s="8"/>
      <c r="B115" s="142"/>
      <c r="C115" s="452"/>
      <c r="D115" s="452"/>
      <c r="E115" s="142"/>
      <c r="F115" s="452"/>
      <c r="G115" s="452"/>
      <c r="H115" s="142"/>
      <c r="I115" s="452"/>
      <c r="J115" s="142"/>
      <c r="K115" s="452">
        <f t="shared" si="68"/>
        <v>0</v>
      </c>
      <c r="L115" s="371" t="s">
        <v>2162</v>
      </c>
      <c r="M115" s="372"/>
      <c r="AI115" s="373"/>
      <c r="BE115" s="373"/>
      <c r="BP115" s="373"/>
      <c r="CL115" s="1"/>
      <c r="CW115" s="33"/>
      <c r="DH115" s="373"/>
      <c r="DS115" s="373"/>
    </row>
    <row r="116" ht="15.75" customHeight="1">
      <c r="A116" s="8"/>
      <c r="B116" s="142"/>
      <c r="C116" s="1"/>
      <c r="D116" s="1"/>
      <c r="E116" s="1"/>
      <c r="F116" s="1"/>
      <c r="G116" s="1"/>
      <c r="H116" s="1"/>
      <c r="I116" s="1"/>
      <c r="J116" s="1"/>
      <c r="K116" s="1"/>
      <c r="L116" s="371"/>
      <c r="M116" s="372"/>
      <c r="AI116" s="373"/>
      <c r="BE116" s="373"/>
      <c r="BP116" s="373"/>
      <c r="CL116" s="1"/>
      <c r="CW116" s="33"/>
      <c r="DH116" s="373"/>
      <c r="DS116" s="373"/>
    </row>
    <row r="117" ht="15.75" customHeight="1">
      <c r="A117" s="8"/>
      <c r="B117" s="370"/>
      <c r="C117" s="1"/>
      <c r="D117" s="1"/>
      <c r="E117" s="1"/>
      <c r="F117" s="1"/>
      <c r="G117" s="1"/>
      <c r="H117" s="1"/>
      <c r="I117" s="1"/>
      <c r="J117" s="1"/>
      <c r="K117" s="1"/>
      <c r="L117" s="371"/>
      <c r="M117" s="372"/>
      <c r="AI117" s="373"/>
      <c r="BE117" s="373"/>
      <c r="BP117" s="373"/>
      <c r="CL117" s="1"/>
      <c r="CW117" s="33"/>
      <c r="DH117" s="373"/>
      <c r="DS117" s="373"/>
    </row>
    <row r="118" ht="15.75" customHeight="1">
      <c r="A118" s="8"/>
      <c r="B118" s="370"/>
      <c r="C118" s="1"/>
      <c r="D118" s="1"/>
      <c r="E118" s="1"/>
      <c r="F118" s="1"/>
      <c r="G118" s="1"/>
      <c r="H118" s="1"/>
      <c r="I118" s="1"/>
      <c r="J118" s="1"/>
      <c r="K118" s="1"/>
      <c r="L118" s="371"/>
      <c r="M118" s="372"/>
      <c r="AI118" s="373"/>
      <c r="BE118" s="373"/>
      <c r="BP118" s="373"/>
      <c r="CL118" s="1"/>
      <c r="CW118" s="33"/>
      <c r="DH118" s="373"/>
      <c r="DS118" s="373"/>
    </row>
    <row r="119" ht="15.75" customHeight="1">
      <c r="A119" s="8"/>
      <c r="B119" s="370"/>
      <c r="C119" s="1"/>
      <c r="D119" s="1"/>
      <c r="E119" s="1"/>
      <c r="F119" s="1"/>
      <c r="G119" s="1"/>
      <c r="H119" s="1"/>
      <c r="I119" s="1"/>
      <c r="J119" s="1"/>
      <c r="K119" s="1"/>
      <c r="L119" s="371"/>
      <c r="M119" s="372"/>
      <c r="AI119" s="373"/>
      <c r="BE119" s="373"/>
      <c r="BP119" s="373"/>
      <c r="CL119" s="1"/>
      <c r="CW119" s="33"/>
      <c r="DH119" s="373"/>
      <c r="DS119" s="373"/>
    </row>
    <row r="120" ht="15.75" customHeight="1">
      <c r="A120" s="8"/>
      <c r="B120" s="370"/>
      <c r="C120" s="1"/>
      <c r="D120" s="1"/>
      <c r="E120" s="1"/>
      <c r="F120" s="1"/>
      <c r="G120" s="1"/>
      <c r="H120" s="1"/>
      <c r="I120" s="1"/>
      <c r="J120" s="1"/>
      <c r="K120" s="1"/>
      <c r="L120" s="371"/>
      <c r="M120" s="372"/>
      <c r="AI120" s="373"/>
      <c r="BE120" s="373"/>
      <c r="BP120" s="373"/>
      <c r="CL120" s="1"/>
      <c r="CW120" s="33"/>
      <c r="DH120" s="373"/>
      <c r="DS120" s="373"/>
    </row>
    <row r="121" ht="15.75" customHeight="1">
      <c r="A121" s="8"/>
      <c r="B121" s="370"/>
      <c r="C121" s="1"/>
      <c r="D121" s="1"/>
      <c r="E121" s="1"/>
      <c r="F121" s="1"/>
      <c r="G121" s="1"/>
      <c r="H121" s="1"/>
      <c r="I121" s="1"/>
      <c r="J121" s="1"/>
      <c r="K121" s="1"/>
      <c r="L121" s="371"/>
      <c r="M121" s="372"/>
      <c r="AI121" s="373"/>
      <c r="BE121" s="373"/>
      <c r="BP121" s="373"/>
      <c r="CL121" s="1"/>
      <c r="CW121" s="33"/>
      <c r="DH121" s="373"/>
      <c r="DS121" s="373"/>
    </row>
    <row r="122" ht="15.75" customHeight="1">
      <c r="A122" s="8"/>
      <c r="B122" s="370"/>
      <c r="C122" s="1"/>
      <c r="D122" s="1"/>
      <c r="E122" s="1"/>
      <c r="F122" s="1"/>
      <c r="G122" s="1"/>
      <c r="H122" s="1"/>
      <c r="I122" s="1"/>
      <c r="J122" s="1"/>
      <c r="K122" s="1"/>
      <c r="L122" s="371"/>
      <c r="M122" s="372"/>
      <c r="AI122" s="373"/>
      <c r="BE122" s="373"/>
      <c r="BP122" s="373"/>
      <c r="CL122" s="1"/>
      <c r="CW122" s="33"/>
      <c r="DH122" s="373"/>
      <c r="DS122" s="373"/>
    </row>
    <row r="123" ht="15.75" customHeight="1">
      <c r="A123" s="8"/>
      <c r="B123" s="370"/>
      <c r="C123" s="1"/>
      <c r="D123" s="1"/>
      <c r="E123" s="1"/>
      <c r="F123" s="1"/>
      <c r="G123" s="1"/>
      <c r="H123" s="1"/>
      <c r="I123" s="1"/>
      <c r="J123" s="1"/>
      <c r="K123" s="1"/>
      <c r="L123" s="371"/>
      <c r="M123" s="372"/>
      <c r="AI123" s="373"/>
      <c r="BE123" s="373"/>
      <c r="BP123" s="373"/>
      <c r="CL123" s="1"/>
      <c r="CW123" s="33"/>
      <c r="DH123" s="373"/>
      <c r="DS123" s="373"/>
    </row>
    <row r="124" ht="15.75" customHeight="1">
      <c r="A124" s="8"/>
      <c r="B124" s="370"/>
      <c r="C124" s="1"/>
      <c r="D124" s="1"/>
      <c r="E124" s="1"/>
      <c r="F124" s="1"/>
      <c r="G124" s="1"/>
      <c r="H124" s="1"/>
      <c r="I124" s="1"/>
      <c r="J124" s="1"/>
      <c r="K124" s="1"/>
      <c r="L124" s="371"/>
      <c r="M124" s="372"/>
      <c r="AI124" s="373"/>
      <c r="BE124" s="373"/>
      <c r="BP124" s="373"/>
      <c r="CL124" s="1"/>
      <c r="CW124" s="33"/>
      <c r="DH124" s="373"/>
      <c r="DS124" s="373"/>
    </row>
    <row r="125" ht="15.75" customHeight="1">
      <c r="A125" s="8"/>
      <c r="B125" s="370"/>
      <c r="C125" s="1"/>
      <c r="D125" s="1"/>
      <c r="E125" s="1"/>
      <c r="F125" s="1"/>
      <c r="G125" s="1"/>
      <c r="H125" s="1"/>
      <c r="I125" s="1"/>
      <c r="J125" s="1"/>
      <c r="K125" s="1"/>
      <c r="L125" s="371"/>
      <c r="M125" s="372"/>
      <c r="AI125" s="373"/>
      <c r="BE125" s="373"/>
      <c r="BP125" s="373"/>
      <c r="CL125" s="1"/>
      <c r="CW125" s="33"/>
      <c r="DH125" s="373"/>
      <c r="DS125" s="373"/>
    </row>
    <row r="126" ht="15.75" customHeight="1">
      <c r="A126" s="8"/>
      <c r="B126" s="370"/>
      <c r="C126" s="1"/>
      <c r="D126" s="1"/>
      <c r="E126" s="1"/>
      <c r="F126" s="1"/>
      <c r="G126" s="1"/>
      <c r="H126" s="1"/>
      <c r="I126" s="1"/>
      <c r="J126" s="1"/>
      <c r="K126" s="1"/>
      <c r="L126" s="371"/>
      <c r="M126" s="372"/>
      <c r="AI126" s="373"/>
      <c r="BE126" s="373"/>
      <c r="BP126" s="373"/>
      <c r="CL126" s="1"/>
      <c r="CW126" s="33"/>
      <c r="DH126" s="373"/>
      <c r="DS126" s="373"/>
    </row>
    <row r="127" ht="15.75" customHeight="1">
      <c r="A127" s="8"/>
      <c r="B127" s="370"/>
      <c r="C127" s="1"/>
      <c r="D127" s="1"/>
      <c r="E127" s="1"/>
      <c r="F127" s="1"/>
      <c r="G127" s="1"/>
      <c r="H127" s="1"/>
      <c r="I127" s="1"/>
      <c r="J127" s="1"/>
      <c r="K127" s="1"/>
      <c r="L127" s="371"/>
      <c r="M127" s="372"/>
      <c r="AI127" s="373"/>
      <c r="BE127" s="373"/>
      <c r="BP127" s="373"/>
      <c r="CL127" s="1"/>
      <c r="CW127" s="33"/>
      <c r="DH127" s="373"/>
      <c r="DS127" s="373"/>
    </row>
    <row r="128" ht="15.75" customHeight="1">
      <c r="A128" s="8"/>
      <c r="B128" s="370"/>
      <c r="C128" s="1"/>
      <c r="D128" s="1"/>
      <c r="E128" s="1"/>
      <c r="F128" s="1"/>
      <c r="G128" s="1"/>
      <c r="H128" s="1"/>
      <c r="I128" s="1"/>
      <c r="J128" s="1"/>
      <c r="K128" s="1"/>
      <c r="L128" s="371"/>
      <c r="M128" s="372"/>
      <c r="AI128" s="373"/>
      <c r="BE128" s="373"/>
      <c r="BP128" s="373"/>
      <c r="CL128" s="1"/>
      <c r="CW128" s="33"/>
      <c r="DH128" s="373"/>
      <c r="DS128" s="373"/>
    </row>
    <row r="129" ht="15.75" customHeight="1">
      <c r="A129" s="8"/>
      <c r="B129" s="370"/>
      <c r="C129" s="1"/>
      <c r="D129" s="1"/>
      <c r="E129" s="1"/>
      <c r="F129" s="1"/>
      <c r="G129" s="1"/>
      <c r="H129" s="1"/>
      <c r="I129" s="1"/>
      <c r="J129" s="1"/>
      <c r="K129" s="1"/>
      <c r="L129" s="371"/>
      <c r="M129" s="372"/>
      <c r="AI129" s="373"/>
      <c r="BE129" s="373"/>
      <c r="BP129" s="373"/>
      <c r="CL129" s="1"/>
      <c r="CW129" s="33"/>
      <c r="DH129" s="373"/>
      <c r="DS129" s="373"/>
    </row>
    <row r="130" ht="15.75" customHeight="1">
      <c r="A130" s="8"/>
      <c r="B130" s="370"/>
      <c r="L130" s="371"/>
      <c r="M130" s="372"/>
      <c r="AI130" s="373"/>
      <c r="BE130" s="373"/>
      <c r="BP130" s="373"/>
      <c r="CL130" s="1"/>
      <c r="CW130" s="33"/>
      <c r="DH130" s="373"/>
      <c r="DS130" s="373"/>
    </row>
    <row r="131" ht="15.75" customHeight="1">
      <c r="A131" s="8"/>
      <c r="B131" s="370"/>
      <c r="L131" s="371"/>
      <c r="M131" s="372"/>
      <c r="AI131" s="373"/>
      <c r="BE131" s="373"/>
      <c r="BP131" s="373"/>
      <c r="CL131" s="1"/>
      <c r="CW131" s="33"/>
      <c r="DH131" s="373"/>
      <c r="DS131" s="373"/>
    </row>
    <row r="132" ht="15.75" customHeight="1">
      <c r="A132" s="8"/>
      <c r="B132" s="370"/>
      <c r="L132" s="371"/>
      <c r="M132" s="372"/>
      <c r="AI132" s="373"/>
      <c r="BE132" s="373"/>
      <c r="BP132" s="373"/>
      <c r="CL132" s="1"/>
      <c r="CW132" s="33"/>
      <c r="DH132" s="373"/>
      <c r="DS132" s="373"/>
    </row>
    <row r="133" ht="15.75" customHeight="1">
      <c r="A133" s="8"/>
      <c r="B133" s="370"/>
      <c r="L133" s="371"/>
      <c r="M133" s="372"/>
      <c r="AI133" s="373"/>
      <c r="BE133" s="373"/>
      <c r="BP133" s="373"/>
      <c r="CL133" s="1"/>
      <c r="CW133" s="33"/>
      <c r="DH133" s="373"/>
      <c r="DS133" s="373"/>
    </row>
    <row r="134" ht="15.75" customHeight="1">
      <c r="A134" s="8"/>
      <c r="B134" s="370"/>
      <c r="L134" s="371"/>
      <c r="M134" s="372"/>
      <c r="AI134" s="373"/>
      <c r="BE134" s="373"/>
      <c r="BP134" s="373"/>
      <c r="CL134" s="1"/>
      <c r="CW134" s="33"/>
      <c r="DH134" s="373"/>
      <c r="DS134" s="373"/>
    </row>
    <row r="135" ht="15.75" customHeight="1">
      <c r="A135" s="8"/>
      <c r="B135" s="370"/>
      <c r="L135" s="371"/>
      <c r="M135" s="372"/>
      <c r="AI135" s="373"/>
      <c r="BE135" s="373"/>
      <c r="BP135" s="373"/>
      <c r="CL135" s="1"/>
      <c r="CW135" s="33"/>
      <c r="DH135" s="373"/>
      <c r="DS135" s="373"/>
    </row>
    <row r="136" ht="15.75" customHeight="1">
      <c r="A136" s="8"/>
      <c r="B136" s="370"/>
      <c r="L136" s="371"/>
      <c r="M136" s="372"/>
      <c r="AI136" s="373"/>
      <c r="BE136" s="373"/>
      <c r="BP136" s="373"/>
      <c r="CL136" s="1"/>
      <c r="CW136" s="33"/>
      <c r="DH136" s="373"/>
      <c r="DS136" s="373"/>
    </row>
    <row r="137" ht="15.75" customHeight="1">
      <c r="A137" s="8"/>
      <c r="B137" s="370"/>
      <c r="L137" s="371"/>
      <c r="M137" s="372"/>
      <c r="AI137" s="373"/>
      <c r="BE137" s="373"/>
      <c r="BP137" s="373"/>
      <c r="CL137" s="1"/>
      <c r="CW137" s="33"/>
      <c r="DH137" s="373"/>
      <c r="DS137" s="373"/>
    </row>
    <row r="138" ht="15.75" customHeight="1">
      <c r="A138" s="8"/>
      <c r="B138" s="370"/>
      <c r="L138" s="371"/>
      <c r="M138" s="372"/>
      <c r="AI138" s="373"/>
      <c r="BE138" s="373"/>
      <c r="BP138" s="373"/>
      <c r="CL138" s="1"/>
      <c r="CW138" s="33"/>
      <c r="DH138" s="373"/>
      <c r="DS138" s="373"/>
    </row>
    <row r="139" ht="15.75" customHeight="1">
      <c r="A139" s="8"/>
      <c r="B139" s="370"/>
      <c r="L139" s="371"/>
      <c r="M139" s="372"/>
      <c r="AI139" s="373"/>
      <c r="BE139" s="373"/>
      <c r="BP139" s="373"/>
      <c r="CL139" s="1"/>
      <c r="CW139" s="33"/>
      <c r="DH139" s="373"/>
      <c r="DS139" s="373"/>
    </row>
    <row r="140" ht="15.75" customHeight="1">
      <c r="A140" s="8"/>
      <c r="B140" s="370"/>
      <c r="C140" s="1"/>
      <c r="D140" s="1"/>
      <c r="E140" s="1"/>
      <c r="F140" s="1"/>
      <c r="G140" s="1"/>
      <c r="H140" s="1"/>
      <c r="I140" s="1"/>
      <c r="J140" s="1"/>
      <c r="K140" s="1"/>
      <c r="L140" s="371"/>
      <c r="M140" s="372"/>
      <c r="N140" s="1"/>
      <c r="O140" s="1"/>
      <c r="P140" s="1"/>
      <c r="Q140" s="1"/>
      <c r="R140" s="1"/>
      <c r="S140" s="1"/>
      <c r="T140" s="1"/>
      <c r="U140" s="1"/>
      <c r="V140" s="1"/>
      <c r="W140" s="1"/>
      <c r="AI140" s="373"/>
      <c r="BE140" s="373"/>
      <c r="BP140" s="373"/>
      <c r="CL140" s="1"/>
      <c r="CW140" s="33"/>
      <c r="DH140" s="373"/>
      <c r="DS140" s="373"/>
    </row>
    <row r="141" ht="15.75" customHeight="1">
      <c r="A141" s="8"/>
      <c r="B141" s="370"/>
      <c r="C141" s="1"/>
      <c r="D141" s="1"/>
      <c r="E141" s="1"/>
      <c r="F141" s="1"/>
      <c r="G141" s="1"/>
      <c r="H141" s="1"/>
      <c r="I141" s="1"/>
      <c r="J141" s="1"/>
      <c r="K141" s="1"/>
      <c r="L141" s="371"/>
      <c r="M141" s="37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I141" s="373"/>
      <c r="BE141" s="373"/>
      <c r="BP141" s="373"/>
      <c r="CL141" s="1"/>
      <c r="CW141" s="33"/>
      <c r="DH141" s="373"/>
      <c r="DS141" s="373"/>
    </row>
    <row r="142" ht="15.75" customHeight="1">
      <c r="A142" s="8"/>
      <c r="B142" s="370"/>
      <c r="C142" s="1"/>
      <c r="D142" s="1"/>
      <c r="E142" s="1"/>
      <c r="F142" s="1"/>
      <c r="G142" s="1"/>
      <c r="H142" s="1"/>
      <c r="I142" s="1"/>
      <c r="J142" s="1"/>
      <c r="K142" s="1"/>
      <c r="L142" s="371"/>
      <c r="M142" s="37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I142" s="373"/>
      <c r="BE142" s="373"/>
      <c r="BP142" s="373"/>
      <c r="CL142" s="1"/>
      <c r="CW142" s="33"/>
      <c r="DH142" s="373"/>
      <c r="DS142" s="373"/>
    </row>
    <row r="143" ht="15.75" customHeight="1">
      <c r="A143" s="8"/>
      <c r="B143" s="370"/>
      <c r="C143" s="1"/>
      <c r="D143" s="1"/>
      <c r="E143" s="1"/>
      <c r="F143" s="1"/>
      <c r="G143" s="1"/>
      <c r="H143" s="1"/>
      <c r="I143" s="1"/>
      <c r="J143" s="1"/>
      <c r="K143" s="1"/>
      <c r="L143" s="371"/>
      <c r="M143" s="37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I143" s="373"/>
      <c r="BE143" s="373"/>
      <c r="BP143" s="373"/>
      <c r="CL143" s="1"/>
      <c r="CW143" s="33"/>
      <c r="DH143" s="373"/>
      <c r="DS143" s="373"/>
    </row>
    <row r="144" ht="15.75" customHeight="1">
      <c r="A144" s="8"/>
      <c r="B144" s="370"/>
      <c r="C144" s="1"/>
      <c r="D144" s="1"/>
      <c r="E144" s="1"/>
      <c r="F144" s="1"/>
      <c r="G144" s="1"/>
      <c r="H144" s="1"/>
      <c r="I144" s="1"/>
      <c r="J144" s="1"/>
      <c r="K144" s="1"/>
      <c r="L144" s="371"/>
      <c r="M144" s="37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I144" s="373"/>
      <c r="BE144" s="373"/>
      <c r="BP144" s="373"/>
      <c r="CL144" s="1"/>
      <c r="CW144" s="33"/>
      <c r="DH144" s="373"/>
      <c r="DS144" s="373"/>
    </row>
    <row r="145" ht="15.75" customHeight="1">
      <c r="A145" s="8"/>
      <c r="B145" s="370"/>
      <c r="C145" s="1"/>
      <c r="D145" s="1"/>
      <c r="E145" s="1"/>
      <c r="F145" s="1"/>
      <c r="G145" s="1"/>
      <c r="H145" s="1"/>
      <c r="I145" s="1"/>
      <c r="J145" s="1"/>
      <c r="K145" s="1"/>
      <c r="L145" s="371"/>
      <c r="M145" s="37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I145" s="373"/>
      <c r="BE145" s="373"/>
      <c r="BP145" s="373"/>
      <c r="CL145" s="1"/>
      <c r="CW145" s="33"/>
      <c r="DH145" s="373"/>
      <c r="DS145" s="373"/>
    </row>
    <row r="146" ht="15.75" customHeight="1">
      <c r="A146" s="8"/>
      <c r="B146" s="370"/>
      <c r="C146" s="1"/>
      <c r="D146" s="1"/>
      <c r="E146" s="1"/>
      <c r="F146" s="1"/>
      <c r="G146" s="1"/>
      <c r="H146" s="1"/>
      <c r="I146" s="1"/>
      <c r="J146" s="1"/>
      <c r="K146" s="1"/>
      <c r="L146" s="371"/>
      <c r="M146" s="37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I146" s="373"/>
      <c r="BE146" s="373"/>
      <c r="BP146" s="373"/>
      <c r="CL146" s="1"/>
      <c r="CW146" s="33"/>
      <c r="DH146" s="373"/>
      <c r="DS146" s="373"/>
    </row>
    <row r="147" ht="15.75" customHeight="1">
      <c r="A147" s="8"/>
      <c r="B147" s="370"/>
      <c r="C147" s="1"/>
      <c r="D147" s="1"/>
      <c r="E147" s="1"/>
      <c r="F147" s="1"/>
      <c r="G147" s="1"/>
      <c r="H147" s="1"/>
      <c r="I147" s="1"/>
      <c r="J147" s="1"/>
      <c r="K147" s="1"/>
      <c r="L147" s="371"/>
      <c r="M147" s="37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I147" s="373"/>
      <c r="BE147" s="373"/>
      <c r="BP147" s="373"/>
      <c r="CL147" s="1"/>
      <c r="CW147" s="33"/>
      <c r="DH147" s="373"/>
      <c r="DS147" s="373"/>
    </row>
    <row r="148" ht="15.75" customHeight="1">
      <c r="A148" s="8"/>
      <c r="B148" s="370"/>
      <c r="C148" s="1"/>
      <c r="D148" s="1"/>
      <c r="E148" s="1"/>
      <c r="F148" s="1"/>
      <c r="G148" s="1"/>
      <c r="H148" s="1"/>
      <c r="I148" s="1"/>
      <c r="J148" s="1"/>
      <c r="K148" s="1"/>
      <c r="L148" s="371"/>
      <c r="M148" s="37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I148" s="373"/>
      <c r="BE148" s="373"/>
      <c r="BP148" s="373"/>
      <c r="CL148" s="1"/>
      <c r="CW148" s="33"/>
      <c r="DH148" s="373"/>
      <c r="DS148" s="373"/>
    </row>
    <row r="149" ht="15.75" customHeight="1">
      <c r="A149" s="8"/>
      <c r="B149" s="370"/>
      <c r="C149" s="1"/>
      <c r="D149" s="1"/>
      <c r="E149" s="1"/>
      <c r="F149" s="1"/>
      <c r="G149" s="1"/>
      <c r="H149" s="1"/>
      <c r="I149" s="1"/>
      <c r="J149" s="1"/>
      <c r="K149" s="1"/>
      <c r="L149" s="371"/>
      <c r="M149" s="37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I149" s="373"/>
      <c r="BE149" s="373"/>
      <c r="BP149" s="373"/>
      <c r="CL149" s="1"/>
      <c r="CW149" s="33"/>
      <c r="DH149" s="373"/>
      <c r="DS149" s="373"/>
    </row>
    <row r="150" ht="15.75" customHeight="1">
      <c r="A150" s="8"/>
      <c r="B150" s="370"/>
      <c r="C150" s="1"/>
      <c r="D150" s="1"/>
      <c r="E150" s="1"/>
      <c r="F150" s="1"/>
      <c r="G150" s="1"/>
      <c r="H150" s="1"/>
      <c r="I150" s="1"/>
      <c r="J150" s="1"/>
      <c r="K150" s="1"/>
      <c r="L150" s="371"/>
      <c r="M150" s="37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I150" s="373"/>
      <c r="BE150" s="373"/>
      <c r="BP150" s="373"/>
      <c r="CL150" s="1"/>
      <c r="CW150" s="33"/>
      <c r="DH150" s="373"/>
      <c r="DS150" s="373"/>
    </row>
    <row r="151" ht="15.75" customHeight="1">
      <c r="A151" s="8"/>
      <c r="B151" s="370"/>
      <c r="C151" s="1"/>
      <c r="D151" s="1"/>
      <c r="E151" s="1"/>
      <c r="F151" s="1"/>
      <c r="G151" s="1"/>
      <c r="H151" s="1"/>
      <c r="I151" s="1"/>
      <c r="J151" s="1"/>
      <c r="K151" s="1"/>
      <c r="L151" s="371"/>
      <c r="M151" s="37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I151" s="373"/>
      <c r="BE151" s="373"/>
      <c r="BP151" s="373"/>
      <c r="CL151" s="1"/>
      <c r="CW151" s="33"/>
      <c r="DH151" s="373"/>
      <c r="DS151" s="373"/>
    </row>
    <row r="152" ht="15.75" customHeight="1">
      <c r="A152" s="8"/>
      <c r="B152" s="370"/>
      <c r="C152" s="1"/>
      <c r="D152" s="1"/>
      <c r="E152" s="1"/>
      <c r="F152" s="1"/>
      <c r="G152" s="1"/>
      <c r="H152" s="1"/>
      <c r="I152" s="1"/>
      <c r="J152" s="1"/>
      <c r="K152" s="1"/>
      <c r="L152" s="371"/>
      <c r="M152" s="37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I152" s="373"/>
      <c r="BE152" s="373"/>
      <c r="BP152" s="373"/>
      <c r="CL152" s="1"/>
      <c r="CW152" s="33"/>
      <c r="DH152" s="373"/>
      <c r="DS152" s="373"/>
    </row>
    <row r="153" ht="15.75" customHeight="1">
      <c r="A153" s="8"/>
      <c r="B153" s="370"/>
      <c r="C153" s="1"/>
      <c r="D153" s="1"/>
      <c r="E153" s="1"/>
      <c r="F153" s="1"/>
      <c r="G153" s="1"/>
      <c r="H153" s="1"/>
      <c r="I153" s="1"/>
      <c r="J153" s="1"/>
      <c r="K153" s="1"/>
      <c r="L153" s="371"/>
      <c r="M153" s="37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I153" s="373"/>
      <c r="BE153" s="373"/>
      <c r="BP153" s="373"/>
      <c r="CL153" s="1"/>
      <c r="CW153" s="33"/>
      <c r="DH153" s="373"/>
      <c r="DS153" s="373"/>
    </row>
    <row r="154" ht="15.75" customHeight="1">
      <c r="A154" s="8"/>
      <c r="B154" s="370"/>
      <c r="C154" s="1"/>
      <c r="D154" s="1"/>
      <c r="E154" s="1"/>
      <c r="F154" s="1"/>
      <c r="G154" s="1"/>
      <c r="H154" s="1"/>
      <c r="I154" s="1"/>
      <c r="J154" s="1"/>
      <c r="K154" s="1"/>
      <c r="L154" s="371"/>
      <c r="M154" s="37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I154" s="373"/>
      <c r="BE154" s="373"/>
      <c r="BP154" s="373"/>
      <c r="CL154" s="1"/>
      <c r="CW154" s="33"/>
      <c r="DH154" s="373"/>
      <c r="DS154" s="373"/>
    </row>
    <row r="155" ht="15.75" customHeight="1">
      <c r="A155" s="8"/>
      <c r="B155" s="370"/>
      <c r="C155" s="1"/>
      <c r="D155" s="1"/>
      <c r="E155" s="1"/>
      <c r="F155" s="1"/>
      <c r="G155" s="1"/>
      <c r="H155" s="1"/>
      <c r="I155" s="1"/>
      <c r="J155" s="1"/>
      <c r="K155" s="1"/>
      <c r="L155" s="371"/>
      <c r="M155" s="37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I155" s="373"/>
      <c r="BE155" s="373"/>
      <c r="BP155" s="373"/>
      <c r="CL155" s="1"/>
      <c r="CW155" s="33"/>
      <c r="DH155" s="373"/>
      <c r="DS155" s="373"/>
    </row>
    <row r="156" ht="15.75" customHeight="1">
      <c r="A156" s="8"/>
      <c r="B156" s="370"/>
      <c r="C156" s="1"/>
      <c r="D156" s="1"/>
      <c r="E156" s="1"/>
      <c r="F156" s="1"/>
      <c r="G156" s="1"/>
      <c r="H156" s="1"/>
      <c r="I156" s="1"/>
      <c r="J156" s="1"/>
      <c r="K156" s="1"/>
      <c r="L156" s="371"/>
      <c r="M156" s="37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I156" s="373"/>
      <c r="BE156" s="373"/>
      <c r="BP156" s="373"/>
      <c r="CL156" s="1"/>
      <c r="CW156" s="33"/>
      <c r="DH156" s="373"/>
      <c r="DS156" s="373"/>
    </row>
    <row r="157" ht="15.75" customHeight="1">
      <c r="A157" s="8"/>
      <c r="B157" s="370"/>
      <c r="C157" s="452"/>
      <c r="D157" s="452"/>
      <c r="E157" s="142"/>
      <c r="F157" s="452"/>
      <c r="G157" s="452"/>
      <c r="H157" s="142"/>
      <c r="I157" s="452"/>
      <c r="J157" s="142"/>
      <c r="K157" s="452"/>
      <c r="L157" s="371"/>
      <c r="M157" s="37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I157" s="373"/>
      <c r="BE157" s="373"/>
      <c r="BP157" s="373"/>
      <c r="CL157" s="1"/>
      <c r="CW157" s="33"/>
      <c r="DH157" s="373"/>
      <c r="DS157" s="373"/>
    </row>
    <row r="158" ht="15.75" customHeight="1">
      <c r="A158" s="8"/>
      <c r="B158" s="453"/>
      <c r="C158" s="1"/>
      <c r="D158" s="1"/>
      <c r="E158" s="1"/>
      <c r="F158" s="1"/>
      <c r="G158" s="1"/>
      <c r="H158" s="1"/>
      <c r="I158" s="1"/>
      <c r="J158" s="1"/>
      <c r="K158" s="1"/>
      <c r="L158" s="371"/>
      <c r="M158" s="37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I158" s="373"/>
      <c r="BE158" s="373"/>
      <c r="BP158" s="373"/>
      <c r="CL158" s="1"/>
      <c r="CW158" s="33"/>
      <c r="DH158" s="373"/>
      <c r="DS158" s="373"/>
    </row>
    <row r="159" ht="15.75" customHeight="1">
      <c r="A159" s="8"/>
      <c r="B159" s="370"/>
      <c r="C159" s="1"/>
      <c r="D159" s="1"/>
      <c r="E159" s="1"/>
      <c r="F159" s="1"/>
      <c r="G159" s="1"/>
      <c r="H159" s="1"/>
      <c r="I159" s="1"/>
      <c r="J159" s="1"/>
      <c r="K159" s="1"/>
      <c r="L159" s="371"/>
      <c r="M159" s="37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I159" s="373"/>
      <c r="BE159" s="373"/>
      <c r="BP159" s="373"/>
      <c r="CL159" s="1"/>
      <c r="CW159" s="33"/>
      <c r="DH159" s="373"/>
      <c r="DS159" s="373"/>
    </row>
    <row r="160" ht="15.75" customHeight="1">
      <c r="A160" s="8"/>
      <c r="B160" s="370"/>
      <c r="C160" s="1"/>
      <c r="D160" s="1"/>
      <c r="E160" s="1"/>
      <c r="F160" s="1"/>
      <c r="G160" s="1"/>
      <c r="H160" s="1"/>
      <c r="I160" s="1"/>
      <c r="J160" s="1"/>
      <c r="K160" s="1"/>
      <c r="L160" s="371"/>
      <c r="M160" s="37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I160" s="373"/>
      <c r="BE160" s="373"/>
      <c r="BP160" s="373"/>
      <c r="CL160" s="1"/>
      <c r="CW160" s="33"/>
      <c r="DH160" s="373"/>
      <c r="DS160" s="373"/>
      <c r="EE160" s="370"/>
      <c r="EF160" s="370"/>
      <c r="EG160" s="370"/>
      <c r="EH160" s="370"/>
      <c r="EI160" s="370"/>
      <c r="EJ160" s="370"/>
      <c r="EK160" s="370"/>
      <c r="EL160" s="370"/>
      <c r="EM160" s="370"/>
      <c r="EN160" s="370"/>
    </row>
    <row r="161" ht="15.75" customHeight="1">
      <c r="A161" s="8"/>
      <c r="B161" s="370"/>
      <c r="C161" s="1"/>
      <c r="D161" s="1"/>
      <c r="E161" s="1"/>
      <c r="F161" s="1"/>
      <c r="G161" s="1"/>
      <c r="H161" s="1"/>
      <c r="I161" s="1"/>
      <c r="J161" s="1"/>
      <c r="K161" s="1"/>
      <c r="L161" s="371"/>
      <c r="M161" s="37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I161" s="373"/>
      <c r="BE161" s="373"/>
      <c r="BP161" s="373"/>
      <c r="CL161" s="1"/>
      <c r="CW161" s="33"/>
      <c r="DH161" s="373"/>
      <c r="DS161" s="373"/>
      <c r="EE161" s="370"/>
      <c r="EF161" s="370"/>
      <c r="EG161" s="370"/>
      <c r="EH161" s="370"/>
      <c r="EI161" s="370"/>
      <c r="EJ161" s="370"/>
      <c r="EK161" s="370"/>
      <c r="EL161" s="370"/>
      <c r="EM161" s="370"/>
      <c r="EN161" s="370"/>
    </row>
    <row r="162" ht="15.75" customHeight="1">
      <c r="A162" s="8"/>
      <c r="B162" s="370"/>
      <c r="C162" s="1"/>
      <c r="D162" s="1"/>
      <c r="E162" s="1"/>
      <c r="F162" s="1"/>
      <c r="G162" s="1"/>
      <c r="H162" s="1"/>
      <c r="I162" s="1"/>
      <c r="J162" s="1"/>
      <c r="K162" s="1"/>
      <c r="L162" s="371"/>
      <c r="M162" s="37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I162" s="373"/>
      <c r="BE162" s="373"/>
      <c r="BP162" s="373"/>
      <c r="CL162" s="1"/>
      <c r="CW162" s="33"/>
      <c r="DH162" s="373"/>
      <c r="DS162" s="373"/>
    </row>
    <row r="163" ht="15.75" customHeight="1">
      <c r="A163" s="8"/>
      <c r="B163" s="370"/>
      <c r="C163" s="1"/>
      <c r="D163" s="1"/>
      <c r="E163" s="1"/>
      <c r="F163" s="1"/>
      <c r="G163" s="1"/>
      <c r="H163" s="1"/>
      <c r="I163" s="1"/>
      <c r="J163" s="1"/>
      <c r="K163" s="1"/>
      <c r="L163" s="371"/>
      <c r="M163" s="37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I163" s="373"/>
      <c r="BE163" s="373"/>
      <c r="BP163" s="373"/>
      <c r="CL163" s="1"/>
      <c r="CW163" s="33"/>
      <c r="DH163" s="373"/>
      <c r="DS163" s="373"/>
    </row>
    <row r="164" ht="15.75" customHeight="1">
      <c r="A164" s="8"/>
      <c r="B164" s="370"/>
      <c r="C164" s="1"/>
      <c r="D164" s="370"/>
      <c r="E164" s="370"/>
      <c r="F164" s="370"/>
      <c r="G164" s="370"/>
      <c r="H164" s="370"/>
      <c r="I164" s="370"/>
      <c r="J164" s="370"/>
      <c r="K164" s="370"/>
      <c r="L164" s="370"/>
      <c r="M164" s="372"/>
      <c r="N164" s="1"/>
      <c r="O164" s="370"/>
      <c r="P164" s="370"/>
      <c r="Q164" s="370"/>
      <c r="R164" s="370"/>
      <c r="S164" s="370"/>
      <c r="T164" s="370"/>
      <c r="U164" s="370"/>
      <c r="V164" s="370"/>
      <c r="W164" s="370"/>
      <c r="X164" s="1"/>
      <c r="Y164" s="1"/>
      <c r="Z164" s="1"/>
      <c r="AA164" s="1"/>
      <c r="AB164" s="1"/>
      <c r="AC164" s="1"/>
      <c r="AD164" s="1"/>
      <c r="AE164" s="1"/>
      <c r="AI164" s="373"/>
      <c r="BE164" s="373"/>
      <c r="BP164" s="373"/>
      <c r="CL164" s="1"/>
      <c r="CW164" s="33"/>
      <c r="DH164" s="373"/>
      <c r="DS164" s="373"/>
    </row>
    <row r="165" ht="15.75" customHeight="1">
      <c r="A165" s="370"/>
      <c r="B165" s="370"/>
      <c r="C165" s="1"/>
      <c r="D165" s="370"/>
      <c r="E165" s="370"/>
      <c r="F165" s="370"/>
      <c r="G165" s="370"/>
      <c r="H165" s="370"/>
      <c r="I165" s="370"/>
      <c r="J165" s="370"/>
      <c r="K165" s="370"/>
      <c r="L165" s="370"/>
      <c r="M165" s="421"/>
      <c r="N165" s="1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1"/>
      <c r="Z165" s="370"/>
      <c r="AA165" s="370"/>
      <c r="AB165" s="370"/>
      <c r="AC165" s="370"/>
      <c r="AD165" s="370"/>
      <c r="AE165" s="370"/>
      <c r="AF165" s="370"/>
      <c r="AG165" s="370"/>
      <c r="AH165" s="370"/>
      <c r="AI165" s="431"/>
      <c r="AK165" s="370"/>
      <c r="AL165" s="370"/>
      <c r="AM165" s="370"/>
      <c r="AN165" s="370"/>
      <c r="AO165" s="370"/>
      <c r="AP165" s="370"/>
      <c r="AQ165" s="370"/>
      <c r="AR165" s="370"/>
      <c r="AS165" s="370"/>
      <c r="AT165" s="370"/>
      <c r="AV165" s="370"/>
      <c r="AW165" s="370"/>
      <c r="AX165" s="370"/>
      <c r="AY165" s="370"/>
      <c r="AZ165" s="370"/>
      <c r="BA165" s="370"/>
      <c r="BB165" s="370"/>
      <c r="BC165" s="370"/>
      <c r="BD165" s="370"/>
      <c r="BE165" s="431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431"/>
      <c r="BR165" s="370"/>
      <c r="BS165" s="370"/>
      <c r="BT165" s="370"/>
      <c r="BU165" s="370"/>
      <c r="BV165" s="370"/>
      <c r="BW165" s="370"/>
      <c r="BX165" s="370"/>
      <c r="BY165" s="370"/>
      <c r="BZ165" s="370"/>
      <c r="CA165" s="370"/>
      <c r="CC165" s="370"/>
      <c r="CD165" s="370"/>
      <c r="CE165" s="370"/>
      <c r="CF165" s="370"/>
      <c r="CG165" s="370"/>
      <c r="CH165" s="370"/>
      <c r="CI165" s="370"/>
      <c r="CJ165" s="370"/>
      <c r="CK165" s="370"/>
      <c r="CL165" s="370"/>
      <c r="CN165" s="370"/>
      <c r="CO165" s="370"/>
      <c r="CP165" s="370"/>
      <c r="CQ165" s="370"/>
      <c r="CR165" s="370"/>
      <c r="CS165" s="370"/>
      <c r="CT165" s="370"/>
      <c r="CU165" s="370"/>
      <c r="CV165" s="370"/>
      <c r="CW165" s="454"/>
      <c r="CY165" s="370"/>
      <c r="CZ165" s="370"/>
      <c r="DA165" s="370"/>
      <c r="DB165" s="370"/>
      <c r="DC165" s="370"/>
      <c r="DD165" s="370"/>
      <c r="DE165" s="370"/>
      <c r="DF165" s="370"/>
      <c r="DG165" s="370"/>
      <c r="DH165" s="431"/>
      <c r="DI165" s="370"/>
      <c r="DJ165" s="370"/>
      <c r="DK165" s="370"/>
      <c r="DL165" s="370"/>
      <c r="DM165" s="370"/>
      <c r="DN165" s="370"/>
      <c r="DO165" s="370"/>
      <c r="DP165" s="370"/>
      <c r="DQ165" s="370"/>
      <c r="DR165" s="370"/>
      <c r="DS165" s="431"/>
      <c r="DU165" s="370"/>
      <c r="DV165" s="370"/>
      <c r="DW165" s="370"/>
      <c r="DX165" s="370"/>
      <c r="DY165" s="370"/>
      <c r="DZ165" s="370"/>
      <c r="EA165" s="370"/>
      <c r="EB165" s="370"/>
      <c r="EC165" s="370"/>
      <c r="ED165" s="370"/>
      <c r="EO165" s="370"/>
    </row>
    <row r="166" ht="15.75" customHeight="1">
      <c r="A166" s="8"/>
      <c r="B166" s="370"/>
      <c r="C166" s="1"/>
      <c r="D166" s="1"/>
      <c r="E166" s="1"/>
      <c r="F166" s="1"/>
      <c r="G166" s="1"/>
      <c r="H166" s="1"/>
      <c r="I166" s="1"/>
      <c r="J166" s="1"/>
      <c r="K166" s="1"/>
      <c r="L166" s="371"/>
      <c r="M166" s="37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370"/>
      <c r="Y166" s="1"/>
      <c r="Z166" s="370"/>
      <c r="AA166" s="370"/>
      <c r="AB166" s="370"/>
      <c r="AC166" s="370"/>
      <c r="AD166" s="370"/>
      <c r="AE166" s="370"/>
      <c r="AF166" s="370"/>
      <c r="AG166" s="370"/>
      <c r="AH166" s="370"/>
      <c r="AI166" s="431"/>
      <c r="AK166" s="370"/>
      <c r="AL166" s="370"/>
      <c r="AM166" s="370"/>
      <c r="AN166" s="370"/>
      <c r="AO166" s="370"/>
      <c r="AP166" s="370"/>
      <c r="AQ166" s="370"/>
      <c r="AR166" s="370"/>
      <c r="AS166" s="370"/>
      <c r="AT166" s="370"/>
      <c r="AV166" s="370"/>
      <c r="AW166" s="370"/>
      <c r="AX166" s="370"/>
      <c r="AY166" s="370"/>
      <c r="AZ166" s="370"/>
      <c r="BA166" s="370"/>
      <c r="BB166" s="370"/>
      <c r="BC166" s="370"/>
      <c r="BD166" s="370"/>
      <c r="BE166" s="431"/>
      <c r="BG166" s="370"/>
      <c r="BH166" s="370"/>
      <c r="BI166" s="370"/>
      <c r="BJ166" s="370"/>
      <c r="BK166" s="370"/>
      <c r="BL166" s="370"/>
      <c r="BM166" s="370"/>
      <c r="BN166" s="370"/>
      <c r="BO166" s="370"/>
      <c r="BP166" s="431"/>
      <c r="BR166" s="370"/>
      <c r="BS166" s="370"/>
      <c r="BT166" s="370"/>
      <c r="BU166" s="370"/>
      <c r="BV166" s="370"/>
      <c r="BW166" s="370"/>
      <c r="BX166" s="370"/>
      <c r="BY166" s="370"/>
      <c r="BZ166" s="370"/>
      <c r="CA166" s="370"/>
      <c r="CC166" s="370"/>
      <c r="CD166" s="370"/>
      <c r="CE166" s="370"/>
      <c r="CF166" s="370"/>
      <c r="CG166" s="370"/>
      <c r="CH166" s="370"/>
      <c r="CI166" s="370"/>
      <c r="CJ166" s="370"/>
      <c r="CK166" s="370"/>
      <c r="CL166" s="370"/>
      <c r="CN166" s="370"/>
      <c r="CO166" s="370"/>
      <c r="CP166" s="370"/>
      <c r="CQ166" s="370"/>
      <c r="CR166" s="370"/>
      <c r="CS166" s="370"/>
      <c r="CT166" s="370"/>
      <c r="CU166" s="370"/>
      <c r="CV166" s="370"/>
      <c r="CW166" s="454"/>
      <c r="CY166" s="370"/>
      <c r="CZ166" s="370"/>
      <c r="DA166" s="370"/>
      <c r="DB166" s="370"/>
      <c r="DC166" s="370"/>
      <c r="DD166" s="370"/>
      <c r="DE166" s="370"/>
      <c r="DF166" s="370"/>
      <c r="DG166" s="370"/>
      <c r="DH166" s="431"/>
      <c r="DI166" s="370"/>
      <c r="DJ166" s="370"/>
      <c r="DK166" s="370"/>
      <c r="DL166" s="370"/>
      <c r="DM166" s="370"/>
      <c r="DN166" s="370"/>
      <c r="DO166" s="370"/>
      <c r="DP166" s="370"/>
      <c r="DQ166" s="370"/>
      <c r="DR166" s="370"/>
      <c r="DS166" s="431"/>
      <c r="DU166" s="370"/>
      <c r="DV166" s="370"/>
      <c r="DW166" s="370"/>
      <c r="DX166" s="370"/>
      <c r="DY166" s="370"/>
      <c r="DZ166" s="370"/>
      <c r="EA166" s="370"/>
      <c r="EB166" s="370"/>
      <c r="EC166" s="370"/>
      <c r="ED166" s="370"/>
      <c r="EO166" s="370"/>
    </row>
    <row r="167" ht="15.75" customHeight="1">
      <c r="A167" s="8"/>
      <c r="B167" s="370"/>
      <c r="C167" s="1"/>
      <c r="D167" s="1"/>
      <c r="E167" s="1"/>
      <c r="F167" s="1"/>
      <c r="G167" s="1"/>
      <c r="H167" s="1"/>
      <c r="I167" s="1"/>
      <c r="J167" s="1"/>
      <c r="K167" s="1"/>
      <c r="L167" s="371"/>
      <c r="M167" s="37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I167" s="373"/>
      <c r="BE167" s="373"/>
      <c r="BP167" s="373"/>
      <c r="CL167" s="1"/>
      <c r="CW167" s="33"/>
      <c r="DH167" s="373"/>
      <c r="DS167" s="373"/>
    </row>
    <row r="168" ht="15.75" customHeight="1">
      <c r="A168" s="8"/>
      <c r="B168" s="370"/>
      <c r="C168" s="1"/>
      <c r="D168" s="1"/>
      <c r="E168" s="1"/>
      <c r="F168" s="1"/>
      <c r="G168" s="1"/>
      <c r="H168" s="1"/>
      <c r="I168" s="1"/>
      <c r="J168" s="1"/>
      <c r="K168" s="1"/>
      <c r="L168" s="371"/>
      <c r="M168" s="37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I168" s="373"/>
      <c r="BE168" s="373"/>
      <c r="BP168" s="373"/>
      <c r="CL168" s="1"/>
      <c r="CW168" s="33"/>
      <c r="DH168" s="373"/>
      <c r="DS168" s="373"/>
    </row>
    <row r="169" ht="15.75" customHeight="1">
      <c r="A169" s="8"/>
      <c r="B169" s="370"/>
      <c r="C169" s="1"/>
      <c r="D169" s="1"/>
      <c r="E169" s="1"/>
      <c r="F169" s="1"/>
      <c r="G169" s="1"/>
      <c r="H169" s="1"/>
      <c r="I169" s="1"/>
      <c r="J169" s="1"/>
      <c r="K169" s="1"/>
      <c r="L169" s="371"/>
      <c r="M169" s="37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I169" s="373"/>
      <c r="BE169" s="373"/>
      <c r="BP169" s="373"/>
      <c r="CL169" s="1"/>
      <c r="CW169" s="33"/>
      <c r="DH169" s="373"/>
      <c r="DS169" s="373"/>
    </row>
    <row r="170" ht="15.75" customHeight="1">
      <c r="A170" s="8"/>
      <c r="B170" s="370"/>
      <c r="C170" s="1"/>
      <c r="D170" s="1"/>
      <c r="E170" s="1"/>
      <c r="F170" s="1"/>
      <c r="G170" s="1"/>
      <c r="H170" s="1"/>
      <c r="I170" s="1"/>
      <c r="J170" s="1"/>
      <c r="K170" s="1"/>
      <c r="L170" s="371"/>
      <c r="M170" s="37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I170" s="373"/>
      <c r="BE170" s="373"/>
      <c r="BP170" s="373"/>
      <c r="CL170" s="1"/>
      <c r="CW170" s="33"/>
      <c r="DH170" s="373"/>
      <c r="DS170" s="373"/>
    </row>
    <row r="171" ht="15.75" customHeight="1">
      <c r="A171" s="8"/>
      <c r="B171" s="370"/>
      <c r="C171" s="1"/>
      <c r="D171" s="1"/>
      <c r="E171" s="1"/>
      <c r="F171" s="1"/>
      <c r="G171" s="1"/>
      <c r="H171" s="1"/>
      <c r="I171" s="1"/>
      <c r="J171" s="1"/>
      <c r="K171" s="1"/>
      <c r="L171" s="371"/>
      <c r="M171" s="37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I171" s="373"/>
      <c r="BE171" s="373"/>
      <c r="BP171" s="373"/>
      <c r="CL171" s="1"/>
      <c r="CW171" s="33"/>
      <c r="DH171" s="373"/>
      <c r="DS171" s="373"/>
    </row>
    <row r="172" ht="15.75" customHeight="1">
      <c r="A172" s="8"/>
      <c r="B172" s="370"/>
      <c r="C172" s="1"/>
      <c r="D172" s="1"/>
      <c r="E172" s="1"/>
      <c r="F172" s="1"/>
      <c r="G172" s="1"/>
      <c r="H172" s="1"/>
      <c r="I172" s="1"/>
      <c r="J172" s="1"/>
      <c r="K172" s="1"/>
      <c r="L172" s="371"/>
      <c r="M172" s="37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I172" s="373"/>
      <c r="BE172" s="373"/>
      <c r="BP172" s="373"/>
      <c r="CL172" s="1"/>
      <c r="CW172" s="33"/>
      <c r="DH172" s="373"/>
      <c r="DS172" s="373"/>
    </row>
    <row r="173" ht="15.75" customHeight="1">
      <c r="A173" s="8"/>
      <c r="B173" s="370"/>
      <c r="C173" s="1"/>
      <c r="D173" s="1"/>
      <c r="E173" s="1"/>
      <c r="F173" s="1"/>
      <c r="G173" s="1"/>
      <c r="H173" s="1"/>
      <c r="I173" s="1"/>
      <c r="J173" s="1"/>
      <c r="K173" s="1"/>
      <c r="L173" s="371"/>
      <c r="M173" s="37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I173" s="373"/>
      <c r="BE173" s="373"/>
      <c r="BP173" s="373"/>
      <c r="CL173" s="1"/>
      <c r="CW173" s="33"/>
      <c r="DH173" s="373"/>
      <c r="DS173" s="373"/>
    </row>
    <row r="174" ht="15.75" customHeight="1">
      <c r="A174" s="8"/>
      <c r="B174" s="370"/>
      <c r="C174" s="1"/>
      <c r="D174" s="1"/>
      <c r="E174" s="1"/>
      <c r="F174" s="1"/>
      <c r="G174" s="1"/>
      <c r="H174" s="1"/>
      <c r="I174" s="1"/>
      <c r="J174" s="1"/>
      <c r="K174" s="1"/>
      <c r="L174" s="371"/>
      <c r="M174" s="37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I174" s="373"/>
      <c r="BE174" s="373"/>
      <c r="BP174" s="373"/>
      <c r="CL174" s="1"/>
      <c r="CW174" s="33"/>
      <c r="DH174" s="373"/>
      <c r="DS174" s="373"/>
      <c r="EE174" s="370"/>
      <c r="EF174" s="370"/>
      <c r="EG174" s="370"/>
      <c r="EH174" s="370"/>
      <c r="EI174" s="370"/>
      <c r="EJ174" s="370"/>
      <c r="EK174" s="370"/>
      <c r="EL174" s="370"/>
      <c r="EM174" s="370"/>
      <c r="EN174" s="370"/>
    </row>
    <row r="175" ht="15.75" customHeight="1">
      <c r="A175" s="8"/>
      <c r="B175" s="370"/>
      <c r="C175" s="1"/>
      <c r="D175" s="1"/>
      <c r="E175" s="1"/>
      <c r="F175" s="1"/>
      <c r="G175" s="1"/>
      <c r="H175" s="1"/>
      <c r="I175" s="1"/>
      <c r="J175" s="1"/>
      <c r="K175" s="1"/>
      <c r="L175" s="371"/>
      <c r="M175" s="37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I175" s="373"/>
      <c r="BE175" s="373"/>
      <c r="BP175" s="373"/>
      <c r="CL175" s="1"/>
      <c r="CW175" s="33"/>
      <c r="DH175" s="373"/>
      <c r="DS175" s="373"/>
    </row>
    <row r="176" ht="15.75" customHeight="1">
      <c r="A176" s="8"/>
      <c r="B176" s="370"/>
      <c r="C176" s="1"/>
      <c r="D176" s="1"/>
      <c r="E176" s="1"/>
      <c r="F176" s="1"/>
      <c r="G176" s="1"/>
      <c r="H176" s="1"/>
      <c r="I176" s="1"/>
      <c r="J176" s="1"/>
      <c r="K176" s="1"/>
      <c r="L176" s="371"/>
      <c r="M176" s="37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I176" s="373"/>
      <c r="BE176" s="373"/>
      <c r="BP176" s="373"/>
      <c r="CL176" s="1"/>
      <c r="CW176" s="33"/>
      <c r="DH176" s="373"/>
      <c r="DS176" s="373"/>
      <c r="EE176" s="370"/>
      <c r="EF176" s="370"/>
      <c r="EG176" s="370"/>
      <c r="EH176" s="370"/>
      <c r="EI176" s="370"/>
      <c r="EJ176" s="370"/>
      <c r="EK176" s="370"/>
      <c r="EL176" s="370"/>
      <c r="EM176" s="370"/>
      <c r="EN176" s="370"/>
    </row>
    <row r="177" ht="15.75" customHeight="1">
      <c r="A177" s="8"/>
      <c r="B177" s="370"/>
      <c r="C177" s="1"/>
      <c r="D177" s="1"/>
      <c r="E177" s="1"/>
      <c r="F177" s="1"/>
      <c r="G177" s="1"/>
      <c r="H177" s="1"/>
      <c r="I177" s="1"/>
      <c r="J177" s="1"/>
      <c r="K177" s="1"/>
      <c r="L177" s="371"/>
      <c r="M177" s="37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I177" s="373"/>
      <c r="BE177" s="373"/>
      <c r="BP177" s="373"/>
      <c r="CL177" s="1"/>
      <c r="CW177" s="33"/>
      <c r="DH177" s="373"/>
      <c r="DS177" s="373"/>
    </row>
    <row r="178" ht="15.75" customHeight="1">
      <c r="A178" s="8"/>
      <c r="B178" s="370"/>
      <c r="C178" s="1"/>
      <c r="D178" s="370"/>
      <c r="E178" s="370"/>
      <c r="F178" s="370"/>
      <c r="G178" s="370"/>
      <c r="H178" s="370"/>
      <c r="I178" s="370"/>
      <c r="J178" s="370"/>
      <c r="K178" s="370"/>
      <c r="L178" s="370"/>
      <c r="M178" s="372"/>
      <c r="N178" s="1"/>
      <c r="O178" s="370"/>
      <c r="P178" s="370"/>
      <c r="Q178" s="370"/>
      <c r="R178" s="370"/>
      <c r="S178" s="370"/>
      <c r="T178" s="370"/>
      <c r="U178" s="370"/>
      <c r="V178" s="370"/>
      <c r="W178" s="370"/>
      <c r="X178" s="1"/>
      <c r="Y178" s="1"/>
      <c r="Z178" s="1"/>
      <c r="AA178" s="1"/>
      <c r="AB178" s="1"/>
      <c r="AC178" s="1"/>
      <c r="AD178" s="1"/>
      <c r="AE178" s="1"/>
      <c r="AI178" s="373"/>
      <c r="BE178" s="373"/>
      <c r="BP178" s="373"/>
      <c r="CL178" s="1"/>
      <c r="CW178" s="33"/>
      <c r="DH178" s="373"/>
      <c r="DS178" s="373"/>
      <c r="EE178" s="370"/>
      <c r="EF178" s="370"/>
      <c r="EG178" s="370"/>
      <c r="EH178" s="370"/>
      <c r="EI178" s="370"/>
      <c r="EJ178" s="370"/>
      <c r="EK178" s="370"/>
      <c r="EL178" s="370"/>
      <c r="EM178" s="370"/>
      <c r="EN178" s="370"/>
    </row>
    <row r="179" ht="15.75" customHeight="1">
      <c r="A179" s="8"/>
      <c r="B179" s="370"/>
      <c r="C179" s="1"/>
      <c r="D179" s="1"/>
      <c r="E179" s="1"/>
      <c r="F179" s="1"/>
      <c r="G179" s="1"/>
      <c r="H179" s="1"/>
      <c r="I179" s="1"/>
      <c r="J179" s="1"/>
      <c r="K179" s="1"/>
      <c r="L179" s="371"/>
      <c r="M179" s="37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370"/>
      <c r="Y179" s="1"/>
      <c r="Z179" s="370"/>
      <c r="AA179" s="370"/>
      <c r="AB179" s="370"/>
      <c r="AC179" s="370"/>
      <c r="AD179" s="370"/>
      <c r="AE179" s="370"/>
      <c r="AF179" s="370"/>
      <c r="AG179" s="370"/>
      <c r="AH179" s="370"/>
      <c r="AI179" s="431"/>
      <c r="AK179" s="370"/>
      <c r="AL179" s="370"/>
      <c r="AM179" s="370"/>
      <c r="AN179" s="370"/>
      <c r="AO179" s="370"/>
      <c r="AP179" s="370"/>
      <c r="AQ179" s="370"/>
      <c r="AR179" s="370"/>
      <c r="AS179" s="370"/>
      <c r="AT179" s="370"/>
      <c r="AV179" s="370"/>
      <c r="AW179" s="370"/>
      <c r="AX179" s="370"/>
      <c r="AY179" s="370"/>
      <c r="AZ179" s="370"/>
      <c r="BA179" s="370"/>
      <c r="BB179" s="370"/>
      <c r="BC179" s="370"/>
      <c r="BD179" s="370"/>
      <c r="BE179" s="431"/>
      <c r="BG179" s="370"/>
      <c r="BH179" s="370"/>
      <c r="BI179" s="370"/>
      <c r="BJ179" s="370"/>
      <c r="BK179" s="370"/>
      <c r="BL179" s="370"/>
      <c r="BM179" s="370"/>
      <c r="BN179" s="370"/>
      <c r="BO179" s="370"/>
      <c r="BP179" s="431"/>
      <c r="BR179" s="370"/>
      <c r="BS179" s="370"/>
      <c r="BT179" s="370"/>
      <c r="BU179" s="370"/>
      <c r="BV179" s="370"/>
      <c r="BW179" s="370"/>
      <c r="BX179" s="370"/>
      <c r="BY179" s="370"/>
      <c r="BZ179" s="370"/>
      <c r="CA179" s="370"/>
      <c r="CC179" s="370"/>
      <c r="CD179" s="370"/>
      <c r="CE179" s="370"/>
      <c r="CF179" s="370"/>
      <c r="CG179" s="370"/>
      <c r="CH179" s="370"/>
      <c r="CI179" s="370"/>
      <c r="CJ179" s="370"/>
      <c r="CK179" s="370"/>
      <c r="CL179" s="370"/>
      <c r="CN179" s="370"/>
      <c r="CO179" s="370"/>
      <c r="CP179" s="370"/>
      <c r="CQ179" s="370"/>
      <c r="CR179" s="370"/>
      <c r="CS179" s="370"/>
      <c r="CT179" s="370"/>
      <c r="CU179" s="370"/>
      <c r="CV179" s="370"/>
      <c r="CW179" s="454"/>
      <c r="CY179" s="370"/>
      <c r="CZ179" s="370"/>
      <c r="DA179" s="370"/>
      <c r="DB179" s="370"/>
      <c r="DC179" s="370"/>
      <c r="DD179" s="370"/>
      <c r="DE179" s="370"/>
      <c r="DF179" s="370"/>
      <c r="DG179" s="370"/>
      <c r="DH179" s="431"/>
      <c r="DI179" s="370"/>
      <c r="DJ179" s="370"/>
      <c r="DK179" s="370"/>
      <c r="DL179" s="370"/>
      <c r="DM179" s="370"/>
      <c r="DN179" s="370"/>
      <c r="DO179" s="370"/>
      <c r="DP179" s="370"/>
      <c r="DQ179" s="370"/>
      <c r="DR179" s="370"/>
      <c r="DS179" s="431"/>
      <c r="DU179" s="370"/>
      <c r="DV179" s="370"/>
      <c r="DW179" s="370"/>
      <c r="DX179" s="370"/>
      <c r="DY179" s="370"/>
      <c r="DZ179" s="370"/>
      <c r="EA179" s="370"/>
      <c r="EB179" s="370"/>
      <c r="EC179" s="370"/>
      <c r="ED179" s="370"/>
      <c r="EE179" s="370"/>
      <c r="EF179" s="370"/>
      <c r="EG179" s="370"/>
      <c r="EH179" s="370"/>
      <c r="EI179" s="370"/>
      <c r="EJ179" s="370"/>
      <c r="EK179" s="370"/>
      <c r="EL179" s="370"/>
      <c r="EM179" s="370"/>
      <c r="EN179" s="370"/>
      <c r="EO179" s="370"/>
    </row>
    <row r="180" ht="15.75" customHeight="1">
      <c r="A180" s="8"/>
      <c r="B180" s="370"/>
      <c r="C180" s="1"/>
      <c r="D180" s="370"/>
      <c r="E180" s="370"/>
      <c r="F180" s="370"/>
      <c r="G180" s="370"/>
      <c r="H180" s="370"/>
      <c r="I180" s="370"/>
      <c r="J180" s="370"/>
      <c r="K180" s="370"/>
      <c r="L180" s="370"/>
      <c r="M180" s="421"/>
      <c r="N180" s="1"/>
      <c r="O180" s="370"/>
      <c r="P180" s="370"/>
      <c r="Q180" s="370"/>
      <c r="R180" s="370"/>
      <c r="S180" s="370"/>
      <c r="T180" s="370"/>
      <c r="U180" s="370"/>
      <c r="V180" s="370"/>
      <c r="W180" s="370"/>
      <c r="X180" s="1"/>
      <c r="Y180" s="1"/>
      <c r="Z180" s="1"/>
      <c r="AA180" s="1"/>
      <c r="AB180" s="1"/>
      <c r="AC180" s="1"/>
      <c r="AD180" s="1"/>
      <c r="AE180" s="1"/>
      <c r="AI180" s="373"/>
      <c r="BE180" s="373"/>
      <c r="BP180" s="373"/>
      <c r="CL180" s="1"/>
      <c r="CW180" s="33"/>
      <c r="DH180" s="373"/>
      <c r="DS180" s="373"/>
    </row>
    <row r="181" ht="15.75" customHeight="1">
      <c r="A181" s="8"/>
      <c r="B181" s="370"/>
      <c r="C181" s="1"/>
      <c r="D181" s="1"/>
      <c r="E181" s="1"/>
      <c r="F181" s="1"/>
      <c r="G181" s="1"/>
      <c r="H181" s="1"/>
      <c r="I181" s="1"/>
      <c r="J181" s="1"/>
      <c r="K181" s="1"/>
      <c r="L181" s="371"/>
      <c r="M181" s="37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370"/>
      <c r="Y181" s="1"/>
      <c r="Z181" s="370"/>
      <c r="AA181" s="370"/>
      <c r="AB181" s="370"/>
      <c r="AC181" s="370"/>
      <c r="AD181" s="370"/>
      <c r="AE181" s="370"/>
      <c r="AF181" s="370"/>
      <c r="AG181" s="370"/>
      <c r="AH181" s="370"/>
      <c r="AI181" s="431"/>
      <c r="AK181" s="370"/>
      <c r="AL181" s="370"/>
      <c r="AM181" s="370"/>
      <c r="AN181" s="370"/>
      <c r="AO181" s="370"/>
      <c r="AP181" s="370"/>
      <c r="AQ181" s="370"/>
      <c r="AR181" s="370"/>
      <c r="AS181" s="370"/>
      <c r="AT181" s="370"/>
      <c r="AV181" s="370"/>
      <c r="AW181" s="370"/>
      <c r="AX181" s="370"/>
      <c r="AY181" s="370"/>
      <c r="AZ181" s="370"/>
      <c r="BA181" s="370"/>
      <c r="BB181" s="370"/>
      <c r="BC181" s="370"/>
      <c r="BD181" s="370"/>
      <c r="BE181" s="431"/>
      <c r="BG181" s="370"/>
      <c r="BH181" s="370"/>
      <c r="BI181" s="370"/>
      <c r="BJ181" s="370"/>
      <c r="BK181" s="370"/>
      <c r="BL181" s="370"/>
      <c r="BM181" s="370"/>
      <c r="BN181" s="370"/>
      <c r="BO181" s="370"/>
      <c r="BP181" s="431"/>
      <c r="BR181" s="370"/>
      <c r="BS181" s="370"/>
      <c r="BT181" s="370"/>
      <c r="BU181" s="370"/>
      <c r="BV181" s="370"/>
      <c r="BW181" s="370"/>
      <c r="BX181" s="370"/>
      <c r="BY181" s="370"/>
      <c r="BZ181" s="370"/>
      <c r="CA181" s="370"/>
      <c r="CC181" s="370"/>
      <c r="CD181" s="370"/>
      <c r="CE181" s="370"/>
      <c r="CF181" s="370"/>
      <c r="CG181" s="370"/>
      <c r="CH181" s="370"/>
      <c r="CI181" s="370"/>
      <c r="CJ181" s="370"/>
      <c r="CK181" s="370"/>
      <c r="CL181" s="370"/>
      <c r="CN181" s="370"/>
      <c r="CO181" s="370"/>
      <c r="CP181" s="370"/>
      <c r="CQ181" s="370"/>
      <c r="CR181" s="370"/>
      <c r="CS181" s="370"/>
      <c r="CT181" s="370"/>
      <c r="CU181" s="370"/>
      <c r="CV181" s="370"/>
      <c r="CW181" s="454"/>
      <c r="CY181" s="370"/>
      <c r="CZ181" s="370"/>
      <c r="DA181" s="370"/>
      <c r="DB181" s="370"/>
      <c r="DC181" s="370"/>
      <c r="DD181" s="370"/>
      <c r="DE181" s="370"/>
      <c r="DF181" s="370"/>
      <c r="DG181" s="370"/>
      <c r="DH181" s="431"/>
      <c r="DI181" s="370"/>
      <c r="DJ181" s="370"/>
      <c r="DK181" s="370"/>
      <c r="DL181" s="370"/>
      <c r="DM181" s="370"/>
      <c r="DN181" s="370"/>
      <c r="DO181" s="370"/>
      <c r="DP181" s="370"/>
      <c r="DQ181" s="370"/>
      <c r="DR181" s="370"/>
      <c r="DS181" s="431"/>
      <c r="DU181" s="370"/>
      <c r="DV181" s="370"/>
      <c r="DW181" s="370"/>
      <c r="DX181" s="370"/>
      <c r="DY181" s="370"/>
      <c r="DZ181" s="370"/>
      <c r="EA181" s="370"/>
      <c r="EB181" s="370"/>
      <c r="EC181" s="370"/>
      <c r="ED181" s="370"/>
      <c r="EO181" s="370"/>
    </row>
    <row r="182" ht="15.75" customHeight="1">
      <c r="A182" s="8"/>
      <c r="B182" s="370"/>
      <c r="C182" s="1"/>
      <c r="D182" s="370"/>
      <c r="E182" s="370"/>
      <c r="F182" s="370"/>
      <c r="G182" s="370"/>
      <c r="H182" s="370"/>
      <c r="I182" s="370"/>
      <c r="J182" s="370"/>
      <c r="K182" s="370"/>
      <c r="L182" s="370"/>
      <c r="M182" s="421"/>
      <c r="N182" s="1"/>
      <c r="O182" s="370"/>
      <c r="P182" s="370"/>
      <c r="Q182" s="370"/>
      <c r="R182" s="370"/>
      <c r="S182" s="370"/>
      <c r="T182" s="370"/>
      <c r="U182" s="370"/>
      <c r="V182" s="370"/>
      <c r="W182" s="370"/>
      <c r="X182" s="1"/>
      <c r="Y182" s="1"/>
      <c r="Z182" s="1"/>
      <c r="AA182" s="1"/>
      <c r="AB182" s="1"/>
      <c r="AC182" s="1"/>
      <c r="AD182" s="1"/>
      <c r="AE182" s="1"/>
      <c r="AI182" s="373"/>
      <c r="BE182" s="373"/>
      <c r="BP182" s="373"/>
      <c r="CL182" s="1"/>
      <c r="CW182" s="33"/>
      <c r="DH182" s="373"/>
      <c r="DS182" s="373"/>
    </row>
    <row r="183" ht="15.75" customHeight="1">
      <c r="A183" s="370"/>
      <c r="B183" s="370"/>
      <c r="C183" s="1"/>
      <c r="D183" s="370"/>
      <c r="E183" s="370"/>
      <c r="F183" s="370"/>
      <c r="G183" s="370"/>
      <c r="H183" s="370"/>
      <c r="I183" s="370"/>
      <c r="J183" s="370"/>
      <c r="K183" s="370"/>
      <c r="L183" s="370"/>
      <c r="M183" s="421"/>
      <c r="N183" s="1"/>
      <c r="O183" s="370"/>
      <c r="P183" s="370"/>
      <c r="Q183" s="370"/>
      <c r="R183" s="370"/>
      <c r="S183" s="370"/>
      <c r="T183" s="370"/>
      <c r="U183" s="370"/>
      <c r="V183" s="370"/>
      <c r="W183" s="370"/>
      <c r="X183" s="370"/>
      <c r="Y183" s="1"/>
      <c r="Z183" s="370"/>
      <c r="AA183" s="370"/>
      <c r="AB183" s="370"/>
      <c r="AC183" s="370"/>
      <c r="AD183" s="370"/>
      <c r="AE183" s="370"/>
      <c r="AF183" s="370"/>
      <c r="AG183" s="370"/>
      <c r="AH183" s="370"/>
      <c r="AI183" s="431"/>
      <c r="AK183" s="370"/>
      <c r="AL183" s="370"/>
      <c r="AM183" s="370"/>
      <c r="AN183" s="370"/>
      <c r="AO183" s="370"/>
      <c r="AP183" s="370"/>
      <c r="AQ183" s="370"/>
      <c r="AR183" s="370"/>
      <c r="AS183" s="370"/>
      <c r="AT183" s="370"/>
      <c r="AV183" s="370"/>
      <c r="AW183" s="370"/>
      <c r="AX183" s="370"/>
      <c r="AY183" s="370"/>
      <c r="AZ183" s="370"/>
      <c r="BA183" s="370"/>
      <c r="BB183" s="370"/>
      <c r="BC183" s="370"/>
      <c r="BD183" s="370"/>
      <c r="BE183" s="431"/>
      <c r="BG183" s="370"/>
      <c r="BH183" s="370"/>
      <c r="BI183" s="370"/>
      <c r="BJ183" s="370"/>
      <c r="BK183" s="370"/>
      <c r="BL183" s="370"/>
      <c r="BM183" s="370"/>
      <c r="BN183" s="370"/>
      <c r="BO183" s="370"/>
      <c r="BP183" s="431"/>
      <c r="BR183" s="370"/>
      <c r="BS183" s="370"/>
      <c r="BT183" s="370"/>
      <c r="BU183" s="370"/>
      <c r="BV183" s="370"/>
      <c r="BW183" s="370"/>
      <c r="BX183" s="370"/>
      <c r="BY183" s="370"/>
      <c r="BZ183" s="370"/>
      <c r="CA183" s="370"/>
      <c r="CC183" s="370"/>
      <c r="CD183" s="370"/>
      <c r="CE183" s="370"/>
      <c r="CF183" s="370"/>
      <c r="CG183" s="370"/>
      <c r="CH183" s="370"/>
      <c r="CI183" s="370"/>
      <c r="CJ183" s="370"/>
      <c r="CK183" s="370"/>
      <c r="CL183" s="370"/>
      <c r="CN183" s="370"/>
      <c r="CO183" s="370"/>
      <c r="CP183" s="370"/>
      <c r="CQ183" s="370"/>
      <c r="CR183" s="370"/>
      <c r="CS183" s="370"/>
      <c r="CT183" s="370"/>
      <c r="CU183" s="370"/>
      <c r="CV183" s="370"/>
      <c r="CW183" s="454"/>
      <c r="CY183" s="370"/>
      <c r="CZ183" s="370"/>
      <c r="DA183" s="370"/>
      <c r="DB183" s="370"/>
      <c r="DC183" s="370"/>
      <c r="DD183" s="370"/>
      <c r="DE183" s="370"/>
      <c r="DF183" s="370"/>
      <c r="DG183" s="370"/>
      <c r="DH183" s="431"/>
      <c r="DI183" s="370"/>
      <c r="DJ183" s="370"/>
      <c r="DK183" s="370"/>
      <c r="DL183" s="370"/>
      <c r="DM183" s="370"/>
      <c r="DN183" s="370"/>
      <c r="DO183" s="370"/>
      <c r="DP183" s="370"/>
      <c r="DQ183" s="370"/>
      <c r="DR183" s="370"/>
      <c r="DS183" s="431"/>
      <c r="DU183" s="370"/>
      <c r="DV183" s="370"/>
      <c r="DW183" s="370"/>
      <c r="DX183" s="370"/>
      <c r="DY183" s="370"/>
      <c r="DZ183" s="370"/>
      <c r="EA183" s="370"/>
      <c r="EB183" s="370"/>
      <c r="EC183" s="370"/>
      <c r="ED183" s="370"/>
      <c r="EO183" s="370"/>
    </row>
    <row r="184" ht="15.75" customHeight="1">
      <c r="A184" s="370"/>
      <c r="B184" s="370"/>
      <c r="C184" s="1"/>
      <c r="D184" s="1"/>
      <c r="E184" s="1"/>
      <c r="F184" s="1"/>
      <c r="G184" s="1"/>
      <c r="H184" s="1"/>
      <c r="I184" s="1"/>
      <c r="J184" s="1"/>
      <c r="K184" s="1"/>
      <c r="L184" s="371"/>
      <c r="M184" s="37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370"/>
      <c r="Y184" s="1"/>
      <c r="Z184" s="370"/>
      <c r="AA184" s="370"/>
      <c r="AB184" s="370"/>
      <c r="AC184" s="370"/>
      <c r="AD184" s="370"/>
      <c r="AE184" s="370"/>
      <c r="AF184" s="370"/>
      <c r="AG184" s="370"/>
      <c r="AH184" s="370"/>
      <c r="AI184" s="431"/>
      <c r="AK184" s="370"/>
      <c r="AL184" s="370"/>
      <c r="AM184" s="370"/>
      <c r="AN184" s="370"/>
      <c r="AO184" s="370"/>
      <c r="AP184" s="370"/>
      <c r="AQ184" s="370"/>
      <c r="AR184" s="370"/>
      <c r="AS184" s="370"/>
      <c r="AT184" s="370"/>
      <c r="AV184" s="370"/>
      <c r="AW184" s="370"/>
      <c r="AX184" s="370"/>
      <c r="AY184" s="370"/>
      <c r="AZ184" s="370"/>
      <c r="BA184" s="370"/>
      <c r="BB184" s="370"/>
      <c r="BC184" s="370"/>
      <c r="BD184" s="370"/>
      <c r="BE184" s="431"/>
      <c r="BG184" s="370"/>
      <c r="BH184" s="370"/>
      <c r="BI184" s="370"/>
      <c r="BJ184" s="370"/>
      <c r="BK184" s="370"/>
      <c r="BL184" s="370"/>
      <c r="BM184" s="370"/>
      <c r="BN184" s="370"/>
      <c r="BO184" s="370"/>
      <c r="BP184" s="431"/>
      <c r="BR184" s="370"/>
      <c r="BS184" s="370"/>
      <c r="BT184" s="370"/>
      <c r="BU184" s="370"/>
      <c r="BV184" s="370"/>
      <c r="BW184" s="370"/>
      <c r="BX184" s="370"/>
      <c r="BY184" s="370"/>
      <c r="BZ184" s="370"/>
      <c r="CA184" s="370"/>
      <c r="CC184" s="370"/>
      <c r="CD184" s="370"/>
      <c r="CE184" s="370"/>
      <c r="CF184" s="370"/>
      <c r="CG184" s="370"/>
      <c r="CH184" s="370"/>
      <c r="CI184" s="370"/>
      <c r="CJ184" s="370"/>
      <c r="CK184" s="370"/>
      <c r="CL184" s="370"/>
      <c r="CN184" s="370"/>
      <c r="CO184" s="370"/>
      <c r="CP184" s="370"/>
      <c r="CQ184" s="370"/>
      <c r="CR184" s="370"/>
      <c r="CS184" s="370"/>
      <c r="CT184" s="370"/>
      <c r="CU184" s="370"/>
      <c r="CV184" s="370"/>
      <c r="CW184" s="454"/>
      <c r="CY184" s="370"/>
      <c r="CZ184" s="370"/>
      <c r="DA184" s="370"/>
      <c r="DB184" s="370"/>
      <c r="DC184" s="370"/>
      <c r="DD184" s="370"/>
      <c r="DE184" s="370"/>
      <c r="DF184" s="370"/>
      <c r="DG184" s="370"/>
      <c r="DH184" s="431"/>
      <c r="DI184" s="370"/>
      <c r="DJ184" s="370"/>
      <c r="DK184" s="370"/>
      <c r="DL184" s="370"/>
      <c r="DM184" s="370"/>
      <c r="DN184" s="370"/>
      <c r="DO184" s="370"/>
      <c r="DP184" s="370"/>
      <c r="DQ184" s="370"/>
      <c r="DR184" s="370"/>
      <c r="DS184" s="431"/>
      <c r="DU184" s="370"/>
      <c r="DV184" s="370"/>
      <c r="DW184" s="370"/>
      <c r="DX184" s="370"/>
      <c r="DY184" s="370"/>
      <c r="DZ184" s="370"/>
      <c r="EA184" s="370"/>
      <c r="EB184" s="370"/>
      <c r="EC184" s="370"/>
      <c r="ED184" s="370"/>
      <c r="EO184" s="370"/>
    </row>
    <row r="185" ht="15.75" customHeight="1">
      <c r="A185" s="8"/>
      <c r="B185" s="370"/>
      <c r="C185" s="1"/>
      <c r="D185" s="1"/>
      <c r="E185" s="1"/>
      <c r="F185" s="1"/>
      <c r="G185" s="1"/>
      <c r="H185" s="1"/>
      <c r="I185" s="1"/>
      <c r="J185" s="1"/>
      <c r="K185" s="1"/>
      <c r="L185" s="371"/>
      <c r="M185" s="37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I185" s="373"/>
      <c r="BE185" s="373"/>
      <c r="BP185" s="373"/>
      <c r="CL185" s="1"/>
      <c r="CW185" s="33"/>
      <c r="DH185" s="373"/>
      <c r="DS185" s="373"/>
    </row>
    <row r="186" ht="15.75" customHeight="1">
      <c r="A186" s="8"/>
      <c r="B186" s="370"/>
      <c r="C186" s="1"/>
      <c r="D186" s="1"/>
      <c r="E186" s="1"/>
      <c r="F186" s="1"/>
      <c r="G186" s="1"/>
      <c r="H186" s="1"/>
      <c r="I186" s="1"/>
      <c r="J186" s="1"/>
      <c r="K186" s="1"/>
      <c r="L186" s="371"/>
      <c r="M186" s="37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I186" s="373"/>
      <c r="BE186" s="373"/>
      <c r="BP186" s="373"/>
      <c r="CL186" s="1"/>
      <c r="CW186" s="33"/>
      <c r="DH186" s="373"/>
      <c r="DS186" s="373"/>
    </row>
    <row r="187" ht="15.75" customHeight="1">
      <c r="A187" s="8"/>
      <c r="B187" s="370"/>
      <c r="C187" s="1"/>
      <c r="D187" s="1"/>
      <c r="E187" s="1"/>
      <c r="F187" s="1"/>
      <c r="G187" s="1"/>
      <c r="H187" s="1"/>
      <c r="I187" s="1"/>
      <c r="J187" s="1"/>
      <c r="K187" s="1"/>
      <c r="L187" s="371"/>
      <c r="M187" s="37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I187" s="373"/>
      <c r="BE187" s="373"/>
      <c r="BP187" s="373"/>
      <c r="CL187" s="1"/>
      <c r="CW187" s="33"/>
      <c r="DH187" s="373"/>
      <c r="DS187" s="373"/>
    </row>
    <row r="188" ht="15.75" customHeight="1">
      <c r="A188" s="8"/>
      <c r="B188" s="370"/>
      <c r="C188" s="1"/>
      <c r="D188" s="1"/>
      <c r="E188" s="1"/>
      <c r="F188" s="1"/>
      <c r="G188" s="1"/>
      <c r="H188" s="1"/>
      <c r="I188" s="1"/>
      <c r="J188" s="1"/>
      <c r="K188" s="1"/>
      <c r="L188" s="371"/>
      <c r="M188" s="37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I188" s="373"/>
      <c r="BE188" s="373"/>
      <c r="BP188" s="373"/>
      <c r="CL188" s="1"/>
      <c r="CW188" s="33"/>
      <c r="DH188" s="373"/>
      <c r="DS188" s="373"/>
    </row>
    <row r="189" ht="15.75" customHeight="1">
      <c r="A189" s="8"/>
      <c r="B189" s="370"/>
      <c r="C189" s="1"/>
      <c r="D189" s="1"/>
      <c r="E189" s="1"/>
      <c r="F189" s="1"/>
      <c r="G189" s="1"/>
      <c r="H189" s="1"/>
      <c r="I189" s="1"/>
      <c r="J189" s="1"/>
      <c r="K189" s="1"/>
      <c r="L189" s="371"/>
      <c r="M189" s="37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I189" s="373"/>
      <c r="BE189" s="373"/>
      <c r="BP189" s="373"/>
      <c r="CL189" s="1"/>
      <c r="CW189" s="33"/>
      <c r="DH189" s="373"/>
      <c r="DS189" s="373"/>
    </row>
    <row r="190" ht="15.75" customHeight="1">
      <c r="A190" s="8"/>
      <c r="B190" s="370"/>
      <c r="C190" s="1"/>
      <c r="D190" s="1"/>
      <c r="E190" s="1"/>
      <c r="F190" s="1"/>
      <c r="G190" s="1"/>
      <c r="H190" s="1"/>
      <c r="I190" s="1"/>
      <c r="J190" s="1"/>
      <c r="K190" s="1"/>
      <c r="L190" s="371"/>
      <c r="M190" s="37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I190" s="373"/>
      <c r="BE190" s="373"/>
      <c r="BP190" s="373"/>
      <c r="CL190" s="1"/>
      <c r="CW190" s="33"/>
      <c r="DH190" s="373"/>
      <c r="DS190" s="373"/>
    </row>
    <row r="191" ht="15.75" customHeight="1">
      <c r="A191" s="8"/>
      <c r="B191" s="370"/>
      <c r="C191" s="1"/>
      <c r="D191" s="1"/>
      <c r="E191" s="1"/>
      <c r="F191" s="1"/>
      <c r="G191" s="1"/>
      <c r="H191" s="1"/>
      <c r="I191" s="1"/>
      <c r="J191" s="1"/>
      <c r="K191" s="1"/>
      <c r="L191" s="371"/>
      <c r="M191" s="37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I191" s="373"/>
      <c r="BE191" s="373"/>
      <c r="BP191" s="373"/>
      <c r="CL191" s="1"/>
      <c r="CW191" s="33"/>
      <c r="DH191" s="373"/>
      <c r="DS191" s="373"/>
    </row>
    <row r="192" ht="15.75" customHeight="1">
      <c r="A192" s="8"/>
      <c r="B192" s="370"/>
      <c r="C192" s="1"/>
      <c r="D192" s="1"/>
      <c r="E192" s="1"/>
      <c r="F192" s="1"/>
      <c r="G192" s="1"/>
      <c r="H192" s="1"/>
      <c r="I192" s="1"/>
      <c r="J192" s="1"/>
      <c r="K192" s="1"/>
      <c r="L192" s="371"/>
      <c r="M192" s="37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I192" s="373"/>
      <c r="BE192" s="373"/>
      <c r="BP192" s="373"/>
      <c r="CL192" s="1"/>
      <c r="CW192" s="33"/>
      <c r="DH192" s="373"/>
      <c r="DS192" s="373"/>
    </row>
    <row r="193" ht="15.75" customHeight="1">
      <c r="A193" s="8"/>
      <c r="B193" s="370"/>
      <c r="C193" s="1"/>
      <c r="D193" s="1"/>
      <c r="E193" s="1"/>
      <c r="F193" s="1"/>
      <c r="G193" s="1"/>
      <c r="H193" s="1"/>
      <c r="I193" s="1"/>
      <c r="J193" s="1"/>
      <c r="K193" s="1"/>
      <c r="L193" s="371"/>
      <c r="M193" s="37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I193" s="373"/>
      <c r="BE193" s="373"/>
      <c r="BP193" s="373"/>
      <c r="CL193" s="1"/>
      <c r="CW193" s="33"/>
      <c r="DH193" s="373"/>
      <c r="DS193" s="373"/>
    </row>
    <row r="194" ht="15.75" customHeight="1">
      <c r="A194" s="8"/>
      <c r="B194" s="370"/>
      <c r="C194" s="1"/>
      <c r="D194" s="1"/>
      <c r="E194" s="1"/>
      <c r="F194" s="1"/>
      <c r="G194" s="1"/>
      <c r="H194" s="1"/>
      <c r="I194" s="1"/>
      <c r="J194" s="1"/>
      <c r="K194" s="1"/>
      <c r="L194" s="371"/>
      <c r="M194" s="37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I194" s="373"/>
      <c r="BE194" s="373"/>
      <c r="BP194" s="373"/>
      <c r="CL194" s="1"/>
      <c r="CW194" s="33"/>
      <c r="DH194" s="373"/>
      <c r="DS194" s="373"/>
    </row>
    <row r="195" ht="15.75" customHeight="1">
      <c r="A195" s="8"/>
      <c r="B195" s="370"/>
      <c r="C195" s="1"/>
      <c r="D195" s="1"/>
      <c r="E195" s="1"/>
      <c r="F195" s="1"/>
      <c r="G195" s="1"/>
      <c r="H195" s="1"/>
      <c r="I195" s="1"/>
      <c r="J195" s="1"/>
      <c r="K195" s="1"/>
      <c r="L195" s="371"/>
      <c r="M195" s="37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I195" s="373"/>
      <c r="BE195" s="373"/>
      <c r="BP195" s="373"/>
      <c r="CL195" s="1"/>
      <c r="CW195" s="33"/>
      <c r="DH195" s="373"/>
      <c r="DS195" s="373"/>
    </row>
    <row r="196" ht="15.75" customHeight="1">
      <c r="A196" s="8"/>
      <c r="B196" s="370"/>
      <c r="C196" s="1"/>
      <c r="D196" s="1"/>
      <c r="E196" s="1"/>
      <c r="F196" s="1"/>
      <c r="G196" s="1"/>
      <c r="H196" s="1"/>
      <c r="I196" s="1"/>
      <c r="J196" s="1"/>
      <c r="K196" s="1"/>
      <c r="L196" s="371"/>
      <c r="M196" s="37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I196" s="373"/>
      <c r="BE196" s="373"/>
      <c r="BP196" s="373"/>
      <c r="CL196" s="1"/>
      <c r="CW196" s="33"/>
      <c r="DH196" s="373"/>
      <c r="DS196" s="373"/>
    </row>
    <row r="197" ht="15.75" customHeight="1">
      <c r="A197" s="8"/>
      <c r="B197" s="370"/>
      <c r="C197" s="1"/>
      <c r="D197" s="1"/>
      <c r="E197" s="1"/>
      <c r="F197" s="1"/>
      <c r="G197" s="1"/>
      <c r="H197" s="1"/>
      <c r="I197" s="1"/>
      <c r="J197" s="1"/>
      <c r="K197" s="1"/>
      <c r="L197" s="371"/>
      <c r="M197" s="37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I197" s="373"/>
      <c r="BE197" s="373"/>
      <c r="BP197" s="373"/>
      <c r="CL197" s="1"/>
      <c r="CW197" s="33"/>
      <c r="DH197" s="373"/>
      <c r="DS197" s="373"/>
    </row>
    <row r="198" ht="15.75" customHeight="1">
      <c r="A198" s="8"/>
      <c r="B198" s="370"/>
      <c r="C198" s="1"/>
      <c r="D198" s="1"/>
      <c r="E198" s="1"/>
      <c r="F198" s="1"/>
      <c r="G198" s="1"/>
      <c r="H198" s="1"/>
      <c r="I198" s="1"/>
      <c r="J198" s="1"/>
      <c r="K198" s="1"/>
      <c r="L198" s="371"/>
      <c r="M198" s="37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I198" s="373"/>
      <c r="BE198" s="373"/>
      <c r="BP198" s="373"/>
      <c r="CL198" s="1"/>
      <c r="CW198" s="33"/>
      <c r="DH198" s="373"/>
      <c r="DS198" s="373"/>
    </row>
    <row r="199" ht="15.75" customHeight="1">
      <c r="A199" s="8"/>
      <c r="B199" s="370"/>
      <c r="C199" s="1"/>
      <c r="D199" s="1"/>
      <c r="E199" s="1"/>
      <c r="F199" s="1"/>
      <c r="G199" s="1"/>
      <c r="H199" s="1"/>
      <c r="I199" s="1"/>
      <c r="J199" s="1"/>
      <c r="K199" s="1"/>
      <c r="L199" s="371"/>
      <c r="M199" s="37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I199" s="373"/>
      <c r="BE199" s="373"/>
      <c r="BP199" s="373"/>
      <c r="CL199" s="1"/>
      <c r="CW199" s="33"/>
      <c r="DH199" s="373"/>
      <c r="DS199" s="373"/>
    </row>
    <row r="200" ht="15.75" customHeight="1">
      <c r="A200" s="8"/>
      <c r="B200" s="370"/>
      <c r="C200" s="1"/>
      <c r="D200" s="1"/>
      <c r="E200" s="1"/>
      <c r="F200" s="1"/>
      <c r="G200" s="1"/>
      <c r="H200" s="1"/>
      <c r="I200" s="1"/>
      <c r="J200" s="1"/>
      <c r="K200" s="1"/>
      <c r="L200" s="371"/>
      <c r="M200" s="37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I200" s="373"/>
      <c r="BE200" s="373"/>
      <c r="BP200" s="373"/>
      <c r="CL200" s="1"/>
      <c r="CW200" s="33"/>
      <c r="DH200" s="373"/>
      <c r="DS200" s="373"/>
    </row>
    <row r="201" ht="15.75" customHeight="1">
      <c r="A201" s="8"/>
      <c r="B201" s="370"/>
      <c r="C201" s="1"/>
      <c r="D201" s="1"/>
      <c r="E201" s="1"/>
      <c r="F201" s="1"/>
      <c r="G201" s="1"/>
      <c r="H201" s="1"/>
      <c r="I201" s="1"/>
      <c r="J201" s="1"/>
      <c r="K201" s="1"/>
      <c r="L201" s="371"/>
      <c r="M201" s="37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I201" s="373"/>
      <c r="BE201" s="373"/>
      <c r="BP201" s="373"/>
      <c r="CL201" s="1"/>
      <c r="CW201" s="33"/>
      <c r="DH201" s="373"/>
      <c r="DS201" s="373"/>
    </row>
    <row r="202" ht="15.75" customHeight="1">
      <c r="A202" s="8"/>
      <c r="B202" s="370"/>
      <c r="C202" s="1"/>
      <c r="D202" s="1"/>
      <c r="E202" s="1"/>
      <c r="F202" s="1"/>
      <c r="G202" s="1"/>
      <c r="H202" s="1"/>
      <c r="I202" s="1"/>
      <c r="J202" s="1"/>
      <c r="K202" s="1"/>
      <c r="L202" s="371"/>
      <c r="M202" s="37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I202" s="373"/>
      <c r="BE202" s="373"/>
      <c r="BP202" s="373"/>
      <c r="CL202" s="1"/>
      <c r="CW202" s="33"/>
      <c r="DH202" s="373"/>
      <c r="DS202" s="373"/>
    </row>
    <row r="203" ht="15.75" customHeight="1">
      <c r="A203" s="8"/>
      <c r="B203" s="370"/>
      <c r="C203" s="1"/>
      <c r="D203" s="1"/>
      <c r="E203" s="1"/>
      <c r="F203" s="1"/>
      <c r="G203" s="1"/>
      <c r="H203" s="1"/>
      <c r="I203" s="1"/>
      <c r="J203" s="1"/>
      <c r="K203" s="1"/>
      <c r="L203" s="371"/>
      <c r="M203" s="37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I203" s="373"/>
      <c r="BE203" s="373"/>
      <c r="BP203" s="373"/>
      <c r="CL203" s="1"/>
      <c r="CW203" s="33"/>
      <c r="DH203" s="373"/>
      <c r="DS203" s="373"/>
    </row>
    <row r="204" ht="15.75" customHeight="1">
      <c r="A204" s="8"/>
      <c r="B204" s="370"/>
      <c r="C204" s="1"/>
      <c r="D204" s="1"/>
      <c r="E204" s="1"/>
      <c r="F204" s="1"/>
      <c r="G204" s="1"/>
      <c r="H204" s="1"/>
      <c r="I204" s="1"/>
      <c r="J204" s="1"/>
      <c r="K204" s="1"/>
      <c r="L204" s="371"/>
      <c r="M204" s="37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I204" s="373"/>
      <c r="BE204" s="373"/>
      <c r="BP204" s="373"/>
      <c r="CL204" s="1"/>
      <c r="CW204" s="33"/>
      <c r="DH204" s="373"/>
      <c r="DS204" s="373"/>
    </row>
    <row r="205" ht="15.75" customHeight="1">
      <c r="A205" s="8"/>
      <c r="B205" s="370"/>
      <c r="C205" s="1"/>
      <c r="D205" s="1"/>
      <c r="E205" s="1"/>
      <c r="F205" s="1"/>
      <c r="G205" s="1"/>
      <c r="H205" s="1"/>
      <c r="I205" s="1"/>
      <c r="J205" s="1"/>
      <c r="K205" s="1"/>
      <c r="L205" s="371"/>
      <c r="M205" s="37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I205" s="373"/>
      <c r="BE205" s="373"/>
      <c r="BP205" s="373"/>
      <c r="CL205" s="1"/>
      <c r="CW205" s="33"/>
      <c r="DH205" s="373"/>
      <c r="DS205" s="373"/>
    </row>
    <row r="206" ht="15.75" customHeight="1">
      <c r="A206" s="8"/>
      <c r="B206" s="370"/>
      <c r="C206" s="1"/>
      <c r="D206" s="1"/>
      <c r="E206" s="1"/>
      <c r="F206" s="1"/>
      <c r="G206" s="1"/>
      <c r="H206" s="1"/>
      <c r="I206" s="1"/>
      <c r="J206" s="1"/>
      <c r="K206" s="1"/>
      <c r="L206" s="371"/>
      <c r="M206" s="37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I206" s="373"/>
      <c r="BE206" s="373"/>
      <c r="BP206" s="373"/>
      <c r="CL206" s="1"/>
      <c r="CW206" s="33"/>
      <c r="DH206" s="373"/>
      <c r="DS206" s="373"/>
    </row>
    <row r="207" ht="15.75" customHeight="1">
      <c r="A207" s="8"/>
      <c r="B207" s="370"/>
      <c r="C207" s="1"/>
      <c r="D207" s="1"/>
      <c r="E207" s="1"/>
      <c r="F207" s="1"/>
      <c r="G207" s="1"/>
      <c r="H207" s="1"/>
      <c r="I207" s="1"/>
      <c r="J207" s="1"/>
      <c r="K207" s="1"/>
      <c r="L207" s="371"/>
      <c r="M207" s="37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I207" s="373"/>
      <c r="BE207" s="373"/>
      <c r="BP207" s="373"/>
      <c r="CL207" s="1"/>
      <c r="CW207" s="33"/>
      <c r="DH207" s="373"/>
      <c r="DS207" s="373"/>
    </row>
    <row r="208" ht="15.75" customHeight="1">
      <c r="A208" s="8"/>
      <c r="B208" s="370"/>
      <c r="C208" s="1"/>
      <c r="D208" s="1"/>
      <c r="E208" s="1"/>
      <c r="F208" s="1"/>
      <c r="G208" s="1"/>
      <c r="H208" s="1"/>
      <c r="I208" s="1"/>
      <c r="J208" s="1"/>
      <c r="K208" s="1"/>
      <c r="L208" s="371"/>
      <c r="M208" s="37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I208" s="373"/>
      <c r="BE208" s="373"/>
      <c r="BP208" s="373"/>
      <c r="CL208" s="1"/>
      <c r="CW208" s="33"/>
      <c r="DH208" s="373"/>
      <c r="DS208" s="373"/>
    </row>
    <row r="209" ht="15.75" customHeight="1">
      <c r="A209" s="8"/>
      <c r="B209" s="370"/>
      <c r="C209" s="1"/>
      <c r="D209" s="1"/>
      <c r="E209" s="1"/>
      <c r="F209" s="1"/>
      <c r="G209" s="1"/>
      <c r="H209" s="1"/>
      <c r="I209" s="1"/>
      <c r="J209" s="1"/>
      <c r="K209" s="1"/>
      <c r="L209" s="371"/>
      <c r="M209" s="37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I209" s="373"/>
      <c r="BE209" s="373"/>
      <c r="BP209" s="373"/>
      <c r="CL209" s="1"/>
      <c r="CW209" s="33"/>
      <c r="DH209" s="373"/>
      <c r="DS209" s="373"/>
    </row>
    <row r="210" ht="15.75" customHeight="1">
      <c r="A210" s="8"/>
      <c r="B210" s="370"/>
      <c r="C210" s="1"/>
      <c r="D210" s="1"/>
      <c r="E210" s="1"/>
      <c r="F210" s="1"/>
      <c r="G210" s="1"/>
      <c r="H210" s="1"/>
      <c r="I210" s="1"/>
      <c r="J210" s="1"/>
      <c r="K210" s="1"/>
      <c r="L210" s="371"/>
      <c r="M210" s="37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I210" s="373"/>
      <c r="BE210" s="373"/>
      <c r="BP210" s="373"/>
      <c r="CL210" s="1"/>
      <c r="CW210" s="33"/>
      <c r="DH210" s="373"/>
      <c r="DS210" s="373"/>
    </row>
    <row r="211" ht="15.75" customHeight="1">
      <c r="A211" s="8"/>
      <c r="B211" s="370"/>
      <c r="C211" s="1"/>
      <c r="D211" s="1"/>
      <c r="E211" s="1"/>
      <c r="F211" s="1"/>
      <c r="G211" s="1"/>
      <c r="H211" s="1"/>
      <c r="I211" s="1"/>
      <c r="J211" s="1"/>
      <c r="K211" s="1"/>
      <c r="L211" s="371"/>
      <c r="M211" s="37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I211" s="373"/>
      <c r="BE211" s="373"/>
      <c r="BP211" s="373"/>
      <c r="CL211" s="1"/>
      <c r="CW211" s="33"/>
      <c r="DH211" s="373"/>
      <c r="DS211" s="373"/>
    </row>
    <row r="212" ht="15.75" customHeight="1">
      <c r="A212" s="8"/>
      <c r="B212" s="370"/>
      <c r="C212" s="1"/>
      <c r="D212" s="1"/>
      <c r="E212" s="1"/>
      <c r="F212" s="1"/>
      <c r="G212" s="1"/>
      <c r="H212" s="1"/>
      <c r="I212" s="1"/>
      <c r="J212" s="1"/>
      <c r="K212" s="1"/>
      <c r="L212" s="371"/>
      <c r="M212" s="37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I212" s="373"/>
      <c r="BE212" s="373"/>
      <c r="BP212" s="373"/>
      <c r="CL212" s="1"/>
      <c r="CW212" s="33"/>
      <c r="DH212" s="373"/>
      <c r="DS212" s="373"/>
    </row>
    <row r="213" ht="15.75" customHeight="1">
      <c r="A213" s="8"/>
      <c r="B213" s="370"/>
      <c r="C213" s="1"/>
      <c r="D213" s="1"/>
      <c r="E213" s="1"/>
      <c r="F213" s="1"/>
      <c r="G213" s="1"/>
      <c r="H213" s="1"/>
      <c r="I213" s="1"/>
      <c r="J213" s="1"/>
      <c r="K213" s="1"/>
      <c r="L213" s="371"/>
      <c r="M213" s="37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I213" s="373"/>
      <c r="BE213" s="373"/>
      <c r="BP213" s="373"/>
      <c r="CL213" s="1"/>
      <c r="CW213" s="33"/>
      <c r="DH213" s="373"/>
      <c r="DS213" s="373"/>
    </row>
    <row r="214" ht="15.75" customHeight="1">
      <c r="A214" s="8"/>
      <c r="B214" s="370"/>
      <c r="C214" s="1"/>
      <c r="D214" s="1"/>
      <c r="E214" s="1"/>
      <c r="F214" s="1"/>
      <c r="G214" s="1"/>
      <c r="H214" s="1"/>
      <c r="I214" s="1"/>
      <c r="J214" s="1"/>
      <c r="K214" s="1"/>
      <c r="L214" s="371"/>
      <c r="M214" s="37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I214" s="373"/>
      <c r="BE214" s="373"/>
      <c r="BP214" s="373"/>
      <c r="CL214" s="1"/>
      <c r="CW214" s="33"/>
      <c r="DH214" s="373"/>
      <c r="DS214" s="373"/>
    </row>
    <row r="215" ht="15.75" customHeight="1">
      <c r="A215" s="8"/>
      <c r="B215" s="370"/>
      <c r="C215" s="1"/>
      <c r="D215" s="1"/>
      <c r="E215" s="1"/>
      <c r="F215" s="1"/>
      <c r="G215" s="1"/>
      <c r="H215" s="1"/>
      <c r="I215" s="1"/>
      <c r="J215" s="1"/>
      <c r="K215" s="1"/>
      <c r="L215" s="371"/>
      <c r="M215" s="37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I215" s="373"/>
      <c r="BE215" s="373"/>
      <c r="BP215" s="373"/>
      <c r="CL215" s="1"/>
      <c r="CW215" s="33"/>
      <c r="DH215" s="373"/>
      <c r="DS215" s="373"/>
    </row>
    <row r="216" ht="15.75" customHeight="1">
      <c r="A216" s="8"/>
      <c r="B216" s="370"/>
      <c r="C216" s="1"/>
      <c r="D216" s="1"/>
      <c r="E216" s="1"/>
      <c r="F216" s="1"/>
      <c r="G216" s="1"/>
      <c r="H216" s="1"/>
      <c r="I216" s="1"/>
      <c r="J216" s="1"/>
      <c r="K216" s="1"/>
      <c r="L216" s="371"/>
      <c r="M216" s="37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I216" s="373"/>
      <c r="BE216" s="373"/>
      <c r="BP216" s="373"/>
      <c r="CL216" s="1"/>
      <c r="CW216" s="33"/>
      <c r="DH216" s="373"/>
      <c r="DS216" s="373"/>
    </row>
    <row r="217" ht="15.75" customHeight="1">
      <c r="A217" s="8"/>
      <c r="B217" s="370"/>
      <c r="C217" s="1"/>
      <c r="D217" s="1"/>
      <c r="E217" s="1"/>
      <c r="F217" s="1"/>
      <c r="G217" s="1"/>
      <c r="H217" s="1"/>
      <c r="I217" s="1"/>
      <c r="J217" s="1"/>
      <c r="K217" s="1"/>
      <c r="L217" s="371"/>
      <c r="M217" s="37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I217" s="373"/>
      <c r="BE217" s="373"/>
      <c r="BP217" s="373"/>
      <c r="CL217" s="1"/>
      <c r="CW217" s="33"/>
      <c r="DH217" s="373"/>
      <c r="DS217" s="373"/>
    </row>
    <row r="218" ht="15.75" customHeight="1">
      <c r="A218" s="8"/>
      <c r="B218" s="370"/>
      <c r="C218" s="1"/>
      <c r="D218" s="1"/>
      <c r="E218" s="1"/>
      <c r="F218" s="1"/>
      <c r="G218" s="1"/>
      <c r="H218" s="1"/>
      <c r="I218" s="1"/>
      <c r="J218" s="1"/>
      <c r="K218" s="1"/>
      <c r="L218" s="371"/>
      <c r="M218" s="37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I218" s="373"/>
      <c r="BE218" s="373"/>
      <c r="BP218" s="373"/>
      <c r="CL218" s="1"/>
      <c r="CW218" s="33"/>
      <c r="DH218" s="373"/>
      <c r="DS218" s="373"/>
    </row>
    <row r="219" ht="15.75" customHeight="1">
      <c r="A219" s="8"/>
      <c r="B219" s="370"/>
      <c r="C219" s="1"/>
      <c r="D219" s="1"/>
      <c r="E219" s="1"/>
      <c r="F219" s="1"/>
      <c r="G219" s="1"/>
      <c r="H219" s="1"/>
      <c r="I219" s="1"/>
      <c r="J219" s="1"/>
      <c r="K219" s="1"/>
      <c r="L219" s="371"/>
      <c r="M219" s="37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I219" s="373"/>
      <c r="BE219" s="373"/>
      <c r="BP219" s="373"/>
      <c r="CL219" s="1"/>
      <c r="CW219" s="33"/>
      <c r="DH219" s="373"/>
      <c r="DS219" s="373"/>
    </row>
    <row r="220" ht="15.75" customHeight="1">
      <c r="A220" s="8"/>
      <c r="B220" s="370"/>
      <c r="C220" s="1"/>
      <c r="D220" s="1"/>
      <c r="E220" s="1"/>
      <c r="F220" s="1"/>
      <c r="G220" s="1"/>
      <c r="H220" s="1"/>
      <c r="I220" s="1"/>
      <c r="J220" s="1"/>
      <c r="K220" s="1"/>
      <c r="L220" s="371"/>
      <c r="M220" s="37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I220" s="373"/>
      <c r="BE220" s="373"/>
      <c r="BP220" s="373"/>
      <c r="CL220" s="1"/>
      <c r="CW220" s="33"/>
      <c r="DH220" s="373"/>
      <c r="DS220" s="373"/>
    </row>
    <row r="221" ht="15.75" customHeight="1">
      <c r="A221" s="8"/>
      <c r="B221" s="370"/>
      <c r="C221" s="1"/>
      <c r="D221" s="1"/>
      <c r="E221" s="1"/>
      <c r="F221" s="1"/>
      <c r="G221" s="1"/>
      <c r="H221" s="1"/>
      <c r="I221" s="1"/>
      <c r="J221" s="1"/>
      <c r="K221" s="1"/>
      <c r="L221" s="371"/>
      <c r="M221" s="37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I221" s="373"/>
      <c r="BE221" s="373"/>
      <c r="BP221" s="373"/>
      <c r="CL221" s="1"/>
      <c r="CW221" s="33"/>
      <c r="DH221" s="373"/>
      <c r="DS221" s="373"/>
    </row>
    <row r="222" ht="15.75" customHeight="1">
      <c r="A222" s="8"/>
      <c r="B222" s="370"/>
      <c r="C222" s="1"/>
      <c r="D222" s="1"/>
      <c r="E222" s="1"/>
      <c r="F222" s="1"/>
      <c r="G222" s="1"/>
      <c r="H222" s="1"/>
      <c r="I222" s="1"/>
      <c r="J222" s="1"/>
      <c r="K222" s="1"/>
      <c r="L222" s="371"/>
      <c r="M222" s="37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I222" s="373"/>
      <c r="BE222" s="373"/>
      <c r="BP222" s="373"/>
      <c r="CL222" s="1"/>
      <c r="CW222" s="33"/>
      <c r="DH222" s="373"/>
      <c r="DS222" s="373"/>
    </row>
    <row r="223" ht="15.75" customHeight="1">
      <c r="A223" s="455"/>
      <c r="B223" s="370"/>
      <c r="C223" s="1"/>
      <c r="D223" s="1"/>
      <c r="E223" s="1"/>
      <c r="F223" s="1"/>
      <c r="G223" s="1"/>
      <c r="H223" s="1"/>
      <c r="I223" s="1"/>
      <c r="J223" s="1"/>
      <c r="K223" s="1"/>
      <c r="L223" s="371"/>
      <c r="M223" s="37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I223" s="373"/>
      <c r="BE223" s="373"/>
      <c r="BP223" s="373"/>
      <c r="CL223" s="1"/>
      <c r="CW223" s="33"/>
      <c r="DH223" s="373"/>
      <c r="DS223" s="373"/>
    </row>
    <row r="224" ht="15.75" customHeight="1">
      <c r="A224" s="455"/>
      <c r="B224" s="370"/>
      <c r="C224" s="1"/>
      <c r="D224" s="1"/>
      <c r="E224" s="1"/>
      <c r="F224" s="1"/>
      <c r="G224" s="1"/>
      <c r="H224" s="1"/>
      <c r="I224" s="1"/>
      <c r="J224" s="1"/>
      <c r="K224" s="1"/>
      <c r="L224" s="371"/>
      <c r="M224" s="37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I224" s="373"/>
      <c r="BE224" s="373"/>
      <c r="BP224" s="373"/>
      <c r="CL224" s="1"/>
      <c r="CW224" s="33"/>
      <c r="DH224" s="373"/>
      <c r="DS224" s="373"/>
    </row>
    <row r="225" ht="15.75" customHeight="1">
      <c r="A225" s="8"/>
      <c r="B225" s="370"/>
      <c r="C225" s="1"/>
      <c r="D225" s="1"/>
      <c r="E225" s="1"/>
      <c r="F225" s="1"/>
      <c r="G225" s="1"/>
      <c r="H225" s="1"/>
      <c r="I225" s="1"/>
      <c r="J225" s="1"/>
      <c r="K225" s="1"/>
      <c r="L225" s="371"/>
      <c r="M225" s="37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I225" s="373"/>
      <c r="BE225" s="373"/>
      <c r="BP225" s="373"/>
      <c r="CL225" s="1"/>
      <c r="CW225" s="33"/>
      <c r="DH225" s="373"/>
      <c r="DS225" s="373"/>
    </row>
    <row r="226" ht="15.75" customHeight="1">
      <c r="A226" s="8"/>
      <c r="B226" s="370"/>
      <c r="C226" s="1"/>
      <c r="D226" s="1"/>
      <c r="E226" s="1"/>
      <c r="F226" s="1"/>
      <c r="G226" s="1"/>
      <c r="H226" s="1"/>
      <c r="I226" s="1"/>
      <c r="J226" s="1"/>
      <c r="K226" s="1"/>
      <c r="L226" s="371"/>
      <c r="M226" s="37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I226" s="373"/>
      <c r="BE226" s="373"/>
      <c r="BP226" s="373"/>
      <c r="CL226" s="1"/>
      <c r="CW226" s="33"/>
      <c r="DH226" s="373"/>
      <c r="DS226" s="373"/>
    </row>
    <row r="227" ht="15.75" customHeight="1">
      <c r="A227" s="8"/>
      <c r="B227" s="370"/>
      <c r="C227" s="1"/>
      <c r="D227" s="1"/>
      <c r="E227" s="1"/>
      <c r="F227" s="1"/>
      <c r="G227" s="1"/>
      <c r="H227" s="1"/>
      <c r="I227" s="1"/>
      <c r="J227" s="1"/>
      <c r="K227" s="1"/>
      <c r="L227" s="371"/>
      <c r="M227" s="37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I227" s="373"/>
      <c r="BE227" s="373"/>
      <c r="BP227" s="373"/>
      <c r="CL227" s="1"/>
      <c r="CW227" s="33"/>
      <c r="DH227" s="373"/>
      <c r="DS227" s="373"/>
    </row>
    <row r="228" ht="15.75" customHeight="1">
      <c r="A228" s="8"/>
      <c r="B228" s="370"/>
      <c r="C228" s="1"/>
      <c r="D228" s="1"/>
      <c r="E228" s="1"/>
      <c r="F228" s="1"/>
      <c r="G228" s="1"/>
      <c r="H228" s="1"/>
      <c r="I228" s="1"/>
      <c r="J228" s="1"/>
      <c r="K228" s="1"/>
      <c r="L228" s="371"/>
      <c r="M228" s="37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I228" s="373"/>
      <c r="BE228" s="373"/>
      <c r="BP228" s="373"/>
      <c r="CL228" s="1"/>
      <c r="CW228" s="33"/>
      <c r="DH228" s="373"/>
      <c r="DS228" s="373"/>
    </row>
    <row r="229" ht="15.75" customHeight="1">
      <c r="A229" s="8"/>
      <c r="B229" s="370"/>
      <c r="C229" s="1"/>
      <c r="D229" s="1"/>
      <c r="E229" s="1"/>
      <c r="F229" s="1"/>
      <c r="G229" s="1"/>
      <c r="H229" s="1"/>
      <c r="I229" s="1"/>
      <c r="J229" s="1"/>
      <c r="K229" s="1"/>
      <c r="L229" s="371"/>
      <c r="M229" s="37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I229" s="373"/>
      <c r="BE229" s="373"/>
      <c r="BP229" s="373"/>
      <c r="CL229" s="1"/>
      <c r="CW229" s="33"/>
      <c r="DH229" s="373"/>
      <c r="DS229" s="373"/>
    </row>
    <row r="230" ht="15.75" customHeight="1">
      <c r="A230" s="8"/>
      <c r="B230" s="370"/>
      <c r="C230" s="1"/>
      <c r="D230" s="1"/>
      <c r="E230" s="1"/>
      <c r="F230" s="1"/>
      <c r="G230" s="1"/>
      <c r="H230" s="1"/>
      <c r="I230" s="1"/>
      <c r="J230" s="1"/>
      <c r="K230" s="1"/>
      <c r="L230" s="371"/>
      <c r="M230" s="37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I230" s="373"/>
      <c r="BE230" s="373"/>
      <c r="BP230" s="373"/>
      <c r="CL230" s="1"/>
      <c r="CW230" s="33"/>
      <c r="DH230" s="373"/>
      <c r="DS230" s="373"/>
    </row>
    <row r="231" ht="15.75" customHeight="1">
      <c r="A231" s="8"/>
      <c r="B231" s="370"/>
      <c r="C231" s="1"/>
      <c r="D231" s="1"/>
      <c r="E231" s="1"/>
      <c r="F231" s="1"/>
      <c r="G231" s="1"/>
      <c r="H231" s="1"/>
      <c r="I231" s="1"/>
      <c r="J231" s="1"/>
      <c r="K231" s="1"/>
      <c r="L231" s="371"/>
      <c r="M231" s="37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I231" s="373"/>
      <c r="BE231" s="373"/>
      <c r="BP231" s="373"/>
      <c r="CL231" s="1"/>
      <c r="CW231" s="33"/>
      <c r="DH231" s="373"/>
      <c r="DS231" s="373"/>
    </row>
    <row r="232" ht="15.75" customHeight="1">
      <c r="A232" s="8"/>
      <c r="B232" s="370"/>
      <c r="C232" s="1"/>
      <c r="D232" s="1"/>
      <c r="E232" s="1"/>
      <c r="F232" s="1"/>
      <c r="G232" s="1"/>
      <c r="H232" s="1"/>
      <c r="I232" s="1"/>
      <c r="J232" s="1"/>
      <c r="K232" s="1"/>
      <c r="L232" s="371"/>
      <c r="M232" s="37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I232" s="373"/>
      <c r="BE232" s="373"/>
      <c r="BP232" s="373"/>
      <c r="CL232" s="1"/>
      <c r="CW232" s="33"/>
      <c r="DH232" s="373"/>
      <c r="DS232" s="373"/>
    </row>
    <row r="233" ht="15.75" customHeight="1">
      <c r="A233" s="8"/>
      <c r="B233" s="370"/>
      <c r="C233" s="1"/>
      <c r="D233" s="1"/>
      <c r="E233" s="1"/>
      <c r="F233" s="1"/>
      <c r="G233" s="1"/>
      <c r="H233" s="1"/>
      <c r="I233" s="1"/>
      <c r="J233" s="1"/>
      <c r="K233" s="1"/>
      <c r="L233" s="371"/>
      <c r="M233" s="37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I233" s="373"/>
      <c r="BE233" s="373"/>
      <c r="BP233" s="373"/>
      <c r="CL233" s="1"/>
      <c r="CW233" s="33"/>
      <c r="DH233" s="373"/>
      <c r="DS233" s="373"/>
    </row>
    <row r="234" ht="15.75" customHeight="1">
      <c r="A234" s="8"/>
      <c r="B234" s="370"/>
      <c r="C234" s="1"/>
      <c r="D234" s="1"/>
      <c r="E234" s="1"/>
      <c r="F234" s="1"/>
      <c r="G234" s="1"/>
      <c r="H234" s="1"/>
      <c r="I234" s="1"/>
      <c r="J234" s="1"/>
      <c r="K234" s="1"/>
      <c r="L234" s="371"/>
      <c r="M234" s="37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I234" s="373"/>
      <c r="BE234" s="373"/>
      <c r="BP234" s="373"/>
      <c r="CL234" s="1"/>
      <c r="CW234" s="33"/>
      <c r="DH234" s="373"/>
      <c r="DS234" s="373"/>
    </row>
    <row r="235" ht="15.75" customHeight="1">
      <c r="A235" s="8"/>
      <c r="B235" s="370"/>
      <c r="C235" s="1"/>
      <c r="D235" s="1"/>
      <c r="E235" s="1"/>
      <c r="F235" s="1"/>
      <c r="G235" s="1"/>
      <c r="H235" s="1"/>
      <c r="I235" s="1"/>
      <c r="J235" s="1"/>
      <c r="K235" s="1"/>
      <c r="L235" s="371"/>
      <c r="M235" s="37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I235" s="373"/>
      <c r="BE235" s="373"/>
      <c r="BP235" s="373"/>
      <c r="CL235" s="1"/>
      <c r="CW235" s="33"/>
      <c r="DH235" s="373"/>
      <c r="DS235" s="373"/>
    </row>
    <row r="236" ht="15.75" customHeight="1">
      <c r="A236" s="8"/>
      <c r="B236" s="370"/>
      <c r="C236" s="1"/>
      <c r="D236" s="1"/>
      <c r="E236" s="1"/>
      <c r="F236" s="1"/>
      <c r="G236" s="1"/>
      <c r="H236" s="1"/>
      <c r="I236" s="1"/>
      <c r="J236" s="1"/>
      <c r="K236" s="1"/>
      <c r="L236" s="371"/>
      <c r="M236" s="37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I236" s="373"/>
      <c r="BE236" s="373"/>
      <c r="BP236" s="373"/>
      <c r="CL236" s="1"/>
      <c r="CW236" s="33"/>
      <c r="DH236" s="373"/>
      <c r="DS236" s="373"/>
    </row>
    <row r="237" ht="15.75" customHeight="1">
      <c r="A237" s="455"/>
      <c r="B237" s="370"/>
      <c r="C237" s="1"/>
      <c r="D237" s="1"/>
      <c r="E237" s="1"/>
      <c r="F237" s="1"/>
      <c r="G237" s="1"/>
      <c r="H237" s="1"/>
      <c r="I237" s="1"/>
      <c r="J237" s="1"/>
      <c r="K237" s="1"/>
      <c r="L237" s="371"/>
      <c r="M237" s="37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I237" s="373"/>
      <c r="BE237" s="373"/>
      <c r="BP237" s="373"/>
      <c r="CL237" s="1"/>
      <c r="CW237" s="33"/>
      <c r="DH237" s="373"/>
      <c r="DS237" s="373"/>
    </row>
    <row r="238" ht="15.75" customHeight="1">
      <c r="A238" s="8"/>
      <c r="B238" s="370"/>
      <c r="C238" s="1"/>
      <c r="D238" s="1"/>
      <c r="E238" s="1"/>
      <c r="F238" s="1"/>
      <c r="G238" s="1"/>
      <c r="H238" s="1"/>
      <c r="I238" s="1"/>
      <c r="J238" s="1"/>
      <c r="K238" s="1"/>
      <c r="L238" s="371"/>
      <c r="M238" s="37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I238" s="373"/>
      <c r="BE238" s="373"/>
      <c r="BP238" s="373"/>
      <c r="CL238" s="1"/>
      <c r="CW238" s="33"/>
      <c r="DH238" s="373"/>
      <c r="DS238" s="373"/>
    </row>
    <row r="239" ht="15.75" customHeight="1">
      <c r="A239" s="455"/>
      <c r="B239" s="370"/>
      <c r="C239" s="1"/>
      <c r="D239" s="1"/>
      <c r="E239" s="1"/>
      <c r="F239" s="1"/>
      <c r="G239" s="1"/>
      <c r="H239" s="1"/>
      <c r="I239" s="1"/>
      <c r="J239" s="1"/>
      <c r="K239" s="1"/>
      <c r="L239" s="371"/>
      <c r="M239" s="37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I239" s="373"/>
      <c r="BE239" s="373"/>
      <c r="BP239" s="373"/>
      <c r="CL239" s="1"/>
      <c r="CW239" s="33"/>
      <c r="DH239" s="373"/>
      <c r="DS239" s="373"/>
    </row>
    <row r="240" ht="15.75" customHeight="1">
      <c r="A240" s="8"/>
      <c r="B240" s="8"/>
      <c r="C240" s="1"/>
      <c r="D240" s="1"/>
      <c r="E240" s="1"/>
      <c r="F240" s="1"/>
      <c r="G240" s="1"/>
      <c r="H240" s="1"/>
      <c r="I240" s="1"/>
      <c r="J240" s="1"/>
      <c r="K240" s="1"/>
      <c r="L240" s="371"/>
      <c r="M240" s="37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I240" s="373"/>
      <c r="BE240" s="373"/>
      <c r="BP240" s="373"/>
      <c r="CL240" s="1"/>
      <c r="CW240" s="33"/>
      <c r="DH240" s="373"/>
      <c r="DS240" s="373"/>
    </row>
    <row r="241" ht="15.75" customHeight="1">
      <c r="A241" s="455"/>
      <c r="B241" s="8"/>
      <c r="C241" s="1"/>
      <c r="D241" s="1"/>
      <c r="E241" s="1"/>
      <c r="F241" s="1"/>
      <c r="G241" s="1"/>
      <c r="H241" s="1"/>
      <c r="I241" s="1"/>
      <c r="J241" s="1"/>
      <c r="K241" s="1"/>
      <c r="L241" s="371"/>
      <c r="M241" s="37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I241" s="373"/>
      <c r="BE241" s="373"/>
      <c r="BP241" s="373"/>
      <c r="CL241" s="1"/>
      <c r="CW241" s="33"/>
      <c r="DH241" s="373"/>
      <c r="DS241" s="373"/>
    </row>
    <row r="242" ht="15.75" customHeight="1">
      <c r="A242" s="455"/>
      <c r="B242" s="8"/>
      <c r="C242" s="1"/>
      <c r="D242" s="1"/>
      <c r="E242" s="1"/>
      <c r="F242" s="1"/>
      <c r="G242" s="1"/>
      <c r="H242" s="1"/>
      <c r="I242" s="1"/>
      <c r="J242" s="1"/>
      <c r="K242" s="1"/>
      <c r="L242" s="371"/>
      <c r="M242" s="37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I242" s="373"/>
      <c r="BE242" s="373"/>
      <c r="BP242" s="373"/>
      <c r="CL242" s="1"/>
      <c r="CW242" s="33"/>
      <c r="DH242" s="373"/>
      <c r="DS242" s="373"/>
    </row>
    <row r="243" ht="15.75" customHeight="1">
      <c r="A243" s="8"/>
      <c r="B243" s="370"/>
      <c r="C243" s="1"/>
      <c r="D243" s="1"/>
      <c r="E243" s="1"/>
      <c r="F243" s="1"/>
      <c r="G243" s="1"/>
      <c r="H243" s="1"/>
      <c r="I243" s="1"/>
      <c r="J243" s="1"/>
      <c r="K243" s="1"/>
      <c r="L243" s="371"/>
      <c r="M243" s="37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I243" s="373"/>
      <c r="BE243" s="373"/>
      <c r="BP243" s="373"/>
      <c r="CL243" s="1"/>
      <c r="CW243" s="33"/>
      <c r="DH243" s="373"/>
      <c r="DS243" s="373"/>
    </row>
    <row r="244" ht="15.75" customHeight="1">
      <c r="A244" s="8"/>
      <c r="B244" s="370"/>
      <c r="C244" s="1"/>
      <c r="D244" s="1"/>
      <c r="E244" s="1"/>
      <c r="F244" s="1"/>
      <c r="G244" s="1"/>
      <c r="H244" s="1"/>
      <c r="I244" s="1"/>
      <c r="J244" s="1"/>
      <c r="K244" s="1"/>
      <c r="L244" s="371"/>
      <c r="M244" s="37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I244" s="373"/>
      <c r="BE244" s="373"/>
      <c r="BP244" s="373"/>
      <c r="CL244" s="1"/>
      <c r="CW244" s="33"/>
      <c r="DH244" s="373"/>
      <c r="DS244" s="373"/>
    </row>
    <row r="245" ht="15.75" customHeight="1">
      <c r="A245" s="8"/>
      <c r="B245" s="370"/>
      <c r="C245" s="1"/>
      <c r="D245" s="1"/>
      <c r="E245" s="1"/>
      <c r="F245" s="1"/>
      <c r="G245" s="1"/>
      <c r="H245" s="1"/>
      <c r="I245" s="1"/>
      <c r="J245" s="1"/>
      <c r="K245" s="1"/>
      <c r="L245" s="371"/>
      <c r="M245" s="37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I245" s="373"/>
      <c r="BE245" s="373"/>
      <c r="BP245" s="373"/>
      <c r="CL245" s="1"/>
      <c r="CW245" s="33"/>
      <c r="DH245" s="373"/>
      <c r="DS245" s="373"/>
    </row>
    <row r="246" ht="15.75" customHeight="1">
      <c r="A246" s="8"/>
      <c r="B246" s="370"/>
      <c r="C246" s="1"/>
      <c r="D246" s="1"/>
      <c r="E246" s="1"/>
      <c r="F246" s="1"/>
      <c r="G246" s="1"/>
      <c r="H246" s="1"/>
      <c r="I246" s="1"/>
      <c r="J246" s="1"/>
      <c r="K246" s="1"/>
      <c r="L246" s="371"/>
      <c r="M246" s="37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I246" s="373"/>
      <c r="BE246" s="373"/>
      <c r="BP246" s="373"/>
      <c r="CL246" s="1"/>
      <c r="CW246" s="33"/>
      <c r="DH246" s="373"/>
      <c r="DS246" s="373"/>
    </row>
    <row r="247" ht="15.75" customHeight="1">
      <c r="A247" s="8"/>
      <c r="B247" s="370"/>
      <c r="C247" s="1"/>
      <c r="D247" s="1"/>
      <c r="E247" s="1"/>
      <c r="F247" s="1"/>
      <c r="G247" s="1"/>
      <c r="H247" s="1"/>
      <c r="I247" s="1"/>
      <c r="J247" s="1"/>
      <c r="K247" s="1"/>
      <c r="L247" s="371"/>
      <c r="M247" s="37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I247" s="373"/>
      <c r="BE247" s="373"/>
      <c r="BP247" s="373"/>
      <c r="CL247" s="1"/>
      <c r="CW247" s="33"/>
      <c r="DH247" s="373"/>
      <c r="DS247" s="373"/>
    </row>
    <row r="248" ht="15.75" customHeight="1">
      <c r="A248" s="8"/>
      <c r="B248" s="370"/>
      <c r="C248" s="1"/>
      <c r="D248" s="1"/>
      <c r="E248" s="1"/>
      <c r="F248" s="1"/>
      <c r="G248" s="1"/>
      <c r="H248" s="1"/>
      <c r="I248" s="1"/>
      <c r="J248" s="1"/>
      <c r="K248" s="1"/>
      <c r="L248" s="371"/>
      <c r="M248" s="37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I248" s="373"/>
      <c r="BE248" s="373"/>
      <c r="BP248" s="373"/>
      <c r="CL248" s="1"/>
      <c r="CW248" s="33"/>
      <c r="DH248" s="373"/>
      <c r="DS248" s="373"/>
    </row>
    <row r="249" ht="15.75" customHeight="1">
      <c r="A249" s="8"/>
      <c r="B249" s="370"/>
      <c r="C249" s="1"/>
      <c r="D249" s="1"/>
      <c r="E249" s="1"/>
      <c r="F249" s="1"/>
      <c r="G249" s="1"/>
      <c r="H249" s="1"/>
      <c r="I249" s="1"/>
      <c r="J249" s="1"/>
      <c r="K249" s="1"/>
      <c r="L249" s="371"/>
      <c r="M249" s="37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I249" s="373"/>
      <c r="BE249" s="373"/>
      <c r="BP249" s="373"/>
      <c r="CL249" s="1"/>
      <c r="CW249" s="33"/>
      <c r="DH249" s="373"/>
      <c r="DS249" s="373"/>
    </row>
    <row r="250" ht="15.75" customHeight="1">
      <c r="A250" s="8"/>
      <c r="B250" s="370"/>
      <c r="C250" s="1"/>
      <c r="D250" s="1"/>
      <c r="E250" s="1"/>
      <c r="F250" s="1"/>
      <c r="G250" s="1"/>
      <c r="H250" s="1"/>
      <c r="I250" s="1"/>
      <c r="J250" s="1"/>
      <c r="K250" s="1"/>
      <c r="L250" s="371"/>
      <c r="M250" s="37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I250" s="373"/>
      <c r="BE250" s="373"/>
      <c r="BP250" s="373"/>
      <c r="CL250" s="1"/>
      <c r="CW250" s="33"/>
      <c r="DH250" s="373"/>
      <c r="DS250" s="373"/>
    </row>
    <row r="251" ht="15.75" customHeight="1">
      <c r="A251" s="8"/>
      <c r="B251" s="370"/>
      <c r="L251" s="371"/>
      <c r="M251" s="37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I251" s="373"/>
      <c r="BE251" s="373"/>
      <c r="BP251" s="373"/>
      <c r="CL251" s="1"/>
      <c r="CW251" s="33"/>
      <c r="DH251" s="373"/>
      <c r="DS251" s="373"/>
    </row>
    <row r="252" ht="15.75" customHeight="1">
      <c r="A252" s="8"/>
      <c r="B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2"/>
      <c r="X252" s="1"/>
      <c r="Y252" s="1"/>
      <c r="Z252" s="1"/>
      <c r="AA252" s="1"/>
      <c r="AB252" s="1"/>
      <c r="AC252" s="1"/>
      <c r="AD252" s="1"/>
      <c r="AE252" s="1"/>
      <c r="AI252" s="373"/>
      <c r="BE252" s="373"/>
      <c r="BP252" s="373"/>
      <c r="CL252" s="1"/>
      <c r="CW252" s="33"/>
      <c r="DH252" s="373"/>
      <c r="DS252" s="373"/>
    </row>
    <row r="253" ht="15.75" customHeight="1">
      <c r="A253" s="8"/>
      <c r="B253" s="370"/>
      <c r="L253" s="371"/>
      <c r="M253" s="372"/>
      <c r="AI253" s="373"/>
      <c r="BE253" s="373"/>
      <c r="BP253" s="373"/>
      <c r="CL253" s="1"/>
      <c r="CW253" s="33"/>
      <c r="DH253" s="373"/>
      <c r="DS253" s="373"/>
    </row>
    <row r="254" ht="15.75" customHeight="1">
      <c r="A254" s="8"/>
      <c r="B254" s="370"/>
      <c r="L254" s="371"/>
      <c r="M254" s="372"/>
      <c r="AI254" s="373"/>
      <c r="BE254" s="373"/>
      <c r="BP254" s="373"/>
      <c r="CL254" s="1"/>
      <c r="CW254" s="33"/>
      <c r="DH254" s="373"/>
      <c r="DS254" s="373"/>
    </row>
    <row r="255" ht="15.75" customHeight="1">
      <c r="A255" s="8"/>
      <c r="B255" s="370"/>
      <c r="L255" s="371"/>
      <c r="M255" s="372"/>
      <c r="AI255" s="373"/>
      <c r="BE255" s="373"/>
      <c r="BP255" s="373"/>
      <c r="CL255" s="1"/>
      <c r="CW255" s="33"/>
      <c r="DH255" s="373"/>
      <c r="DS255" s="373"/>
    </row>
    <row r="256" ht="15.75" customHeight="1">
      <c r="A256" s="8"/>
      <c r="B256" s="370"/>
      <c r="L256" s="371"/>
      <c r="M256" s="372"/>
      <c r="AI256" s="373"/>
      <c r="BE256" s="373"/>
      <c r="BP256" s="373"/>
      <c r="CL256" s="1"/>
      <c r="CW256" s="33"/>
      <c r="DH256" s="373"/>
      <c r="DS256" s="373"/>
    </row>
    <row r="257" ht="15.75" customHeight="1">
      <c r="A257" s="8"/>
      <c r="B257" s="370"/>
      <c r="L257" s="371"/>
      <c r="M257" s="372"/>
      <c r="AI257" s="373"/>
      <c r="BE257" s="373"/>
      <c r="BP257" s="373"/>
      <c r="CL257" s="1"/>
      <c r="CW257" s="33"/>
      <c r="DH257" s="373"/>
      <c r="DS257" s="373"/>
    </row>
    <row r="258" ht="15.75" customHeight="1">
      <c r="A258" s="8"/>
      <c r="B258" s="370"/>
      <c r="L258" s="371"/>
      <c r="M258" s="372"/>
      <c r="AI258" s="373"/>
      <c r="BE258" s="373"/>
      <c r="BP258" s="373"/>
      <c r="CL258" s="1"/>
      <c r="CW258" s="33"/>
      <c r="DH258" s="373"/>
      <c r="DS258" s="373"/>
    </row>
    <row r="259" ht="15.75" customHeight="1">
      <c r="A259" s="8"/>
      <c r="B259" s="370"/>
      <c r="L259" s="371"/>
      <c r="M259" s="372"/>
      <c r="AI259" s="373"/>
      <c r="BE259" s="373"/>
      <c r="BP259" s="373"/>
      <c r="CL259" s="1"/>
      <c r="CW259" s="33"/>
      <c r="DH259" s="373"/>
      <c r="DS259" s="373"/>
    </row>
    <row r="260" ht="15.75" customHeight="1">
      <c r="A260" s="8"/>
      <c r="B260" s="370"/>
      <c r="L260" s="371"/>
      <c r="M260" s="372"/>
      <c r="AI260" s="373"/>
      <c r="BE260" s="373"/>
      <c r="BP260" s="373"/>
      <c r="CL260" s="1"/>
      <c r="CW260" s="33"/>
      <c r="DH260" s="373"/>
      <c r="DS260" s="373"/>
    </row>
    <row r="261" ht="15.75" customHeight="1">
      <c r="A261" s="8"/>
      <c r="B261" s="370"/>
      <c r="L261" s="371"/>
      <c r="M261" s="372"/>
      <c r="AI261" s="373"/>
      <c r="BE261" s="373"/>
      <c r="BP261" s="373"/>
      <c r="CL261" s="1"/>
      <c r="CW261" s="33"/>
      <c r="DH261" s="373"/>
      <c r="DS261" s="373"/>
    </row>
    <row r="262" ht="15.75" customHeight="1">
      <c r="A262" s="8"/>
      <c r="B262" s="370"/>
      <c r="L262" s="371"/>
      <c r="M262" s="372"/>
      <c r="AI262" s="373"/>
      <c r="BE262" s="373"/>
      <c r="BP262" s="373"/>
      <c r="CL262" s="1"/>
      <c r="CW262" s="33"/>
      <c r="DH262" s="373"/>
      <c r="DS262" s="373"/>
    </row>
    <row r="263" ht="15.75" customHeight="1">
      <c r="A263" s="8"/>
      <c r="B263" s="370"/>
      <c r="L263" s="371"/>
      <c r="M263" s="372"/>
      <c r="AI263" s="373"/>
      <c r="BE263" s="373"/>
      <c r="BP263" s="373"/>
      <c r="CL263" s="1"/>
      <c r="CW263" s="33"/>
      <c r="DH263" s="373"/>
      <c r="DS263" s="373"/>
    </row>
    <row r="264" ht="15.75" customHeight="1">
      <c r="A264" s="8"/>
      <c r="B264" s="370"/>
      <c r="L264" s="371"/>
      <c r="M264" s="372"/>
      <c r="AI264" s="373"/>
      <c r="BE264" s="373"/>
      <c r="BP264" s="373"/>
      <c r="CL264" s="1"/>
      <c r="CW264" s="33"/>
      <c r="DH264" s="373"/>
      <c r="DS264" s="373"/>
    </row>
    <row r="265" ht="15.75" customHeight="1">
      <c r="A265" s="8"/>
      <c r="B265" s="370"/>
      <c r="L265" s="371"/>
      <c r="M265" s="372"/>
      <c r="AI265" s="373"/>
      <c r="BE265" s="373"/>
      <c r="BP265" s="373"/>
      <c r="CL265" s="1"/>
      <c r="CW265" s="33"/>
      <c r="DH265" s="373"/>
      <c r="DS265" s="373"/>
    </row>
    <row r="266" ht="15.75" customHeight="1">
      <c r="A266" s="8"/>
      <c r="B266" s="370"/>
      <c r="L266" s="371"/>
      <c r="M266" s="372"/>
      <c r="AI266" s="373"/>
      <c r="BE266" s="373"/>
      <c r="BP266" s="373"/>
      <c r="CL266" s="1"/>
      <c r="CW266" s="33"/>
      <c r="DH266" s="373"/>
      <c r="DS266" s="373"/>
    </row>
    <row r="267" ht="15.75" customHeight="1">
      <c r="A267" s="8"/>
      <c r="B267" s="370"/>
      <c r="L267" s="371"/>
      <c r="M267" s="372"/>
      <c r="AI267" s="373"/>
      <c r="BE267" s="373"/>
      <c r="BP267" s="373"/>
      <c r="CL267" s="1"/>
      <c r="CW267" s="33"/>
      <c r="DH267" s="373"/>
      <c r="DS267" s="373"/>
    </row>
    <row r="268" ht="15.75" customHeight="1">
      <c r="A268" s="8"/>
      <c r="B268" s="370"/>
      <c r="L268" s="371"/>
      <c r="M268" s="372"/>
      <c r="AI268" s="373"/>
      <c r="BE268" s="373"/>
      <c r="BP268" s="373"/>
      <c r="CL268" s="1"/>
      <c r="CW268" s="33"/>
      <c r="DH268" s="373"/>
      <c r="DS268" s="373"/>
    </row>
    <row r="269" ht="15.75" customHeight="1">
      <c r="A269" s="8"/>
      <c r="B269" s="370"/>
      <c r="L269" s="371"/>
      <c r="M269" s="372"/>
      <c r="AI269" s="373"/>
      <c r="BE269" s="373"/>
      <c r="BP269" s="373"/>
      <c r="CL269" s="1"/>
      <c r="CW269" s="33"/>
      <c r="DH269" s="373"/>
      <c r="DS269" s="373"/>
    </row>
    <row r="270" ht="15.75" customHeight="1">
      <c r="A270" s="8"/>
      <c r="B270" s="370"/>
      <c r="L270" s="371"/>
      <c r="M270" s="372"/>
      <c r="AI270" s="373"/>
      <c r="BE270" s="373"/>
      <c r="BP270" s="373"/>
      <c r="CL270" s="1"/>
      <c r="CW270" s="33"/>
      <c r="DH270" s="373"/>
      <c r="DS270" s="373"/>
    </row>
    <row r="271" ht="15.75" customHeight="1">
      <c r="A271" s="8"/>
      <c r="B271" s="370"/>
      <c r="L271" s="371"/>
      <c r="M271" s="372"/>
      <c r="AI271" s="373"/>
      <c r="BE271" s="373"/>
      <c r="BP271" s="373"/>
      <c r="CL271" s="1"/>
      <c r="CW271" s="33"/>
      <c r="DH271" s="373"/>
      <c r="DS271" s="373"/>
    </row>
    <row r="272" ht="15.75" customHeight="1">
      <c r="A272" s="8"/>
      <c r="B272" s="370"/>
      <c r="L272" s="371"/>
      <c r="M272" s="372"/>
      <c r="AI272" s="373"/>
      <c r="BE272" s="373"/>
      <c r="BP272" s="373"/>
      <c r="CL272" s="1"/>
      <c r="CW272" s="33"/>
      <c r="DH272" s="373"/>
      <c r="DS272" s="373"/>
    </row>
    <row r="273" ht="15.75" customHeight="1">
      <c r="A273" s="8"/>
      <c r="B273" s="370"/>
      <c r="L273" s="371"/>
      <c r="M273" s="372"/>
      <c r="AI273" s="373"/>
      <c r="BE273" s="373"/>
      <c r="BP273" s="373"/>
      <c r="CL273" s="1"/>
      <c r="CW273" s="33"/>
      <c r="DH273" s="373"/>
      <c r="DS273" s="373"/>
    </row>
    <row r="274" ht="15.75" customHeight="1">
      <c r="A274" s="8"/>
      <c r="B274" s="370"/>
      <c r="L274" s="371"/>
      <c r="M274" s="372"/>
      <c r="AI274" s="373"/>
      <c r="BE274" s="373"/>
      <c r="BP274" s="373"/>
      <c r="CL274" s="1"/>
      <c r="CW274" s="33"/>
      <c r="DH274" s="373"/>
      <c r="DS274" s="373"/>
    </row>
    <row r="275" ht="15.75" customHeight="1">
      <c r="A275" s="8"/>
      <c r="B275" s="370"/>
      <c r="L275" s="371"/>
      <c r="M275" s="372"/>
      <c r="AI275" s="373"/>
      <c r="BE275" s="373"/>
      <c r="BP275" s="373"/>
      <c r="CL275" s="1"/>
      <c r="CW275" s="33"/>
      <c r="DH275" s="373"/>
      <c r="DS275" s="373"/>
    </row>
    <row r="276" ht="15.75" customHeight="1">
      <c r="A276" s="8"/>
      <c r="B276" s="370"/>
      <c r="C276" s="1"/>
      <c r="D276" s="1"/>
      <c r="E276" s="1"/>
      <c r="F276" s="1"/>
      <c r="G276" s="1"/>
      <c r="H276" s="1"/>
      <c r="I276" s="1"/>
      <c r="J276" s="1"/>
      <c r="K276" s="1"/>
      <c r="L276" s="371"/>
      <c r="M276" s="372"/>
      <c r="AI276" s="373"/>
      <c r="BE276" s="373"/>
      <c r="BP276" s="373"/>
      <c r="CL276" s="1"/>
      <c r="CW276" s="33"/>
      <c r="DH276" s="373"/>
      <c r="DS276" s="373"/>
    </row>
    <row r="277" ht="15.75" customHeight="1">
      <c r="A277" s="8"/>
      <c r="B277" s="370"/>
      <c r="C277" s="1"/>
      <c r="D277" s="1"/>
      <c r="E277" s="1"/>
      <c r="F277" s="1"/>
      <c r="G277" s="1"/>
      <c r="H277" s="1"/>
      <c r="I277" s="1"/>
      <c r="J277" s="1"/>
      <c r="K277" s="1"/>
      <c r="L277" s="371"/>
      <c r="M277" s="372"/>
      <c r="AI277" s="373"/>
      <c r="BE277" s="373"/>
      <c r="BP277" s="373"/>
      <c r="CL277" s="1"/>
      <c r="CW277" s="33"/>
      <c r="DH277" s="373"/>
      <c r="DS277" s="373"/>
    </row>
    <row r="278" ht="15.75" customHeight="1">
      <c r="A278" s="8"/>
      <c r="B278" s="370"/>
      <c r="C278" s="1"/>
      <c r="D278" s="1"/>
      <c r="E278" s="1"/>
      <c r="F278" s="1"/>
      <c r="G278" s="1"/>
      <c r="H278" s="1"/>
      <c r="I278" s="1"/>
      <c r="J278" s="1"/>
      <c r="K278" s="1"/>
      <c r="L278" s="371"/>
      <c r="M278" s="372"/>
      <c r="AI278" s="373"/>
      <c r="BE278" s="373"/>
      <c r="BP278" s="373"/>
      <c r="CL278" s="1"/>
      <c r="CW278" s="33"/>
      <c r="DH278" s="373"/>
      <c r="DS278" s="373"/>
    </row>
    <row r="279" ht="15.75" customHeight="1">
      <c r="A279" s="8"/>
      <c r="B279" s="370"/>
      <c r="C279" s="1"/>
      <c r="D279" s="1"/>
      <c r="E279" s="1"/>
      <c r="F279" s="1"/>
      <c r="G279" s="1"/>
      <c r="H279" s="1"/>
      <c r="I279" s="1"/>
      <c r="J279" s="1"/>
      <c r="K279" s="1"/>
      <c r="L279" s="371"/>
      <c r="M279" s="372"/>
      <c r="AI279" s="373"/>
      <c r="BE279" s="373"/>
      <c r="BP279" s="373"/>
      <c r="CL279" s="1"/>
      <c r="CW279" s="33"/>
      <c r="DH279" s="373"/>
      <c r="DS279" s="373"/>
    </row>
    <row r="280" ht="15.75" customHeight="1">
      <c r="A280" s="8"/>
      <c r="B280" s="370"/>
      <c r="C280" s="1"/>
      <c r="D280" s="1"/>
      <c r="E280" s="1"/>
      <c r="F280" s="1"/>
      <c r="G280" s="1"/>
      <c r="H280" s="1"/>
      <c r="I280" s="1"/>
      <c r="J280" s="1"/>
      <c r="K280" s="1"/>
      <c r="L280" s="371"/>
      <c r="M280" s="372"/>
      <c r="AI280" s="373"/>
      <c r="BE280" s="373"/>
      <c r="BP280" s="373"/>
      <c r="CL280" s="1"/>
      <c r="CW280" s="33"/>
      <c r="DH280" s="373"/>
      <c r="DS280" s="373"/>
    </row>
    <row r="281" ht="15.75" customHeight="1">
      <c r="A281" s="8"/>
      <c r="B281" s="370"/>
      <c r="C281" s="142"/>
      <c r="D281" s="142"/>
      <c r="E281" s="142"/>
      <c r="F281" s="142"/>
      <c r="G281" s="142"/>
      <c r="H281" s="142"/>
      <c r="I281" s="142"/>
      <c r="J281" s="142"/>
      <c r="K281" s="142"/>
      <c r="L281" s="371"/>
      <c r="M281" s="372"/>
      <c r="AI281" s="373"/>
      <c r="BE281" s="373"/>
      <c r="BP281" s="373"/>
      <c r="CL281" s="1"/>
      <c r="CW281" s="33"/>
      <c r="DH281" s="373"/>
      <c r="DS281" s="373"/>
    </row>
    <row r="282" ht="15.75" customHeight="1">
      <c r="A282" s="8"/>
      <c r="B282" s="453"/>
      <c r="C282" s="44"/>
      <c r="D282" s="456"/>
      <c r="E282" s="142"/>
      <c r="F282" s="142"/>
      <c r="G282" s="456"/>
      <c r="H282" s="142"/>
      <c r="I282" s="142"/>
      <c r="J282" s="142"/>
      <c r="K282" s="142"/>
      <c r="L282" s="371"/>
      <c r="M282" s="372"/>
      <c r="AI282" s="373"/>
      <c r="BE282" s="373"/>
      <c r="BP282" s="373"/>
      <c r="CL282" s="1"/>
      <c r="CW282" s="33"/>
      <c r="DH282" s="373"/>
      <c r="DS282" s="373"/>
    </row>
    <row r="283" ht="15.75" customHeight="1">
      <c r="A283" s="8"/>
      <c r="B283" s="453"/>
      <c r="C283" s="142"/>
      <c r="D283" s="142"/>
      <c r="E283" s="142"/>
      <c r="F283" s="142"/>
      <c r="G283" s="142"/>
      <c r="H283" s="142"/>
      <c r="I283" s="142"/>
      <c r="J283" s="142"/>
      <c r="K283" s="142"/>
      <c r="L283" s="371"/>
      <c r="M283" s="372"/>
      <c r="AI283" s="373"/>
      <c r="BE283" s="373"/>
      <c r="BP283" s="373"/>
      <c r="CL283" s="1"/>
      <c r="CW283" s="33"/>
      <c r="DH283" s="373"/>
      <c r="DS283" s="373"/>
    </row>
    <row r="284" ht="15.75" customHeight="1">
      <c r="A284" s="8"/>
      <c r="B284" s="453"/>
      <c r="L284" s="371"/>
      <c r="M284" s="372"/>
      <c r="AI284" s="373"/>
      <c r="BE284" s="373"/>
      <c r="BP284" s="373"/>
      <c r="CL284" s="1"/>
      <c r="CW284" s="33"/>
      <c r="DH284" s="373"/>
      <c r="DS284" s="373"/>
    </row>
    <row r="285" ht="15.75" customHeight="1">
      <c r="A285" s="8"/>
      <c r="B285" s="370"/>
      <c r="L285" s="371"/>
      <c r="M285" s="372"/>
      <c r="AI285" s="373"/>
      <c r="BE285" s="373"/>
      <c r="BP285" s="373"/>
      <c r="CL285" s="1"/>
      <c r="CW285" s="33"/>
      <c r="DH285" s="373"/>
      <c r="DS285" s="373"/>
    </row>
    <row r="286" ht="15.75" customHeight="1">
      <c r="A286" s="8"/>
      <c r="B286" s="370"/>
      <c r="L286" s="371"/>
      <c r="M286" s="372"/>
      <c r="AI286" s="373"/>
      <c r="BE286" s="373"/>
      <c r="BP286" s="373"/>
      <c r="CL286" s="1"/>
      <c r="CW286" s="33"/>
      <c r="DH286" s="373"/>
      <c r="DS286" s="373"/>
    </row>
    <row r="287" ht="15.75" customHeight="1">
      <c r="A287" s="8"/>
      <c r="B287" s="370"/>
      <c r="L287" s="371"/>
      <c r="M287" s="372"/>
      <c r="AI287" s="373"/>
      <c r="BE287" s="373"/>
      <c r="BP287" s="373"/>
      <c r="CL287" s="1"/>
      <c r="CW287" s="33"/>
      <c r="DH287" s="373"/>
      <c r="DS287" s="373"/>
    </row>
    <row r="288" ht="15.75" customHeight="1">
      <c r="A288" s="8"/>
      <c r="B288" s="370"/>
      <c r="L288" s="371"/>
      <c r="M288" s="372"/>
      <c r="AI288" s="373"/>
      <c r="BE288" s="373"/>
      <c r="BP288" s="373"/>
      <c r="CL288" s="1"/>
      <c r="CW288" s="33"/>
      <c r="DH288" s="373"/>
      <c r="DS288" s="373"/>
    </row>
    <row r="289" ht="15.75" customHeight="1">
      <c r="A289" s="8"/>
      <c r="B289" s="370"/>
      <c r="L289" s="371"/>
      <c r="M289" s="372"/>
      <c r="AI289" s="373"/>
      <c r="BE289" s="373"/>
      <c r="BP289" s="373"/>
      <c r="CL289" s="1"/>
      <c r="CW289" s="33"/>
      <c r="DH289" s="373"/>
      <c r="DS289" s="373"/>
    </row>
    <row r="290" ht="15.75" customHeight="1">
      <c r="A290" s="8"/>
      <c r="B290" s="370"/>
      <c r="L290" s="371"/>
      <c r="M290" s="372"/>
      <c r="AI290" s="373"/>
      <c r="BE290" s="373"/>
      <c r="BP290" s="373"/>
      <c r="CL290" s="1"/>
      <c r="CW290" s="33"/>
      <c r="DH290" s="373"/>
      <c r="DS290" s="373"/>
    </row>
    <row r="291" ht="15.75" customHeight="1">
      <c r="A291" s="8"/>
      <c r="B291" s="370"/>
      <c r="L291" s="371"/>
      <c r="M291" s="372"/>
      <c r="AI291" s="373"/>
      <c r="BE291" s="373"/>
      <c r="BP291" s="373"/>
      <c r="CL291" s="1"/>
      <c r="CW291" s="33"/>
      <c r="DH291" s="373"/>
      <c r="DS291" s="373"/>
    </row>
    <row r="292" ht="15.75" customHeight="1">
      <c r="A292" s="8"/>
      <c r="B292" s="370"/>
      <c r="L292" s="371"/>
      <c r="M292" s="372"/>
      <c r="AI292" s="373"/>
      <c r="BE292" s="373"/>
      <c r="BP292" s="373"/>
      <c r="CL292" s="1"/>
      <c r="CW292" s="33"/>
      <c r="DH292" s="373"/>
      <c r="DS292" s="373"/>
    </row>
    <row r="293" ht="15.75" customHeight="1">
      <c r="A293" s="8"/>
      <c r="B293" s="370"/>
      <c r="L293" s="371"/>
      <c r="M293" s="372"/>
      <c r="AI293" s="373"/>
      <c r="BE293" s="373"/>
      <c r="BP293" s="373"/>
      <c r="CL293" s="1"/>
      <c r="CW293" s="33"/>
      <c r="DH293" s="373"/>
      <c r="DS293" s="373"/>
    </row>
    <row r="294" ht="15.75" customHeight="1">
      <c r="A294" s="8"/>
      <c r="B294" s="370"/>
      <c r="L294" s="371"/>
      <c r="M294" s="372"/>
      <c r="AI294" s="373"/>
      <c r="BE294" s="373"/>
      <c r="BP294" s="373"/>
      <c r="CL294" s="1"/>
      <c r="CW294" s="33"/>
      <c r="DH294" s="373"/>
      <c r="DS294" s="373"/>
    </row>
    <row r="295" ht="15.75" customHeight="1">
      <c r="A295" s="8"/>
      <c r="B295" s="370"/>
      <c r="L295" s="371"/>
      <c r="M295" s="372"/>
      <c r="AI295" s="373"/>
      <c r="BE295" s="373"/>
      <c r="BP295" s="373"/>
      <c r="CL295" s="1"/>
      <c r="CW295" s="33"/>
      <c r="DH295" s="373"/>
      <c r="DS295" s="373"/>
    </row>
    <row r="296" ht="15.75" customHeight="1">
      <c r="A296" s="8"/>
      <c r="B296" s="370"/>
      <c r="L296" s="371"/>
      <c r="M296" s="372"/>
      <c r="AI296" s="373"/>
      <c r="BE296" s="373"/>
      <c r="BP296" s="373"/>
      <c r="CL296" s="1"/>
      <c r="CW296" s="33"/>
      <c r="DH296" s="373"/>
      <c r="DS296" s="373"/>
    </row>
    <row r="297" ht="15.75" customHeight="1">
      <c r="A297" s="8"/>
      <c r="B297" s="370"/>
      <c r="L297" s="371"/>
      <c r="M297" s="372"/>
      <c r="AI297" s="373"/>
      <c r="BE297" s="373"/>
      <c r="BP297" s="373"/>
      <c r="CL297" s="1"/>
      <c r="CW297" s="33"/>
      <c r="DH297" s="373"/>
      <c r="DS297" s="373"/>
    </row>
    <row r="298" ht="15.75" customHeight="1">
      <c r="A298" s="8"/>
      <c r="B298" s="370"/>
      <c r="L298" s="371"/>
      <c r="M298" s="372"/>
      <c r="AI298" s="373"/>
      <c r="BE298" s="373"/>
      <c r="BP298" s="373"/>
      <c r="CL298" s="1"/>
      <c r="CW298" s="33"/>
      <c r="DH298" s="373"/>
      <c r="DS298" s="373"/>
    </row>
    <row r="299" ht="15.75" customHeight="1">
      <c r="A299" s="8"/>
      <c r="B299" s="370"/>
      <c r="L299" s="371"/>
      <c r="M299" s="372"/>
      <c r="AI299" s="373"/>
      <c r="BE299" s="373"/>
      <c r="BP299" s="373"/>
      <c r="CL299" s="1"/>
      <c r="CW299" s="33"/>
      <c r="DH299" s="373"/>
      <c r="DS299" s="373"/>
    </row>
    <row r="300" ht="15.75" customHeight="1">
      <c r="A300" s="8"/>
      <c r="B300" s="370"/>
      <c r="L300" s="371"/>
      <c r="M300" s="372"/>
      <c r="AI300" s="373"/>
      <c r="BE300" s="373"/>
      <c r="BP300" s="373"/>
      <c r="CL300" s="1"/>
      <c r="CW300" s="33"/>
      <c r="DH300" s="373"/>
      <c r="DS300" s="373"/>
    </row>
    <row r="301" ht="15.75" customHeight="1">
      <c r="A301" s="8"/>
      <c r="B301" s="370"/>
      <c r="L301" s="371"/>
      <c r="M301" s="372"/>
      <c r="AI301" s="373"/>
      <c r="BE301" s="373"/>
      <c r="BP301" s="373"/>
      <c r="CL301" s="1"/>
      <c r="CW301" s="33"/>
      <c r="DH301" s="373"/>
      <c r="DS301" s="373"/>
    </row>
    <row r="302" ht="15.75" customHeight="1">
      <c r="A302" s="8"/>
      <c r="B302" s="370"/>
      <c r="L302" s="371"/>
      <c r="M302" s="372"/>
      <c r="AI302" s="373"/>
      <c r="BE302" s="373"/>
      <c r="BP302" s="373"/>
      <c r="CL302" s="1"/>
      <c r="CW302" s="33"/>
      <c r="DH302" s="373"/>
      <c r="DS302" s="373"/>
    </row>
    <row r="303" ht="15.75" customHeight="1">
      <c r="A303" s="8"/>
      <c r="B303" s="370"/>
      <c r="L303" s="371"/>
      <c r="M303" s="372"/>
      <c r="AI303" s="373"/>
      <c r="BE303" s="373"/>
      <c r="BP303" s="373"/>
      <c r="CL303" s="1"/>
      <c r="CW303" s="33"/>
      <c r="DH303" s="373"/>
      <c r="DS303" s="373"/>
    </row>
    <row r="304" ht="15.75" customHeight="1">
      <c r="A304" s="8"/>
      <c r="B304" s="370"/>
      <c r="L304" s="371"/>
      <c r="M304" s="372"/>
      <c r="AI304" s="373"/>
      <c r="BE304" s="373"/>
      <c r="BP304" s="373"/>
      <c r="CL304" s="1"/>
      <c r="CW304" s="33"/>
      <c r="DH304" s="373"/>
      <c r="DS304" s="373"/>
    </row>
    <row r="305" ht="15.75" customHeight="1">
      <c r="A305" s="8"/>
      <c r="B305" s="370"/>
      <c r="L305" s="371"/>
      <c r="M305" s="372"/>
      <c r="AI305" s="373"/>
      <c r="BE305" s="373"/>
      <c r="BP305" s="373"/>
      <c r="CL305" s="1"/>
      <c r="CW305" s="33"/>
      <c r="DH305" s="373"/>
      <c r="DS305" s="373"/>
    </row>
    <row r="306" ht="15.75" customHeight="1">
      <c r="A306" s="8"/>
      <c r="B306" s="370"/>
      <c r="L306" s="371"/>
      <c r="M306" s="372"/>
      <c r="AI306" s="373"/>
      <c r="BE306" s="373"/>
      <c r="BP306" s="373"/>
      <c r="CL306" s="1"/>
      <c r="CW306" s="33"/>
      <c r="DH306" s="373"/>
      <c r="DS306" s="373"/>
    </row>
    <row r="307" ht="15.75" customHeight="1">
      <c r="A307" s="8"/>
      <c r="B307" s="370"/>
      <c r="L307" s="371"/>
      <c r="M307" s="372"/>
      <c r="AI307" s="373"/>
      <c r="BE307" s="373"/>
      <c r="BP307" s="373"/>
      <c r="CL307" s="1"/>
      <c r="CW307" s="33"/>
      <c r="DH307" s="373"/>
      <c r="DS307" s="373"/>
    </row>
    <row r="308" ht="15.75" customHeight="1">
      <c r="A308" s="8"/>
      <c r="B308" s="370"/>
      <c r="L308" s="371"/>
      <c r="M308" s="372"/>
      <c r="AI308" s="373"/>
      <c r="BE308" s="373"/>
      <c r="BP308" s="373"/>
      <c r="CL308" s="1"/>
      <c r="CW308" s="33"/>
      <c r="DH308" s="373"/>
      <c r="DS308" s="373"/>
    </row>
    <row r="309" ht="15.75" customHeight="1">
      <c r="A309" s="8"/>
      <c r="B309" s="370"/>
      <c r="L309" s="371"/>
      <c r="M309" s="372"/>
      <c r="AI309" s="373"/>
      <c r="BE309" s="373"/>
      <c r="BP309" s="373"/>
      <c r="CL309" s="1"/>
      <c r="CW309" s="33"/>
      <c r="DH309" s="373"/>
      <c r="DS309" s="373"/>
    </row>
    <row r="310" ht="15.75" customHeight="1">
      <c r="A310" s="8"/>
      <c r="B310" s="370"/>
      <c r="L310" s="371"/>
      <c r="M310" s="372"/>
      <c r="AI310" s="373"/>
      <c r="BE310" s="373"/>
      <c r="BP310" s="373"/>
      <c r="CL310" s="1"/>
      <c r="CW310" s="33"/>
      <c r="DH310" s="373"/>
      <c r="DS310" s="373"/>
    </row>
    <row r="311" ht="15.75" customHeight="1">
      <c r="A311" s="8"/>
      <c r="B311" s="370"/>
      <c r="L311" s="371"/>
      <c r="M311" s="372"/>
      <c r="AI311" s="373"/>
      <c r="BE311" s="373"/>
      <c r="BP311" s="373"/>
      <c r="CL311" s="1"/>
      <c r="CW311" s="33"/>
      <c r="DH311" s="373"/>
      <c r="DS311" s="373"/>
    </row>
    <row r="312" ht="15.75" customHeight="1">
      <c r="A312" s="8"/>
      <c r="B312" s="370"/>
      <c r="L312" s="371"/>
      <c r="M312" s="372"/>
      <c r="AI312" s="373"/>
      <c r="BE312" s="373"/>
      <c r="BP312" s="373"/>
      <c r="CL312" s="1"/>
      <c r="CW312" s="33"/>
      <c r="DH312" s="373"/>
      <c r="DS312" s="373"/>
    </row>
    <row r="313" ht="15.75" customHeight="1">
      <c r="A313" s="8"/>
      <c r="B313" s="370"/>
      <c r="L313" s="371"/>
      <c r="M313" s="372"/>
      <c r="AI313" s="373"/>
      <c r="BE313" s="373"/>
      <c r="BP313" s="373"/>
      <c r="CL313" s="1"/>
      <c r="CW313" s="33"/>
      <c r="DH313" s="373"/>
      <c r="DS313" s="373"/>
    </row>
    <row r="314" ht="15.75" customHeight="1">
      <c r="A314" s="8"/>
      <c r="B314" s="370"/>
      <c r="L314" s="371"/>
      <c r="M314" s="372"/>
      <c r="AI314" s="373"/>
      <c r="BE314" s="373"/>
      <c r="BP314" s="373"/>
      <c r="CL314" s="1"/>
      <c r="CW314" s="33"/>
      <c r="DH314" s="373"/>
      <c r="DS314" s="373"/>
    </row>
    <row r="315" ht="15.75" customHeight="1">
      <c r="A315" s="8"/>
      <c r="B315" s="370"/>
      <c r="L315" s="371"/>
      <c r="M315" s="372"/>
      <c r="AI315" s="373"/>
      <c r="BE315" s="373"/>
      <c r="BP315" s="373"/>
      <c r="CL315" s="1"/>
      <c r="CW315" s="33"/>
      <c r="DH315" s="373"/>
      <c r="DS315" s="373"/>
    </row>
  </sheetData>
  <customSheetViews>
    <customSheetView guid="{2FEDAD45-7CDF-4509-9518-746F0EBAAE08}" filter="1" showAutoFilter="1">
      <autoFilter ref="$A$4:$K$315"/>
      <extLst>
        <ext uri="GoogleSheetsCustomDataVersion1">
          <go:sheetsCustomData xmlns:go="http://customooxmlschemas.google.com/" filterViewId="110205353"/>
        </ext>
      </extLst>
    </customSheetView>
  </customSheetViews>
  <mergeCells count="14">
    <mergeCell ref="BQ3:BZ3"/>
    <mergeCell ref="CB3:CK3"/>
    <mergeCell ref="CM3:CV3"/>
    <mergeCell ref="CX3:DG3"/>
    <mergeCell ref="DI3:DR3"/>
    <mergeCell ref="DT3:EC3"/>
    <mergeCell ref="EE3:EN3"/>
    <mergeCell ref="C2:G2"/>
    <mergeCell ref="C3:L3"/>
    <mergeCell ref="N3:W3"/>
    <mergeCell ref="Y3:AH3"/>
    <mergeCell ref="AJ3:AS3"/>
    <mergeCell ref="AU3:BD3"/>
    <mergeCell ref="BF3:BO3"/>
  </mergeCells>
  <hyperlinks>
    <hyperlink display="Press here to home" location="Home!A1" ref="A3"/>
  </hyperlink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44.43"/>
    <col customWidth="1" min="3" max="3" width="8.71"/>
    <col customWidth="1" min="4" max="4" width="12.71"/>
    <col customWidth="1" min="5" max="5" width="10.43"/>
    <col customWidth="1" min="6" max="6" width="8.71"/>
    <col customWidth="1" min="7" max="7" width="10.43"/>
    <col customWidth="1" hidden="1" min="8" max="8" width="7.43"/>
    <col customWidth="1" min="9" max="9" width="11.0"/>
    <col customWidth="1" min="10" max="10" width="24.0"/>
    <col customWidth="1" min="11" max="12" width="8.71"/>
  </cols>
  <sheetData>
    <row r="1" ht="12.0" customHeight="1"/>
    <row r="2" ht="24.75" customHeight="1">
      <c r="B2" s="457" t="s">
        <v>2417</v>
      </c>
      <c r="C2" s="29"/>
      <c r="D2" s="29"/>
      <c r="E2" s="29"/>
      <c r="F2" s="29"/>
      <c r="G2" s="29"/>
      <c r="H2" s="29"/>
      <c r="I2" s="29"/>
      <c r="J2" s="26"/>
      <c r="L2" s="142"/>
    </row>
    <row r="3" ht="21.75" customHeight="1">
      <c r="B3" s="458" t="s">
        <v>2418</v>
      </c>
      <c r="C3" s="459"/>
      <c r="D3" s="458" t="s">
        <v>2419</v>
      </c>
      <c r="E3" s="458" t="s">
        <v>2420</v>
      </c>
      <c r="F3" s="458"/>
      <c r="G3" s="458" t="s">
        <v>2421</v>
      </c>
      <c r="H3" s="458"/>
      <c r="I3" s="458" t="s">
        <v>2422</v>
      </c>
      <c r="J3" s="458" t="s">
        <v>2423</v>
      </c>
      <c r="K3" s="41"/>
      <c r="L3" s="142" t="s">
        <v>32</v>
      </c>
    </row>
    <row r="4">
      <c r="B4" s="154" t="s">
        <v>2424</v>
      </c>
      <c r="C4" s="154"/>
      <c r="D4" s="460">
        <v>10899.0</v>
      </c>
      <c r="E4" s="154">
        <v>8587.0</v>
      </c>
      <c r="F4" s="154"/>
      <c r="G4" s="154">
        <v>8487.0</v>
      </c>
      <c r="H4" s="154"/>
      <c r="I4" s="154">
        <v>8287.0</v>
      </c>
      <c r="J4" s="460">
        <v>8587.0</v>
      </c>
      <c r="L4" s="1" t="s">
        <v>2425</v>
      </c>
    </row>
    <row r="5">
      <c r="B5" s="154" t="s">
        <v>2426</v>
      </c>
      <c r="C5" s="154"/>
      <c r="D5" s="460">
        <v>13349.0</v>
      </c>
      <c r="E5" s="154">
        <v>10946.0</v>
      </c>
      <c r="F5" s="154"/>
      <c r="G5" s="154">
        <v>10346.0</v>
      </c>
      <c r="H5" s="154"/>
      <c r="I5" s="154">
        <v>10146.0</v>
      </c>
      <c r="J5" s="460">
        <v>10946.0</v>
      </c>
      <c r="L5" s="1" t="s">
        <v>2425</v>
      </c>
    </row>
    <row r="6">
      <c r="B6" s="154" t="s">
        <v>2427</v>
      </c>
      <c r="C6" s="154"/>
      <c r="D6" s="460">
        <v>16049.0</v>
      </c>
      <c r="E6" s="154">
        <v>12710.0</v>
      </c>
      <c r="F6" s="154"/>
      <c r="G6" s="154">
        <v>12610.0</v>
      </c>
      <c r="H6" s="154"/>
      <c r="I6" s="154">
        <v>12500.0</v>
      </c>
      <c r="J6" s="460">
        <v>12710.0</v>
      </c>
      <c r="L6" s="370" t="s">
        <v>2425</v>
      </c>
    </row>
    <row r="7">
      <c r="B7" s="154" t="s">
        <v>2428</v>
      </c>
      <c r="C7" s="154"/>
      <c r="D7" s="460">
        <v>24699.0</v>
      </c>
      <c r="E7" s="154">
        <v>18146.0</v>
      </c>
      <c r="F7" s="154"/>
      <c r="G7" s="154">
        <v>17749.0</v>
      </c>
      <c r="H7" s="154"/>
      <c r="I7" s="154"/>
      <c r="J7" s="460">
        <v>18146.0</v>
      </c>
      <c r="L7" s="370" t="s">
        <v>2425</v>
      </c>
    </row>
    <row r="8">
      <c r="B8" s="154" t="s">
        <v>2429</v>
      </c>
      <c r="C8" s="154"/>
      <c r="D8" s="460">
        <v>19890.0</v>
      </c>
      <c r="E8" s="154">
        <v>16309.0</v>
      </c>
      <c r="F8" s="154"/>
      <c r="G8" s="154">
        <v>15509.0</v>
      </c>
      <c r="H8" s="154"/>
      <c r="I8" s="154"/>
      <c r="J8" s="460">
        <v>16309.0</v>
      </c>
      <c r="L8" s="370" t="s">
        <v>2425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J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78.43"/>
    <col customWidth="1" min="3" max="3" width="21.71"/>
    <col customWidth="1" min="4" max="4" width="18.29"/>
    <col customWidth="1" min="5" max="5" width="16.57"/>
    <col customWidth="1" min="6" max="7" width="8.71"/>
    <col customWidth="1" min="8" max="8" width="18.29"/>
    <col customWidth="1" min="9" max="9" width="12.71"/>
    <col customWidth="1" min="10" max="10" width="8.71"/>
    <col customWidth="1" min="11" max="11" width="14.0"/>
    <col customWidth="1" min="12" max="12" width="10.71"/>
    <col customWidth="1" min="13" max="13" width="15.29"/>
    <col customWidth="1" min="14" max="26" width="8.71"/>
  </cols>
  <sheetData>
    <row r="1" ht="15.0" hidden="1" customHeight="1"/>
    <row r="2" ht="15.0" hidden="1" customHeight="1"/>
    <row r="3" ht="4.5" customHeight="1">
      <c r="C3" s="1"/>
    </row>
    <row r="4" ht="18.75" customHeight="1">
      <c r="B4" s="82" t="s">
        <v>2430</v>
      </c>
      <c r="C4" s="82" t="s">
        <v>201</v>
      </c>
      <c r="D4" s="82" t="s">
        <v>2420</v>
      </c>
    </row>
    <row r="5" ht="15.0" customHeight="1">
      <c r="B5" s="154"/>
      <c r="C5" s="154"/>
      <c r="D5" s="154"/>
    </row>
    <row r="6">
      <c r="B6" s="154" t="s">
        <v>2431</v>
      </c>
      <c r="C6" s="154"/>
      <c r="D6" s="154"/>
    </row>
    <row r="7">
      <c r="B7" s="461" t="s">
        <v>2432</v>
      </c>
      <c r="C7" s="154">
        <v>6990.0</v>
      </c>
      <c r="D7" s="154">
        <v>2817.0</v>
      </c>
      <c r="F7" s="33" t="s">
        <v>2162</v>
      </c>
    </row>
    <row r="8">
      <c r="B8" s="461" t="s">
        <v>2433</v>
      </c>
      <c r="C8" s="154">
        <v>7990.0</v>
      </c>
      <c r="D8" s="154">
        <v>3257.0</v>
      </c>
      <c r="F8" s="33" t="s">
        <v>2162</v>
      </c>
    </row>
    <row r="9" ht="14.25" customHeight="1">
      <c r="B9" s="461" t="s">
        <v>2434</v>
      </c>
      <c r="C9" s="154">
        <v>5990.0</v>
      </c>
      <c r="D9" s="154">
        <v>2817.0</v>
      </c>
      <c r="F9" s="33" t="s">
        <v>2162</v>
      </c>
    </row>
    <row r="10" ht="12.0" customHeight="1">
      <c r="B10" s="462"/>
      <c r="C10" s="154"/>
      <c r="D10" s="154"/>
      <c r="F10" s="33"/>
    </row>
    <row r="11">
      <c r="B11" s="462" t="s">
        <v>2435</v>
      </c>
      <c r="C11" s="154"/>
      <c r="D11" s="154"/>
      <c r="F11" s="33"/>
    </row>
    <row r="12" ht="18.0" customHeight="1">
      <c r="A12" s="1"/>
      <c r="B12" s="462" t="s">
        <v>2436</v>
      </c>
      <c r="C12" s="154">
        <v>29900.0</v>
      </c>
      <c r="D12" s="154">
        <v>28700.0</v>
      </c>
      <c r="F12" s="33" t="s">
        <v>2425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B13" s="462" t="s">
        <v>2437</v>
      </c>
      <c r="C13" s="154">
        <v>32900.0</v>
      </c>
      <c r="D13" s="154">
        <v>31580.0</v>
      </c>
      <c r="F13" s="33" t="s">
        <v>2425</v>
      </c>
    </row>
    <row r="14" ht="16.5" customHeight="1">
      <c r="B14" s="462" t="s">
        <v>2438</v>
      </c>
      <c r="C14" s="154">
        <v>36900.0</v>
      </c>
      <c r="D14" s="154">
        <v>35420.0</v>
      </c>
      <c r="F14" s="33" t="s">
        <v>2425</v>
      </c>
    </row>
    <row r="15" ht="18.0" customHeight="1">
      <c r="B15" s="462" t="s">
        <v>2439</v>
      </c>
      <c r="C15" s="154">
        <v>33900.0</v>
      </c>
      <c r="D15" s="154">
        <v>32540.0</v>
      </c>
      <c r="F15" s="33" t="s">
        <v>2425</v>
      </c>
    </row>
    <row r="16" ht="15.0" customHeight="1">
      <c r="B16" s="462" t="s">
        <v>2440</v>
      </c>
      <c r="C16" s="154">
        <v>41900.0</v>
      </c>
      <c r="D16" s="154">
        <v>40220.0</v>
      </c>
      <c r="F16" s="33" t="s">
        <v>2425</v>
      </c>
    </row>
    <row r="17" ht="15.75" customHeight="1">
      <c r="B17" s="462" t="s">
        <v>2441</v>
      </c>
      <c r="C17" s="154">
        <v>50900.0</v>
      </c>
      <c r="D17" s="154">
        <v>48860.0</v>
      </c>
      <c r="F17" s="33" t="s">
        <v>2425</v>
      </c>
    </row>
    <row r="18" ht="17.25" customHeight="1">
      <c r="B18" s="462" t="s">
        <v>2442</v>
      </c>
      <c r="C18" s="154">
        <v>44900.0</v>
      </c>
      <c r="D18" s="154">
        <v>43100.0</v>
      </c>
      <c r="F18" s="33" t="s">
        <v>2425</v>
      </c>
    </row>
    <row r="19" ht="19.5" customHeight="1">
      <c r="B19" s="462" t="s">
        <v>2443</v>
      </c>
      <c r="C19" s="154">
        <v>53900.0</v>
      </c>
      <c r="D19" s="154">
        <v>51740.0</v>
      </c>
      <c r="F19" s="33" t="s">
        <v>2425</v>
      </c>
    </row>
    <row r="20" ht="15.75" customHeight="1">
      <c r="B20" s="462" t="s">
        <v>2444</v>
      </c>
      <c r="C20" s="154">
        <v>69900.0</v>
      </c>
      <c r="D20" s="154">
        <v>67100.0</v>
      </c>
      <c r="F20" s="33" t="s">
        <v>2425</v>
      </c>
    </row>
    <row r="21" ht="15.75" customHeight="1">
      <c r="B21" s="462" t="s">
        <v>2445</v>
      </c>
      <c r="C21" s="154">
        <v>73900.0</v>
      </c>
      <c r="D21" s="154">
        <v>70940.0</v>
      </c>
      <c r="F21" s="33" t="s">
        <v>2425</v>
      </c>
    </row>
    <row r="22" ht="15.75" customHeight="1">
      <c r="B22" s="462" t="s">
        <v>2446</v>
      </c>
      <c r="C22" s="154">
        <v>77900.0</v>
      </c>
      <c r="D22" s="154">
        <v>74780.0</v>
      </c>
      <c r="F22" s="33" t="s">
        <v>2425</v>
      </c>
    </row>
    <row r="23" ht="15.75" customHeight="1">
      <c r="B23" s="462" t="s">
        <v>2447</v>
      </c>
      <c r="C23" s="154">
        <v>73900.0</v>
      </c>
      <c r="D23" s="154">
        <v>70940.0</v>
      </c>
      <c r="F23" s="33" t="s">
        <v>2425</v>
      </c>
    </row>
    <row r="24" ht="15.75" customHeight="1">
      <c r="B24" s="462"/>
      <c r="C24" s="154"/>
      <c r="D24" s="154"/>
    </row>
    <row r="25" ht="15.75" customHeight="1">
      <c r="B25" s="154"/>
      <c r="C25" s="154"/>
      <c r="D25" s="154"/>
    </row>
    <row r="26" ht="15.75" customHeight="1">
      <c r="B26" s="154"/>
      <c r="C26" s="154"/>
      <c r="D26" s="154"/>
    </row>
    <row r="27" ht="15.75" customHeight="1">
      <c r="B27" s="154"/>
      <c r="C27" s="154"/>
      <c r="D27" s="154"/>
    </row>
    <row r="28" ht="15.75" customHeight="1">
      <c r="B28" s="154"/>
      <c r="C28" s="154"/>
      <c r="D28" s="15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8"/>
    <hyperlink r:id="rId3" ref="B9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</hyperlinks>
  <printOptions/>
  <pageMargins bottom="0.75" footer="0.0" header="0.0" left="0.7" right="0.7" top="0.75"/>
  <pageSetup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2022-06-09T09:15:08Z</dcterms:created>
  <dc:creator>win10</dc:creator>
</cp:coreProperties>
</file>