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52382e91bc7652/TosTru/デスクトップ/"/>
    </mc:Choice>
  </mc:AlternateContent>
  <xr:revisionPtr revIDLastSave="0" documentId="8_{49246E29-21CD-481F-B158-D7C9416B456A}" xr6:coauthVersionLast="46" xr6:coauthVersionMax="46" xr10:uidLastSave="{00000000-0000-0000-0000-000000000000}"/>
  <bookViews>
    <workbookView xWindow="2610" yWindow="140" windowWidth="14430" windowHeight="8680" activeTab="1" xr2:uid="{A1040E64-CD75-4312-9FD1-5F68FF9FFD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B8" i="2"/>
  <c r="C7" i="2"/>
  <c r="B7" i="2"/>
  <c r="E6" i="2"/>
  <c r="D6" i="2"/>
  <c r="C6" i="2"/>
  <c r="C3" i="2"/>
  <c r="B6" i="2"/>
  <c r="B3" i="2"/>
  <c r="A3" i="2"/>
  <c r="E9" i="1"/>
  <c r="E8" i="1"/>
  <c r="C8" i="1"/>
  <c r="B8" i="1"/>
  <c r="E6" i="1"/>
  <c r="D6" i="1"/>
  <c r="C6" i="1"/>
  <c r="B6" i="1"/>
  <c r="C5" i="1"/>
  <c r="B5" i="1"/>
  <c r="A3" i="1"/>
</calcChain>
</file>

<file path=xl/sharedStrings.xml><?xml version="1.0" encoding="utf-8"?>
<sst xmlns="http://schemas.openxmlformats.org/spreadsheetml/2006/main" count="9" uniqueCount="7">
  <si>
    <t>緯度(1秒30.86419753m)</t>
    <rPh sb="0" eb="2">
      <t>イド</t>
    </rPh>
    <rPh sb="4" eb="5">
      <t>ビョウ</t>
    </rPh>
    <phoneticPr fontId="1"/>
  </si>
  <si>
    <t>経度(1秒24.96966m)</t>
    <rPh sb="0" eb="2">
      <t>ケイド</t>
    </rPh>
    <rPh sb="4" eb="5">
      <t>ビョウ</t>
    </rPh>
    <phoneticPr fontId="1"/>
  </si>
  <si>
    <t>経度=距離×cos(atan(緯度/経度))</t>
    <rPh sb="0" eb="2">
      <t>ケイド</t>
    </rPh>
    <rPh sb="3" eb="5">
      <t>キョリ</t>
    </rPh>
    <rPh sb="15" eb="17">
      <t>イド</t>
    </rPh>
    <rPh sb="18" eb="20">
      <t>ケイド</t>
    </rPh>
    <phoneticPr fontId="1"/>
  </si>
  <si>
    <t>経度</t>
    <rPh sb="0" eb="2">
      <t>ケイド</t>
    </rPh>
    <phoneticPr fontId="1"/>
  </si>
  <si>
    <t>秒To小数点</t>
    <rPh sb="0" eb="1">
      <t>ビョウ</t>
    </rPh>
    <rPh sb="3" eb="6">
      <t>ショウスウテン</t>
    </rPh>
    <phoneticPr fontId="1"/>
  </si>
  <si>
    <t>緯度経度からの距離計算係数</t>
    <rPh sb="0" eb="4">
      <t>イドケイド</t>
    </rPh>
    <rPh sb="7" eb="9">
      <t>キョリ</t>
    </rPh>
    <rPh sb="9" eb="11">
      <t>ケイサン</t>
    </rPh>
    <rPh sb="11" eb="13">
      <t>ケイスウ</t>
    </rPh>
    <phoneticPr fontId="1"/>
  </si>
  <si>
    <t>距離</t>
    <rPh sb="0" eb="2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</si>
</sst>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7FC5-6AB4-4941-B99D-F42B30583C72}">
  <dimension ref="A1:E9"/>
  <sheetViews>
    <sheetView workbookViewId="0">
      <selection activeCell="A3" sqref="A3"/>
    </sheetView>
  </sheetViews>
  <sheetFormatPr defaultRowHeight="18" x14ac:dyDescent="0.55000000000000004"/>
  <cols>
    <col min="2" max="2" width="22.08203125" bestFit="1" customWidth="1"/>
    <col min="3" max="3" width="18.83203125" bestFit="1" customWidth="1"/>
    <col min="4" max="4" width="16" customWidth="1"/>
    <col min="5" max="5" width="13.6640625" customWidth="1"/>
  </cols>
  <sheetData>
    <row r="1" spans="1:5" x14ac:dyDescent="0.55000000000000004">
      <c r="B1" t="s">
        <v>0</v>
      </c>
      <c r="C1" t="s">
        <v>1</v>
      </c>
    </row>
    <row r="2" spans="1:5" x14ac:dyDescent="0.55000000000000004">
      <c r="B2">
        <v>30.864197529999998</v>
      </c>
      <c r="C2">
        <v>24.969660000000001</v>
      </c>
    </row>
    <row r="3" spans="1:5" x14ac:dyDescent="0.55000000000000004">
      <c r="A3">
        <f>1/3600</f>
        <v>2.7777777777777778E-4</v>
      </c>
      <c r="B3">
        <v>35.207999999999998</v>
      </c>
      <c r="C3">
        <v>137.16800000000001</v>
      </c>
    </row>
    <row r="4" spans="1:5" x14ac:dyDescent="0.55000000000000004">
      <c r="B4">
        <v>35.206000000000003</v>
      </c>
      <c r="C4">
        <v>137.166</v>
      </c>
    </row>
    <row r="5" spans="1:5" x14ac:dyDescent="0.55000000000000004">
      <c r="B5">
        <f>B3-B4</f>
        <v>1.9999999999953388E-3</v>
      </c>
      <c r="C5">
        <f>C3-C4</f>
        <v>2.0000000000095497E-3</v>
      </c>
    </row>
    <row r="6" spans="1:5" x14ac:dyDescent="0.55000000000000004">
      <c r="B6">
        <f>B5/$A$3*$B$2</f>
        <v>222.22222221548208</v>
      </c>
      <c r="C6">
        <f>C5/$A$3*$C$2</f>
        <v>179.78155200085843</v>
      </c>
      <c r="D6">
        <f>SQRT(B6^2+C6^2)</f>
        <v>285.83932984497505</v>
      </c>
      <c r="E6">
        <f>D6/10</f>
        <v>28.583932984497505</v>
      </c>
    </row>
    <row r="7" spans="1:5" x14ac:dyDescent="0.55000000000000004">
      <c r="C7" t="s">
        <v>2</v>
      </c>
    </row>
    <row r="8" spans="1:5" x14ac:dyDescent="0.55000000000000004">
      <c r="B8">
        <f>ATAN(B6/C6)</f>
        <v>0.89058135616752232</v>
      </c>
      <c r="C8">
        <f>D6*COS(B8)</f>
        <v>179.78155200085843</v>
      </c>
      <c r="E8">
        <f>E6*COS(B8)</f>
        <v>17.97815520008584</v>
      </c>
    </row>
    <row r="9" spans="1:5" x14ac:dyDescent="0.55000000000000004">
      <c r="D9" t="s">
        <v>3</v>
      </c>
      <c r="E9">
        <f>E8/C2*A3</f>
        <v>2.0000000000095495E-4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4A7E-B879-4E4B-B7AB-D847287C46AA}">
  <dimension ref="A1:E8"/>
  <sheetViews>
    <sheetView tabSelected="1" workbookViewId="0">
      <selection activeCell="C8" sqref="C8"/>
    </sheetView>
  </sheetViews>
  <sheetFormatPr defaultRowHeight="18" x14ac:dyDescent="0.55000000000000004"/>
  <cols>
    <col min="1" max="1" width="12.33203125" bestFit="1" customWidth="1"/>
    <col min="2" max="2" width="22.08203125" bestFit="1" customWidth="1"/>
    <col min="3" max="3" width="18.83203125" bestFit="1" customWidth="1"/>
  </cols>
  <sheetData>
    <row r="1" spans="1:5" x14ac:dyDescent="0.55000000000000004">
      <c r="B1" t="s">
        <v>0</v>
      </c>
      <c r="C1" t="s">
        <v>1</v>
      </c>
    </row>
    <row r="2" spans="1:5" x14ac:dyDescent="0.55000000000000004">
      <c r="A2" t="s">
        <v>4</v>
      </c>
      <c r="B2">
        <v>30.864197529999998</v>
      </c>
      <c r="C2">
        <v>24.969660000000001</v>
      </c>
    </row>
    <row r="3" spans="1:5" x14ac:dyDescent="0.55000000000000004">
      <c r="A3">
        <f>1/3600</f>
        <v>2.7777777777777778E-4</v>
      </c>
      <c r="B3">
        <f>B2/A3</f>
        <v>111111.111108</v>
      </c>
      <c r="C3">
        <f>C2/A3</f>
        <v>89890.775999999998</v>
      </c>
      <c r="D3" t="s">
        <v>5</v>
      </c>
    </row>
    <row r="4" spans="1:5" x14ac:dyDescent="0.55000000000000004">
      <c r="B4">
        <v>35.207999999999998</v>
      </c>
      <c r="C4">
        <v>137.16800000000001</v>
      </c>
    </row>
    <row r="5" spans="1:5" x14ac:dyDescent="0.55000000000000004">
      <c r="B5">
        <v>35.206000000000003</v>
      </c>
      <c r="C5">
        <v>137.166</v>
      </c>
    </row>
    <row r="6" spans="1:5" x14ac:dyDescent="0.55000000000000004">
      <c r="A6" t="s">
        <v>6</v>
      </c>
      <c r="B6">
        <f>(B4-B5)*B3</f>
        <v>222.22222221548208</v>
      </c>
      <c r="C6">
        <f>(C4-C5)*C3</f>
        <v>179.78155200085843</v>
      </c>
      <c r="D6">
        <f>SQRT(B6^2+C6^2)</f>
        <v>285.83932984497505</v>
      </c>
      <c r="E6">
        <f>FLOOR(D6/10,1)</f>
        <v>28</v>
      </c>
    </row>
    <row r="7" spans="1:5" x14ac:dyDescent="0.55000000000000004">
      <c r="B7">
        <f>10*SIN(ATAN(B6/C6))</f>
        <v>7.7743752875436787</v>
      </c>
      <c r="C7">
        <f>10*COS(ATAN(B6/C6))</f>
        <v>6.2896016478335204</v>
      </c>
    </row>
    <row r="8" spans="1:5" x14ac:dyDescent="0.55000000000000004">
      <c r="B8">
        <f>B7/B3</f>
        <v>6.9969377589852255E-5</v>
      </c>
      <c r="C8">
        <f>C7/C3</f>
        <v>6.996937759034943E-5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高藤洋平</dc:creator>
  <cp:lastModifiedBy>高藤洋平</cp:lastModifiedBy>
  <dcterms:created xsi:type="dcterms:W3CDTF">2021-03-20T12:53:59Z</dcterms:created>
  <dcterms:modified xsi:type="dcterms:W3CDTF">2021-03-20T15:24:05Z</dcterms:modified>
</cp:coreProperties>
</file>