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指定様式】事業計画書（その3）" sheetId="1" state="visible" r:id="rId3"/>
    <sheet name="（別紙１）省力化計算シート" sheetId="2" state="visible" r:id="rId4"/>
    <sheet name="（別紙２）省力化業務プロセス図" sheetId="3" state="visible" r:id="rId5"/>
    <sheet name="（別紙３）投資回収期間計算シート" sheetId="4" state="visible" r:id="rId6"/>
    <sheet name="【参考書式】事業計画目標値算出シート（参考）" sheetId="5" state="visible" r:id="rId7"/>
    <sheet name="【参考書式】達成すべき目標値の算出ツール（参考）" sheetId="6" state="visible" r:id="rId8"/>
  </sheets>
  <definedNames>
    <definedName function="false" hidden="false" localSheetId="1" name="_xlnm.Print_Area" vbProcedure="false">'（別紙１）省力化計算シート'!$A$1:$M$41</definedName>
    <definedName function="false" hidden="false" localSheetId="2" name="_xlnm.Print_Area" vbProcedure="false">'（別紙２）省力化業務プロセス図'!$A$1:$X$66</definedName>
    <definedName function="false" hidden="false" localSheetId="3" name="_xlnm.Print_Area" vbProcedure="false">'（別紙３）投資回収期間計算シート'!$A$1:$N$26</definedName>
    <definedName function="false" hidden="false" localSheetId="4" name="_xlnm.Print_Area" vbProcedure="false">'【参考書式】事業計画目標値算出シート（参考）'!$A$1:$K$75</definedName>
    <definedName function="false" hidden="false" localSheetId="5" name="_xlnm.Print_Area" vbProcedure="false">'【参考書式】達成すべき目標値の算出ツール（参考）'!$A$1:$M$24</definedName>
    <definedName function="false" hidden="false" localSheetId="0" name="_xlnm.Print_Area" vbProcedure="false">'【指定様式】事業計画書（その3）'!$A$1:$L$81</definedName>
    <definedName function="false" hidden="false" name="サブタイトル" vbProcedure="false">#REF!</definedName>
    <definedName function="false" hidden="false" name="タイトル" vbProcedure="false">#REF!</definedName>
    <definedName function="false" hidden="false" name="作成日" vbProcedure="false">#REF!</definedName>
    <definedName function="false" hidden="false" name="所属" vbProcedure="false">#REF!</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<sst xmlns="http://schemas.openxmlformats.org/spreadsheetml/2006/main" count="249" uniqueCount="162">
  <si>
    <t xml:space="preserve">【指定様式】事業計画書（その３）</t>
  </si>
  <si>
    <t xml:space="preserve">事業者名</t>
  </si>
  <si>
    <t xml:space="preserve">株式会社ＪＴＣ</t>
  </si>
  <si>
    <t xml:space="preserve">本事業計画における会社全体の事業計画（数値計画）を記載してください。</t>
  </si>
  <si>
    <t xml:space="preserve">記載数値：「省力化指数」「付加価値額」「労働生産性」「1人当たり給与支給総額」「投資回収期間」</t>
  </si>
  <si>
    <t xml:space="preserve">【１】省力化指数</t>
  </si>
  <si>
    <t xml:space="preserve">※「（別紙１）省力化計算シート」より算出。</t>
  </si>
  <si>
    <t xml:space="preserve">※「（別紙２）省力化業務プロセス図」も作成し省力化指数の詳細を説明してください。</t>
  </si>
  <si>
    <t xml:space="preserve">【２】会社全体の事業計画（表）</t>
  </si>
  <si>
    <t xml:space="preserve">
</t>
  </si>
  <si>
    <t xml:space="preserve">【事業計画年数（３～５年）】</t>
  </si>
  <si>
    <t xml:space="preserve"> 年</t>
  </si>
  <si>
    <t xml:space="preserve">【算定根拠】算定の根拠となる計算式等をそれぞれ記載ください。</t>
  </si>
  <si>
    <t xml:space="preserve">　　　　　　　また、計画最終年の年平均成長率を転記してください。（事業者の目標値となります。）</t>
  </si>
  <si>
    <t xml:space="preserve">　①付加価値額</t>
  </si>
  <si>
    <t xml:space="preserve">最終年の年平均成長率</t>
  </si>
  <si>
    <t xml:space="preserve">％</t>
  </si>
  <si>
    <t xml:space="preserve">基準年度（2025年10月期）：営業利益156,038,526円＋人件費120,155,910円＋減価償却費22,704,796円＝298,899,232円
3年目（2030年10月期）：営業利益332,563,031円＋人件費145,161,000円＋減価償却費26,593,296円＝504,317,327円
年平均成長率＝{(504,317,327÷298,899,232)^(1÷3)－1}×100＝19.04％</t>
  </si>
  <si>
    <t xml:space="preserve">　②労働生産性</t>
  </si>
  <si>
    <t xml:space="preserve">基準年度（2025年10月期）：298,899,232円÷（役員2人＋常勤従業員10人＝12人）＝24,908,269.33円／人
3年目（2030年10月期）：504,317,327円÷（役員2人＋常勤従業員15人＝17人）＝29,665,725.11円／人
年平均成長率＝{(29,665,725.11÷24,908,269.33)^(1÷3)－1}×100＝5.99％</t>
  </si>
  <si>
    <t xml:space="preserve">　③1人当たり給与支給総額</t>
  </si>
  <si>
    <t xml:space="preserve">基準年度（2025年10月期）：36,625,814円÷8人＝4,578,226.75円／人
　※全月分の給与等の支給を受けた従業員数。期中採用者は算定対象外。
3年目（2030年10月期）：76,140,000円÷15人＝5,076,000.00円／人
年平均成長率＝{(5,076,000.00÷4,578,226.75)^(1÷3)－1}×100＝3.50％</t>
  </si>
  <si>
    <t xml:space="preserve">【３】投資回収期間</t>
  </si>
  <si>
    <t xml:space="preserve">※「（別紙３）投資回収期間計算シート」より算出（自動反映）。</t>
  </si>
  <si>
    <t xml:space="preserve">（別紙１）省力化計算シート</t>
  </si>
  <si>
    <t xml:space="preserve">設備導入により削減される
業務に要していた時間</t>
  </si>
  <si>
    <t xml:space="preserve">時間</t>
  </si>
  <si>
    <t xml:space="preserve">設備導入後に発生する
業務に要する時間</t>
  </si>
  <si>
    <t xml:space="preserve">省力化指数</t>
  </si>
  <si>
    <t xml:space="preserve">■設備導入前の業務プロセス・作業工程</t>
  </si>
  <si>
    <t xml:space="preserve">■設備導入後の業務プロセス・作業工程</t>
  </si>
  <si>
    <t xml:space="preserve">設備導入前の作業時間合計</t>
  </si>
  <si>
    <t xml:space="preserve">設備導入後の作業時間合計</t>
  </si>
  <si>
    <t xml:space="preserve">No.</t>
  </si>
  <si>
    <t xml:space="preserve">工程名・作業名</t>
  </si>
  <si>
    <t xml:space="preserve">作業時間（分）</t>
  </si>
  <si>
    <t xml:space="preserve">対応する導入後の
業務プロセスNo</t>
  </si>
  <si>
    <t xml:space="preserve">同工程差分時間（分）</t>
  </si>
  <si>
    <t xml:space="preserve">作業種別</t>
  </si>
  <si>
    <t xml:space="preserve">対応する設備導入前の
業務プロセスNo.</t>
  </si>
  <si>
    <t xml:space="preserve">作業種別選択肢</t>
  </si>
  <si>
    <t xml:space="preserve">部材運搬・段取り</t>
  </si>
  <si>
    <t xml:space="preserve">コンベア投入・部材セット</t>
  </si>
  <si>
    <t xml:space="preserve">新たに追加される作業</t>
  </si>
  <si>
    <t xml:space="preserve">手作業ケレン（電動工具・ワイヤーブラシ）</t>
  </si>
  <si>
    <t xml:space="preserve">ブラスト処理条件設定・監視</t>
  </si>
  <si>
    <t xml:space="preserve">内容は変化しない作業</t>
  </si>
  <si>
    <t xml:space="preserve">取出し・仕上がり確認・在庫区分</t>
  </si>
  <si>
    <t xml:space="preserve">（別紙２）省力化業務プロセス図　　※（別紙1）で入れた業務プロセス・作業工程がフロー図として表示されます。</t>
  </si>
  <si>
    <t xml:space="preserve">■設備導入前の業務プロセス・作業工程　（BEFORE）</t>
  </si>
  <si>
    <t xml:space="preserve">設備導入による削減時間</t>
  </si>
  <si>
    <t xml:space="preserve">&gt;</t>
  </si>
  <si>
    <t xml:space="preserve">削減される作業</t>
  </si>
  <si>
    <t xml:space="preserve">対象部材を運搬し、種類・寸法・汚れ別に選別</t>
  </si>
  <si>
    <t xml:space="preserve">泥・塗料・コンクリート片・錆等を手作業で除去</t>
  </si>
  <si>
    <t xml:space="preserve">処理状態を確認し、販売・補修・廃棄に区分</t>
  </si>
  <si>
    <t xml:space="preserve">時間が削減される作業</t>
  </si>
  <si>
    <t xml:space="preserve">導入前後で同様の作業</t>
  </si>
  <si>
    <t xml:space="preserve">作業内容の説明 入力欄</t>
  </si>
  <si>
    <t xml:space="preserve">■設備導入後の業務プロセス・作業工程　（AFTER）</t>
  </si>
  <si>
    <t xml:space="preserve">設備導入による増加時間</t>
  </si>
  <si>
    <t xml:space="preserve">部材を配置し、搬送ラインへ投入</t>
  </si>
  <si>
    <t xml:space="preserve">搬送速度を設定し、処理状況と設備の異常を監視</t>
  </si>
  <si>
    <t xml:space="preserve">時間が増加する作業</t>
  </si>
  <si>
    <t xml:space="preserve">（別紙３）投資回収期間計算シート</t>
  </si>
  <si>
    <t xml:space="preserve">投資回収期間</t>
  </si>
  <si>
    <t xml:space="preserve">年</t>
  </si>
  <si>
    <t xml:space="preserve">パラメータ（公開時に非表示）</t>
  </si>
  <si>
    <t xml:space="preserve">投資総額（円）</t>
  </si>
  <si>
    <t xml:space="preserve">削減工数(時間)</t>
  </si>
  <si>
    <t xml:space="preserve">年間稼働日数（日）</t>
  </si>
  <si>
    <t xml:space="preserve">人件費単価（円/時）</t>
  </si>
  <si>
    <t xml:space="preserve">増加した付加価値額（円）</t>
  </si>
  <si>
    <t xml:space="preserve">/</t>
  </si>
  <si>
    <t xml:space="preserve">（</t>
  </si>
  <si>
    <t xml:space="preserve">×</t>
  </si>
  <si>
    <t xml:space="preserve">＋</t>
  </si>
  <si>
    <t xml:space="preserve">）</t>
  </si>
  <si>
    <t xml:space="preserve">【算定根拠】算定の根拠となる計算式等の説明があれば記載してください。</t>
  </si>
  <si>
    <t xml:space="preserve">年間稼働日数＝5日/週×52週/年＝260日
人件費単価＝ケレン工程に従事する現場作業者の時間給1,285円／時
削減工数＝4時間／日（導入前8時間→導入後4時間）
増加した付加価値額＝504,317,324円（3年目）－298,899,229円（基準年度）＝205,418,095円
投資回収期間＝36,950,000円÷（4時間×260日×1,285円＋205,418,095円）
【参考】補助事業の直接効果のみで算定した場合：ケレン済み品の粗利改善62,438千円＋受託サービスの付加価値貢献26,600千円＝89,038千円
　36,950,000円÷（1,336,400円＋89,038,000円）＝0.41年</t>
  </si>
  <si>
    <t xml:space="preserve">◆◆◆　参考書式をご利用になる際のご注意点　◆◆◆</t>
  </si>
  <si>
    <t xml:space="preserve">・自動計算項目については、参考値となります。</t>
  </si>
  <si>
    <t xml:space="preserve">（参考サイト：写真をタッチでリンクに飛びます）</t>
  </si>
  <si>
    <t xml:space="preserve">・入力値(営業利益が大幅にマイナスの場合など)によっては、申請システムの計算値と異なる可能性があります。</t>
  </si>
  <si>
    <t xml:space="preserve">・イメージがわかるよう入力値に数値をいれてありますが、上書きしてご活用ください。また、以下の機構ツールもぜひご活用ください。</t>
  </si>
  <si>
    <t xml:space="preserve">　　「経営自己診断システム」「価格転嫁検討ツール」「儲かる経営キヅク君」→印刷枠外にリンクあります。</t>
  </si>
  <si>
    <t xml:space="preserve">・申請システムへの入力は、この表の一部（緑字のセル）を転記していただくことになりますが、本事業における売上・収益計画等</t>
  </si>
  <si>
    <t xml:space="preserve">　を立てるにあたっての参考にお使いください。（初めに直近決算書の実績数値を入れて、数値シミュレーションにもお使いください。）</t>
  </si>
  <si>
    <t xml:space="preserve">・あくまでシステムに入力いただいた数値を正しいものとして審査します。（提出時に本シートは削除しなくて結構です。）</t>
  </si>
  <si>
    <t xml:space="preserve">　申請に係る要件の確認は、必ず申請システム上でご確認ください。</t>
  </si>
  <si>
    <t xml:space="preserve">緑字</t>
  </si>
  <si>
    <t xml:space="preserve">申請システムへ転記する数字</t>
  </si>
  <si>
    <t xml:space="preserve">入力するとシミュレーションできます</t>
  </si>
  <si>
    <t xml:space="preserve">青字</t>
  </si>
  <si>
    <t xml:space="preserve">成長率（自動計算）</t>
  </si>
  <si>
    <t xml:space="preserve">黒字</t>
  </si>
  <si>
    <t xml:space="preserve">自動計算</t>
  </si>
  <si>
    <t xml:space="preserve">【参考書式】事業計画目標値算出シート</t>
  </si>
  <si>
    <t xml:space="preserve">労働生産性の算定シート</t>
  </si>
  <si>
    <t xml:space="preserve">基準年度</t>
  </si>
  <si>
    <t xml:space="preserve">直近の決算年月</t>
  </si>
  <si>
    <t xml:space="preserve">年目計画</t>
  </si>
  <si>
    <r>
      <rPr>
        <b val="true"/>
        <sz val="9"/>
        <color theme="1"/>
        <rFont val="BIZ UDゴシック"/>
        <family val="3"/>
        <charset val="128"/>
      </rPr>
      <t xml:space="preserve">2025</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</si>
  <si>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r>
      <rPr>
        <b val="true"/>
        <sz val="9"/>
        <color theme="1"/>
        <rFont val="BIZ UDゴシック"/>
        <family val="3"/>
        <charset val="128"/>
      </rPr>
      <t xml:space="preserve">2028</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</si>
  <si>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r>
      <rPr>
        <b val="true"/>
        <sz val="9"/>
        <color theme="1"/>
        <rFont val="BIZ UDゴシック"/>
        <family val="3"/>
        <charset val="128"/>
      </rPr>
      <t xml:space="preserve">2029</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</si>
  <si>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r>
      <rPr>
        <b val="true"/>
        <sz val="9"/>
        <color theme="1"/>
        <rFont val="BIZ UDゴシック"/>
        <family val="3"/>
        <charset val="128"/>
      </rPr>
      <t xml:space="preserve">2030</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</si>
  <si>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r>
      <rPr>
        <b val="true"/>
        <sz val="9"/>
        <color theme="1"/>
        <rFont val="BIZ UDゴシック"/>
        <family val="3"/>
        <charset val="128"/>
      </rPr>
      <t xml:space="preserve">2031</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</si>
  <si>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r>
      <rPr>
        <b val="true"/>
        <sz val="9"/>
        <color theme="1"/>
        <rFont val="BIZ UDゴシック"/>
        <family val="3"/>
        <charset val="128"/>
      </rPr>
      <t xml:space="preserve">2032</t>
    </r>
    <r>
      <rPr>
        <b val="true"/>
        <sz val="9"/>
        <color theme="1"/>
        <rFont val="Noto Sans CJK SC"/>
        <family val="2"/>
      </rPr>
      <t xml:space="preserve">年</t>
    </r>
    <r>
      <rPr>
        <b val="true"/>
        <sz val="9"/>
        <color theme="1"/>
        <rFont val="BIZ UDゴシック"/>
        <family val="3"/>
        <charset val="128"/>
      </rPr>
      <t xml:space="preserve">10</t>
    </r>
    <r>
      <rPr>
        <b val="true"/>
        <sz val="9"/>
        <color theme="1"/>
        <rFont val="Noto Sans CJK SC"/>
        <family val="2"/>
      </rPr>
      <t xml:space="preserve">月期</t>
    </r>
  </si>
  <si>
    <t xml:space="preserve">売上高</t>
  </si>
  <si>
    <t xml:space="preserve">　売上原価</t>
  </si>
  <si>
    <t xml:space="preserve">売上総利益</t>
  </si>
  <si>
    <t xml:space="preserve">　販売費及び一般管理費</t>
  </si>
  <si>
    <t xml:space="preserve">① 営業利益</t>
  </si>
  <si>
    <t xml:space="preserve">  ② 人件費 　  （注１）</t>
  </si>
  <si>
    <t xml:space="preserve">  ③ 減価償却費 </t>
  </si>
  <si>
    <t xml:space="preserve">　　（内訳）既存設備の減価償却費</t>
  </si>
  <si>
    <t xml:space="preserve">　　　　　　本補助金で導入する設備の減価償却費</t>
  </si>
  <si>
    <t xml:space="preserve">④付加価値額（①+②+③）</t>
  </si>
  <si>
    <t xml:space="preserve">付加価値額の年平均成長率（％）</t>
  </si>
  <si>
    <t xml:space="preserve">⑤労働者数のうち役員数（人）</t>
  </si>
  <si>
    <t xml:space="preserve">　</t>
  </si>
  <si>
    <t xml:space="preserve">⑥労働者数のうち常勤従業員数（人）　（注２）</t>
  </si>
  <si>
    <t xml:space="preserve">労働生産性(＝１人あたり付加価値額)（④÷(⑤＋⑥)）</t>
  </si>
  <si>
    <t xml:space="preserve">労働生産性の目標値 （年平均成長率４％ずつ上げる場合）</t>
  </si>
  <si>
    <t xml:space="preserve">労働生産性の年平均成長率（％）（注３）</t>
  </si>
  <si>
    <t xml:space="preserve">１人当たり給与支給総額の算定シート</t>
  </si>
  <si>
    <t xml:space="preserve">⑦全月分の給与等の支給を受けた従業員の給与支給総額
（注４）</t>
  </si>
  <si>
    <t xml:space="preserve">⑧全月分の給与等の支給を受けた従業員数（人）（注４）</t>
  </si>
  <si>
    <t xml:space="preserve">１人当たり給与支給総額</t>
  </si>
  <si>
    <t xml:space="preserve">（⑦÷⑧）</t>
  </si>
  <si>
    <t xml:space="preserve">従業員1人当たり給与支給総額の目標値</t>
  </si>
  <si>
    <t xml:space="preserve">【特例無し】3.5％</t>
  </si>
  <si>
    <t xml:space="preserve">【大幅な賃上げ特例】6.0％</t>
  </si>
  <si>
    <t xml:space="preserve">従業員１人当たり給与支給総額の年平均成長率（％）
（注３）</t>
  </si>
  <si>
    <t xml:space="preserve">（注１）人件費は、給与支給総額に加えて福利厚生費、法定福利費、退職金を含みます。具体的には以下の通りです。</t>
  </si>
  <si>
    <t xml:space="preserve">　　　　・売上原価に含まれる労務費（福利厚生費、退職金等を含んだもの。）</t>
  </si>
  <si>
    <t xml:space="preserve">　　　　・一般管理費に含まれる役員給与、従業員給与、賞与及び賞与引当金繰入れ、福利厚生
費、退職金及び退職給与引当金繰入れ</t>
  </si>
  <si>
    <t xml:space="preserve">（注２）常勤従業員数には、パート、アルバイト、契約社員、非正規社員、出向者等も含まれます。直近の決算書に基づいて算出します。</t>
  </si>
  <si>
    <t xml:space="preserve">　　　　次の人は含まれません。</t>
  </si>
  <si>
    <t xml:space="preserve">　　　　日々雇い入れられる者、2か月以内の期間を定めて使用される者、季節的業務に4か月以内の期間を定めて使用される者、試みの使用期間中の者</t>
  </si>
  <si>
    <t xml:space="preserve">　　　　なお、応募申請時に従業員数が 0名の場合、本補助金には応募できません 。</t>
  </si>
  <si>
    <t xml:space="preserve">（注３）３～５年の事業計画上の目標値となり、これを超える事業に取り組む必要があります。</t>
  </si>
  <si>
    <t xml:space="preserve">　　　　労働生産性：毎年4.0％以上の値</t>
  </si>
  <si>
    <t xml:space="preserve">　　　　１人当たり給与支給総額</t>
  </si>
  <si>
    <t xml:space="preserve">　　　　【特例なし】日本銀行が定める「物価安定の目標」2.0％＋1.5％の値（＝3.5％）以上の自身でたてた最終年度の計画値）</t>
  </si>
  <si>
    <t xml:space="preserve">　　　　【大幅な賃上げ特例】日本銀行が定める「物価安定の目標」2.0％＋1.5％の値（3.5％）＋2.5％（＝合計6.0％）以上の自身でたてた最終年度の計画値）</t>
  </si>
  <si>
    <t xml:space="preserve">（注４）対象となる従業員は、基準年度及びその算出対象となる各事業年度において、全月分の給与等の支給を受けた従業員とします。（注２より少ない場合があります）</t>
  </si>
  <si>
    <t xml:space="preserve">　　　　中途採用や退職等で全月分の給与等の支給を受けていない従業員については、全月分の給与等の支給を受けていない事業年度に限り、算出の対象から除く必要があります。</t>
  </si>
  <si>
    <t xml:space="preserve">　　　　算定対象となる給与等は、給料、賃金、賞与、各種手当（残業手当、休日出勤手当、職務手当、地域手当、家族（扶養）手当、住宅手当）等、給与所得として課税対象となる経費を指します。</t>
  </si>
  <si>
    <t xml:space="preserve">　　　　福利厚生費、法定福利費や退職金は除きます。</t>
  </si>
  <si>
    <t xml:space="preserve">　　　　当該事業年度において、産前・産後休業、育児休業、介護休業など事業者の福利厚生等により時短勤務を行っている従業員は、算定対象から除くことができます。 </t>
  </si>
  <si>
    <t xml:space="preserve">　　　　なお、基準年度及び算出対象となる各事業年度において、「対象となる従業員」が0名の場合、本事業には応募できません。</t>
  </si>
  <si>
    <r>
      <rPr>
        <sz val="11"/>
        <color theme="1"/>
        <rFont val="游ゴシック"/>
        <family val="2"/>
        <charset val="128"/>
      </rPr>
      <t xml:space="preserve">(</t>
    </r>
    <r>
      <rPr>
        <sz val="11"/>
        <color theme="1"/>
        <rFont val="Noto Sans CJK SC"/>
        <family val="2"/>
      </rPr>
      <t xml:space="preserve">参考</t>
    </r>
    <r>
      <rPr>
        <sz val="11"/>
        <color theme="1"/>
        <rFont val="游ゴシック"/>
        <family val="2"/>
        <charset val="128"/>
      </rPr>
      <t xml:space="preserve">)</t>
    </r>
  </si>
  <si>
    <t xml:space="preserve">基準年</t>
  </si>
  <si>
    <t xml:space="preserve">増加率</t>
  </si>
  <si>
    <t xml:space="preserve">１年目</t>
  </si>
  <si>
    <t xml:space="preserve">２年目</t>
  </si>
  <si>
    <t xml:space="preserve">３年目</t>
  </si>
  <si>
    <t xml:space="preserve">４年目</t>
  </si>
  <si>
    <t xml:space="preserve">５年目</t>
  </si>
  <si>
    <t xml:space="preserve">目標値</t>
  </si>
  <si>
    <t xml:space="preserve">年平均成長率</t>
  </si>
</sst>
</file>

<file path=xl/styles.xml><?xml version="1.0" encoding="utf-8"?>
<styleSheet xmlns="http://schemas.openxmlformats.org/spreadsheetml/2006/main">
  <numFmts count="20">
    <numFmt numFmtId="164" formatCode="General"/>
    <numFmt numFmtId="165" formatCode="\¥#,##0_);[RED]&quot;(¥&quot;#,##0\)"/>
    <numFmt numFmtId="166" formatCode="0.00_ "/>
    <numFmt numFmtId="167" formatCode="#,##0.00_ "/>
    <numFmt numFmtId="168" formatCode="0.00_);[RED]\(0.00\)"/>
    <numFmt numFmtId="169" formatCode="0.0000_ "/>
    <numFmt numFmtId="170" formatCode="0.0_ "/>
    <numFmt numFmtId="171" formatCode="General"/>
    <numFmt numFmtId="172" formatCode="#,##0.0_ "/>
    <numFmt numFmtId="173" formatCode="#,##0_ "/>
    <numFmt numFmtId="174" formatCode="0.00%"/>
    <numFmt numFmtId="175" formatCode="\¥#,##0_);&quot;(¥&quot;#,##0\)"/>
    <numFmt numFmtId="176" formatCode="0_ ;[RED]\-0\ "/>
    <numFmt numFmtId="177" formatCode="0.00"/>
    <numFmt numFmtId="178" formatCode="0\人"/>
    <numFmt numFmtId="179" formatCode="\¥#,##0.00_);&quot;(¥&quot;#,##0.00\)"/>
    <numFmt numFmtId="180" formatCode="[$¥-411]#,##0_);[RED]\([$¥-411]#,##0\)"/>
    <numFmt numFmtId="181" formatCode="0.000%"/>
    <numFmt numFmtId="182" formatCode="#,##0.0"/>
    <numFmt numFmtId="183" formatCode="_(\¥* #,##0_);_(\¥* \(#,##0\);_(\¥* \-_);_(@_)"/>
  </numFmts>
  <fonts count="84">
    <font>
      <sz val="11"/>
      <color theme="1"/>
      <name val="游ゴシック"/>
      <family val="2"/>
      <charset val="128"/>
    </font>
    <font>
      <sz val="10"/>
      <name val="Arial"/>
      <family val="0"/>
    </font>
    <font>
      <sz val="10"/>
      <name val="Arial"/>
      <family val="0"/>
    </font>
    <font>
      <sz val="10"/>
      <name val="Arial"/>
      <family val="0"/>
    </font>
    <font>
      <sz val="11"/>
      <color theme="1"/>
      <name val="游ゴシック"/>
      <family val="2"/>
      <charset val="1"/>
    </font>
    <font>
      <sz val="11"/>
      <color theme="1"/>
      <name val="游ゴシック"/>
      <family val="3"/>
      <charset val="128"/>
    </font>
    <font>
      <b val="true"/>
      <sz val="11"/>
      <color theme="1"/>
      <name val="Noto Sans CJK SC"/>
      <family val="2"/>
      <charset val="1"/>
    </font>
    <font>
      <sz val="11"/>
      <color theme="1"/>
      <name val="BIZ UDPゴシック"/>
      <family val="3"/>
      <charset val="128"/>
    </font>
    <font>
      <b val="true"/>
      <sz val="11"/>
      <color theme="1"/>
      <name val="BIZ UDPゴシック"/>
      <family val="3"/>
      <charset val="128"/>
    </font>
    <font>
      <b val="true"/>
      <sz val="12"/>
      <color theme="1"/>
      <name val="Noto Sans CJK SC"/>
      <family val="2"/>
      <charset val="1"/>
    </font>
    <font>
      <sz val="11"/>
      <color theme="1"/>
      <name val="Noto Sans CJK SC"/>
      <family val="2"/>
      <charset val="1"/>
    </font>
    <font>
      <b val="true"/>
      <sz val="12"/>
      <color theme="1"/>
      <name val="游ゴシック"/>
      <family val="3"/>
      <charset val="128"/>
    </font>
    <font>
      <b val="true"/>
      <sz val="12"/>
      <color theme="1"/>
      <name val="BIZ UDPゴシック"/>
      <family val="3"/>
      <charset val="128"/>
    </font>
    <font>
      <b val="true"/>
      <sz val="11"/>
      <color theme="1"/>
      <name val="游ゴシック"/>
      <family val="3"/>
      <charset val="128"/>
    </font>
    <font>
      <sz val="12"/>
      <color theme="1"/>
      <name val="Noto Sans CJK SC"/>
      <family val="2"/>
      <charset val="1"/>
    </font>
    <font>
      <b val="true"/>
      <sz val="12"/>
      <color rgb="FF0070C0"/>
      <name val="游ゴシック"/>
      <family val="3"/>
      <charset val="128"/>
    </font>
    <font>
      <b val="true"/>
      <sz val="12"/>
      <color rgb="FF000000"/>
      <name val="Noto Sans CJK SC"/>
      <family val="2"/>
      <charset val="1"/>
    </font>
    <font>
      <b val="true"/>
      <sz val="12"/>
      <color rgb="FF000000"/>
      <name val="游ゴシック"/>
      <family val="3"/>
      <charset val="128"/>
    </font>
    <font>
      <sz val="12"/>
      <color rgb="FFC00000"/>
      <name val="BIZ UDPゴシック"/>
      <family val="0"/>
      <charset val="1"/>
    </font>
    <font>
      <sz val="12"/>
      <color rgb="FF0070C0"/>
      <name val="Noto Sans CJK SC"/>
      <family val="2"/>
      <charset val="1"/>
    </font>
    <font>
      <sz val="12"/>
      <color theme="1"/>
      <name val="BIZ UDPゴシック"/>
      <family val="3"/>
      <charset val="128"/>
    </font>
    <font>
      <sz val="12"/>
      <color rgb="FFC00000"/>
      <name val="Noto Sans CJK SC"/>
      <family val="0"/>
      <charset val="1"/>
    </font>
    <font>
      <sz val="12"/>
      <color rgb="FF000000"/>
      <name val="BIZ UDPゴシック"/>
      <family val="3"/>
      <charset val="128"/>
    </font>
    <font>
      <sz val="12"/>
      <color rgb="FF000000"/>
      <name val="Noto Sans CJK SC"/>
      <family val="2"/>
      <charset val="1"/>
    </font>
    <font>
      <b val="true"/>
      <sz val="11"/>
      <color theme="0"/>
      <name val="Noto Sans CJK SC"/>
      <family val="2"/>
      <charset val="1"/>
    </font>
    <font>
      <b val="true"/>
      <sz val="10"/>
      <color theme="1"/>
      <name val="Noto Sans CJK SC"/>
      <family val="2"/>
      <charset val="1"/>
    </font>
    <font>
      <b val="true"/>
      <sz val="11"/>
      <name val="Noto Sans CJK SC"/>
      <family val="2"/>
      <charset val="1"/>
    </font>
    <font>
      <b val="true"/>
      <sz val="11"/>
      <color rgb="FFC00000"/>
      <name val="游ゴシック"/>
      <family val="3"/>
      <charset val="128"/>
    </font>
    <font>
      <sz val="10"/>
      <color theme="1"/>
      <name val="游ゴシック"/>
      <family val="2"/>
      <charset val="128"/>
    </font>
    <font>
      <sz val="9"/>
      <color theme="1"/>
      <name val="游ゴシック"/>
      <family val="3"/>
      <charset val="128"/>
    </font>
    <font>
      <b val="true"/>
      <sz val="9"/>
      <color theme="1"/>
      <name val="游ゴシック"/>
      <family val="3"/>
      <charset val="128"/>
    </font>
    <font>
      <sz val="9"/>
      <name val="Noto Sans CJK SC"/>
      <family val="2"/>
      <charset val="1"/>
    </font>
    <font>
      <sz val="10"/>
      <color theme="1"/>
      <name val="Noto Sans CJK SC"/>
      <family val="2"/>
      <charset val="1"/>
    </font>
    <font>
      <sz val="9"/>
      <color theme="1"/>
      <name val="Noto Sans CJK SC"/>
      <family val="2"/>
      <charset val="1"/>
    </font>
    <font>
      <b val="true"/>
      <sz val="9"/>
      <color rgb="FFC00000"/>
      <name val="游ゴシック"/>
      <family val="3"/>
      <charset val="128"/>
    </font>
    <font>
      <sz val="9"/>
      <color rgb="FFC00000"/>
      <name val="游ゴシック"/>
      <family val="3"/>
      <charset val="128"/>
    </font>
    <font>
      <b val="true"/>
      <sz val="10"/>
      <color theme="1"/>
      <name val="游ゴシック"/>
      <family val="3"/>
      <charset val="128"/>
    </font>
    <font>
      <sz val="10"/>
      <name val="Noto Sans CJK SC"/>
      <family val="2"/>
      <charset val="1"/>
    </font>
    <font>
      <b val="true"/>
      <sz val="9"/>
      <name val="Noto Sans CJK SC"/>
      <family val="2"/>
      <charset val="1"/>
    </font>
    <font>
      <sz val="10"/>
      <color theme="1"/>
      <name val="游ゴシック"/>
      <family val="3"/>
      <charset val="128"/>
    </font>
    <font>
      <sz val="11"/>
      <name val="游ゴシック"/>
      <family val="2"/>
      <charset val="128"/>
    </font>
    <font>
      <sz val="11"/>
      <name val="游ゴシック"/>
      <family val="3"/>
      <charset val="128"/>
    </font>
    <font>
      <sz val="11"/>
      <name val="Noto Sans CJK SC"/>
      <family val="2"/>
      <charset val="1"/>
    </font>
    <font>
      <sz val="11"/>
      <color rgb="FFC00000"/>
      <name val="游ゴシック"/>
      <family val="3"/>
      <charset val="128"/>
    </font>
    <font>
      <b val="true"/>
      <sz val="11"/>
      <name val="游ゴシック"/>
      <family val="3"/>
      <charset val="128"/>
    </font>
    <font>
      <b val="true"/>
      <sz val="9"/>
      <color theme="1"/>
      <name val="Noto Sans CJK SC"/>
      <family val="2"/>
      <charset val="1"/>
    </font>
    <font>
      <sz val="11"/>
      <color theme="1"/>
      <name val="Segoe UI Symbol"/>
      <family val="2"/>
      <charset val="1"/>
    </font>
    <font>
      <sz val="10"/>
      <name val="游ゴシック"/>
      <family val="3"/>
      <charset val="128"/>
    </font>
    <font>
      <b val="true"/>
      <sz val="9"/>
      <color theme="1" tint="0.3499"/>
      <name val="Noto Sans CJK SC"/>
      <family val="2"/>
      <charset val="1"/>
    </font>
    <font>
      <b val="true"/>
      <sz val="9"/>
      <color theme="0" tint="-0.5"/>
      <name val="游ゴシック"/>
      <family val="3"/>
      <charset val="128"/>
    </font>
    <font>
      <b val="true"/>
      <sz val="9"/>
      <color theme="1" tint="0.2499"/>
      <name val="Noto Sans CJK SC"/>
      <family val="2"/>
      <charset val="1"/>
    </font>
    <font>
      <sz val="9"/>
      <color rgb="FFC00000"/>
      <name val="游ゴシック"/>
      <family val="2"/>
      <charset val="128"/>
    </font>
    <font>
      <sz val="9"/>
      <name val="游ゴシック"/>
      <family val="3"/>
      <charset val="128"/>
    </font>
    <font>
      <sz val="9"/>
      <color theme="1"/>
      <name val="游ゴシック"/>
      <family val="2"/>
      <charset val="128"/>
    </font>
    <font>
      <sz val="11"/>
      <color rgb="FFC00000"/>
      <name val="游ゴシック"/>
      <family val="2"/>
      <charset val="128"/>
    </font>
    <font>
      <sz val="11"/>
      <color rgb="FFC00000"/>
      <name val="Noto Sans CJK SC"/>
      <family val="0"/>
      <charset val="1"/>
    </font>
    <font>
      <sz val="11"/>
      <color theme="1"/>
      <name val="BIZ UDゴシック"/>
      <family val="3"/>
      <charset val="128"/>
    </font>
    <font>
      <b val="true"/>
      <sz val="14"/>
      <color theme="1"/>
      <name val="Noto Sans CJK SC"/>
      <family val="2"/>
      <charset val="1"/>
    </font>
    <font>
      <b val="true"/>
      <sz val="12"/>
      <color rgb="FF0070C0"/>
      <name val="Noto Sans CJK SC"/>
      <family val="2"/>
      <charset val="1"/>
    </font>
    <font>
      <b val="true"/>
      <sz val="12"/>
      <name val="Noto Sans CJK SC"/>
      <family val="2"/>
      <charset val="1"/>
    </font>
    <font>
      <b val="true"/>
      <sz val="12"/>
      <color rgb="FFFF0000"/>
      <name val="BIZ UDゴシック"/>
      <family val="3"/>
      <charset val="128"/>
    </font>
    <font>
      <sz val="11"/>
      <color rgb="FF00B050"/>
      <name val="Noto Sans CJK SC"/>
      <family val="2"/>
      <charset val="1"/>
    </font>
    <font>
      <sz val="11"/>
      <color rgb="FF0070C0"/>
      <name val="Noto Sans CJK SC"/>
      <family val="2"/>
      <charset val="1"/>
    </font>
    <font>
      <sz val="10"/>
      <color theme="1"/>
      <name val="BIZ UDゴシック"/>
      <family val="3"/>
      <charset val="128"/>
    </font>
    <font>
      <sz val="11"/>
      <color rgb="FF000000"/>
      <name val="Noto Sans CJK SC"/>
      <family val="2"/>
      <charset val="1"/>
    </font>
    <font>
      <sz val="9"/>
      <color rgb="FF000000"/>
      <name val="BIZ UDゴシック"/>
      <family val="3"/>
      <charset val="128"/>
    </font>
    <font>
      <sz val="12"/>
      <color theme="1"/>
      <name val="BIZ UDゴシック"/>
      <family val="3"/>
      <charset val="128"/>
    </font>
    <font>
      <b val="true"/>
      <sz val="9"/>
      <color theme="1"/>
      <name val="BIZ UDゴシック"/>
      <family val="3"/>
      <charset val="128"/>
    </font>
    <font>
      <b val="true"/>
      <sz val="9"/>
      <color theme="1"/>
      <name val="Noto Sans CJK SC"/>
      <family val="2"/>
    </font>
    <font>
      <sz val="8"/>
      <color theme="1"/>
      <name val="BIZ UDゴシック"/>
      <family val="3"/>
      <charset val="128"/>
    </font>
    <font>
      <sz val="11"/>
      <color rgb="FF00B050"/>
      <name val="BIZ UDゴシック"/>
      <family val="3"/>
      <charset val="128"/>
    </font>
    <font>
      <sz val="11"/>
      <name val="BIZ UDゴシック"/>
      <family val="3"/>
      <charset val="128"/>
    </font>
    <font>
      <sz val="11"/>
      <color rgb="FFC00000"/>
      <name val="BIZ UDゴシック"/>
      <family val="0"/>
      <charset val="1"/>
    </font>
    <font>
      <b val="true"/>
      <sz val="10"/>
      <color theme="1"/>
      <name val="BIZ UDゴシック"/>
      <family val="3"/>
      <charset val="128"/>
    </font>
    <font>
      <b val="true"/>
      <sz val="10"/>
      <color rgb="FF0070C0"/>
      <name val="Noto Sans CJK SC"/>
      <family val="2"/>
      <charset val="1"/>
    </font>
    <font>
      <b val="true"/>
      <sz val="11"/>
      <color rgb="FF0070C0"/>
      <name val="BIZ UDゴシック"/>
      <family val="3"/>
      <charset val="128"/>
    </font>
    <font>
      <b val="true"/>
      <sz val="10"/>
      <name val="Noto Sans CJK SC"/>
      <family val="2"/>
      <charset val="1"/>
    </font>
    <font>
      <sz val="11"/>
      <color rgb="FF00B050"/>
      <name val="BIZ UDゴシック"/>
      <family val="3"/>
      <charset val="1"/>
    </font>
    <font>
      <u val="single"/>
      <sz val="11"/>
      <color theme="10"/>
      <name val="游ゴシック"/>
      <family val="2"/>
      <charset val="128"/>
    </font>
    <font>
      <b val="true"/>
      <sz val="10"/>
      <color rgb="FF0070C0"/>
      <name val="BIZ UDゴシック"/>
      <family val="3"/>
      <charset val="128"/>
    </font>
    <font>
      <sz val="11"/>
      <color rgb="FF0070C0"/>
      <name val="BIZ UDゴシック"/>
      <family val="3"/>
      <charset val="128"/>
    </font>
    <font>
      <sz val="11"/>
      <color rgb="FFFF0000"/>
      <name val="Noto Sans CJK SC"/>
      <family val="2"/>
      <charset val="1"/>
    </font>
    <font>
      <sz val="11"/>
      <color theme="1"/>
      <name val="Noto Sans CJK SC"/>
      <family val="2"/>
    </font>
    <font>
      <b val="true"/>
      <sz val="11"/>
      <color theme="1"/>
      <name val="ＭＳ 明朝"/>
      <family val="1"/>
      <charset val="1"/>
    </font>
  </fonts>
  <fills count="19">
    <fill>
      <patternFill patternType="none"/>
    </fill>
    <fill>
      <patternFill patternType="gray125"/>
    </fill>
    <fill>
      <patternFill patternType="solid">
        <fgColor theme="5" tint="0.7999"/>
        <bgColor rgb="FFFCE4D6"/>
      </patternFill>
    </fill>
    <fill>
      <patternFill patternType="solid">
        <fgColor theme="0" tint="-0.05"/>
        <bgColor rgb="FFEBF1DE"/>
      </patternFill>
    </fill>
    <fill>
      <patternFill patternType="solid">
        <fgColor theme="3"/>
        <bgColor rgb="FF003366"/>
      </patternFill>
    </fill>
    <fill>
      <patternFill patternType="solid">
        <fgColor theme="6" tint="0.7999"/>
        <bgColor rgb="FFF2F2F2"/>
      </patternFill>
    </fill>
    <fill>
      <patternFill patternType="solid">
        <fgColor theme="4" tint="0.7999"/>
        <bgColor rgb="FFE3ECF8"/>
      </patternFill>
    </fill>
    <fill>
      <patternFill patternType="solid">
        <fgColor rgb="FFFCE4D6"/>
        <bgColor rgb="FFFDEADA"/>
      </patternFill>
    </fill>
    <fill>
      <patternFill patternType="solid">
        <fgColor theme="6" tint="0.5999"/>
        <bgColor rgb="FFD9D9D9"/>
      </patternFill>
    </fill>
    <fill>
      <patternFill patternType="solid">
        <fgColor theme="4" tint="0.5999"/>
        <bgColor rgb="FFBFBFBF"/>
      </patternFill>
    </fill>
    <fill>
      <patternFill patternType="solid">
        <fgColor theme="0" tint="-0.15"/>
        <bgColor rgb="FFD7E4BD"/>
      </patternFill>
    </fill>
    <fill>
      <patternFill patternType="solid">
        <fgColor theme="0"/>
        <bgColor rgb="FFFFFAF5"/>
      </patternFill>
    </fill>
    <fill>
      <patternFill patternType="solid">
        <fgColor rgb="FFFFFAF5"/>
        <bgColor rgb="FFFFFFFF"/>
      </patternFill>
    </fill>
    <fill>
      <patternFill patternType="solid">
        <fgColor theme="9" tint="0.7999"/>
        <bgColor rgb="FFFCE4D6"/>
      </patternFill>
    </fill>
    <fill>
      <patternFill patternType="solid">
        <fgColor rgb="FF92D050"/>
        <bgColor rgb="FFBFBFBF"/>
      </patternFill>
    </fill>
    <fill>
      <patternFill patternType="solid">
        <fgColor theme="0" tint="-0.5"/>
        <bgColor rgb="FF7F7F7F"/>
      </patternFill>
    </fill>
    <fill>
      <patternFill patternType="solid">
        <fgColor theme="0" tint="-0.25"/>
        <bgColor rgb="FFB9CDE5"/>
      </patternFill>
    </fill>
    <fill>
      <patternFill patternType="solid">
        <fgColor theme="3" tint="0.8999"/>
        <bgColor rgb="FFDCE6F2"/>
      </patternFill>
    </fill>
    <fill>
      <patternFill patternType="solid">
        <fgColor theme="1" tint="0.4999"/>
        <bgColor rgb="FF808080"/>
      </patternFill>
    </fill>
  </fills>
  <borders count="77">
    <border diagonalUp="false" diagonalDown="false">
      <left/>
      <right/>
      <top/>
      <bottom/>
      <diagonal/>
    </border>
    <border diagonalUp="false" diagonalDown="false">
      <left style="medium"/>
      <right style="medium"/>
      <top style="medium"/>
      <bottom style="medium"/>
      <diagonal/>
    </border>
    <border diagonalUp="false" diagonalDown="false">
      <left/>
      <right/>
      <top/>
      <bottom style="medium"/>
      <diagonal/>
    </border>
    <border diagonalUp="false" diagonalDown="false">
      <left style="medium"/>
      <right/>
      <top/>
      <bottom/>
      <diagonal/>
    </border>
    <border diagonalUp="false" diagonalDown="false">
      <left style="medium">
        <color rgb="FFC00000"/>
      </left>
      <right style="medium">
        <color rgb="FFC00000"/>
      </right>
      <top style="medium">
        <color rgb="FFC00000"/>
      </top>
      <bottom style="medium">
        <color rgb="FFC00000"/>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hair"/>
      <top style="thin"/>
      <bottom style="medium">
        <color theme="1"/>
      </bottom>
      <diagonal/>
    </border>
    <border diagonalUp="false" diagonalDown="false">
      <left style="hair"/>
      <right style="thin"/>
      <top style="thin"/>
      <bottom style="medium">
        <color theme="1"/>
      </bottom>
      <diagonal/>
    </border>
    <border diagonalUp="false" diagonalDown="false">
      <left style="thin"/>
      <right style="hair"/>
      <top style="thin"/>
      <bottom/>
      <diagonal/>
    </border>
    <border diagonalUp="false" diagonalDown="false">
      <left style="hair"/>
      <right style="thin"/>
      <top style="thin"/>
      <bottom/>
      <diagonal/>
    </border>
    <border diagonalUp="false" diagonalDown="false">
      <left style="thin"/>
      <right/>
      <top style="thin"/>
      <bottom style="thin"/>
      <diagonal/>
    </border>
    <border diagonalUp="false" diagonalDown="false">
      <left style="medium">
        <color theme="1"/>
      </left>
      <right style="hair">
        <color theme="1"/>
      </right>
      <top style="medium">
        <color theme="1"/>
      </top>
      <bottom style="thin"/>
      <diagonal/>
    </border>
    <border diagonalUp="false" diagonalDown="false">
      <left style="hair">
        <color theme="1"/>
      </left>
      <right style="medium">
        <color theme="1"/>
      </right>
      <top style="medium">
        <color theme="1"/>
      </top>
      <bottom/>
      <diagonal/>
    </border>
    <border diagonalUp="false" diagonalDown="false">
      <left style="thin"/>
      <right style="medium"/>
      <top style="thin"/>
      <bottom style="thin"/>
      <diagonal/>
    </border>
    <border diagonalUp="false" diagonalDown="false">
      <left style="hair"/>
      <right/>
      <top style="medium">
        <color theme="1"/>
      </top>
      <bottom style="thin"/>
      <diagonal/>
    </border>
    <border diagonalUp="false" diagonalDown="false">
      <left style="medium"/>
      <right/>
      <top style="medium"/>
      <bottom style="thin"/>
      <diagonal/>
    </border>
    <border diagonalUp="false" diagonalDown="false">
      <left style="hair"/>
      <right style="medium"/>
      <top style="medium"/>
      <bottom style="thin"/>
      <diagonal/>
    </border>
    <border diagonalUp="false" diagonalDown="false">
      <left style="medium">
        <color theme="1"/>
      </left>
      <right style="hair">
        <color theme="1"/>
      </right>
      <top style="thin"/>
      <bottom style="thin"/>
      <diagonal/>
    </border>
    <border diagonalUp="false" diagonalDown="false">
      <left style="hair">
        <color theme="1"/>
      </left>
      <right style="medium">
        <color theme="1"/>
      </right>
      <top style="thin"/>
      <bottom style="thin"/>
      <diagonal/>
    </border>
    <border diagonalUp="false" diagonalDown="false">
      <left style="hair"/>
      <right/>
      <top style="thin"/>
      <bottom style="thin"/>
      <diagonal/>
    </border>
    <border diagonalUp="false" diagonalDown="false">
      <left style="medium">
        <color theme="1"/>
      </left>
      <right style="hair">
        <color theme="1"/>
      </right>
      <top style="thin"/>
      <bottom style="medium">
        <color theme="1"/>
      </bottom>
      <diagonal/>
    </border>
    <border diagonalUp="false" diagonalDown="false">
      <left style="hair">
        <color theme="1"/>
      </left>
      <right style="medium">
        <color theme="1"/>
      </right>
      <top style="thin"/>
      <bottom style="medium">
        <color theme="1"/>
      </bottom>
      <diagonal/>
    </border>
    <border diagonalUp="false" diagonalDown="false">
      <left style="hair"/>
      <right/>
      <top style="thin"/>
      <bottom style="medium">
        <color theme="1"/>
      </bottom>
      <diagonal/>
    </border>
    <border diagonalUp="false" diagonalDown="false">
      <left/>
      <right style="medium">
        <color rgb="FFC00000"/>
      </right>
      <top/>
      <bottom/>
      <diagonal/>
    </border>
    <border diagonalUp="false" diagonalDown="false">
      <left style="thin"/>
      <right/>
      <top style="thin"/>
      <bottom/>
      <diagonal/>
    </border>
    <border diagonalUp="false" diagonalDown="false">
      <left/>
      <right/>
      <top style="thin"/>
      <bottom/>
      <diagonal/>
    </border>
    <border diagonalUp="false" diagonalDown="false">
      <left/>
      <right style="dotted"/>
      <top style="thin"/>
      <bottom/>
      <diagonal/>
    </border>
    <border diagonalUp="false" diagonalDown="false">
      <left style="thin"/>
      <right/>
      <top/>
      <bottom/>
      <diagonal/>
    </border>
    <border diagonalUp="false" diagonalDown="false">
      <left style="medium"/>
      <right style="medium"/>
      <top style="medium"/>
      <bottom/>
      <diagonal/>
    </border>
    <border diagonalUp="false" diagonalDown="false">
      <left/>
      <right style="dotted"/>
      <top/>
      <bottom/>
      <diagonal/>
    </border>
    <border diagonalUp="false" diagonalDown="false">
      <left style="medium"/>
      <right style="medium"/>
      <top/>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dotted"/>
      <top/>
      <bottom style="thin"/>
      <diagonal/>
    </border>
    <border diagonalUp="false" diagonalDown="false">
      <left style="dotted"/>
      <right/>
      <top style="thin"/>
      <bottom/>
      <diagonal/>
    </border>
    <border diagonalUp="false" diagonalDown="false">
      <left style="dotted"/>
      <right/>
      <top/>
      <bottom/>
      <diagonal/>
    </border>
    <border diagonalUp="false" diagonalDown="false">
      <left style="dotted"/>
      <right/>
      <top/>
      <bottom style="thin"/>
      <diagonal/>
    </border>
    <border diagonalUp="false" diagonalDown="false">
      <left/>
      <right style="thin"/>
      <top style="thin"/>
      <bottom/>
      <diagonal/>
    </border>
    <border diagonalUp="false" diagonalDown="false">
      <left/>
      <right style="thin"/>
      <top/>
      <bottom/>
      <diagonal/>
    </border>
    <border diagonalUp="false" diagonalDown="false">
      <left/>
      <right style="thin"/>
      <top/>
      <bottom style="thin"/>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right style="medium"/>
      <top style="medium"/>
      <bottom style="thin"/>
      <diagonal/>
    </border>
    <border diagonalUp="false" diagonalDown="false">
      <left style="medium"/>
      <right style="medium"/>
      <top style="medium"/>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style="medium"/>
      <right style="medium"/>
      <top style="thin"/>
      <bottom style="thin"/>
      <diagonal/>
    </border>
    <border diagonalUp="false" diagonalDown="false">
      <left style="medium"/>
      <right/>
      <top/>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medium"/>
      <top/>
      <bottom style="thin"/>
      <diagonal/>
    </border>
    <border diagonalUp="false" diagonalDown="false">
      <left style="medium"/>
      <right style="medium"/>
      <top/>
      <bottom style="thin"/>
      <diagonal/>
    </border>
    <border diagonalUp="true" diagonalDown="false">
      <left style="medium"/>
      <right style="medium"/>
      <top style="thin"/>
      <bottom style="thin"/>
      <diagonal style="thin"/>
    </border>
    <border diagonalUp="false" diagonalDown="false">
      <left/>
      <right/>
      <top style="thin"/>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medium"/>
      <top style="thin"/>
      <bottom style="medium"/>
      <diagonal/>
    </border>
    <border diagonalUp="false" diagonalDown="false">
      <left style="medium"/>
      <right/>
      <top style="thin"/>
      <bottom/>
      <diagonal/>
    </border>
    <border diagonalUp="true" diagonalDown="false">
      <left style="medium"/>
      <right style="medium"/>
      <top style="thin"/>
      <bottom/>
      <diagonal style="thin"/>
    </border>
    <border diagonalUp="false" diagonalDown="false">
      <left style="medium"/>
      <right style="medium"/>
      <top style="thin"/>
      <bottom/>
      <diagonal/>
    </border>
    <border diagonalUp="true" diagonalDown="false">
      <left style="medium"/>
      <right style="medium"/>
      <top style="thin"/>
      <bottom style="medium"/>
      <diagonal style="thin"/>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style="thin"/>
      <top style="medium"/>
      <bottom style="medium"/>
      <diagonal/>
    </border>
    <border diagonalUp="false" diagonalDown="false">
      <left/>
      <right style="thin"/>
      <top/>
      <bottom style="medium"/>
      <diagonal/>
    </border>
    <border diagonalUp="false" diagonalDown="false">
      <left style="thin"/>
      <right style="thin"/>
      <top/>
      <bottom style="medium"/>
      <diagonal/>
    </border>
  </borders>
  <cellStyleXfs count="27">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true" applyAlignment="true" applyProtection="true">
      <alignment horizontal="general" vertical="center" textRotation="0" wrapText="false" indent="0" shrinkToFit="false"/>
      <protection locked="true" hidden="false"/>
    </xf>
  </cellStyleXfs>
  <cellXfs count="319">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true">
      <alignment horizontal="center" vertical="center" textRotation="0" wrapText="false" indent="0" shrinkToFit="false"/>
      <protection locked="fals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6" fontId="12" fillId="0" borderId="3"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false" hidden="false"/>
    </xf>
    <xf numFmtId="164" fontId="16" fillId="0" borderId="0" xfId="0" applyFont="true" applyBorder="false" applyAlignment="true" applyProtection="false">
      <alignment horizontal="left" vertical="center" textRotation="0" wrapText="false" indent="0" shrinkToFit="false"/>
      <protection locked="true" hidden="false"/>
    </xf>
    <xf numFmtId="167" fontId="17" fillId="0" borderId="0" xfId="0" applyFont="true" applyBorder="false" applyAlignment="true" applyProtection="false">
      <alignment horizontal="center" vertical="center" textRotation="0" wrapText="false" indent="0" shrinkToFit="false"/>
      <protection locked="true" hidden="false"/>
    </xf>
    <xf numFmtId="167" fontId="11"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8" fontId="18" fillId="0" borderId="1" xfId="0" applyFont="true" applyBorder="true" applyAlignment="true" applyProtection="true">
      <alignment horizontal="general" vertical="center" textRotation="0" wrapText="false" indent="0" shrinkToFit="false"/>
      <protection locked="false" hidden="false"/>
    </xf>
    <xf numFmtId="164" fontId="19" fillId="0" borderId="1" xfId="0" applyFont="true" applyBorder="true" applyAlignment="true" applyProtection="true">
      <alignment horizontal="left" vertical="top" textRotation="0" wrapText="true" indent="0" shrinkToFit="false"/>
      <protection locked="fals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true">
      <alignment horizontal="left" vertical="top" textRotation="0" wrapText="true" indent="0" shrinkToFit="false"/>
      <protection locked="false" hidden="false"/>
    </xf>
    <xf numFmtId="164" fontId="5" fillId="0" borderId="0" xfId="0" applyFont="true" applyBorder="false" applyAlignment="true" applyProtection="false">
      <alignment horizontal="left" vertical="center" textRotation="0" wrapText="false" indent="0" shrinkToFit="false"/>
      <protection locked="true" hidden="false"/>
    </xf>
    <xf numFmtId="167" fontId="17" fillId="0"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7" fontId="23" fillId="0" borderId="0" xfId="0" applyFont="true" applyBorder="false" applyAlignment="true" applyProtection="false">
      <alignment horizontal="left" vertical="center" textRotation="0" wrapText="false" indent="0" shrinkToFit="false"/>
      <protection locked="true" hidden="false"/>
    </xf>
    <xf numFmtId="167" fontId="12"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24" fillId="4" borderId="0" xfId="0" applyFont="true" applyBorder="false" applyAlignment="true" applyProtection="false">
      <alignment horizontal="general"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70" fontId="25" fillId="0" borderId="0" xfId="0" applyFont="true" applyBorder="false" applyAlignment="true" applyProtection="false">
      <alignment horizontal="right" vertical="center" textRotation="0" wrapText="true" indent="0" shrinkToFit="false"/>
      <protection locked="true" hidden="false"/>
    </xf>
    <xf numFmtId="170" fontId="13" fillId="5" borderId="1" xfId="0" applyFont="true" applyBorder="true" applyAlignment="true" applyProtection="false">
      <alignment horizontal="general" vertical="center" textRotation="0" wrapText="false" indent="0" shrinkToFit="false"/>
      <protection locked="true" hidden="false"/>
    </xf>
    <xf numFmtId="170" fontId="13" fillId="0" borderId="0" xfId="0" applyFont="true" applyBorder="false" applyAlignment="true" applyProtection="false">
      <alignment horizontal="general" vertical="center" textRotation="0" wrapText="false" indent="0" shrinkToFit="false"/>
      <protection locked="true" hidden="false"/>
    </xf>
    <xf numFmtId="170" fontId="13" fillId="6"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6" fontId="11" fillId="7" borderId="4"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26" fillId="8" borderId="0" xfId="0" applyFont="true" applyBorder="false" applyAlignment="true" applyProtection="false">
      <alignment horizontal="general" vertical="center" textRotation="0" wrapText="false" indent="0" shrinkToFit="false"/>
      <protection locked="true" hidden="false"/>
    </xf>
    <xf numFmtId="164" fontId="0" fillId="8" borderId="0" xfId="0" applyFont="fals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right" vertical="center" textRotation="0" wrapText="false" indent="0" shrinkToFit="false"/>
      <protection locked="true" hidden="false"/>
    </xf>
    <xf numFmtId="170" fontId="5" fillId="0" borderId="5"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right" vertical="center" textRotation="0" wrapText="false" indent="0" shrinkToFit="false"/>
      <protection locked="true" hidden="false"/>
    </xf>
    <xf numFmtId="170" fontId="5"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34" fillId="0" borderId="6" xfId="0" applyFont="true" applyBorder="true" applyAlignment="true" applyProtection="false">
      <alignment horizontal="general" vertical="top" textRotation="0" wrapText="false" indent="0" shrinkToFit="false"/>
      <protection locked="true" hidden="false"/>
    </xf>
    <xf numFmtId="164" fontId="35" fillId="0" borderId="6" xfId="0" applyFont="true" applyBorder="true" applyAlignment="true" applyProtection="false">
      <alignment horizontal="general" vertical="top" textRotation="0" wrapText="false" indent="0" shrinkToFit="false"/>
      <protection locked="true" hidden="false"/>
    </xf>
    <xf numFmtId="164" fontId="36" fillId="8" borderId="5" xfId="0" applyFont="true" applyBorder="true" applyAlignment="true" applyProtection="false">
      <alignment horizontal="general" vertical="center" textRotation="0" wrapText="false" indent="0" shrinkToFit="false"/>
      <protection locked="true" hidden="false"/>
    </xf>
    <xf numFmtId="164" fontId="25" fillId="8" borderId="7" xfId="0" applyFont="true" applyBorder="true" applyAlignment="true" applyProtection="false">
      <alignment horizontal="general" vertical="center" textRotation="0" wrapText="false" indent="0" shrinkToFit="false"/>
      <protection locked="true" hidden="false"/>
    </xf>
    <xf numFmtId="164" fontId="25" fillId="8" borderId="8" xfId="0" applyFont="true" applyBorder="true" applyAlignment="true" applyProtection="false">
      <alignment horizontal="general" vertical="center" textRotation="0" wrapText="false" indent="0" shrinkToFit="false"/>
      <protection locked="true" hidden="false"/>
    </xf>
    <xf numFmtId="164" fontId="32" fillId="10" borderId="0" xfId="0" applyFont="true" applyBorder="false" applyAlignment="true" applyProtection="false">
      <alignment horizontal="general" vertical="center" textRotation="0" wrapText="true" indent="0" shrinkToFit="false"/>
      <protection locked="true" hidden="false"/>
    </xf>
    <xf numFmtId="164" fontId="37" fillId="10" borderId="0" xfId="0" applyFont="true" applyBorder="false" applyAlignment="true" applyProtection="false">
      <alignment horizontal="general" vertical="center" textRotation="0" wrapText="true" indent="0" shrinkToFit="false"/>
      <protection locked="true" hidden="false"/>
    </xf>
    <xf numFmtId="164" fontId="36" fillId="9" borderId="5" xfId="0" applyFont="true" applyBorder="true" applyAlignment="true" applyProtection="false">
      <alignment horizontal="general" vertical="center" textRotation="0" wrapText="false" indent="0" shrinkToFit="false"/>
      <protection locked="true" hidden="false"/>
    </xf>
    <xf numFmtId="164" fontId="25" fillId="9" borderId="9" xfId="0" applyFont="true" applyBorder="true" applyAlignment="true" applyProtection="false">
      <alignment horizontal="general" vertical="center" textRotation="0" wrapText="false" indent="0" shrinkToFit="false"/>
      <protection locked="true" hidden="false"/>
    </xf>
    <xf numFmtId="164" fontId="25" fillId="9" borderId="10" xfId="0" applyFont="true" applyBorder="true" applyAlignment="true" applyProtection="false">
      <alignment horizontal="general" vertical="center" textRotation="0" wrapText="false" indent="0" shrinkToFit="false"/>
      <protection locked="true" hidden="false"/>
    </xf>
    <xf numFmtId="164" fontId="25" fillId="9" borderId="7" xfId="0" applyFont="true" applyBorder="true" applyAlignment="true" applyProtection="false">
      <alignment horizontal="center" vertical="center" textRotation="0" wrapText="false" indent="0" shrinkToFit="false"/>
      <protection locked="true" hidden="false"/>
    </xf>
    <xf numFmtId="164" fontId="38" fillId="8" borderId="8" xfId="0" applyFont="true" applyBorder="true" applyAlignment="true" applyProtection="false">
      <alignment horizontal="general" vertical="center" textRotation="0" wrapText="true" indent="0" shrinkToFit="false"/>
      <protection locked="true" hidden="false"/>
    </xf>
    <xf numFmtId="164" fontId="32" fillId="10" borderId="0" xfId="0" applyFont="true" applyBorder="false" applyAlignment="true" applyProtection="false">
      <alignment horizontal="general" vertical="center" textRotation="0" wrapText="false" indent="0" shrinkToFit="false"/>
      <protection locked="true" hidden="false"/>
    </xf>
    <xf numFmtId="164" fontId="5" fillId="11" borderId="11" xfId="0" applyFont="true" applyBorder="true" applyAlignment="true" applyProtection="false">
      <alignment horizontal="general" vertical="center" textRotation="0" wrapText="false" indent="0" shrinkToFit="false"/>
      <protection locked="true" hidden="false"/>
    </xf>
    <xf numFmtId="164" fontId="10" fillId="12" borderId="12" xfId="0" applyFont="true" applyBorder="true" applyAlignment="true" applyProtection="true">
      <alignment horizontal="general" vertical="center" textRotation="0" wrapText="false" indent="0" shrinkToFit="true"/>
      <protection locked="false" hidden="false"/>
    </xf>
    <xf numFmtId="164" fontId="5" fillId="12" borderId="13" xfId="0" applyFont="true" applyBorder="true" applyAlignment="true" applyProtection="true">
      <alignment horizontal="general" vertical="center" textRotation="0" wrapText="false" indent="0" shrinkToFit="false"/>
      <protection locked="false" hidden="false"/>
    </xf>
    <xf numFmtId="164" fontId="5" fillId="10" borderId="0" xfId="0" applyFont="true" applyBorder="false" applyAlignment="true" applyProtection="false">
      <alignment horizontal="right" vertical="center" textRotation="0" wrapText="false" indent="0" shrinkToFit="false"/>
      <protection locked="true" hidden="false"/>
    </xf>
    <xf numFmtId="171" fontId="39" fillId="10" borderId="0" xfId="0" applyFont="true" applyBorder="false" applyAlignment="true" applyProtection="false">
      <alignment horizontal="right"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false" indent="0" shrinkToFit="false"/>
      <protection locked="true" hidden="false"/>
    </xf>
    <xf numFmtId="164" fontId="0" fillId="11" borderId="14" xfId="0" applyFont="false" applyBorder="true" applyAlignment="true" applyProtection="false">
      <alignment horizontal="general" vertical="center" textRotation="0" wrapText="false" indent="0" shrinkToFit="false"/>
      <protection locked="true" hidden="false"/>
    </xf>
    <xf numFmtId="164" fontId="0" fillId="12" borderId="15" xfId="0" applyFont="false" applyBorder="true" applyAlignment="true" applyProtection="true">
      <alignment horizontal="right" vertical="center" textRotation="0" wrapText="false" indent="0" shrinkToFit="false"/>
      <protection locked="false" hidden="false"/>
    </xf>
    <xf numFmtId="164" fontId="33" fillId="12" borderId="16" xfId="0" applyFont="true" applyBorder="true" applyAlignment="true" applyProtection="true">
      <alignment horizontal="center" vertical="center" textRotation="0" wrapText="false" indent="0" shrinkToFit="false"/>
      <protection locked="false" hidden="false"/>
    </xf>
    <xf numFmtId="164" fontId="0" fillId="10" borderId="17" xfId="0" applyFont="false" applyBorder="true" applyAlignment="true" applyProtection="true">
      <alignment horizontal="general" vertical="center" textRotation="0" wrapText="false" indent="0" shrinkToFit="false"/>
      <protection locked="false" hidden="false"/>
    </xf>
    <xf numFmtId="171" fontId="0" fillId="10" borderId="0" xfId="0" applyFont="false" applyBorder="false" applyAlignment="true" applyProtection="false">
      <alignment horizontal="right" vertical="center" textRotation="0" wrapText="false" indent="0" shrinkToFit="false"/>
      <protection locked="true" hidden="false"/>
    </xf>
    <xf numFmtId="164" fontId="32" fillId="10" borderId="5" xfId="0" applyFont="true" applyBorder="true" applyAlignment="true" applyProtection="false">
      <alignment horizontal="general" vertical="center" textRotation="0" wrapText="false" indent="0" shrinkToFit="false"/>
      <protection locked="true" hidden="false"/>
    </xf>
    <xf numFmtId="164" fontId="5" fillId="0" borderId="11" xfId="0" applyFont="true" applyBorder="true" applyAlignment="true" applyProtection="false">
      <alignment horizontal="general" vertical="center" textRotation="0" wrapText="false" indent="0" shrinkToFit="false"/>
      <protection locked="true" hidden="false"/>
    </xf>
    <xf numFmtId="164" fontId="10" fillId="12" borderId="18" xfId="0" applyFont="true" applyBorder="true" applyAlignment="true" applyProtection="true">
      <alignment horizontal="general" vertical="center" textRotation="0" wrapText="false" indent="0" shrinkToFit="true"/>
      <protection locked="false" hidden="false"/>
    </xf>
    <xf numFmtId="164" fontId="5" fillId="12" borderId="19" xfId="0" applyFont="true" applyBorder="true" applyAlignment="true" applyProtection="true">
      <alignment horizontal="right" vertical="center" textRotation="0" wrapText="false" indent="0" shrinkToFit="false"/>
      <protection locked="false" hidden="false"/>
    </xf>
    <xf numFmtId="164" fontId="41" fillId="11" borderId="11" xfId="0" applyFont="true" applyBorder="true" applyAlignment="true" applyProtection="false">
      <alignment horizontal="general" vertical="center" textRotation="0" wrapText="false" indent="0" shrinkToFit="false"/>
      <protection locked="true" hidden="false"/>
    </xf>
    <xf numFmtId="164" fontId="42" fillId="12" borderId="18" xfId="0" applyFont="true" applyBorder="true" applyAlignment="true" applyProtection="true">
      <alignment horizontal="general" vertical="center" textRotation="0" wrapText="false" indent="0" shrinkToFit="true"/>
      <protection locked="false" hidden="false"/>
    </xf>
    <xf numFmtId="164" fontId="41" fillId="12" borderId="20" xfId="0" applyFont="true" applyBorder="true" applyAlignment="true" applyProtection="true">
      <alignment horizontal="right" vertical="center" textRotation="0" wrapText="false" indent="0" shrinkToFit="false"/>
      <protection locked="false" hidden="false"/>
    </xf>
    <xf numFmtId="164" fontId="31" fillId="12" borderId="18" xfId="0" applyFont="true" applyBorder="true" applyAlignment="true" applyProtection="true">
      <alignment horizontal="center" vertical="center" textRotation="0" wrapText="false" indent="0" shrinkToFit="false"/>
      <protection locked="false" hidden="false"/>
    </xf>
    <xf numFmtId="164" fontId="5" fillId="10" borderId="19" xfId="0" applyFont="true" applyBorder="true" applyAlignment="true" applyProtection="true">
      <alignment horizontal="general" vertical="center" textRotation="0" wrapText="false" indent="0" shrinkToFit="false"/>
      <protection locked="false" hidden="false"/>
    </xf>
    <xf numFmtId="164" fontId="0" fillId="11" borderId="11" xfId="0" applyFont="false" applyBorder="true" applyAlignment="true" applyProtection="false">
      <alignment horizontal="general" vertical="center" textRotation="0" wrapText="false" indent="0" shrinkToFit="false"/>
      <protection locked="true" hidden="false"/>
    </xf>
    <xf numFmtId="164" fontId="0" fillId="12" borderId="20" xfId="0" applyFont="false" applyBorder="true" applyAlignment="true" applyProtection="true">
      <alignment horizontal="right" vertical="center" textRotation="0" wrapText="false" indent="0" shrinkToFit="false"/>
      <protection locked="false" hidden="false"/>
    </xf>
    <xf numFmtId="164" fontId="33" fillId="12" borderId="18" xfId="0" applyFont="true" applyBorder="true" applyAlignment="true" applyProtection="true">
      <alignment horizontal="center" vertical="center" textRotation="0" wrapText="false" indent="0" shrinkToFit="false"/>
      <protection locked="false" hidden="false"/>
    </xf>
    <xf numFmtId="164" fontId="5" fillId="10" borderId="19" xfId="0" applyFont="true" applyBorder="true" applyAlignment="true" applyProtection="true">
      <alignment horizontal="right" vertical="center" textRotation="0" wrapText="false" indent="0" shrinkToFit="false"/>
      <protection locked="false" hidden="false"/>
    </xf>
    <xf numFmtId="164" fontId="41" fillId="12" borderId="18" xfId="0" applyFont="true" applyBorder="true" applyAlignment="true" applyProtection="true">
      <alignment horizontal="general" vertical="center" textRotation="0" wrapText="false" indent="0" shrinkToFit="true"/>
      <protection locked="false" hidden="false"/>
    </xf>
    <xf numFmtId="164" fontId="41" fillId="12" borderId="19" xfId="0" applyFont="true" applyBorder="true" applyAlignment="true" applyProtection="true">
      <alignment horizontal="right" vertical="center" textRotation="0" wrapText="false" indent="0" shrinkToFit="false"/>
      <protection locked="false" hidden="false"/>
    </xf>
    <xf numFmtId="164" fontId="0" fillId="12" borderId="18" xfId="0" applyFont="false" applyBorder="true" applyAlignment="true" applyProtection="true">
      <alignment horizontal="general" vertical="center" textRotation="0" wrapText="false" indent="0" shrinkToFit="true"/>
      <protection locked="false" hidden="false"/>
    </xf>
    <xf numFmtId="164" fontId="0" fillId="12" borderId="19" xfId="0" applyFont="false" applyBorder="true" applyAlignment="true" applyProtection="true">
      <alignment horizontal="right" vertical="center" textRotation="0" wrapText="false" indent="0" shrinkToFit="false"/>
      <protection locked="false" hidden="false"/>
    </xf>
    <xf numFmtId="164" fontId="0" fillId="12" borderId="21" xfId="0" applyFont="false" applyBorder="true" applyAlignment="true" applyProtection="true">
      <alignment horizontal="general" vertical="center" textRotation="0" wrapText="false" indent="0" shrinkToFit="true"/>
      <protection locked="false" hidden="false"/>
    </xf>
    <xf numFmtId="164" fontId="0" fillId="12" borderId="22" xfId="0" applyFont="false" applyBorder="true" applyAlignment="true" applyProtection="true">
      <alignment horizontal="right" vertical="center" textRotation="0" wrapText="false" indent="0" shrinkToFit="false"/>
      <protection locked="false" hidden="false"/>
    </xf>
    <xf numFmtId="164" fontId="0" fillId="12" borderId="23" xfId="0" applyFont="false" applyBorder="true" applyAlignment="true" applyProtection="true">
      <alignment horizontal="right" vertical="center" textRotation="0" wrapText="false" indent="0" shrinkToFit="false"/>
      <protection locked="false" hidden="false"/>
    </xf>
    <xf numFmtId="164" fontId="29" fillId="12" borderId="21" xfId="0" applyFont="true" applyBorder="true" applyAlignment="true" applyProtection="true">
      <alignment horizontal="center" vertical="center" textRotation="0" wrapText="false" indent="0" shrinkToFit="false"/>
      <protection locked="false" hidden="false"/>
    </xf>
    <xf numFmtId="164" fontId="5" fillId="10" borderId="22" xfId="0" applyFont="true" applyBorder="true" applyAlignment="true" applyProtection="true">
      <alignment horizontal="general" vertical="center" textRotation="0" wrapText="false" indent="0" shrinkToFit="false"/>
      <protection locked="fals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true"/>
      <protection locked="true" hidden="false"/>
    </xf>
    <xf numFmtId="164" fontId="6" fillId="0" borderId="24" xfId="0" applyFont="true" applyBorder="true" applyAlignment="true" applyProtection="false">
      <alignment horizontal="right" vertical="center" textRotation="0" wrapText="false" indent="0" shrinkToFit="false"/>
      <protection locked="true" hidden="false"/>
    </xf>
    <xf numFmtId="166" fontId="11" fillId="0" borderId="0" xfId="0" applyFont="true" applyBorder="false" applyAlignment="true" applyProtection="false">
      <alignment horizontal="general" vertical="center" textRotation="0" wrapText="false" indent="0" shrinkToFit="false"/>
      <protection locked="true" hidden="false"/>
    </xf>
    <xf numFmtId="164" fontId="38" fillId="8" borderId="0" xfId="0" applyFont="true" applyBorder="true" applyAlignment="true" applyProtection="false">
      <alignment horizontal="right" vertical="center" textRotation="0" wrapText="false" indent="0" shrinkToFit="false"/>
      <protection locked="true" hidden="false"/>
    </xf>
    <xf numFmtId="164" fontId="29" fillId="8" borderId="0" xfId="0" applyFont="true" applyBorder="false" applyAlignment="true" applyProtection="false">
      <alignment horizontal="right" vertical="center" textRotation="0" wrapText="false" indent="0" shrinkToFit="false"/>
      <protection locked="true" hidden="false"/>
    </xf>
    <xf numFmtId="170" fontId="44" fillId="8" borderId="0" xfId="0" applyFont="true" applyBorder="false" applyAlignment="true" applyProtection="false">
      <alignment horizontal="right" vertical="center" textRotation="0" wrapText="false" indent="0" shrinkToFit="false"/>
      <protection locked="true" hidden="false"/>
    </xf>
    <xf numFmtId="164" fontId="45" fillId="8" borderId="0" xfId="0" applyFont="true" applyBorder="true" applyAlignment="true" applyProtection="false">
      <alignment horizontal="right" vertical="center"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0" fillId="0" borderId="25" xfId="0" applyFont="false" applyBorder="true" applyAlignment="true" applyProtection="false">
      <alignment horizontal="general" vertical="center" textRotation="0" wrapText="false" indent="0" shrinkToFit="false"/>
      <protection locked="true" hidden="false"/>
    </xf>
    <xf numFmtId="164" fontId="0" fillId="0" borderId="26" xfId="0" applyFont="fals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0" fillId="0" borderId="28" xfId="0" applyFont="false" applyBorder="true" applyAlignment="true" applyProtection="false">
      <alignment horizontal="general" vertical="center" textRotation="0" wrapText="false" indent="0" shrinkToFit="false"/>
      <protection locked="true" hidden="false"/>
    </xf>
    <xf numFmtId="164" fontId="10" fillId="0" borderId="29" xfId="0" applyFont="true" applyBorder="true" applyAlignment="true" applyProtection="false">
      <alignment horizontal="center" vertical="center" textRotation="0" wrapText="false" indent="0" shrinkToFit="true"/>
      <protection locked="true" hidden="false"/>
    </xf>
    <xf numFmtId="164" fontId="47" fillId="0" borderId="0" xfId="0" applyFont="true" applyBorder="true" applyAlignment="true" applyProtection="false">
      <alignment horizontal="general" vertical="center" textRotation="0" wrapText="false" indent="0" shrinkToFit="false"/>
      <protection locked="true" hidden="false"/>
    </xf>
    <xf numFmtId="164" fontId="47" fillId="0" borderId="30" xfId="0" applyFont="true" applyBorder="true" applyAlignment="true" applyProtection="false">
      <alignment horizontal="general" vertical="center" textRotation="0" wrapText="false" indent="0" shrinkToFit="false"/>
      <protection locked="true" hidden="false"/>
    </xf>
    <xf numFmtId="164" fontId="48" fillId="5" borderId="5" xfId="0" applyFont="true" applyBorder="true" applyAlignment="true" applyProtection="false">
      <alignment horizontal="center" vertical="center" textRotation="0" wrapText="false" indent="0" shrinkToFit="true"/>
      <protection locked="true" hidden="false"/>
    </xf>
    <xf numFmtId="164" fontId="5" fillId="0" borderId="31" xfId="0" applyFont="true" applyBorder="true" applyAlignment="true" applyProtection="false">
      <alignment horizontal="center" vertical="center" textRotation="0" wrapText="false" indent="0" shrinkToFit="true"/>
      <protection locked="true" hidden="false"/>
    </xf>
    <xf numFmtId="164" fontId="33" fillId="3" borderId="0" xfId="0" applyFont="true" applyBorder="true" applyAlignment="true" applyProtection="true">
      <alignment horizontal="general" vertical="center" textRotation="0" wrapText="true" indent="0" shrinkToFit="false"/>
      <protection locked="false" hidden="false"/>
    </xf>
    <xf numFmtId="164" fontId="0" fillId="0" borderId="30" xfId="0" applyFont="false" applyBorder="true" applyAlignment="true" applyProtection="false">
      <alignment horizontal="general" vertical="center" textRotation="0" wrapText="false" indent="0" shrinkToFit="false"/>
      <protection locked="true" hidden="false"/>
    </xf>
    <xf numFmtId="164" fontId="49" fillId="0" borderId="32" xfId="0" applyFont="true" applyBorder="true" applyAlignment="true" applyProtection="false">
      <alignment horizontal="general" vertical="center" textRotation="0" wrapText="false" indent="0" shrinkToFit="true"/>
      <protection locked="true" hidden="false"/>
    </xf>
    <xf numFmtId="164" fontId="48" fillId="5" borderId="33" xfId="0" applyFont="true" applyBorder="true" applyAlignment="true" applyProtection="false">
      <alignment horizontal="center" vertical="center" textRotation="0" wrapText="false" indent="0" shrinkToFit="true"/>
      <protection locked="true" hidden="false"/>
    </xf>
    <xf numFmtId="164" fontId="0" fillId="0" borderId="34" xfId="0" applyFont="false" applyBorder="true" applyAlignment="true" applyProtection="false">
      <alignment horizontal="general" vertical="center" textRotation="0" wrapText="false" indent="0" shrinkToFit="false"/>
      <protection locked="true" hidden="false"/>
    </xf>
    <xf numFmtId="164" fontId="0" fillId="0" borderId="6" xfId="0" applyFont="false" applyBorder="true" applyAlignment="true" applyProtection="false">
      <alignment horizontal="general"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general" vertical="center" textRotation="0" wrapText="false" indent="0" shrinkToFit="true"/>
      <protection locked="true" hidden="false"/>
    </xf>
    <xf numFmtId="164" fontId="0" fillId="0" borderId="36" xfId="0" applyFont="false" applyBorder="true" applyAlignment="true" applyProtection="false">
      <alignment horizontal="general" vertical="center" textRotation="0" wrapText="false" indent="0" shrinkToFit="false"/>
      <protection locked="true" hidden="false"/>
    </xf>
    <xf numFmtId="164" fontId="0" fillId="0" borderId="37" xfId="0" applyFont="false" applyBorder="true" applyAlignment="true" applyProtection="false">
      <alignment horizontal="general" vertical="center" textRotation="0" wrapText="false" indent="0" shrinkToFit="false"/>
      <protection locked="true" hidden="false"/>
    </xf>
    <xf numFmtId="164" fontId="48" fillId="0" borderId="5" xfId="0" applyFont="true" applyBorder="true" applyAlignment="true" applyProtection="false">
      <alignment horizontal="center" vertical="center" textRotation="0" wrapText="false" indent="0" shrinkToFit="true"/>
      <protection locked="true" hidden="false"/>
    </xf>
    <xf numFmtId="164" fontId="50" fillId="3" borderId="26" xfId="0" applyFont="true" applyBorder="true" applyAlignment="true" applyProtection="false">
      <alignment horizontal="general" vertical="center" textRotation="0" wrapText="false" indent="0" shrinkToFit="true"/>
      <protection locked="true" hidden="false"/>
    </xf>
    <xf numFmtId="164" fontId="0" fillId="0" borderId="38" xfId="0" applyFont="false" applyBorder="true" applyAlignment="true" applyProtection="false">
      <alignment horizontal="general" vertical="center" textRotation="0" wrapText="false" indent="0" shrinkToFit="false"/>
      <protection locked="true" hidden="false"/>
    </xf>
    <xf numFmtId="164" fontId="0" fillId="0" borderId="39" xfId="0" applyFont="false" applyBorder="true" applyAlignment="true" applyProtection="false">
      <alignment horizontal="general" vertical="center" textRotation="0" wrapText="false" indent="0" shrinkToFit="false"/>
      <protection locked="true" hidden="false"/>
    </xf>
    <xf numFmtId="164" fontId="47" fillId="0" borderId="40" xfId="0" applyFont="true" applyBorder="true" applyAlignment="true" applyProtection="false">
      <alignment horizontal="general" vertical="center" textRotation="0" wrapText="false" indent="0" shrinkToFit="false"/>
      <protection locked="true" hidden="false"/>
    </xf>
    <xf numFmtId="164" fontId="0" fillId="0" borderId="40" xfId="0" applyFont="false" applyBorder="true" applyAlignment="true" applyProtection="false">
      <alignment horizontal="general" vertical="center" textRotation="0" wrapText="false" indent="0" shrinkToFit="false"/>
      <protection locked="true" hidden="false"/>
    </xf>
    <xf numFmtId="164" fontId="0" fillId="0" borderId="41" xfId="0" applyFont="false" applyBorder="true" applyAlignment="true" applyProtection="false">
      <alignment horizontal="general" vertical="center" textRotation="0" wrapText="false" indent="0" shrinkToFit="false"/>
      <protection locked="true" hidden="false"/>
    </xf>
    <xf numFmtId="164" fontId="51" fillId="0" borderId="0" xfId="0" applyFont="true" applyBorder="tru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4" fillId="9" borderId="0" xfId="0" applyFont="true" applyBorder="false" applyAlignment="true" applyProtection="false">
      <alignment horizontal="general" vertical="center" textRotation="0" wrapText="false" indent="0" shrinkToFit="false"/>
      <protection locked="true" hidden="false"/>
    </xf>
    <xf numFmtId="164" fontId="38" fillId="9" borderId="0" xfId="0" applyFont="true" applyBorder="true" applyAlignment="true" applyProtection="false">
      <alignment horizontal="right" vertical="center" textRotation="0" wrapText="false" indent="0" shrinkToFit="false"/>
      <protection locked="true" hidden="false"/>
    </xf>
    <xf numFmtId="164" fontId="29" fillId="9" borderId="0" xfId="0" applyFont="true" applyBorder="false" applyAlignment="true" applyProtection="false">
      <alignment horizontal="right" vertical="center" textRotation="0" wrapText="false" indent="0" shrinkToFit="false"/>
      <protection locked="true" hidden="false"/>
    </xf>
    <xf numFmtId="172" fontId="44" fillId="9" borderId="0" xfId="0" applyFont="true" applyBorder="false" applyAlignment="true" applyProtection="false">
      <alignment horizontal="right" vertical="center" textRotation="0" wrapText="false" indent="0" shrinkToFit="false"/>
      <protection locked="true" hidden="false"/>
    </xf>
    <xf numFmtId="164" fontId="45" fillId="9" borderId="0" xfId="0" applyFont="true" applyBorder="true" applyAlignment="true" applyProtection="false">
      <alignment horizontal="right" vertical="center" textRotation="0" wrapText="false" indent="0" shrinkToFit="false"/>
      <protection locked="true" hidden="false"/>
    </xf>
    <xf numFmtId="164" fontId="48" fillId="6" borderId="5" xfId="0" applyFont="true" applyBorder="true" applyAlignment="true" applyProtection="false">
      <alignment horizontal="center" vertical="center" textRotation="0" wrapText="false" indent="0" shrinkToFit="true"/>
      <protection locked="true" hidden="false"/>
    </xf>
    <xf numFmtId="164" fontId="48" fillId="6" borderId="33" xfId="0" applyFont="true" applyBorder="true" applyAlignment="true" applyProtection="false">
      <alignment horizontal="center" vertical="center" textRotation="0" wrapText="false" indent="0" shrinkToFit="true"/>
      <protection locked="true" hidden="false"/>
    </xf>
    <xf numFmtId="164" fontId="38" fillId="3" borderId="26" xfId="0" applyFont="true" applyBorder="true" applyAlignment="true" applyProtection="false">
      <alignment horizontal="general" vertical="center" textRotation="0" wrapText="false" indent="0" shrinkToFit="true"/>
      <protection locked="true" hidden="false"/>
    </xf>
    <xf numFmtId="164" fontId="52" fillId="0" borderId="0" xfId="0" applyFont="true" applyBorder="false" applyAlignment="true" applyProtection="false">
      <alignment horizontal="general" vertical="center" textRotation="0" wrapText="false" indent="0" shrinkToFit="true"/>
      <protection locked="true" hidden="false"/>
    </xf>
    <xf numFmtId="164" fontId="29" fillId="3" borderId="42" xfId="0" applyFont="true" applyBorder="true" applyAlignment="true" applyProtection="true">
      <alignment horizontal="general" vertical="center" textRotation="0" wrapText="true" indent="0" shrinkToFit="false"/>
      <protection locked="fals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9" fontId="0" fillId="11" borderId="0" xfId="0" applyFont="false" applyBorder="false" applyAlignment="true" applyProtection="false">
      <alignment horizontal="general" vertical="center" textRotation="0" wrapText="false" indent="0" shrinkToFit="false"/>
      <protection locked="true" hidden="false"/>
    </xf>
    <xf numFmtId="164" fontId="9" fillId="11" borderId="0" xfId="0" applyFont="true" applyBorder="false" applyAlignment="true" applyProtection="false">
      <alignment horizontal="left" vertical="center" textRotation="0" wrapText="false" indent="0" shrinkToFit="false"/>
      <protection locked="true" hidden="false"/>
    </xf>
    <xf numFmtId="166" fontId="11" fillId="11" borderId="4" xfId="0" applyFont="true" applyBorder="true" applyAlignment="true" applyProtection="false">
      <alignment horizontal="general" vertical="center" textRotation="0" wrapText="false" indent="0" shrinkToFit="false"/>
      <protection locked="true" hidden="false"/>
    </xf>
    <xf numFmtId="170" fontId="6" fillId="11" borderId="0" xfId="0" applyFont="true" applyBorder="false" applyAlignment="true" applyProtection="false">
      <alignment horizontal="general" vertical="center" textRotation="0" wrapText="false" indent="0" shrinkToFit="false"/>
      <protection locked="true" hidden="false"/>
    </xf>
    <xf numFmtId="164" fontId="13" fillId="11" borderId="0" xfId="0" applyFont="true" applyBorder="false" applyAlignment="true" applyProtection="false">
      <alignment horizontal="general" vertical="center" textRotation="0" wrapText="false" indent="0" shrinkToFit="false"/>
      <protection locked="true" hidden="false"/>
    </xf>
    <xf numFmtId="164" fontId="0" fillId="11" borderId="0" xfId="0" applyFont="false" applyBorder="false" applyAlignment="true" applyProtection="false">
      <alignment horizontal="right" vertical="center" textRotation="0" wrapText="false" indent="0" shrinkToFit="false"/>
      <protection locked="true" hidden="false"/>
    </xf>
    <xf numFmtId="164" fontId="11" fillId="11" borderId="0" xfId="0" applyFont="true" applyBorder="false" applyAlignment="true" applyProtection="false">
      <alignment horizontal="right" vertical="center" textRotation="0" wrapText="false" indent="0" shrinkToFit="false"/>
      <protection locked="true" hidden="false"/>
    </xf>
    <xf numFmtId="166" fontId="11" fillId="11" borderId="0" xfId="0" applyFont="true" applyBorder="false" applyAlignment="true" applyProtection="false">
      <alignment horizontal="general" vertical="center" textRotation="0" wrapText="false" indent="0" shrinkToFit="false"/>
      <protection locked="true" hidden="false"/>
    </xf>
    <xf numFmtId="164" fontId="10" fillId="11"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71" fontId="53" fillId="11" borderId="0" xfId="0" applyFont="true" applyBorder="false" applyAlignment="true" applyProtection="true">
      <alignment horizontal="general" vertical="center" textRotation="0" wrapText="false" indent="0" shrinkToFit="false"/>
      <protection locked="false" hidden="false"/>
    </xf>
    <xf numFmtId="164" fontId="6" fillId="11" borderId="0" xfId="0" applyFont="true" applyBorder="false" applyAlignment="true" applyProtection="false">
      <alignment horizontal="general" vertical="center" textRotation="0" wrapText="false" indent="0" shrinkToFit="false"/>
      <protection locked="true" hidden="false"/>
    </xf>
    <xf numFmtId="164" fontId="33" fillId="11" borderId="0" xfId="0" applyFont="true" applyBorder="false" applyAlignment="true" applyProtection="false">
      <alignment horizontal="general" vertical="center" textRotation="0" wrapText="false" indent="0" shrinkToFit="false"/>
      <protection locked="true" hidden="false"/>
    </xf>
    <xf numFmtId="164" fontId="13" fillId="11" borderId="0" xfId="0" applyFont="true" applyBorder="false" applyAlignment="true" applyProtection="false">
      <alignment horizontal="right" vertical="center" textRotation="0" wrapText="false" indent="0" shrinkToFit="false"/>
      <protection locked="true" hidden="false"/>
    </xf>
    <xf numFmtId="173" fontId="13" fillId="11" borderId="1" xfId="0" applyFont="true" applyBorder="true" applyAlignment="true" applyProtection="true">
      <alignment horizontal="general" vertical="center" textRotation="0" wrapText="false" indent="0" shrinkToFit="false"/>
      <protection locked="false" hidden="false"/>
    </xf>
    <xf numFmtId="164" fontId="13" fillId="11" borderId="0" xfId="0" applyFont="true" applyBorder="false" applyAlignment="true" applyProtection="false">
      <alignment horizontal="center" vertical="center" textRotation="0" wrapText="false" indent="0" shrinkToFit="false"/>
      <protection locked="true" hidden="false"/>
    </xf>
    <xf numFmtId="170" fontId="13" fillId="11" borderId="5" xfId="0" applyFont="true" applyBorder="true" applyAlignment="true" applyProtection="false">
      <alignment horizontal="general" vertical="center" textRotation="0" wrapText="false" indent="0" shrinkToFit="false"/>
      <protection locked="true" hidden="false"/>
    </xf>
    <xf numFmtId="173" fontId="44" fillId="11" borderId="1" xfId="0" applyFont="true" applyBorder="true" applyAlignment="true" applyProtection="true">
      <alignment horizontal="general" vertical="center" textRotation="0" wrapText="false" indent="0" shrinkToFit="false"/>
      <protection locked="false" hidden="false"/>
    </xf>
    <xf numFmtId="164" fontId="54" fillId="11" borderId="0" xfId="0" applyFont="true" applyBorder="false" applyAlignment="true" applyProtection="false">
      <alignment horizontal="general" vertical="center" textRotation="0" wrapText="false" indent="0" shrinkToFit="false"/>
      <protection locked="true" hidden="false"/>
    </xf>
    <xf numFmtId="164" fontId="11" fillId="11" borderId="0" xfId="0" applyFont="true" applyBorder="false" applyAlignment="true" applyProtection="false">
      <alignment horizontal="general" vertical="center" textRotation="0" wrapText="false" indent="0" shrinkToFit="false"/>
      <protection locked="true" hidden="false"/>
    </xf>
    <xf numFmtId="164" fontId="55" fillId="11" borderId="5" xfId="0" applyFont="true" applyBorder="true" applyAlignment="true" applyProtection="true">
      <alignment horizontal="left" vertical="center" textRotation="0" wrapText="true" indent="0" shrinkToFit="false"/>
      <protection locked="fals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7" fillId="13" borderId="43" xfId="0" applyFont="true" applyBorder="true" applyAlignment="true" applyProtection="false">
      <alignment horizontal="general" vertical="center" textRotation="0" wrapText="false" indent="0" shrinkToFit="false"/>
      <protection locked="true" hidden="false"/>
    </xf>
    <xf numFmtId="164" fontId="56" fillId="13" borderId="42" xfId="0" applyFont="true" applyBorder="true" applyAlignment="true" applyProtection="false">
      <alignment horizontal="general" vertical="center" textRotation="0" wrapText="false" indent="0" shrinkToFit="false"/>
      <protection locked="true" hidden="false"/>
    </xf>
    <xf numFmtId="174" fontId="56" fillId="13" borderId="42" xfId="0" applyFont="true" applyBorder="true" applyAlignment="true" applyProtection="false">
      <alignment horizontal="general" vertical="center" textRotation="0" wrapText="false" indent="0" shrinkToFit="false"/>
      <protection locked="true" hidden="false"/>
    </xf>
    <xf numFmtId="164" fontId="56" fillId="13" borderId="44" xfId="0" applyFont="true" applyBorder="true" applyAlignment="true" applyProtection="false">
      <alignment horizontal="general" vertical="center" textRotation="0" wrapText="false" indent="0" shrinkToFit="false"/>
      <protection locked="true" hidden="false"/>
    </xf>
    <xf numFmtId="164" fontId="9" fillId="13" borderId="3" xfId="0" applyFont="true" applyBorder="true" applyAlignment="true" applyProtection="false">
      <alignment horizontal="general" vertical="center" textRotation="0" wrapText="false" indent="0" shrinkToFit="false"/>
      <protection locked="true" hidden="false"/>
    </xf>
    <xf numFmtId="164" fontId="56" fillId="13" borderId="0" xfId="0" applyFont="true" applyBorder="false" applyAlignment="true" applyProtection="false">
      <alignment horizontal="general" vertical="center" textRotation="0" wrapText="false" indent="0" shrinkToFit="false"/>
      <protection locked="true" hidden="false"/>
    </xf>
    <xf numFmtId="174" fontId="56" fillId="13" borderId="0" xfId="0" applyFont="true" applyBorder="false" applyAlignment="true" applyProtection="false">
      <alignment horizontal="general" vertical="center" textRotation="0" wrapText="false" indent="0" shrinkToFit="false"/>
      <protection locked="true" hidden="false"/>
    </xf>
    <xf numFmtId="164" fontId="56" fillId="13" borderId="45" xfId="0" applyFont="true" applyBorder="true" applyAlignment="true" applyProtection="false">
      <alignment horizontal="general" vertical="center" textRotation="0" wrapText="false" indent="0" shrinkToFit="false"/>
      <protection locked="true" hidden="false"/>
    </xf>
    <xf numFmtId="164" fontId="58" fillId="13" borderId="3" xfId="0" applyFont="true" applyBorder="true" applyAlignment="true" applyProtection="false">
      <alignment horizontal="general" vertical="center" textRotation="0" wrapText="false" indent="0" shrinkToFit="false"/>
      <protection locked="true" hidden="false"/>
    </xf>
    <xf numFmtId="164" fontId="59" fillId="13" borderId="46" xfId="0" applyFont="true" applyBorder="true" applyAlignment="true" applyProtection="false">
      <alignment horizontal="general" vertical="center" textRotation="0" wrapText="false" indent="0" shrinkToFit="false"/>
      <protection locked="true" hidden="false"/>
    </xf>
    <xf numFmtId="164" fontId="56" fillId="13" borderId="2" xfId="0" applyFont="true" applyBorder="true" applyAlignment="true" applyProtection="false">
      <alignment horizontal="general" vertical="center" textRotation="0" wrapText="false" indent="0" shrinkToFit="false"/>
      <protection locked="true" hidden="false"/>
    </xf>
    <xf numFmtId="164" fontId="56" fillId="13" borderId="47" xfId="0" applyFont="true" applyBorder="true" applyAlignment="true" applyProtection="false">
      <alignment horizontal="general" vertical="center" textRotation="0" wrapText="fals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61" fillId="0" borderId="5" xfId="0" applyFont="true" applyBorder="true" applyAlignment="true" applyProtection="false">
      <alignment horizontal="general" vertical="center" textRotation="0" wrapText="false" indent="0" shrinkToFit="false"/>
      <protection locked="true" hidden="false"/>
    </xf>
    <xf numFmtId="164" fontId="62" fillId="0" borderId="5" xfId="0" applyFont="true" applyBorder="true" applyAlignment="true" applyProtection="false">
      <alignment horizontal="general" vertical="center" textRotation="0" wrapText="false" indent="0" shrinkToFit="false"/>
      <protection locked="true" hidden="false"/>
    </xf>
    <xf numFmtId="164" fontId="10" fillId="0" borderId="5" xfId="0" applyFont="true" applyBorder="true" applyAlignment="true" applyProtection="false">
      <alignment horizontal="general" vertical="center" textRotation="0" wrapText="false" indent="0" shrinkToFit="false"/>
      <protection locked="true" hidden="false"/>
    </xf>
    <xf numFmtId="164" fontId="63" fillId="0" borderId="0" xfId="0" applyFont="true" applyBorder="false" applyAlignment="true" applyProtection="false">
      <alignment horizontal="general" vertical="center" textRotation="0" wrapText="false" indent="0" shrinkToFit="false"/>
      <protection locked="true" hidden="false"/>
    </xf>
    <xf numFmtId="164" fontId="5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56" fillId="0" borderId="1" xfId="0" applyFont="true" applyBorder="true" applyAlignment="true" applyProtection="false">
      <alignment horizontal="center" vertical="center" textRotation="0" wrapText="false" indent="0" shrinkToFit="false"/>
      <protection locked="true" hidden="false"/>
    </xf>
    <xf numFmtId="164" fontId="64" fillId="14" borderId="29" xfId="0" applyFont="true" applyBorder="true" applyAlignment="true" applyProtection="false">
      <alignment horizontal="center" vertical="center" textRotation="0" wrapText="true" indent="0" shrinkToFit="false"/>
      <protection locked="true" hidden="false"/>
    </xf>
    <xf numFmtId="164" fontId="65" fillId="15" borderId="1" xfId="0" applyFont="true" applyBorder="true" applyAlignment="true" applyProtection="false">
      <alignment horizontal="center" vertical="center" textRotation="0" wrapText="true" indent="0" shrinkToFit="false"/>
      <protection locked="true" hidden="false"/>
    </xf>
    <xf numFmtId="164" fontId="66" fillId="0" borderId="29" xfId="0" applyFont="true" applyBorder="true" applyAlignment="true" applyProtection="false">
      <alignment horizontal="center" vertical="center" textRotation="0" wrapText="true" indent="0" shrinkToFit="false"/>
      <protection locked="true" hidden="false"/>
    </xf>
    <xf numFmtId="164" fontId="66" fillId="0" borderId="42" xfId="0" applyFont="true" applyBorder="true" applyAlignment="true" applyProtection="false">
      <alignment horizontal="center" vertical="center" textRotation="0" wrapText="true" indent="0" shrinkToFit="false"/>
      <protection locked="true" hidden="false"/>
    </xf>
    <xf numFmtId="164" fontId="64" fillId="14" borderId="48" xfId="0" applyFont="true" applyBorder="true" applyAlignment="true" applyProtection="false">
      <alignment horizontal="center" vertical="center" textRotation="0" wrapText="true" indent="0" shrinkToFit="false"/>
      <protection locked="true" hidden="false"/>
    </xf>
    <xf numFmtId="164" fontId="14" fillId="0" borderId="48" xfId="0" applyFont="true" applyBorder="true" applyAlignment="true" applyProtection="true">
      <alignment horizontal="center" vertical="center" textRotation="0" wrapText="true" indent="0" shrinkToFit="false"/>
      <protection locked="false" hidden="false"/>
    </xf>
    <xf numFmtId="164" fontId="14" fillId="0" borderId="0" xfId="0" applyFont="true" applyBorder="false" applyAlignment="true" applyProtection="true">
      <alignment horizontal="center" vertical="center" textRotation="0" wrapText="true" indent="0" shrinkToFit="false"/>
      <protection locked="false" hidden="false"/>
    </xf>
    <xf numFmtId="164" fontId="67" fillId="14" borderId="48" xfId="0" applyFont="true" applyBorder="true" applyAlignment="true" applyProtection="true">
      <alignment horizontal="center" vertical="center" textRotation="0" wrapText="true" indent="0" shrinkToFit="false"/>
      <protection locked="false" hidden="false"/>
    </xf>
    <xf numFmtId="164" fontId="67" fillId="0" borderId="48" xfId="0" applyFont="true" applyBorder="true" applyAlignment="true" applyProtection="true">
      <alignment horizontal="center" vertical="center" textRotation="0" wrapText="true" indent="0" shrinkToFit="false"/>
      <protection locked="false" hidden="false"/>
    </xf>
    <xf numFmtId="164" fontId="65" fillId="14" borderId="31" xfId="0" applyFont="true" applyBorder="true" applyAlignment="true" applyProtection="false">
      <alignment horizontal="center" vertical="center" textRotation="0" wrapText="true" indent="0" shrinkToFit="false"/>
      <protection locked="true" hidden="false"/>
    </xf>
    <xf numFmtId="164" fontId="69" fillId="0" borderId="31" xfId="0" applyFont="true" applyBorder="true" applyAlignment="true" applyProtection="false">
      <alignment horizontal="center" vertical="center" textRotation="0" wrapText="true" indent="0" shrinkToFit="false"/>
      <protection locked="true" hidden="false"/>
    </xf>
    <xf numFmtId="164" fontId="56" fillId="0" borderId="2" xfId="0" applyFont="true" applyBorder="true" applyAlignment="true" applyProtection="false">
      <alignment horizontal="general" vertical="top" textRotation="0" wrapText="true" indent="0" shrinkToFit="false"/>
      <protection locked="true" hidden="false"/>
    </xf>
    <xf numFmtId="164" fontId="56" fillId="0" borderId="31" xfId="0" applyFont="true" applyBorder="true" applyAlignment="true" applyProtection="false">
      <alignment horizontal="general" vertical="top" textRotation="0" wrapText="true" indent="0" shrinkToFit="false"/>
      <protection locked="true" hidden="false"/>
    </xf>
    <xf numFmtId="164" fontId="25" fillId="0" borderId="16" xfId="0" applyFont="true" applyBorder="true" applyAlignment="true" applyProtection="false">
      <alignment horizontal="left" vertical="center" textRotation="0" wrapText="true" indent="0" shrinkToFit="false"/>
      <protection locked="true" hidden="false"/>
    </xf>
    <xf numFmtId="164" fontId="56" fillId="0" borderId="49" xfId="0" applyFont="true" applyBorder="true" applyAlignment="true" applyProtection="false">
      <alignment horizontal="center" vertical="center" textRotation="0" wrapText="false" indent="0" shrinkToFit="false"/>
      <protection locked="true" hidden="false"/>
    </xf>
    <xf numFmtId="175" fontId="70" fillId="0" borderId="50" xfId="0" applyFont="true" applyBorder="true" applyAlignment="true" applyProtection="true">
      <alignment horizontal="right" vertical="center" textRotation="0" wrapText="false" indent="0" shrinkToFit="true"/>
      <protection locked="false" hidden="false"/>
    </xf>
    <xf numFmtId="175" fontId="70" fillId="15" borderId="50" xfId="0" applyFont="true" applyBorder="true" applyAlignment="true" applyProtection="true">
      <alignment horizontal="right" vertical="center" textRotation="0" wrapText="false" indent="0" shrinkToFit="true"/>
      <protection locked="false" hidden="false"/>
    </xf>
    <xf numFmtId="175" fontId="70" fillId="0" borderId="50" xfId="0" applyFont="true" applyBorder="true" applyAlignment="true" applyProtection="true">
      <alignment horizontal="general" vertical="center" textRotation="0" wrapText="false" indent="0" shrinkToFit="true"/>
      <protection locked="false" hidden="false"/>
    </xf>
    <xf numFmtId="164" fontId="25" fillId="0" borderId="51" xfId="0" applyFont="true" applyBorder="true" applyAlignment="true" applyProtection="false">
      <alignment horizontal="left" vertical="center" textRotation="0" wrapText="true" indent="0" shrinkToFit="false"/>
      <protection locked="true" hidden="false"/>
    </xf>
    <xf numFmtId="164" fontId="56" fillId="0" borderId="52" xfId="0" applyFont="true" applyBorder="true" applyAlignment="true" applyProtection="false">
      <alignment horizontal="center" vertical="center" textRotation="0" wrapText="false" indent="0" shrinkToFit="false"/>
      <protection locked="true" hidden="false"/>
    </xf>
    <xf numFmtId="175" fontId="70" fillId="0" borderId="53" xfId="0" applyFont="true" applyBorder="true" applyAlignment="true" applyProtection="true">
      <alignment horizontal="right" vertical="center" textRotation="0" wrapText="false" indent="0" shrinkToFit="true"/>
      <protection locked="false" hidden="false"/>
    </xf>
    <xf numFmtId="175" fontId="70" fillId="15" borderId="53" xfId="0" applyFont="true" applyBorder="true" applyAlignment="true" applyProtection="true">
      <alignment horizontal="right" vertical="center" textRotation="0" wrapText="false" indent="0" shrinkToFit="true"/>
      <protection locked="false" hidden="false"/>
    </xf>
    <xf numFmtId="164" fontId="25" fillId="0" borderId="54" xfId="0" applyFont="true" applyBorder="true" applyAlignment="true" applyProtection="false">
      <alignment horizontal="left" vertical="center" textRotation="0" wrapText="true" indent="0" shrinkToFit="false"/>
      <protection locked="true" hidden="false"/>
    </xf>
    <xf numFmtId="175" fontId="71" fillId="0" borderId="53" xfId="0" applyFont="true" applyBorder="true" applyAlignment="true" applyProtection="false">
      <alignment horizontal="right" vertical="center" textRotation="0" wrapText="false" indent="0" shrinkToFit="true"/>
      <protection locked="true" hidden="false"/>
    </xf>
    <xf numFmtId="175" fontId="71" fillId="15" borderId="53" xfId="0" applyFont="true" applyBorder="true" applyAlignment="true" applyProtection="true">
      <alignment horizontal="right" vertical="center" textRotation="0" wrapText="false" indent="0" shrinkToFit="true"/>
      <protection locked="false" hidden="false"/>
    </xf>
    <xf numFmtId="175" fontId="56" fillId="0" borderId="53" xfId="0" applyFont="true" applyBorder="true" applyAlignment="true" applyProtection="false">
      <alignment horizontal="right" vertical="center" textRotation="0" wrapText="false" indent="0" shrinkToFit="true"/>
      <protection locked="true" hidden="false"/>
    </xf>
    <xf numFmtId="164" fontId="56" fillId="0" borderId="45" xfId="0" applyFont="true" applyBorder="true" applyAlignment="true" applyProtection="false">
      <alignment horizontal="center" vertical="center" textRotation="0" wrapText="false" indent="0" shrinkToFit="false"/>
      <protection locked="true" hidden="false"/>
    </xf>
    <xf numFmtId="175" fontId="72" fillId="0" borderId="53" xfId="0" applyFont="true" applyBorder="true" applyAlignment="true" applyProtection="true">
      <alignment horizontal="right" vertical="center" textRotation="0" wrapText="false" indent="0" shrinkToFit="true"/>
      <protection locked="false" hidden="false"/>
    </xf>
    <xf numFmtId="164" fontId="25" fillId="0" borderId="55" xfId="0" applyFont="true" applyBorder="true" applyAlignment="true" applyProtection="false">
      <alignment horizontal="left" vertical="center" textRotation="0" wrapText="true" indent="0" shrinkToFit="false"/>
      <protection locked="true" hidden="false"/>
    </xf>
    <xf numFmtId="164" fontId="73" fillId="0" borderId="56" xfId="0" applyFont="true" applyBorder="true" applyAlignment="true" applyProtection="false">
      <alignment horizontal="center" vertical="center" textRotation="0" wrapText="true" indent="0" shrinkToFit="false"/>
      <protection locked="true" hidden="false"/>
    </xf>
    <xf numFmtId="175" fontId="71" fillId="0" borderId="1" xfId="0" applyFont="true" applyBorder="true" applyAlignment="true" applyProtection="false">
      <alignment horizontal="right" vertical="center" textRotation="0" wrapText="false" indent="0" shrinkToFit="true"/>
      <protection locked="true" hidden="false"/>
    </xf>
    <xf numFmtId="175" fontId="71" fillId="15" borderId="1" xfId="0" applyFont="true" applyBorder="true" applyAlignment="true" applyProtection="true">
      <alignment horizontal="right" vertical="center" textRotation="0" wrapText="false" indent="0" shrinkToFit="true"/>
      <protection locked="false" hidden="false"/>
    </xf>
    <xf numFmtId="175" fontId="56" fillId="0" borderId="1" xfId="0" applyFont="true" applyBorder="true" applyAlignment="true" applyProtection="false">
      <alignment horizontal="right" vertical="center" textRotation="0" wrapText="false" indent="0" shrinkToFit="true"/>
      <protection locked="true" hidden="false"/>
    </xf>
    <xf numFmtId="164" fontId="73" fillId="0" borderId="57" xfId="0" applyFont="true" applyBorder="true" applyAlignment="true" applyProtection="false">
      <alignment horizontal="center" vertical="center" textRotation="0" wrapText="true" indent="0" shrinkToFit="false"/>
      <protection locked="true" hidden="false"/>
    </xf>
    <xf numFmtId="175" fontId="70" fillId="0" borderId="58" xfId="0" applyFont="true" applyBorder="true" applyAlignment="true" applyProtection="true">
      <alignment horizontal="right" vertical="center" textRotation="0" wrapText="false" indent="0" shrinkToFit="true"/>
      <protection locked="false" hidden="false"/>
    </xf>
    <xf numFmtId="175" fontId="70" fillId="15" borderId="58" xfId="0" applyFont="true" applyBorder="true" applyAlignment="true" applyProtection="true">
      <alignment horizontal="right" vertical="center" textRotation="0" wrapText="false" indent="0" shrinkToFit="true"/>
      <protection locked="false" hidden="false"/>
    </xf>
    <xf numFmtId="175" fontId="72" fillId="0" borderId="58" xfId="0" applyFont="true" applyBorder="true" applyAlignment="true" applyProtection="true">
      <alignment horizontal="right" vertical="center" textRotation="0" wrapText="false" indent="0" shrinkToFit="true"/>
      <protection locked="false" hidden="false"/>
    </xf>
    <xf numFmtId="164" fontId="73" fillId="0" borderId="52" xfId="0" applyFont="true" applyBorder="true" applyAlignment="true" applyProtection="false">
      <alignment horizontal="center" vertical="center" textRotation="0" wrapText="true" indent="0" shrinkToFit="false"/>
      <protection locked="true" hidden="false"/>
    </xf>
    <xf numFmtId="164" fontId="32" fillId="0" borderId="54" xfId="0" applyFont="true" applyBorder="true" applyAlignment="true" applyProtection="false">
      <alignment horizontal="left" vertical="center" textRotation="0" wrapText="false" indent="0" shrinkToFit="false"/>
      <protection locked="true" hidden="false"/>
    </xf>
    <xf numFmtId="164" fontId="63" fillId="0" borderId="6" xfId="0" applyFont="true" applyBorder="true" applyAlignment="true" applyProtection="false">
      <alignment horizontal="left" vertical="center" textRotation="0" wrapText="true" indent="0" shrinkToFit="false"/>
      <protection locked="true" hidden="false"/>
    </xf>
    <xf numFmtId="164" fontId="25" fillId="0" borderId="54" xfId="0" applyFont="true" applyBorder="true" applyAlignment="true" applyProtection="false">
      <alignment horizontal="left" vertical="center" textRotation="0" wrapText="false" indent="0" shrinkToFit="false"/>
      <protection locked="true" hidden="false"/>
    </xf>
    <xf numFmtId="176" fontId="56" fillId="16" borderId="59" xfId="0" applyFont="true" applyBorder="true" applyAlignment="true" applyProtection="false">
      <alignment horizontal="justify" vertical="center" textRotation="0" wrapText="false" indent="0" shrinkToFit="true"/>
      <protection locked="true" hidden="false"/>
    </xf>
    <xf numFmtId="164" fontId="25" fillId="17" borderId="58" xfId="0" applyFont="true" applyBorder="true" applyAlignment="true" applyProtection="false">
      <alignment horizontal="left" vertical="center" textRotation="0" wrapText="true" indent="0" shrinkToFit="false"/>
      <protection locked="true" hidden="false"/>
    </xf>
    <xf numFmtId="175" fontId="56" fillId="17" borderId="58" xfId="0" applyFont="true" applyBorder="true" applyAlignment="true" applyProtection="false">
      <alignment horizontal="right" vertical="center" textRotation="0" wrapText="false" indent="0" shrinkToFit="true"/>
      <protection locked="true" hidden="false"/>
    </xf>
    <xf numFmtId="165" fontId="56" fillId="15" borderId="58" xfId="0" applyFont="true" applyBorder="true" applyAlignment="true" applyProtection="false">
      <alignment horizontal="right" vertical="center" textRotation="0" wrapText="false" indent="0" shrinkToFit="true"/>
      <protection locked="true" hidden="false"/>
    </xf>
    <xf numFmtId="165" fontId="56" fillId="17" borderId="58" xfId="0" applyFont="true" applyBorder="true" applyAlignment="true" applyProtection="false">
      <alignment horizontal="right" vertical="center" textRotation="0" wrapText="false" indent="0" shrinkToFit="true"/>
      <protection locked="true" hidden="false"/>
    </xf>
    <xf numFmtId="165" fontId="56" fillId="17" borderId="6" xfId="0" applyFont="true" applyBorder="true" applyAlignment="true" applyProtection="false">
      <alignment horizontal="right" vertical="center" textRotation="0" wrapText="false" indent="0" shrinkToFit="true"/>
      <protection locked="true" hidden="false"/>
    </xf>
    <xf numFmtId="164" fontId="74" fillId="17" borderId="3" xfId="0" applyFont="true" applyBorder="true" applyAlignment="true" applyProtection="false">
      <alignment horizontal="left" vertical="center" textRotation="0" wrapText="false" indent="0" shrinkToFit="false"/>
      <protection locked="true" hidden="false"/>
    </xf>
    <xf numFmtId="164" fontId="73" fillId="17" borderId="0" xfId="0" applyFont="true" applyBorder="false" applyAlignment="true" applyProtection="false">
      <alignment horizontal="left" vertical="center" textRotation="0" wrapText="true" indent="0" shrinkToFit="false"/>
      <protection locked="true" hidden="false"/>
    </xf>
    <xf numFmtId="164" fontId="73" fillId="17" borderId="45" xfId="0" applyFont="true" applyBorder="true" applyAlignment="true" applyProtection="false">
      <alignment horizontal="left" vertical="center" textRotation="0" wrapText="true" indent="0" shrinkToFit="false"/>
      <protection locked="true" hidden="false"/>
    </xf>
    <xf numFmtId="176" fontId="56" fillId="15" borderId="48" xfId="0" applyFont="true" applyBorder="true" applyAlignment="true" applyProtection="false">
      <alignment horizontal="justify" vertical="center" textRotation="0" wrapText="false" indent="0" shrinkToFit="true"/>
      <protection locked="true" hidden="false"/>
    </xf>
    <xf numFmtId="177" fontId="75" fillId="17" borderId="48" xfId="0" applyFont="true" applyBorder="true" applyAlignment="true" applyProtection="false">
      <alignment horizontal="right" vertical="center" textRotation="0" wrapText="false" indent="0" shrinkToFit="true"/>
      <protection locked="true" hidden="false"/>
    </xf>
    <xf numFmtId="178" fontId="70" fillId="0" borderId="53" xfId="0" applyFont="true" applyBorder="true" applyAlignment="true" applyProtection="false">
      <alignment horizontal="right" vertical="center" textRotation="0" wrapText="false" indent="0" shrinkToFit="true"/>
      <protection locked="true" hidden="false"/>
    </xf>
    <xf numFmtId="178" fontId="70" fillId="15" borderId="51" xfId="0" applyFont="true" applyBorder="true" applyAlignment="true" applyProtection="false">
      <alignment horizontal="right" vertical="center" textRotation="0" wrapText="false" indent="0" shrinkToFit="true"/>
      <protection locked="true" hidden="false"/>
    </xf>
    <xf numFmtId="178" fontId="70" fillId="0" borderId="51" xfId="0" applyFont="true" applyBorder="true" applyAlignment="true" applyProtection="false">
      <alignment horizontal="right" vertical="center" textRotation="0" wrapText="false" indent="0" shrinkToFit="true"/>
      <protection locked="true" hidden="false"/>
    </xf>
    <xf numFmtId="178" fontId="70" fillId="15" borderId="53" xfId="0" applyFont="true" applyBorder="true" applyAlignment="true" applyProtection="false">
      <alignment horizontal="right" vertical="center" textRotation="0" wrapText="false" indent="0" shrinkToFit="true"/>
      <protection locked="true" hidden="false"/>
    </xf>
    <xf numFmtId="164" fontId="76" fillId="17" borderId="53" xfId="0" applyFont="true" applyBorder="true" applyAlignment="true" applyProtection="false">
      <alignment horizontal="left" vertical="center" textRotation="0" wrapText="true" indent="0" shrinkToFit="false"/>
      <protection locked="true" hidden="false"/>
    </xf>
    <xf numFmtId="179" fontId="56" fillId="17" borderId="53" xfId="0" applyFont="true" applyBorder="true" applyAlignment="true" applyProtection="false">
      <alignment horizontal="right" vertical="center" textRotation="0" wrapText="false" indent="0" shrinkToFit="true"/>
      <protection locked="true" hidden="false"/>
    </xf>
    <xf numFmtId="179" fontId="56" fillId="15" borderId="53" xfId="0" applyFont="true" applyBorder="true" applyAlignment="true" applyProtection="false">
      <alignment horizontal="right" vertical="center" textRotation="0" wrapText="false" indent="0" shrinkToFit="true"/>
      <protection locked="true" hidden="false"/>
    </xf>
    <xf numFmtId="179" fontId="56" fillId="17" borderId="60" xfId="0" applyFont="true" applyBorder="true" applyAlignment="true" applyProtection="false">
      <alignment horizontal="right" vertical="center" textRotation="0" wrapText="false" indent="0" shrinkToFit="true"/>
      <protection locked="true" hidden="false"/>
    </xf>
    <xf numFmtId="164" fontId="25" fillId="6" borderId="53" xfId="0" applyFont="true" applyBorder="true" applyAlignment="true" applyProtection="false">
      <alignment horizontal="left" vertical="center" textRotation="0" wrapText="true" indent="0" shrinkToFit="false"/>
      <protection locked="true" hidden="false"/>
    </xf>
    <xf numFmtId="179" fontId="56" fillId="16" borderId="59" xfId="0" applyFont="true" applyBorder="true" applyAlignment="true" applyProtection="false">
      <alignment horizontal="justify" vertical="center" textRotation="0" wrapText="false" indent="0" shrinkToFit="true"/>
      <protection locked="true" hidden="false"/>
    </xf>
    <xf numFmtId="179" fontId="56" fillId="17" borderId="53" xfId="0" applyFont="true" applyBorder="true" applyAlignment="true" applyProtection="false">
      <alignment horizontal="right" vertical="center" textRotation="0" wrapText="true" indent="0" shrinkToFit="false"/>
      <protection locked="true" hidden="false"/>
    </xf>
    <xf numFmtId="179" fontId="56" fillId="6" borderId="53" xfId="0" applyFont="true" applyBorder="true" applyAlignment="true" applyProtection="false">
      <alignment horizontal="right" vertical="center" textRotation="0" wrapText="false" indent="0" shrinkToFit="true"/>
      <protection locked="true" hidden="false"/>
    </xf>
    <xf numFmtId="164" fontId="74" fillId="17" borderId="61" xfId="0" applyFont="true" applyBorder="true" applyAlignment="true" applyProtection="false">
      <alignment horizontal="left" vertical="center" textRotation="0" wrapText="false" indent="0" shrinkToFit="false"/>
      <protection locked="true" hidden="false"/>
    </xf>
    <xf numFmtId="164" fontId="73" fillId="17" borderId="62" xfId="0" applyFont="true" applyBorder="true" applyAlignment="true" applyProtection="false">
      <alignment horizontal="left" vertical="center" textRotation="0" wrapText="true" indent="0" shrinkToFit="false"/>
      <protection locked="true" hidden="false"/>
    </xf>
    <xf numFmtId="164" fontId="73" fillId="17" borderId="63" xfId="0" applyFont="true" applyBorder="true" applyAlignment="true" applyProtection="false">
      <alignment horizontal="left" vertical="center" textRotation="0" wrapText="true" indent="0" shrinkToFit="false"/>
      <protection locked="true" hidden="false"/>
    </xf>
    <xf numFmtId="165" fontId="56" fillId="15" borderId="64" xfId="0" applyFont="true" applyBorder="true" applyAlignment="true" applyProtection="false">
      <alignment horizontal="right" vertical="center" textRotation="0" wrapText="false" indent="0" shrinkToFit="true"/>
      <protection locked="true" hidden="false"/>
    </xf>
    <xf numFmtId="177" fontId="75" fillId="17" borderId="64" xfId="0" applyFont="true" applyBorder="true" applyAlignment="true" applyProtection="false">
      <alignment horizontal="right" vertical="center" textRotation="0" wrapText="false" indent="0" shrinkToFit="true"/>
      <protection locked="true" hidden="false"/>
    </xf>
    <xf numFmtId="164" fontId="25" fillId="0" borderId="50" xfId="0" applyFont="true" applyBorder="true" applyAlignment="true" applyProtection="false">
      <alignment horizontal="left" vertical="center" textRotation="0" wrapText="true" indent="0" shrinkToFit="false"/>
      <protection locked="true" hidden="false"/>
    </xf>
    <xf numFmtId="164" fontId="73" fillId="0" borderId="50" xfId="0" applyFont="true" applyBorder="true" applyAlignment="true" applyProtection="false">
      <alignment horizontal="center" vertical="center" textRotation="0" wrapText="true" indent="0" shrinkToFit="false"/>
      <protection locked="true" hidden="false"/>
    </xf>
    <xf numFmtId="165" fontId="77" fillId="0" borderId="50" xfId="0" applyFont="true" applyBorder="true" applyAlignment="true" applyProtection="false">
      <alignment horizontal="right" vertical="center" textRotation="0" wrapText="false" indent="0" shrinkToFit="true"/>
      <protection locked="true" hidden="false"/>
    </xf>
    <xf numFmtId="165" fontId="77" fillId="15" borderId="50" xfId="0" applyFont="true" applyBorder="true" applyAlignment="true" applyProtection="false">
      <alignment horizontal="right" vertical="center" textRotation="0" wrapText="false" indent="0" shrinkToFit="true"/>
      <protection locked="true" hidden="false"/>
    </xf>
    <xf numFmtId="165" fontId="72" fillId="0" borderId="50" xfId="0" applyFont="true" applyBorder="true" applyAlignment="true" applyProtection="false">
      <alignment horizontal="right" vertical="center" textRotation="0" wrapText="false" indent="0" shrinkToFit="true"/>
      <protection locked="true" hidden="false"/>
    </xf>
    <xf numFmtId="164" fontId="25" fillId="0" borderId="53" xfId="0" applyFont="true" applyBorder="true" applyAlignment="true" applyProtection="false">
      <alignment horizontal="left" vertical="center" textRotation="0" wrapText="true" indent="0" shrinkToFit="false"/>
      <protection locked="true" hidden="false"/>
    </xf>
    <xf numFmtId="164" fontId="73" fillId="0" borderId="53" xfId="0" applyFont="true" applyBorder="true" applyAlignment="true" applyProtection="false">
      <alignment horizontal="center" vertical="center" textRotation="0" wrapText="true" indent="0" shrinkToFit="false"/>
      <protection locked="true" hidden="false"/>
    </xf>
    <xf numFmtId="164" fontId="78" fillId="0" borderId="0" xfId="0" applyFont="true" applyBorder="false" applyAlignment="true" applyProtection="false">
      <alignment horizontal="general" vertical="center" textRotation="0" wrapText="false" indent="0" shrinkToFit="false"/>
      <protection locked="true" hidden="false"/>
    </xf>
    <xf numFmtId="164" fontId="25" fillId="17" borderId="53" xfId="0" applyFont="true" applyBorder="true" applyAlignment="true" applyProtection="false">
      <alignment horizontal="left" vertical="center" textRotation="0" wrapText="true" indent="0" shrinkToFit="false"/>
      <protection locked="true" hidden="false"/>
    </xf>
    <xf numFmtId="164" fontId="73" fillId="17" borderId="53" xfId="0" applyFont="true" applyBorder="true" applyAlignment="true" applyProtection="false">
      <alignment horizontal="center" vertical="center" textRotation="0" wrapText="true" indent="0" shrinkToFit="false"/>
      <protection locked="true" hidden="false"/>
    </xf>
    <xf numFmtId="165" fontId="56" fillId="17" borderId="53" xfId="0" applyFont="true" applyBorder="true" applyAlignment="true" applyProtection="false">
      <alignment horizontal="right" vertical="center" textRotation="0" wrapText="false" indent="0" shrinkToFit="true"/>
      <protection locked="true" hidden="false"/>
    </xf>
    <xf numFmtId="165" fontId="56" fillId="15" borderId="53" xfId="0" applyFont="true" applyBorder="true" applyAlignment="true" applyProtection="false">
      <alignment horizontal="right" vertical="center" textRotation="0" wrapText="false" indent="0" shrinkToFit="true"/>
      <protection locked="true" hidden="false"/>
    </xf>
    <xf numFmtId="164" fontId="76" fillId="6" borderId="65" xfId="0" applyFont="true" applyBorder="true" applyAlignment="true" applyProtection="false">
      <alignment horizontal="center" vertical="center" textRotation="0" wrapText="true" indent="0" shrinkToFit="false"/>
      <protection locked="true" hidden="false"/>
    </xf>
    <xf numFmtId="164" fontId="37" fillId="6" borderId="53" xfId="0" applyFont="true" applyBorder="true" applyAlignment="true" applyProtection="false">
      <alignment horizontal="general" vertical="center" textRotation="0" wrapText="true" indent="0" shrinkToFit="false"/>
      <protection locked="true" hidden="false"/>
    </xf>
    <xf numFmtId="164" fontId="79" fillId="18" borderId="63" xfId="0" applyFont="true" applyBorder="true" applyAlignment="true" applyProtection="false">
      <alignment horizontal="center" vertical="center" textRotation="0" wrapText="true" indent="0" shrinkToFit="false"/>
      <protection locked="true" hidden="false"/>
    </xf>
    <xf numFmtId="176" fontId="56" fillId="16" borderId="66" xfId="0" applyFont="true" applyBorder="true" applyAlignment="true" applyProtection="false">
      <alignment horizontal="justify" vertical="center" textRotation="0" wrapText="false" indent="0" shrinkToFit="true"/>
      <protection locked="true" hidden="false"/>
    </xf>
    <xf numFmtId="164" fontId="80" fillId="15" borderId="67" xfId="0" applyFont="true" applyBorder="true" applyAlignment="true" applyProtection="false">
      <alignment horizontal="justify" vertical="center" textRotation="0" wrapText="false" indent="0" shrinkToFit="true"/>
      <protection locked="true" hidden="false"/>
    </xf>
    <xf numFmtId="180" fontId="71" fillId="6" borderId="67" xfId="0" applyFont="true" applyBorder="true" applyAlignment="true" applyProtection="false">
      <alignment horizontal="right" vertical="center" textRotation="0" wrapText="false" indent="0" shrinkToFit="true"/>
      <protection locked="true" hidden="false"/>
    </xf>
    <xf numFmtId="180" fontId="56" fillId="0" borderId="0" xfId="0" applyFont="true" applyBorder="false" applyAlignment="true" applyProtection="false">
      <alignment horizontal="general" vertical="center" textRotation="0" wrapText="false" indent="0" shrinkToFit="false"/>
      <protection locked="true" hidden="false"/>
    </xf>
    <xf numFmtId="164" fontId="37" fillId="6" borderId="53" xfId="0" applyFont="true" applyBorder="true" applyAlignment="true" applyProtection="false">
      <alignment horizontal="left" vertical="center" textRotation="0" wrapText="true" indent="0" shrinkToFit="false"/>
      <protection locked="true" hidden="false"/>
    </xf>
    <xf numFmtId="164" fontId="79" fillId="18" borderId="0" xfId="0" applyFont="true" applyBorder="false" applyAlignment="true" applyProtection="false">
      <alignment horizontal="center" vertical="center" textRotation="0" wrapText="true" indent="0" shrinkToFit="false"/>
      <protection locked="true" hidden="false"/>
    </xf>
    <xf numFmtId="164" fontId="74" fillId="17" borderId="64" xfId="0" applyFont="true" applyBorder="true" applyAlignment="true" applyProtection="false">
      <alignment horizontal="left" vertical="center" textRotation="0" wrapText="true" indent="0" shrinkToFit="false"/>
      <protection locked="true" hidden="false"/>
    </xf>
    <xf numFmtId="164" fontId="79" fillId="17" borderId="64" xfId="0" applyFont="true" applyBorder="true" applyAlignment="true" applyProtection="false">
      <alignment horizontal="center" vertical="center" textRotation="0" wrapText="true" indent="0" shrinkToFit="false"/>
      <protection locked="true" hidden="false"/>
    </xf>
    <xf numFmtId="164" fontId="80" fillId="16" borderId="68" xfId="0" applyFont="true" applyBorder="true" applyAlignment="true" applyProtection="false">
      <alignment horizontal="justify" vertical="center" textRotation="0" wrapText="false" indent="0" shrinkToFit="true"/>
      <protection locked="true" hidden="false"/>
    </xf>
    <xf numFmtId="164" fontId="80" fillId="15" borderId="64" xfId="0" applyFont="true" applyBorder="true" applyAlignment="true" applyProtection="false">
      <alignment horizontal="justify" vertical="center" textRotation="0" wrapText="false" indent="0" shrinkToFit="true"/>
      <protection locked="true" hidden="false"/>
    </xf>
    <xf numFmtId="174" fontId="56"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81"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55" xfId="0" applyFont="false" applyBorder="true" applyAlignment="true" applyProtection="false">
      <alignment horizontal="general" vertical="center" textRotation="0" wrapText="false" indent="0" shrinkToFit="false"/>
      <protection locked="true" hidden="false"/>
    </xf>
    <xf numFmtId="164" fontId="6" fillId="0" borderId="69" xfId="0" applyFont="true" applyBorder="true" applyAlignment="true" applyProtection="false">
      <alignment horizontal="center" vertical="center" textRotation="0" wrapText="false" indent="0" shrinkToFit="false"/>
      <protection locked="true" hidden="false"/>
    </xf>
    <xf numFmtId="164" fontId="83" fillId="0" borderId="70" xfId="0" applyFont="true" applyBorder="true" applyAlignment="true" applyProtection="false">
      <alignment horizontal="center" vertical="center" textRotation="0" wrapText="false" indent="0" shrinkToFit="false"/>
      <protection locked="true" hidden="false"/>
    </xf>
    <xf numFmtId="181" fontId="0" fillId="0" borderId="0" xfId="0" applyFont="false" applyBorder="false" applyAlignment="true" applyProtection="false">
      <alignment horizontal="general" vertical="center" textRotation="0" wrapText="false" indent="0" shrinkToFit="false"/>
      <protection locked="true" hidden="false"/>
    </xf>
    <xf numFmtId="182" fontId="0" fillId="0" borderId="0" xfId="0" applyFont="fals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81" fontId="10" fillId="0" borderId="0" xfId="0" applyFont="true" applyBorder="false" applyAlignment="true" applyProtection="false">
      <alignment horizontal="center" vertical="center" textRotation="0" wrapText="false" indent="0" shrinkToFit="false"/>
      <protection locked="true" hidden="false"/>
    </xf>
    <xf numFmtId="164" fontId="10" fillId="0" borderId="29" xfId="0" applyFont="true" applyBorder="true" applyAlignment="true" applyProtection="false">
      <alignment horizontal="general" vertical="center" textRotation="0" wrapText="false" indent="0" shrinkToFit="false"/>
      <protection locked="true" hidden="false"/>
    </xf>
    <xf numFmtId="164" fontId="0" fillId="0" borderId="42" xfId="0" applyFont="false" applyBorder="true" applyAlignment="true" applyProtection="false">
      <alignment horizontal="general" vertical="center" textRotation="0" wrapText="false" indent="0" shrinkToFit="false"/>
      <protection locked="true" hidden="false"/>
    </xf>
    <xf numFmtId="174" fontId="0" fillId="2" borderId="29" xfId="0" applyFont="false" applyBorder="true" applyAlignment="true" applyProtection="true">
      <alignment horizontal="general" vertical="center" textRotation="0" wrapText="false" indent="0" shrinkToFit="false"/>
      <protection locked="false" hidden="false"/>
    </xf>
    <xf numFmtId="181" fontId="0" fillId="0" borderId="71" xfId="0" applyFont="false" applyBorder="true" applyAlignment="true" applyProtection="false">
      <alignment horizontal="general" vertical="center" textRotation="0" wrapText="false" indent="0" shrinkToFit="false"/>
      <protection locked="true" hidden="false"/>
    </xf>
    <xf numFmtId="181" fontId="0" fillId="0" borderId="72" xfId="0" applyFont="false" applyBorder="true" applyAlignment="true" applyProtection="false">
      <alignment horizontal="general" vertical="center" textRotation="0" wrapText="false" indent="0" shrinkToFit="false"/>
      <protection locked="true" hidden="false"/>
    </xf>
    <xf numFmtId="181" fontId="0" fillId="0" borderId="73" xfId="0" applyFont="fals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83" fontId="0" fillId="2" borderId="56" xfId="0" applyFont="false" applyBorder="true" applyAlignment="true" applyProtection="true">
      <alignment horizontal="general" vertical="center" textRotation="0" wrapText="false" indent="0" shrinkToFit="false"/>
      <protection locked="false" hidden="false"/>
    </xf>
    <xf numFmtId="183" fontId="0" fillId="0" borderId="74" xfId="0" applyFont="false" applyBorder="true" applyAlignment="true" applyProtection="false">
      <alignment horizontal="general" vertical="center" textRotation="0" wrapText="false" indent="0" shrinkToFit="false"/>
      <protection locked="true" hidden="false"/>
    </xf>
    <xf numFmtId="183" fontId="40" fillId="0" borderId="69" xfId="0" applyFont="true" applyBorder="true" applyAlignment="true" applyProtection="false">
      <alignment horizontal="general" vertical="center" textRotation="0" wrapText="false" indent="0" shrinkToFit="false"/>
      <protection locked="true" hidden="false"/>
    </xf>
    <xf numFmtId="183" fontId="40" fillId="0" borderId="70" xfId="0" applyFont="true" applyBorder="true" applyAlignment="true" applyProtection="false">
      <alignment horizontal="general" vertical="center" textRotation="0" wrapText="false" indent="0" shrinkToFit="false"/>
      <protection locked="true" hidden="false"/>
    </xf>
    <xf numFmtId="164" fontId="10" fillId="0" borderId="31" xfId="0" applyFont="true" applyBorder="true" applyAlignment="true" applyProtection="false">
      <alignment horizontal="general" vertical="center" textRotation="0" wrapText="false" indent="0" shrinkToFit="false"/>
      <protection locked="true" hidden="false"/>
    </xf>
    <xf numFmtId="164" fontId="0" fillId="0" borderId="75" xfId="0" applyFont="false" applyBorder="true" applyAlignment="true" applyProtection="false">
      <alignment horizontal="general" vertical="center" textRotation="0" wrapText="false" indent="0" shrinkToFit="false"/>
      <protection locked="true" hidden="false"/>
    </xf>
    <xf numFmtId="174" fontId="0" fillId="0" borderId="76" xfId="0" applyFont="false" applyBorder="true" applyAlignment="true" applyProtection="false">
      <alignment horizontal="general"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xfId="21"/>
    <cellStyle name="標準 2 3 2" xfId="22"/>
    <cellStyle name="標準 29 3 3 3 2" xfId="23"/>
    <cellStyle name="標準 3 3 3" xfId="24"/>
    <cellStyle name="通貨 2" xfId="25"/>
    <cellStyle name="通貨 3 2 2" xfId="26"/>
  </cellStyles>
  <dxfs count="7">
    <dxf>
      <font>
        <color rgb="FFC00000"/>
      </font>
    </dxf>
    <dxf>
      <fill>
        <patternFill>
          <bgColor theme="6" tint="0.5999"/>
        </patternFill>
      </fill>
    </dxf>
    <dxf>
      <fill>
        <patternFill>
          <bgColor rgb="FFFFFAF5"/>
        </patternFill>
      </fill>
    </dxf>
    <dxf>
      <fill>
        <patternFill>
          <bgColor theme="0"/>
        </patternFill>
      </fill>
    </dxf>
    <dxf>
      <fill>
        <patternFill>
          <bgColor theme="4" tint="0.7999"/>
        </patternFill>
      </fill>
    </dxf>
    <dxf>
      <fill>
        <patternFill>
          <bgColor theme="6" tint="0.7999"/>
        </patternFill>
      </fill>
    </dxf>
    <dxf>
      <font>
        <color rgb="FF595959"/>
      </font>
      <fill>
        <patternFill>
          <bgColor theme="0" tint="-0.5"/>
        </patternFill>
      </fill>
    </dxf>
  </dxfs>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FBFBF"/>
      <rgbColor rgb="FF808080"/>
      <rgbColor rgb="FF9999FF"/>
      <rgbColor rgb="FF993366"/>
      <rgbColor rgb="FFFFFAF5"/>
      <rgbColor rgb="FFE3ECF8"/>
      <rgbColor rgb="FF660066"/>
      <rgbColor rgb="FFFF8080"/>
      <rgbColor rgb="FF0070C0"/>
      <rgbColor rgb="FFB9CDE5"/>
      <rgbColor rgb="FF000080"/>
      <rgbColor rgb="FFFF00FF"/>
      <rgbColor rgb="FFFFFF00"/>
      <rgbColor rgb="FF00FFFF"/>
      <rgbColor rgb="FF800080"/>
      <rgbColor rgb="FF800000"/>
      <rgbColor rgb="FF008080"/>
      <rgbColor rgb="FF0000FF"/>
      <rgbColor rgb="FF00CCFF"/>
      <rgbColor rgb="FFDCE6F2"/>
      <rgbColor rgb="FFEBF1DE"/>
      <rgbColor rgb="FFFDEADA"/>
      <rgbColor rgb="FFD9D9D9"/>
      <rgbColor rgb="FFFCE4D6"/>
      <rgbColor rgb="FFD7E4BD"/>
      <rgbColor rgb="FFF2DCDB"/>
      <rgbColor rgb="FF3366FF"/>
      <rgbColor rgb="FF33CCCC"/>
      <rgbColor rgb="FF92D050"/>
      <rgbColor rgb="FFFFCC00"/>
      <rgbColor rgb="FFFF9900"/>
      <rgbColor rgb="FFFF6600"/>
      <rgbColor rgb="FF595959"/>
      <rgbColor rgb="FF7F7F7F"/>
      <rgbColor rgb="FF003366"/>
      <rgbColor rgb="FF00B050"/>
      <rgbColor rgb="FF003300"/>
      <rgbColor rgb="FF333300"/>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hyperlink" Target="/xl/media/image8.png" TargetMode="External"/><Relationship Id="rId2" Type="http://schemas.openxmlformats.org/officeDocument/2006/relationships/image" Target="../media/image8.png"/><Relationship Id="rId3"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452520</xdr:colOff>
      <xdr:row>23</xdr:row>
      <xdr:rowOff>74520</xdr:rowOff>
    </xdr:from>
    <xdr:to>
      <xdr:col>9</xdr:col>
      <xdr:colOff>322560</xdr:colOff>
      <xdr:row>50</xdr:row>
      <xdr:rowOff>95400</xdr:rowOff>
    </xdr:to>
    <xdr:pic>
      <xdr:nvPicPr>
        <xdr:cNvPr id="0" name="図 5" descr=""/>
        <xdr:cNvPicPr/>
      </xdr:nvPicPr>
      <xdr:blipFill>
        <a:blip r:embed="rId1"/>
        <a:stretch/>
      </xdr:blipFill>
      <xdr:spPr>
        <a:xfrm>
          <a:off x="837360" y="5475240"/>
          <a:ext cx="6504480" cy="6193080"/>
        </a:xfrm>
        <a:prstGeom prst="rect">
          <a:avLst/>
        </a:prstGeom>
        <a:ln w="0">
          <a:noFill/>
        </a:ln>
      </xdr:spPr>
    </xdr:pic>
    <xdr:clientData/>
  </xdr:twoCellAnchor>
  <xdr:twoCellAnchor editAs="oneCell">
    <xdr:from>
      <xdr:col>1</xdr:col>
      <xdr:colOff>507960</xdr:colOff>
      <xdr:row>23</xdr:row>
      <xdr:rowOff>74880</xdr:rowOff>
    </xdr:from>
    <xdr:to>
      <xdr:col>9</xdr:col>
      <xdr:colOff>271080</xdr:colOff>
      <xdr:row>43</xdr:row>
      <xdr:rowOff>29160</xdr:rowOff>
    </xdr:to>
    <xdr:pic>
      <xdr:nvPicPr>
        <xdr:cNvPr id="1" name="図 2" descr=""/>
        <xdr:cNvPicPr/>
      </xdr:nvPicPr>
      <xdr:blipFill>
        <a:blip r:embed="rId2"/>
        <a:stretch/>
      </xdr:blipFill>
      <xdr:spPr>
        <a:xfrm>
          <a:off x="892800" y="5475600"/>
          <a:ext cx="6397560" cy="4526280"/>
        </a:xfrm>
        <a:prstGeom prst="rect">
          <a:avLst/>
        </a:prstGeom>
        <a:ln w="0">
          <a:noFill/>
        </a:ln>
      </xdr:spPr>
    </xdr:pic>
    <xdr:clientData/>
  </xdr:twoCellAnchor>
  <xdr:twoCellAnchor editAs="oneCell">
    <xdr:from>
      <xdr:col>1</xdr:col>
      <xdr:colOff>523080</xdr:colOff>
      <xdr:row>43</xdr:row>
      <xdr:rowOff>37440</xdr:rowOff>
    </xdr:from>
    <xdr:to>
      <xdr:col>9</xdr:col>
      <xdr:colOff>268200</xdr:colOff>
      <xdr:row>50</xdr:row>
      <xdr:rowOff>91080</xdr:rowOff>
    </xdr:to>
    <xdr:pic>
      <xdr:nvPicPr>
        <xdr:cNvPr id="2" name="図 6" descr=""/>
        <xdr:cNvPicPr/>
      </xdr:nvPicPr>
      <xdr:blipFill>
        <a:blip r:embed="rId3"/>
        <a:stretch/>
      </xdr:blipFill>
      <xdr:spPr>
        <a:xfrm>
          <a:off x="907920" y="10010160"/>
          <a:ext cx="6379560" cy="16538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486720</xdr:colOff>
      <xdr:row>72</xdr:row>
      <xdr:rowOff>56160</xdr:rowOff>
    </xdr:from>
    <xdr:to>
      <xdr:col>30</xdr:col>
      <xdr:colOff>58680</xdr:colOff>
      <xdr:row>119</xdr:row>
      <xdr:rowOff>91440</xdr:rowOff>
    </xdr:to>
    <xdr:pic>
      <xdr:nvPicPr>
        <xdr:cNvPr id="3" name="図 6" descr=""/>
        <xdr:cNvPicPr/>
      </xdr:nvPicPr>
      <xdr:blipFill>
        <a:blip r:embed="rId1"/>
        <a:stretch/>
      </xdr:blipFill>
      <xdr:spPr>
        <a:xfrm>
          <a:off x="13210920" y="16677360"/>
          <a:ext cx="10195560" cy="10779480"/>
        </a:xfrm>
        <a:prstGeom prst="rect">
          <a:avLst/>
        </a:prstGeom>
        <a:ln cap="sq" w="88900">
          <a:solidFill>
            <a:srgbClr val="ffffff"/>
          </a:solidFill>
          <a:round/>
        </a:ln>
      </xdr:spPr>
    </xdr:pic>
    <xdr:clientData/>
  </xdr:twoCellAnchor>
  <xdr:twoCellAnchor editAs="twoCell">
    <xdr:from>
      <xdr:col>16</xdr:col>
      <xdr:colOff>487440</xdr:colOff>
      <xdr:row>22</xdr:row>
      <xdr:rowOff>188640</xdr:rowOff>
    </xdr:from>
    <xdr:to>
      <xdr:col>30</xdr:col>
      <xdr:colOff>40680</xdr:colOff>
      <xdr:row>71</xdr:row>
      <xdr:rowOff>190800</xdr:rowOff>
    </xdr:to>
    <xdr:pic>
      <xdr:nvPicPr>
        <xdr:cNvPr id="4" name="図 8" descr=""/>
        <xdr:cNvPicPr/>
      </xdr:nvPicPr>
      <xdr:blipFill>
        <a:blip r:embed="rId2"/>
        <a:srcRect l="0" t="0" r="1004" b="0"/>
        <a:stretch/>
      </xdr:blipFill>
      <xdr:spPr>
        <a:xfrm>
          <a:off x="13211640" y="5379840"/>
          <a:ext cx="10176840" cy="11203560"/>
        </a:xfrm>
        <a:prstGeom prst="rect">
          <a:avLst/>
        </a:prstGeom>
        <a:ln cap="sq" w="88900">
          <a:solidFill>
            <a:srgbClr val="ffffff"/>
          </a:solidFill>
          <a:round/>
        </a:ln>
      </xdr:spPr>
    </xdr:pic>
    <xdr:clientData/>
  </xdr:twoCellAnchor>
  <xdr:twoCellAnchor editAs="oneCell">
    <xdr:from>
      <xdr:col>16</xdr:col>
      <xdr:colOff>493200</xdr:colOff>
      <xdr:row>0</xdr:row>
      <xdr:rowOff>156960</xdr:rowOff>
    </xdr:from>
    <xdr:to>
      <xdr:col>30</xdr:col>
      <xdr:colOff>44280</xdr:colOff>
      <xdr:row>21</xdr:row>
      <xdr:rowOff>158040</xdr:rowOff>
    </xdr:to>
    <xdr:pic>
      <xdr:nvPicPr>
        <xdr:cNvPr id="5" name="図 13" descr=""/>
        <xdr:cNvPicPr/>
      </xdr:nvPicPr>
      <xdr:blipFill>
        <a:blip r:embed="rId3"/>
        <a:stretch/>
      </xdr:blipFill>
      <xdr:spPr>
        <a:xfrm>
          <a:off x="13217400" y="156960"/>
          <a:ext cx="10174680" cy="4963680"/>
        </a:xfrm>
        <a:prstGeom prst="rect">
          <a:avLst/>
        </a:prstGeom>
        <a:ln cap="sq" w="88900">
          <a:solidFill>
            <a:srgbClr val="ffffff"/>
          </a:solidFill>
          <a:round/>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452160</xdr:colOff>
      <xdr:row>1</xdr:row>
      <xdr:rowOff>13680</xdr:rowOff>
    </xdr:from>
    <xdr:to>
      <xdr:col>37</xdr:col>
      <xdr:colOff>48600</xdr:colOff>
      <xdr:row>95</xdr:row>
      <xdr:rowOff>203040</xdr:rowOff>
    </xdr:to>
    <xdr:pic>
      <xdr:nvPicPr>
        <xdr:cNvPr id="6" name="図 4" descr=""/>
        <xdr:cNvPicPr/>
      </xdr:nvPicPr>
      <xdr:blipFill>
        <a:blip r:embed="rId1"/>
        <a:stretch/>
      </xdr:blipFill>
      <xdr:spPr>
        <a:xfrm>
          <a:off x="12712680" y="318600"/>
          <a:ext cx="9461160" cy="9019080"/>
        </a:xfrm>
        <a:prstGeom prst="rect">
          <a:avLst/>
        </a:prstGeom>
        <a:ln cap="sq" w="88900">
          <a:solidFill>
            <a:srgbClr val="ffffff"/>
          </a:solidFill>
          <a:round/>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371880</xdr:colOff>
      <xdr:row>2</xdr:row>
      <xdr:rowOff>54360</xdr:rowOff>
    </xdr:from>
    <xdr:to>
      <xdr:col>23</xdr:col>
      <xdr:colOff>97200</xdr:colOff>
      <xdr:row>20</xdr:row>
      <xdr:rowOff>44280</xdr:rowOff>
    </xdr:to>
    <xdr:pic>
      <xdr:nvPicPr>
        <xdr:cNvPr id="7" name="図 2" descr="グラフィカル ユーザー インターフェイス, Web サイト&#10;&#10;AI によって生成されたコンテンツは間違っている可能性があります。">
          <a:hlinkClick r:id="rId1"/>
        </xdr:cNvPr>
        <xdr:cNvPicPr/>
      </xdr:nvPicPr>
      <xdr:blipFill>
        <a:blip r:embed="rId2"/>
        <a:stretch/>
      </xdr:blipFill>
      <xdr:spPr>
        <a:xfrm>
          <a:off x="17220240" y="425880"/>
          <a:ext cx="7491960" cy="2837880"/>
        </a:xfrm>
        <a:prstGeom prst="rect">
          <a:avLst/>
        </a:prstGeom>
        <a:ln w="0">
          <a:noFill/>
        </a:ln>
      </xdr:spPr>
    </xdr:pic>
    <xdr:clientData/>
  </xdr:twoCellAnchor>
  <xdr:twoCellAnchor editAs="oneCell">
    <xdr:from>
      <xdr:col>13</xdr:col>
      <xdr:colOff>0</xdr:colOff>
      <xdr:row>20</xdr:row>
      <xdr:rowOff>308880</xdr:rowOff>
    </xdr:from>
    <xdr:to>
      <xdr:col>23</xdr:col>
      <xdr:colOff>97560</xdr:colOff>
      <xdr:row>36</xdr:row>
      <xdr:rowOff>120600</xdr:rowOff>
    </xdr:to>
    <xdr:pic>
      <xdr:nvPicPr>
        <xdr:cNvPr id="8" name="図 3" descr="グラフィカル ユーザー インターフェイス, テキスト&#10;&#10;AI によって生成されたコンテンツは間違っている可能性があります。"/>
        <xdr:cNvPicPr/>
      </xdr:nvPicPr>
      <xdr:blipFill>
        <a:blip r:embed="rId3"/>
        <a:stretch/>
      </xdr:blipFill>
      <xdr:spPr>
        <a:xfrm>
          <a:off x="17299800" y="3528360"/>
          <a:ext cx="7412760" cy="42505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1"/>
  <sheetViews>
    <sheetView showFormulas="false" showGridLines="false" showRowColHeaders="true" showZeros="true" rightToLeft="false" tabSelected="false" showOutlineSymbols="true" defaultGridColor="true" view="pageBreakPreview" topLeftCell="A59" colorId="64" zoomScale="85" zoomScaleNormal="85" zoomScalePageLayoutView="85" workbookViewId="0">
      <selection pane="topLeft" activeCell="B73" activeCellId="0" sqref="B73"/>
    </sheetView>
  </sheetViews>
  <sheetFormatPr defaultColWidth="9" defaultRowHeight="18" zeroHeight="false" outlineLevelRow="0" outlineLevelCol="0"/>
  <cols>
    <col collapsed="false" customWidth="true" hidden="false" outlineLevel="0" max="1" min="1" style="1" width="4.33"/>
    <col collapsed="false" customWidth="true" hidden="false" outlineLevel="0" max="12" min="2" style="1" width="9.33"/>
    <col collapsed="false" customWidth="false" hidden="false" outlineLevel="0" max="16384" min="13" style="1" width="9"/>
  </cols>
  <sheetData>
    <row r="1" customFormat="false" ht="18" hidden="false" customHeight="true" outlineLevel="0" collapsed="false">
      <c r="A1" s="2" t="s">
        <v>0</v>
      </c>
      <c r="B1" s="3"/>
      <c r="C1" s="3"/>
      <c r="D1" s="3"/>
      <c r="E1" s="3"/>
      <c r="F1" s="3"/>
      <c r="G1" s="3"/>
      <c r="H1" s="3"/>
      <c r="I1" s="3"/>
      <c r="J1" s="3"/>
      <c r="K1" s="3"/>
      <c r="L1" s="3"/>
    </row>
    <row r="2" customFormat="false" ht="18" hidden="false" customHeight="true" outlineLevel="0" collapsed="false">
      <c r="A2" s="4"/>
      <c r="B2" s="5" t="s">
        <v>1</v>
      </c>
      <c r="C2" s="5"/>
      <c r="D2" s="6"/>
      <c r="E2" s="6"/>
      <c r="F2" s="6"/>
      <c r="G2" s="6"/>
      <c r="H2" s="6"/>
      <c r="I2" s="6"/>
      <c r="J2" s="6"/>
      <c r="K2" s="6"/>
      <c r="L2" s="6"/>
    </row>
    <row r="3" customFormat="false" ht="20.25" hidden="false" customHeight="true" outlineLevel="0" collapsed="false">
      <c r="A3" s="4"/>
      <c r="B3" s="7" t="s">
        <v>2</v>
      </c>
      <c r="C3" s="7"/>
      <c r="D3" s="7"/>
      <c r="E3" s="7"/>
      <c r="F3" s="7"/>
      <c r="G3" s="6"/>
      <c r="H3" s="6"/>
      <c r="I3" s="6"/>
      <c r="J3" s="6"/>
      <c r="K3" s="6"/>
      <c r="L3" s="6"/>
    </row>
    <row r="4" customFormat="false" ht="18" hidden="false" customHeight="true" outlineLevel="0" collapsed="false">
      <c r="B4" s="8" t="s">
        <v>3</v>
      </c>
      <c r="C4" s="6"/>
      <c r="D4" s="6"/>
      <c r="E4" s="6"/>
      <c r="F4" s="6"/>
      <c r="G4" s="6"/>
      <c r="H4" s="6"/>
      <c r="I4" s="6"/>
      <c r="J4" s="6"/>
      <c r="K4" s="6"/>
      <c r="L4" s="6"/>
    </row>
    <row r="5" customFormat="false" ht="18" hidden="false" customHeight="true" outlineLevel="0" collapsed="false">
      <c r="A5" s="9" t="s">
        <v>4</v>
      </c>
      <c r="B5" s="9"/>
      <c r="C5" s="9"/>
      <c r="D5" s="9"/>
      <c r="E5" s="9"/>
      <c r="F5" s="9"/>
      <c r="G5" s="9"/>
      <c r="H5" s="9"/>
      <c r="I5" s="9"/>
      <c r="J5" s="9"/>
      <c r="K5" s="9"/>
      <c r="L5" s="9"/>
    </row>
    <row r="6" customFormat="false" ht="18.75" hidden="false" customHeight="true" outlineLevel="0" collapsed="false">
      <c r="A6" s="9"/>
      <c r="B6" s="9"/>
      <c r="C6" s="9"/>
      <c r="D6" s="9"/>
      <c r="E6" s="9"/>
      <c r="F6" s="9"/>
      <c r="G6" s="9"/>
      <c r="H6" s="9"/>
      <c r="I6" s="9"/>
      <c r="J6" s="9"/>
      <c r="K6" s="9"/>
      <c r="L6" s="9"/>
    </row>
    <row r="7" customFormat="false" ht="18" hidden="false" customHeight="true" outlineLevel="0" collapsed="false">
      <c r="A7" s="6"/>
      <c r="B7" s="10" t="s">
        <v>5</v>
      </c>
      <c r="C7" s="10"/>
      <c r="D7" s="8"/>
      <c r="E7" s="6"/>
      <c r="F7" s="6"/>
      <c r="G7" s="6"/>
      <c r="H7" s="6"/>
      <c r="I7" s="6"/>
      <c r="J7" s="6"/>
      <c r="K7" s="6"/>
      <c r="L7" s="6"/>
    </row>
    <row r="8" customFormat="false" ht="26.25" hidden="false" customHeight="true" outlineLevel="0" collapsed="false">
      <c r="A8" s="6"/>
      <c r="B8" s="11" t="n">
        <f aca="false">'（別紙１）省力化計算シート'!M3</f>
        <v>0.571428571428571</v>
      </c>
      <c r="C8" s="11"/>
      <c r="D8" s="12"/>
      <c r="E8" s="6"/>
      <c r="F8" s="6"/>
      <c r="G8" s="6"/>
      <c r="H8" s="6"/>
      <c r="I8" s="6"/>
      <c r="J8" s="6"/>
      <c r="K8" s="6"/>
      <c r="L8" s="6"/>
    </row>
    <row r="9" customFormat="false" ht="18" hidden="false" customHeight="true" outlineLevel="0" collapsed="false">
      <c r="A9" s="6"/>
      <c r="B9" s="13" t="s">
        <v>6</v>
      </c>
      <c r="C9" s="6"/>
      <c r="D9" s="6"/>
      <c r="E9" s="6"/>
      <c r="F9" s="6"/>
      <c r="G9" s="6"/>
      <c r="H9" s="6"/>
      <c r="I9" s="6"/>
      <c r="J9" s="6"/>
      <c r="K9" s="6"/>
      <c r="L9" s="6"/>
    </row>
    <row r="10" customFormat="false" ht="18" hidden="false" customHeight="true" outlineLevel="0" collapsed="false">
      <c r="A10" s="6"/>
      <c r="B10" s="13" t="s">
        <v>7</v>
      </c>
      <c r="C10" s="6"/>
      <c r="D10" s="6"/>
      <c r="E10" s="6"/>
      <c r="F10" s="6"/>
      <c r="G10" s="6"/>
      <c r="H10" s="6"/>
      <c r="I10" s="6"/>
      <c r="J10" s="6"/>
      <c r="K10" s="6"/>
      <c r="L10" s="6"/>
    </row>
    <row r="11" customFormat="false" ht="18" hidden="false" customHeight="true" outlineLevel="0" collapsed="false">
      <c r="A11" s="6"/>
      <c r="B11" s="6"/>
      <c r="C11" s="6"/>
      <c r="D11" s="6"/>
      <c r="E11" s="6"/>
      <c r="F11" s="6"/>
      <c r="G11" s="6"/>
      <c r="H11" s="6"/>
      <c r="I11" s="6"/>
      <c r="J11" s="6"/>
      <c r="K11" s="6"/>
      <c r="L11" s="6"/>
    </row>
    <row r="12" customFormat="false" ht="18" hidden="false" customHeight="true" outlineLevel="0" collapsed="false">
      <c r="A12" s="6"/>
      <c r="B12" s="14" t="s">
        <v>8</v>
      </c>
      <c r="C12" s="14"/>
      <c r="D12" s="14"/>
      <c r="E12" s="14"/>
      <c r="F12" s="6"/>
      <c r="G12" s="6"/>
      <c r="H12" s="6"/>
      <c r="I12" s="6"/>
      <c r="J12" s="6"/>
      <c r="K12" s="6"/>
      <c r="L12" s="6"/>
    </row>
    <row r="13" customFormat="false" ht="18" hidden="false" customHeight="true" outlineLevel="0" collapsed="false">
      <c r="A13" s="6"/>
      <c r="B13" s="15"/>
      <c r="C13" s="8"/>
      <c r="D13" s="8"/>
      <c r="E13" s="8"/>
      <c r="F13" s="6"/>
      <c r="G13" s="6"/>
      <c r="H13" s="6"/>
      <c r="I13" s="6"/>
      <c r="J13" s="6"/>
      <c r="K13" s="6"/>
      <c r="L13" s="6"/>
    </row>
    <row r="14" customFormat="false" ht="18" hidden="false" customHeight="true" outlineLevel="0" collapsed="false">
      <c r="A14" s="6"/>
      <c r="B14" s="15"/>
      <c r="C14" s="8"/>
      <c r="D14" s="8"/>
      <c r="E14" s="8"/>
      <c r="F14" s="6"/>
      <c r="G14" s="6"/>
      <c r="H14" s="6"/>
      <c r="I14" s="6"/>
      <c r="J14" s="6"/>
      <c r="K14" s="6"/>
      <c r="L14" s="6"/>
    </row>
    <row r="15" customFormat="false" ht="18" hidden="false" customHeight="true" outlineLevel="0" collapsed="false">
      <c r="A15" s="6"/>
      <c r="B15" s="15"/>
      <c r="C15" s="8"/>
      <c r="D15" s="8"/>
      <c r="E15" s="8"/>
      <c r="F15" s="6"/>
      <c r="G15" s="6"/>
      <c r="H15" s="6"/>
      <c r="I15" s="6"/>
      <c r="J15" s="6"/>
      <c r="K15" s="6"/>
      <c r="L15" s="6"/>
    </row>
    <row r="16" customFormat="false" ht="18" hidden="false" customHeight="true" outlineLevel="0" collapsed="false">
      <c r="A16" s="6"/>
      <c r="B16" s="15"/>
      <c r="C16" s="8"/>
      <c r="D16" s="8"/>
      <c r="E16" s="8"/>
      <c r="F16" s="6"/>
      <c r="G16" s="6"/>
      <c r="H16" s="6"/>
      <c r="I16" s="6"/>
      <c r="J16" s="6"/>
      <c r="K16" s="6"/>
      <c r="L16" s="6"/>
    </row>
    <row r="17" customFormat="false" ht="18" hidden="false" customHeight="true" outlineLevel="0" collapsed="false">
      <c r="A17" s="6"/>
      <c r="B17" s="15"/>
      <c r="C17" s="8"/>
      <c r="D17" s="8"/>
      <c r="E17" s="8"/>
      <c r="F17" s="6"/>
      <c r="G17" s="6"/>
      <c r="H17" s="6"/>
      <c r="I17" s="6"/>
      <c r="J17" s="6"/>
      <c r="K17" s="6"/>
      <c r="L17" s="6"/>
    </row>
    <row r="18" customFormat="false" ht="18" hidden="false" customHeight="true" outlineLevel="0" collapsed="false">
      <c r="A18" s="6"/>
      <c r="B18" s="15"/>
      <c r="C18" s="8"/>
      <c r="D18" s="8"/>
      <c r="E18" s="8"/>
      <c r="F18" s="6"/>
      <c r="G18" s="6"/>
      <c r="H18" s="6"/>
      <c r="I18" s="6"/>
      <c r="J18" s="6"/>
      <c r="K18" s="6"/>
      <c r="L18" s="6"/>
    </row>
    <row r="19" customFormat="false" ht="18" hidden="false" customHeight="true" outlineLevel="0" collapsed="false">
      <c r="A19" s="6"/>
      <c r="B19" s="15"/>
      <c r="C19" s="8"/>
      <c r="D19" s="8"/>
      <c r="E19" s="8"/>
      <c r="F19" s="6"/>
      <c r="G19" s="6"/>
      <c r="H19" s="6"/>
      <c r="I19" s="6"/>
      <c r="J19" s="6"/>
      <c r="K19" s="6"/>
      <c r="L19" s="6"/>
    </row>
    <row r="20" customFormat="false" ht="18" hidden="false" customHeight="true" outlineLevel="0" collapsed="false">
      <c r="A20" s="6"/>
      <c r="B20" s="15"/>
      <c r="C20" s="8"/>
      <c r="D20" s="8"/>
      <c r="E20" s="8"/>
      <c r="F20" s="6"/>
      <c r="G20" s="6"/>
      <c r="H20" s="6"/>
      <c r="I20" s="6"/>
      <c r="J20" s="6"/>
      <c r="K20" s="6"/>
      <c r="L20" s="6"/>
    </row>
    <row r="21" customFormat="false" ht="18" hidden="false" customHeight="true" outlineLevel="0" collapsed="false">
      <c r="A21" s="6"/>
      <c r="B21" s="15"/>
      <c r="C21" s="8"/>
      <c r="D21" s="8"/>
      <c r="E21" s="8"/>
      <c r="F21" s="6"/>
      <c r="G21" s="6"/>
      <c r="H21" s="6"/>
      <c r="I21" s="6"/>
      <c r="J21" s="6"/>
      <c r="K21" s="6"/>
      <c r="L21" s="6"/>
    </row>
    <row r="22" customFormat="false" ht="18" hidden="false" customHeight="true" outlineLevel="0" collapsed="false">
      <c r="A22" s="6"/>
      <c r="B22" s="15"/>
      <c r="C22" s="8"/>
      <c r="D22" s="8"/>
      <c r="E22" s="8"/>
      <c r="F22" s="6"/>
      <c r="G22" s="6"/>
      <c r="H22" s="6"/>
      <c r="I22" s="6"/>
      <c r="J22" s="6"/>
      <c r="K22" s="6"/>
      <c r="L22" s="6"/>
    </row>
    <row r="23" customFormat="false" ht="18" hidden="false" customHeight="true" outlineLevel="0" collapsed="false">
      <c r="A23" s="6"/>
      <c r="B23" s="15"/>
      <c r="C23" s="8"/>
      <c r="D23" s="8"/>
      <c r="E23" s="8"/>
      <c r="F23" s="6"/>
      <c r="G23" s="6"/>
      <c r="H23" s="6"/>
      <c r="I23" s="6"/>
      <c r="J23" s="6"/>
      <c r="K23" s="6"/>
      <c r="L23" s="6"/>
    </row>
    <row r="24" customFormat="false" ht="18" hidden="false" customHeight="true" outlineLevel="0" collapsed="false">
      <c r="B24" s="16" t="s">
        <v>9</v>
      </c>
      <c r="C24" s="16"/>
      <c r="D24" s="16"/>
      <c r="E24" s="16"/>
      <c r="F24" s="16"/>
      <c r="G24" s="16"/>
      <c r="H24" s="16"/>
      <c r="I24" s="16"/>
      <c r="J24" s="16"/>
    </row>
    <row r="25" customFormat="false" ht="18" hidden="false" customHeight="true" outlineLevel="0" collapsed="false">
      <c r="B25" s="16"/>
      <c r="C25" s="16"/>
      <c r="D25" s="16"/>
      <c r="E25" s="16"/>
      <c r="F25" s="16"/>
      <c r="G25" s="16"/>
      <c r="H25" s="16"/>
      <c r="I25" s="16"/>
      <c r="J25" s="16"/>
    </row>
    <row r="26" customFormat="false" ht="18" hidden="false" customHeight="true" outlineLevel="0" collapsed="false">
      <c r="B26" s="16"/>
      <c r="C26" s="16"/>
      <c r="D26" s="16"/>
      <c r="E26" s="16"/>
      <c r="F26" s="16"/>
      <c r="G26" s="16"/>
      <c r="H26" s="16"/>
      <c r="I26" s="16"/>
      <c r="J26" s="16"/>
    </row>
    <row r="27" customFormat="false" ht="18" hidden="false" customHeight="true" outlineLevel="0" collapsed="false">
      <c r="B27" s="16"/>
      <c r="C27" s="16"/>
      <c r="D27" s="16"/>
      <c r="E27" s="16"/>
      <c r="F27" s="16"/>
      <c r="G27" s="16"/>
      <c r="H27" s="16"/>
      <c r="I27" s="16"/>
      <c r="J27" s="16"/>
    </row>
    <row r="28" customFormat="false" ht="18" hidden="false" customHeight="true" outlineLevel="0" collapsed="false">
      <c r="B28" s="16"/>
      <c r="C28" s="16"/>
      <c r="D28" s="16"/>
      <c r="E28" s="16"/>
      <c r="F28" s="16"/>
      <c r="G28" s="16"/>
      <c r="H28" s="16"/>
      <c r="I28" s="16"/>
      <c r="J28" s="16"/>
    </row>
    <row r="29" customFormat="false" ht="18" hidden="false" customHeight="true" outlineLevel="0" collapsed="false">
      <c r="B29" s="16"/>
      <c r="C29" s="16"/>
      <c r="D29" s="16"/>
      <c r="E29" s="16"/>
      <c r="F29" s="16"/>
      <c r="G29" s="16"/>
      <c r="H29" s="16"/>
      <c r="I29" s="16"/>
      <c r="J29" s="16"/>
    </row>
    <row r="30" customFormat="false" ht="18" hidden="false" customHeight="true" outlineLevel="0" collapsed="false">
      <c r="B30" s="16"/>
      <c r="C30" s="16"/>
      <c r="D30" s="16"/>
      <c r="E30" s="16"/>
      <c r="F30" s="16"/>
      <c r="G30" s="16"/>
      <c r="H30" s="16"/>
      <c r="I30" s="16"/>
      <c r="J30" s="16"/>
    </row>
    <row r="31" customFormat="false" ht="18" hidden="false" customHeight="true" outlineLevel="0" collapsed="false">
      <c r="B31" s="16"/>
      <c r="C31" s="16"/>
      <c r="D31" s="16"/>
      <c r="E31" s="16"/>
      <c r="F31" s="16"/>
      <c r="G31" s="16"/>
      <c r="H31" s="16"/>
      <c r="I31" s="16"/>
      <c r="J31" s="16"/>
    </row>
    <row r="32" customFormat="false" ht="18" hidden="false" customHeight="true" outlineLevel="0" collapsed="false">
      <c r="B32" s="16"/>
      <c r="C32" s="16"/>
      <c r="D32" s="16"/>
      <c r="E32" s="16"/>
      <c r="F32" s="16"/>
      <c r="G32" s="16"/>
      <c r="H32" s="16"/>
      <c r="I32" s="16"/>
      <c r="J32" s="16"/>
    </row>
    <row r="33" customFormat="false" ht="18" hidden="false" customHeight="true" outlineLevel="0" collapsed="false">
      <c r="B33" s="16"/>
      <c r="C33" s="16"/>
      <c r="D33" s="16"/>
      <c r="E33" s="16"/>
      <c r="F33" s="16"/>
      <c r="G33" s="16"/>
      <c r="H33" s="16"/>
      <c r="I33" s="16"/>
      <c r="J33" s="16"/>
    </row>
    <row r="34" customFormat="false" ht="18" hidden="false" customHeight="true" outlineLevel="0" collapsed="false">
      <c r="B34" s="16"/>
      <c r="C34" s="16"/>
      <c r="D34" s="16"/>
      <c r="E34" s="16"/>
      <c r="F34" s="16"/>
      <c r="G34" s="16"/>
      <c r="H34" s="16"/>
      <c r="I34" s="16"/>
      <c r="J34" s="16"/>
    </row>
    <row r="35" customFormat="false" ht="18" hidden="false" customHeight="true" outlineLevel="0" collapsed="false">
      <c r="B35" s="16"/>
      <c r="C35" s="16"/>
      <c r="D35" s="16"/>
      <c r="E35" s="16"/>
      <c r="F35" s="16"/>
      <c r="G35" s="16"/>
      <c r="H35" s="16"/>
      <c r="I35" s="16"/>
      <c r="J35" s="16"/>
    </row>
    <row r="36" customFormat="false" ht="18" hidden="false" customHeight="true" outlineLevel="0" collapsed="false">
      <c r="B36" s="16"/>
      <c r="C36" s="16"/>
      <c r="D36" s="16"/>
      <c r="E36" s="16"/>
      <c r="F36" s="16"/>
      <c r="G36" s="16"/>
      <c r="H36" s="16"/>
      <c r="I36" s="16"/>
      <c r="J36" s="16"/>
    </row>
    <row r="37" customFormat="false" ht="18" hidden="false" customHeight="true" outlineLevel="0" collapsed="false">
      <c r="B37" s="16"/>
      <c r="C37" s="16"/>
      <c r="D37" s="16"/>
      <c r="E37" s="16"/>
      <c r="F37" s="16"/>
      <c r="G37" s="16"/>
      <c r="H37" s="16"/>
      <c r="I37" s="16"/>
      <c r="J37" s="16"/>
    </row>
    <row r="38" customFormat="false" ht="18" hidden="false" customHeight="true" outlineLevel="0" collapsed="false">
      <c r="B38" s="16"/>
      <c r="C38" s="16"/>
      <c r="D38" s="16"/>
      <c r="E38" s="16"/>
      <c r="F38" s="16"/>
      <c r="G38" s="16"/>
      <c r="H38" s="16"/>
      <c r="I38" s="16"/>
      <c r="J38" s="16"/>
    </row>
    <row r="39" customFormat="false" ht="18" hidden="false" customHeight="true" outlineLevel="0" collapsed="false">
      <c r="B39" s="16"/>
      <c r="C39" s="16"/>
      <c r="D39" s="16"/>
      <c r="E39" s="16"/>
      <c r="F39" s="16"/>
      <c r="G39" s="16"/>
      <c r="H39" s="16"/>
      <c r="I39" s="16"/>
      <c r="J39" s="16"/>
    </row>
    <row r="40" customFormat="false" ht="18" hidden="false" customHeight="true" outlineLevel="0" collapsed="false">
      <c r="B40" s="16"/>
      <c r="C40" s="16"/>
      <c r="D40" s="16"/>
      <c r="E40" s="16"/>
      <c r="F40" s="16"/>
      <c r="G40" s="16"/>
      <c r="H40" s="16"/>
      <c r="I40" s="16"/>
      <c r="J40" s="16"/>
    </row>
    <row r="41" customFormat="false" ht="18" hidden="false" customHeight="true" outlineLevel="0" collapsed="false">
      <c r="B41" s="16"/>
      <c r="C41" s="16"/>
      <c r="D41" s="16"/>
      <c r="E41" s="16"/>
      <c r="F41" s="16"/>
      <c r="G41" s="16"/>
      <c r="H41" s="16"/>
      <c r="I41" s="16"/>
      <c r="J41" s="16"/>
    </row>
    <row r="42" customFormat="false" ht="18" hidden="false" customHeight="true" outlineLevel="0" collapsed="false">
      <c r="B42" s="16"/>
      <c r="C42" s="16"/>
      <c r="D42" s="16"/>
      <c r="E42" s="16"/>
      <c r="F42" s="16"/>
      <c r="G42" s="16"/>
      <c r="H42" s="16"/>
      <c r="I42" s="16"/>
      <c r="J42" s="16"/>
    </row>
    <row r="43" customFormat="false" ht="18" hidden="false" customHeight="true" outlineLevel="0" collapsed="false">
      <c r="B43" s="16"/>
      <c r="C43" s="16"/>
      <c r="D43" s="16"/>
      <c r="E43" s="16"/>
      <c r="F43" s="16"/>
      <c r="G43" s="16"/>
      <c r="H43" s="16"/>
      <c r="I43" s="16"/>
      <c r="J43" s="16"/>
    </row>
    <row r="44" customFormat="false" ht="18" hidden="false" customHeight="true" outlineLevel="0" collapsed="false">
      <c r="B44" s="16"/>
      <c r="C44" s="16"/>
      <c r="D44" s="16"/>
      <c r="E44" s="16"/>
      <c r="F44" s="16"/>
      <c r="G44" s="16"/>
      <c r="H44" s="16"/>
      <c r="I44" s="16"/>
      <c r="J44" s="16"/>
    </row>
    <row r="45" customFormat="false" ht="18" hidden="false" customHeight="true" outlineLevel="0" collapsed="false">
      <c r="B45" s="16"/>
      <c r="C45" s="16"/>
      <c r="D45" s="16"/>
      <c r="E45" s="16"/>
      <c r="F45" s="16"/>
      <c r="G45" s="16"/>
      <c r="H45" s="16"/>
      <c r="I45" s="16"/>
      <c r="J45" s="16"/>
    </row>
    <row r="46" customFormat="false" ht="18" hidden="false" customHeight="true" outlineLevel="0" collapsed="false">
      <c r="B46" s="16"/>
      <c r="C46" s="16"/>
      <c r="D46" s="16"/>
      <c r="E46" s="16"/>
      <c r="F46" s="16"/>
      <c r="G46" s="16"/>
      <c r="H46" s="16"/>
      <c r="I46" s="16"/>
      <c r="J46" s="16"/>
    </row>
    <row r="47" customFormat="false" ht="18" hidden="false" customHeight="true" outlineLevel="0" collapsed="false">
      <c r="B47" s="16"/>
      <c r="C47" s="16"/>
      <c r="D47" s="16"/>
      <c r="E47" s="16"/>
      <c r="F47" s="16"/>
      <c r="G47" s="16"/>
      <c r="H47" s="16"/>
      <c r="I47" s="16"/>
      <c r="J47" s="16"/>
    </row>
    <row r="48" customFormat="false" ht="18" hidden="false" customHeight="true" outlineLevel="0" collapsed="false">
      <c r="B48" s="16"/>
      <c r="C48" s="16"/>
      <c r="D48" s="16"/>
      <c r="E48" s="16"/>
      <c r="F48" s="16"/>
      <c r="G48" s="16"/>
      <c r="H48" s="16"/>
      <c r="I48" s="16"/>
      <c r="J48" s="16"/>
    </row>
    <row r="49" customFormat="false" ht="18" hidden="false" customHeight="true" outlineLevel="0" collapsed="false">
      <c r="B49" s="16"/>
      <c r="C49" s="16"/>
      <c r="D49" s="16"/>
      <c r="E49" s="16"/>
      <c r="F49" s="16"/>
      <c r="G49" s="16"/>
      <c r="H49" s="16"/>
      <c r="I49" s="16"/>
      <c r="J49" s="16"/>
    </row>
    <row r="50" customFormat="false" ht="18" hidden="false" customHeight="true" outlineLevel="0" collapsed="false">
      <c r="B50" s="16"/>
      <c r="C50" s="16"/>
      <c r="D50" s="16"/>
      <c r="E50" s="16"/>
      <c r="F50" s="16"/>
      <c r="G50" s="16"/>
      <c r="H50" s="16"/>
      <c r="I50" s="16"/>
      <c r="J50" s="16"/>
    </row>
    <row r="51" customFormat="false" ht="18" hidden="false" customHeight="true" outlineLevel="0" collapsed="false">
      <c r="B51" s="16"/>
      <c r="C51" s="16"/>
      <c r="D51" s="16"/>
      <c r="E51" s="16"/>
      <c r="F51" s="16"/>
      <c r="G51" s="16"/>
      <c r="H51" s="16"/>
      <c r="I51" s="16"/>
      <c r="J51" s="16"/>
    </row>
    <row r="53" customFormat="false" ht="18" hidden="false" customHeight="true" outlineLevel="0" collapsed="false">
      <c r="B53" s="17" t="s">
        <v>10</v>
      </c>
      <c r="C53" s="17"/>
      <c r="D53" s="17"/>
      <c r="E53" s="17"/>
      <c r="F53" s="17"/>
      <c r="G53" s="17"/>
      <c r="H53" s="17"/>
      <c r="I53" s="17"/>
      <c r="J53" s="17"/>
    </row>
    <row r="54" customFormat="false" ht="20.25" hidden="false" customHeight="true" outlineLevel="0" collapsed="false">
      <c r="B54" s="18" t="n">
        <v>3</v>
      </c>
      <c r="C54" s="18"/>
      <c r="D54" s="19" t="s">
        <v>11</v>
      </c>
      <c r="E54" s="17"/>
      <c r="F54" s="17"/>
      <c r="G54" s="17"/>
      <c r="H54" s="17"/>
      <c r="I54" s="17"/>
      <c r="J54" s="17"/>
    </row>
    <row r="55" customFormat="false" ht="19.5" hidden="false" customHeight="true" outlineLevel="0" collapsed="false">
      <c r="B55" s="20"/>
      <c r="C55" s="21"/>
      <c r="D55" s="19"/>
      <c r="E55" s="17"/>
      <c r="F55" s="17"/>
      <c r="G55" s="17"/>
    </row>
    <row r="56" customFormat="false" ht="18" hidden="false" customHeight="true" outlineLevel="0" collapsed="false">
      <c r="B56" s="17" t="s">
        <v>12</v>
      </c>
      <c r="C56" s="17"/>
      <c r="D56" s="17"/>
      <c r="E56" s="17"/>
      <c r="F56" s="17"/>
      <c r="G56" s="17"/>
      <c r="H56" s="17"/>
      <c r="I56" s="17"/>
      <c r="J56" s="17"/>
    </row>
    <row r="57" customFormat="false" ht="18" hidden="false" customHeight="true" outlineLevel="0" collapsed="false">
      <c r="B57" s="17" t="s">
        <v>13</v>
      </c>
      <c r="C57" s="17"/>
      <c r="D57" s="17"/>
      <c r="E57" s="17"/>
      <c r="F57" s="17"/>
      <c r="G57" s="17"/>
      <c r="H57" s="17"/>
      <c r="I57" s="17"/>
      <c r="J57" s="17"/>
    </row>
    <row r="58" customFormat="false" ht="18" hidden="false" customHeight="true" outlineLevel="0" collapsed="false">
      <c r="B58" s="17"/>
      <c r="C58" s="17"/>
      <c r="D58" s="17"/>
      <c r="E58" s="17"/>
      <c r="F58" s="17"/>
      <c r="G58" s="17"/>
      <c r="H58" s="17"/>
      <c r="I58" s="17"/>
      <c r="J58" s="17"/>
    </row>
    <row r="59" customFormat="false" ht="18" hidden="false" customHeight="true" outlineLevel="0" collapsed="false">
      <c r="B59" s="22" t="s">
        <v>14</v>
      </c>
      <c r="C59" s="22"/>
      <c r="D59" s="22"/>
      <c r="F59" s="17"/>
      <c r="H59" s="23" t="s">
        <v>15</v>
      </c>
      <c r="I59" s="24" t="n">
        <v>19.04</v>
      </c>
      <c r="J59" s="17" t="s">
        <v>16</v>
      </c>
    </row>
    <row r="60" customFormat="false" ht="46.5" hidden="false" customHeight="true" outlineLevel="0" collapsed="false">
      <c r="B60" s="25" t="s">
        <v>17</v>
      </c>
      <c r="C60" s="25"/>
      <c r="D60" s="25"/>
      <c r="E60" s="25"/>
      <c r="F60" s="25"/>
      <c r="G60" s="25"/>
      <c r="H60" s="25"/>
      <c r="I60" s="25"/>
      <c r="J60" s="25"/>
    </row>
    <row r="61" customFormat="false" ht="52.5" hidden="false" customHeight="true" outlineLevel="0" collapsed="false">
      <c r="B61" s="25"/>
      <c r="C61" s="25"/>
      <c r="D61" s="25"/>
      <c r="E61" s="25"/>
      <c r="F61" s="25"/>
      <c r="G61" s="25"/>
      <c r="H61" s="25"/>
      <c r="I61" s="25"/>
      <c r="J61" s="25"/>
    </row>
    <row r="62" customFormat="false" ht="25.5" hidden="false" customHeight="true" outlineLevel="0" collapsed="false">
      <c r="B62" s="25"/>
      <c r="C62" s="25"/>
      <c r="D62" s="25"/>
      <c r="E62" s="25"/>
      <c r="F62" s="25"/>
      <c r="G62" s="25"/>
      <c r="H62" s="25"/>
      <c r="I62" s="25"/>
      <c r="J62" s="25"/>
    </row>
    <row r="63" customFormat="false" ht="25.5" hidden="false" customHeight="true" outlineLevel="0" collapsed="false">
      <c r="B63" s="25"/>
      <c r="C63" s="25"/>
      <c r="D63" s="25"/>
      <c r="E63" s="25"/>
      <c r="F63" s="25"/>
      <c r="G63" s="25"/>
      <c r="H63" s="25"/>
      <c r="I63" s="25"/>
      <c r="J63" s="25"/>
    </row>
    <row r="64" customFormat="false" ht="18" hidden="false" customHeight="true" outlineLevel="0" collapsed="false">
      <c r="B64" s="26"/>
      <c r="C64" s="26"/>
      <c r="D64" s="26"/>
      <c r="E64" s="17"/>
      <c r="F64" s="17"/>
      <c r="G64" s="17"/>
      <c r="H64" s="17"/>
      <c r="I64" s="17"/>
      <c r="J64" s="17"/>
    </row>
    <row r="65" customFormat="false" ht="18" hidden="false" customHeight="true" outlineLevel="0" collapsed="false">
      <c r="B65" s="22" t="s">
        <v>18</v>
      </c>
      <c r="C65" s="22"/>
      <c r="D65" s="22"/>
      <c r="E65" s="17"/>
      <c r="F65" s="17"/>
      <c r="G65" s="17"/>
      <c r="H65" s="23" t="s">
        <v>15</v>
      </c>
      <c r="I65" s="24" t="n">
        <v>5.99</v>
      </c>
      <c r="J65" s="17" t="s">
        <v>16</v>
      </c>
    </row>
    <row r="66" customFormat="false" ht="18" hidden="false" customHeight="true" outlineLevel="0" collapsed="false">
      <c r="B66" s="25" t="s">
        <v>19</v>
      </c>
      <c r="C66" s="25"/>
      <c r="D66" s="25"/>
      <c r="E66" s="25"/>
      <c r="F66" s="25"/>
      <c r="G66" s="25"/>
      <c r="H66" s="25"/>
      <c r="I66" s="25"/>
      <c r="J66" s="25"/>
    </row>
    <row r="67" customFormat="false" ht="18" hidden="false" customHeight="true" outlineLevel="0" collapsed="false">
      <c r="B67" s="25"/>
      <c r="C67" s="25"/>
      <c r="D67" s="25"/>
      <c r="E67" s="25"/>
      <c r="F67" s="25"/>
      <c r="G67" s="25"/>
      <c r="H67" s="25"/>
      <c r="I67" s="25"/>
      <c r="J67" s="25"/>
    </row>
    <row r="68" customFormat="false" ht="18" hidden="false" customHeight="true" outlineLevel="0" collapsed="false">
      <c r="B68" s="25"/>
      <c r="C68" s="25"/>
      <c r="D68" s="25"/>
      <c r="E68" s="25"/>
      <c r="F68" s="25"/>
      <c r="G68" s="25"/>
      <c r="H68" s="25"/>
      <c r="I68" s="25"/>
      <c r="J68" s="25"/>
    </row>
    <row r="69" customFormat="false" ht="18" hidden="false" customHeight="true" outlineLevel="0" collapsed="false">
      <c r="B69" s="25"/>
      <c r="C69" s="25"/>
      <c r="D69" s="25"/>
      <c r="E69" s="25"/>
      <c r="F69" s="25"/>
      <c r="G69" s="25"/>
      <c r="H69" s="25"/>
      <c r="I69" s="25"/>
      <c r="J69" s="25"/>
    </row>
    <row r="70" customFormat="false" ht="18" hidden="false" customHeight="true" outlineLevel="0" collapsed="false">
      <c r="B70" s="27"/>
      <c r="C70" s="27"/>
      <c r="D70" s="27"/>
      <c r="E70" s="27"/>
      <c r="F70" s="27"/>
      <c r="G70" s="27"/>
      <c r="H70" s="27"/>
      <c r="I70" s="27"/>
      <c r="J70" s="27"/>
    </row>
    <row r="71" customFormat="false" ht="18" hidden="false" customHeight="true" outlineLevel="0" collapsed="false">
      <c r="B71" s="27"/>
      <c r="C71" s="27"/>
      <c r="D71" s="27"/>
      <c r="E71" s="27"/>
      <c r="F71" s="27"/>
      <c r="G71" s="27"/>
      <c r="H71" s="27"/>
      <c r="I71" s="27"/>
      <c r="J71" s="27"/>
    </row>
    <row r="72" customFormat="false" ht="18" hidden="false" customHeight="true" outlineLevel="0" collapsed="false">
      <c r="B72" s="22" t="s">
        <v>20</v>
      </c>
      <c r="C72" s="22"/>
      <c r="D72" s="22"/>
      <c r="E72" s="17"/>
      <c r="F72" s="17"/>
      <c r="G72" s="17"/>
      <c r="H72" s="23" t="s">
        <v>15</v>
      </c>
      <c r="I72" s="24" t="n">
        <v>3.5</v>
      </c>
      <c r="J72" s="17" t="s">
        <v>16</v>
      </c>
    </row>
    <row r="73" customFormat="false" ht="18" hidden="false" customHeight="true" outlineLevel="0" collapsed="false">
      <c r="B73" s="28" t="s">
        <v>21</v>
      </c>
      <c r="C73" s="28"/>
      <c r="D73" s="28"/>
      <c r="E73" s="28"/>
      <c r="F73" s="28"/>
      <c r="G73" s="28"/>
      <c r="H73" s="28"/>
      <c r="I73" s="28"/>
      <c r="J73" s="28"/>
      <c r="S73" s="29"/>
    </row>
    <row r="74" customFormat="false" ht="18" hidden="false" customHeight="true" outlineLevel="0" collapsed="false">
      <c r="B74" s="28"/>
      <c r="C74" s="28"/>
      <c r="D74" s="28"/>
      <c r="E74" s="28"/>
      <c r="F74" s="28"/>
      <c r="G74" s="28"/>
      <c r="H74" s="28"/>
      <c r="I74" s="28"/>
      <c r="J74" s="28"/>
    </row>
    <row r="75" customFormat="false" ht="18" hidden="false" customHeight="true" outlineLevel="0" collapsed="false">
      <c r="B75" s="28"/>
      <c r="C75" s="28"/>
      <c r="D75" s="28"/>
      <c r="E75" s="28"/>
      <c r="F75" s="28"/>
      <c r="G75" s="28"/>
      <c r="H75" s="28"/>
      <c r="I75" s="28"/>
      <c r="J75" s="28"/>
    </row>
    <row r="76" customFormat="false" ht="18" hidden="false" customHeight="true" outlineLevel="0" collapsed="false">
      <c r="B76" s="28"/>
      <c r="C76" s="28"/>
      <c r="D76" s="28"/>
      <c r="E76" s="28"/>
      <c r="F76" s="28"/>
      <c r="G76" s="28"/>
      <c r="H76" s="28"/>
      <c r="I76" s="28"/>
      <c r="J76" s="28"/>
    </row>
    <row r="77" customFormat="false" ht="18" hidden="false" customHeight="true" outlineLevel="0" collapsed="false">
      <c r="B77" s="17"/>
      <c r="C77" s="17"/>
      <c r="D77" s="17"/>
      <c r="E77" s="17"/>
      <c r="F77" s="17"/>
      <c r="G77" s="17"/>
      <c r="H77" s="17"/>
      <c r="I77" s="17"/>
      <c r="J77" s="17"/>
    </row>
    <row r="78" customFormat="false" ht="18" hidden="false" customHeight="true" outlineLevel="0" collapsed="false">
      <c r="B78" s="22" t="s">
        <v>22</v>
      </c>
      <c r="C78" s="22"/>
      <c r="D78" s="22"/>
      <c r="E78" s="17"/>
      <c r="F78" s="17"/>
      <c r="G78" s="17"/>
      <c r="H78" s="17"/>
      <c r="I78" s="17"/>
      <c r="J78" s="17"/>
    </row>
    <row r="79" customFormat="false" ht="26.25" hidden="false" customHeight="true" outlineLevel="0" collapsed="false">
      <c r="B79" s="30" t="n">
        <f aca="false">'（別紙３）投資回収期間計算シート'!C3</f>
        <v>0.178714373295729</v>
      </c>
      <c r="C79" s="30"/>
      <c r="D79" s="19" t="s">
        <v>11</v>
      </c>
      <c r="E79" s="31"/>
      <c r="F79" s="17"/>
      <c r="G79" s="17"/>
      <c r="H79" s="17"/>
      <c r="I79" s="17"/>
      <c r="J79" s="17"/>
    </row>
    <row r="80" customFormat="false" ht="18" hidden="false" customHeight="true" outlineLevel="0" collapsed="false">
      <c r="B80" s="32" t="s">
        <v>23</v>
      </c>
      <c r="C80" s="33"/>
      <c r="D80" s="19"/>
      <c r="E80" s="31"/>
      <c r="F80" s="17"/>
      <c r="G80" s="17"/>
      <c r="H80" s="17"/>
      <c r="I80" s="17"/>
      <c r="J80" s="17"/>
    </row>
    <row r="81" customFormat="false" ht="18" hidden="false" customHeight="true" outlineLevel="0" collapsed="false">
      <c r="B81" s="17"/>
      <c r="C81" s="17"/>
      <c r="D81" s="17"/>
      <c r="E81" s="17"/>
      <c r="F81" s="17"/>
      <c r="G81" s="17"/>
      <c r="H81" s="17"/>
      <c r="I81" s="17"/>
      <c r="J81" s="17"/>
    </row>
  </sheetData>
  <sheetProtection algorithmName="SHA-512" hashValue="1sJBWLoyus/KOmDeiUrWkkhPYyE6NU0Or8UwiSUyezvHsXthCmsIzj1mPox9KPvT6snBmA8/MXdflTyC63X6Rw==" saltValue="c1JtQANgNi/WCF/qczeEyg==" spinCount="100000" sheet="true" scenarios="true"/>
  <mergeCells count="17">
    <mergeCell ref="B2:C2"/>
    <mergeCell ref="B3:F3"/>
    <mergeCell ref="A5:L6"/>
    <mergeCell ref="B7:C7"/>
    <mergeCell ref="B8:C8"/>
    <mergeCell ref="B12:E12"/>
    <mergeCell ref="B24:J51"/>
    <mergeCell ref="B54:C54"/>
    <mergeCell ref="B59:D59"/>
    <mergeCell ref="B60:J63"/>
    <mergeCell ref="B64:D64"/>
    <mergeCell ref="B65:D65"/>
    <mergeCell ref="B66:J69"/>
    <mergeCell ref="B72:D72"/>
    <mergeCell ref="B73:J76"/>
    <mergeCell ref="B78:D78"/>
    <mergeCell ref="B79:C79"/>
  </mergeCells>
  <printOptions headings="false" gridLines="false" gridLinesSet="true" horizontalCentered="false" verticalCentered="false"/>
  <pageMargins left="0.7" right="0.7" top="0.75" bottom="0.75" header="0.511811023622047" footer="0.511811023622047"/>
  <pageSetup paperSize="9" scale="69"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2"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false" showRowColHeaders="true" showZeros="true" rightToLeft="false" tabSelected="false" showOutlineSymbols="true" defaultGridColor="true" view="pageBreakPreview" topLeftCell="A1" colorId="64" zoomScale="100" zoomScaleNormal="70" zoomScalePageLayoutView="100" workbookViewId="0">
      <selection pane="topLeft" activeCell="J12" activeCellId="0" sqref="J12"/>
    </sheetView>
  </sheetViews>
  <sheetFormatPr defaultColWidth="8.5390625" defaultRowHeight="18" zeroHeight="false" outlineLevelRow="0" outlineLevelCol="0"/>
  <cols>
    <col collapsed="false" customWidth="true" hidden="false" outlineLevel="0" max="1" min="1" style="34" width="1.08"/>
    <col collapsed="false" customWidth="true" hidden="false" outlineLevel="0" max="2" min="2" style="34" width="3.58"/>
    <col collapsed="false" customWidth="true" hidden="false" outlineLevel="0" max="3" min="3" style="34" width="23.08"/>
    <col collapsed="false" customWidth="true" hidden="false" outlineLevel="0" max="4" min="4" style="34" width="19.5"/>
    <col collapsed="false" customWidth="true" hidden="true" outlineLevel="0" max="5" min="5" style="34" width="15.08"/>
    <col collapsed="false" customWidth="true" hidden="true" outlineLevel="0" max="6" min="6" style="34" width="16.58"/>
    <col collapsed="false" customWidth="true" hidden="false" outlineLevel="0" max="7" min="7" style="34" width="9.5"/>
    <col collapsed="false" customWidth="true" hidden="false" outlineLevel="0" max="8" min="8" style="34" width="3.58"/>
    <col collapsed="false" customWidth="true" hidden="false" outlineLevel="0" max="9" min="9" style="34" width="23.08"/>
    <col collapsed="false" customWidth="true" hidden="false" outlineLevel="0" max="10" min="10" style="34" width="13.08"/>
    <col collapsed="false" customWidth="true" hidden="false" outlineLevel="0" max="12" min="11" style="34" width="17.83"/>
    <col collapsed="false" customWidth="true" hidden="false" outlineLevel="0" max="13" min="13" style="34" width="11"/>
    <col collapsed="false" customWidth="true" hidden="true" outlineLevel="0" max="14" min="14" style="34" width="16.58"/>
    <col collapsed="false" customWidth="true" hidden="true" outlineLevel="0" max="15" min="15" style="34" width="3"/>
    <col collapsed="false" customWidth="true" hidden="true" outlineLevel="0" max="16" min="16" style="34" width="20.08"/>
  </cols>
  <sheetData>
    <row r="1" customFormat="false" ht="18" hidden="false" customHeight="true" outlineLevel="0" collapsed="false">
      <c r="A1" s="35"/>
      <c r="B1" s="36" t="s">
        <v>24</v>
      </c>
      <c r="C1" s="36"/>
      <c r="D1" s="36"/>
      <c r="E1" s="36"/>
      <c r="F1" s="36"/>
      <c r="G1" s="36"/>
      <c r="H1" s="36"/>
      <c r="I1" s="36"/>
      <c r="J1" s="36"/>
      <c r="K1" s="36"/>
      <c r="L1" s="36"/>
      <c r="M1" s="36"/>
    </row>
    <row r="2" customFormat="false" ht="7.5" hidden="false" customHeight="true" outlineLevel="0" collapsed="false">
      <c r="D2" s="37"/>
      <c r="E2" s="37"/>
      <c r="F2" s="37"/>
      <c r="J2" s="37"/>
      <c r="N2" s="37"/>
      <c r="O2" s="37"/>
    </row>
    <row r="3" customFormat="false" ht="29.25" hidden="false" customHeight="true" outlineLevel="0" collapsed="false">
      <c r="B3" s="38"/>
      <c r="C3" s="39" t="s">
        <v>25</v>
      </c>
      <c r="D3" s="40" t="n">
        <f aca="false">(SUMIF(C11:C40,"&lt;&gt;",D11:D40)-SUMIF(E11:E40,"&lt;&gt;-",D11:D40)-SUMIF(F11:F40,"&lt;0"))/60</f>
        <v>7</v>
      </c>
      <c r="E3" s="41"/>
      <c r="F3" s="41"/>
      <c r="G3" s="13" t="s">
        <v>26</v>
      </c>
      <c r="H3" s="38"/>
      <c r="I3" s="39" t="s">
        <v>27</v>
      </c>
      <c r="J3" s="42" t="n">
        <f aca="false">(SUMIF(I11:I40,"&lt;&gt;",J11:J40)-SUMIF(N11:N40,"&lt;&gt;-",J11:J40)+SUMIF(N11:N40,"&gt;0"))/60</f>
        <v>3</v>
      </c>
      <c r="K3" s="13" t="s">
        <v>26</v>
      </c>
      <c r="L3" s="43" t="s">
        <v>28</v>
      </c>
      <c r="M3" s="44" t="n">
        <f aca="false">IF(D3=0,0,IF((D3-J3)/D3&lt;0,0,(D3-J3)/D3))</f>
        <v>0.571428571428571</v>
      </c>
      <c r="N3" s="45"/>
      <c r="O3" s="45"/>
    </row>
    <row r="4" customFormat="false" ht="6.75" hidden="false" customHeight="true" outlineLevel="0" collapsed="false"/>
    <row r="5" customFormat="false" ht="18" hidden="false" customHeight="true" outlineLevel="0" collapsed="false">
      <c r="B5" s="46" t="s">
        <v>29</v>
      </c>
      <c r="C5" s="47"/>
      <c r="D5" s="47"/>
      <c r="G5" s="48"/>
      <c r="H5" s="49" t="s">
        <v>30</v>
      </c>
      <c r="I5" s="50"/>
      <c r="J5" s="50"/>
      <c r="K5" s="50"/>
      <c r="L5" s="50"/>
      <c r="M5" s="50"/>
      <c r="N5" s="45"/>
      <c r="O5" s="45"/>
    </row>
    <row r="6" customFormat="false" ht="9" hidden="false" customHeight="true" outlineLevel="0" collapsed="false">
      <c r="B6" s="51"/>
      <c r="D6" s="52"/>
      <c r="E6" s="52"/>
      <c r="F6" s="52"/>
      <c r="H6" s="51"/>
      <c r="J6" s="53"/>
    </row>
    <row r="7" customFormat="false" ht="18" hidden="false" customHeight="true" outlineLevel="0" collapsed="false">
      <c r="B7" s="1"/>
      <c r="C7" s="54" t="s">
        <v>31</v>
      </c>
      <c r="D7" s="55" t="n">
        <f aca="false">SUMIF(C11:C40,"&lt;&gt;",D11:D40)/60</f>
        <v>8</v>
      </c>
      <c r="E7" s="56"/>
      <c r="F7" s="56"/>
      <c r="G7" s="57" t="s">
        <v>26</v>
      </c>
      <c r="I7" s="58" t="s">
        <v>32</v>
      </c>
      <c r="J7" s="55" t="n">
        <f aca="false">SUMIF(I11:I40,"&lt;&gt;",J11:J40)/60</f>
        <v>4</v>
      </c>
      <c r="K7" s="13" t="s">
        <v>26</v>
      </c>
      <c r="L7" s="56"/>
    </row>
    <row r="8" customFormat="false" ht="7.5" hidden="false" customHeight="true" outlineLevel="0" collapsed="false">
      <c r="B8" s="1"/>
      <c r="C8" s="58"/>
      <c r="D8" s="59"/>
      <c r="E8" s="56"/>
      <c r="F8" s="56"/>
      <c r="G8" s="51"/>
      <c r="I8" s="58"/>
      <c r="J8" s="59"/>
      <c r="L8" s="56"/>
    </row>
    <row r="9" customFormat="false" ht="45" hidden="false" customHeight="true" outlineLevel="0" collapsed="false">
      <c r="C9" s="51"/>
      <c r="D9" s="60"/>
      <c r="E9" s="61"/>
      <c r="F9" s="61"/>
      <c r="G9" s="61"/>
      <c r="H9" s="61"/>
      <c r="I9" s="61"/>
      <c r="J9" s="62"/>
      <c r="K9" s="63"/>
      <c r="L9" s="63"/>
    </row>
    <row r="10" customFormat="false" ht="33.75" hidden="false" customHeight="true" outlineLevel="0" collapsed="false">
      <c r="B10" s="64" t="s">
        <v>33</v>
      </c>
      <c r="C10" s="65" t="s">
        <v>34</v>
      </c>
      <c r="D10" s="66" t="s">
        <v>35</v>
      </c>
      <c r="E10" s="67" t="s">
        <v>36</v>
      </c>
      <c r="F10" s="68" t="s">
        <v>37</v>
      </c>
      <c r="H10" s="69" t="s">
        <v>33</v>
      </c>
      <c r="I10" s="70" t="s">
        <v>34</v>
      </c>
      <c r="J10" s="71" t="s">
        <v>35</v>
      </c>
      <c r="K10" s="72" t="s">
        <v>38</v>
      </c>
      <c r="L10" s="73" t="s">
        <v>39</v>
      </c>
      <c r="N10" s="74" t="s">
        <v>37</v>
      </c>
      <c r="P10" s="74" t="s">
        <v>40</v>
      </c>
    </row>
    <row r="11" customFormat="false" ht="18" hidden="false" customHeight="true" outlineLevel="0" collapsed="false">
      <c r="B11" s="75" t="n">
        <v>1</v>
      </c>
      <c r="C11" s="76" t="s">
        <v>41</v>
      </c>
      <c r="D11" s="77" t="n">
        <v>60</v>
      </c>
      <c r="E11" s="78" t="str">
        <f aca="false">IF(OR(C11="",D11=""),"-",IF(IFERROR(MATCH(B11,L$11:L$40,0),"")="","-",IF(OR(INDEX(I$11:I$40,MATCH(B11,L$11:L$40,0))="",INDEX(J$11:J$40,MATCH(B11,L$11:L$40,0))="",INDEX(K$11:K$40,MATCH(B11,L$11:L$40,0))&lt;&gt;"内容は変化しない作業"),"-",MATCH(B11,L$11:L$40,0))))</f>
        <v>-</v>
      </c>
      <c r="F11" s="79" t="str">
        <f aca="false" t="array" ref="F11:F11">IF(E11="-","-",IF(AND(C11&lt;&gt;"",D11&gt;0,INDEX(K$11:K$40,E11)="内容は変化しない作業",AND(E11&lt;&gt;"-",E11&lt;&gt;""),INDEX(I$11:I$40,E11)&lt;&gt;"",INDEX(J$11:J$40,E11)&lt;&gt;""),INDEX(J$11:J$40,E11)-D11,"-"))</f>
        <v>-</v>
      </c>
      <c r="G11" s="80"/>
      <c r="H11" s="81" t="n">
        <v>1</v>
      </c>
      <c r="I11" s="76" t="s">
        <v>42</v>
      </c>
      <c r="J11" s="82" t="n">
        <v>60</v>
      </c>
      <c r="K11" s="83" t="s">
        <v>43</v>
      </c>
      <c r="L11" s="84" t="n">
        <v>2</v>
      </c>
      <c r="N11" s="85" t="str">
        <f aca="false" t="array" ref="N11:N11">IF(AND(I11&lt;&gt;"",J11&gt;0,K11="内容は変化しない作業",L11&gt;0,INDEX(C$11:C$40,L11)&lt;&gt;"",INDEX(D$11:D$40,L11)&lt;&gt;""),J11-INDEX(D$11:D$40,L11),"-")</f>
        <v>-</v>
      </c>
      <c r="O11" s="38"/>
      <c r="P11" s="86" t="s">
        <v>43</v>
      </c>
    </row>
    <row r="12" customFormat="false" ht="18" hidden="false" customHeight="true" outlineLevel="0" collapsed="false">
      <c r="B12" s="87" t="n">
        <v>2</v>
      </c>
      <c r="C12" s="88" t="s">
        <v>44</v>
      </c>
      <c r="D12" s="89" t="n">
        <v>360</v>
      </c>
      <c r="E12" s="78" t="str">
        <f aca="false">IF(OR(C12="",D12=""),"-",IF(IFERROR(MATCH(B12,L$11:L$40,0),"")="","-",IF(OR(INDEX(I$11:I$40,MATCH(B12,L$11:L$40,0))="",INDEX(J$11:J$40,MATCH(B12,L$11:L$40,0))="",INDEX(K$11:K$40,MATCH(B12,L$11:L$40,0))&lt;&gt;"内容は変化しない作業"),"-",MATCH(B12,L$11:L$40,0))))</f>
        <v>-</v>
      </c>
      <c r="F12" s="79" t="str">
        <f aca="false" t="array" ref="F12:F12">IF(E12="-","-",IF(AND(C12&lt;&gt;"",D12&gt;0,INDEX(K$11:K$40,E12)="内容は変化しない作業",AND(E12&lt;&gt;"-",E12&lt;&gt;""),INDEX(I$11:I$40,E12)&lt;&gt;"",INDEX(J$11:J$40,E12)&lt;&gt;""),INDEX(J$11:J$40,E12)-D12,"-"))</f>
        <v>-</v>
      </c>
      <c r="H12" s="90" t="n">
        <v>2</v>
      </c>
      <c r="I12" s="91" t="s">
        <v>45</v>
      </c>
      <c r="J12" s="92" t="n">
        <v>120</v>
      </c>
      <c r="K12" s="93" t="s">
        <v>43</v>
      </c>
      <c r="L12" s="94" t="n">
        <v>2</v>
      </c>
      <c r="N12" s="85" t="str">
        <f aca="false" t="array" ref="N12:N12">IF(AND(I12&lt;&gt;"",J12&gt;0,K12="内容は変化しない作業",L12&gt;0,INDEX(C$11:C$40,L12)&lt;&gt;"",INDEX(D$11:D$40,L12)&lt;&gt;""),J12-INDEX(D$11:D$40,L12),"-")</f>
        <v>-</v>
      </c>
      <c r="O12" s="38"/>
      <c r="P12" s="86" t="s">
        <v>46</v>
      </c>
    </row>
    <row r="13" customFormat="false" ht="18" hidden="false" customHeight="true" outlineLevel="0" collapsed="false">
      <c r="B13" s="75" t="n">
        <v>3</v>
      </c>
      <c r="C13" s="88" t="s">
        <v>47</v>
      </c>
      <c r="D13" s="89" t="n">
        <v>60</v>
      </c>
      <c r="E13" s="78" t="n">
        <f aca="false">IF(OR(C13="",D13=""),"-",IF(IFERROR(MATCH(B13,L$11:L$40,0),"")="","-",IF(OR(INDEX(I$11:I$40,MATCH(B13,L$11:L$40,0))="",INDEX(J$11:J$40,MATCH(B13,L$11:L$40,0))="",INDEX(K$11:K$40,MATCH(B13,L$11:L$40,0))&lt;&gt;"内容は変化しない作業"),"-",MATCH(B13,L$11:L$40,0))))</f>
        <v>3</v>
      </c>
      <c r="F13" s="79" t="n">
        <f aca="false" t="array" ref="F13:F13">IF(E13="-","-",IF(AND(C13&lt;&gt;"",D13&gt;0,INDEX(K$11:K$40,E13)="内容は変化しない作業",AND(E13&lt;&gt;"-",E13&lt;&gt;""),INDEX(I$11:I$40,E13)&lt;&gt;"",INDEX(J$11:J$40,E13)&lt;&gt;""),INDEX(J$11:J$40,E13)-D13,"-"))</f>
        <v>0</v>
      </c>
      <c r="H13" s="95" t="n">
        <v>3</v>
      </c>
      <c r="I13" s="88" t="s">
        <v>47</v>
      </c>
      <c r="J13" s="96" t="n">
        <v>60</v>
      </c>
      <c r="K13" s="97" t="s">
        <v>46</v>
      </c>
      <c r="L13" s="98" t="n">
        <v>3</v>
      </c>
      <c r="N13" s="85" t="n">
        <f aca="false" t="array" ref="N13:N13">IF(AND(I13&lt;&gt;"",J13&gt;0,K13="内容は変化しない作業",L13&gt;0,INDEX(C$11:C$40,L13)&lt;&gt;"",INDEX(D$11:D$40,L13)&lt;&gt;""),J13-INDEX(D$11:D$40,L13),"-")</f>
        <v>0</v>
      </c>
      <c r="O13" s="38"/>
      <c r="P13" s="86"/>
    </row>
    <row r="14" customFormat="false" ht="18" hidden="false" customHeight="true" outlineLevel="0" collapsed="false">
      <c r="B14" s="75" t="n">
        <v>4</v>
      </c>
      <c r="C14" s="88"/>
      <c r="D14" s="89"/>
      <c r="E14" s="78" t="str">
        <f aca="false">IF(OR(C14="",D14=""),"-",IF(IFERROR(MATCH(B14,L$11:L$40,0),"")="","-",IF(OR(INDEX(I$11:I$40,MATCH(B14,L$11:L$40,0))="",INDEX(J$11:J$40,MATCH(B14,L$11:L$40,0))="",INDEX(K$11:K$40,MATCH(B14,L$11:L$40,0))&lt;&gt;"内容は変化しない作業"),"-",MATCH(B14,L$11:L$40,0))))</f>
        <v>-</v>
      </c>
      <c r="F14" s="79" t="str">
        <f aca="false" t="array" ref="F14:F14">IF(E14="-","-",IF(AND(C14&lt;&gt;"",D14&gt;0,INDEX(K$11:K$40,E14)="内容は変化しない作業",AND(E14&lt;&gt;"-",E14&lt;&gt;""),INDEX(I$11:I$40,E14)&lt;&gt;"",INDEX(J$11:J$40,E14)&lt;&gt;""),INDEX(J$11:J$40,E14)-D14,"-"))</f>
        <v>-</v>
      </c>
      <c r="H14" s="95" t="n">
        <v>4</v>
      </c>
      <c r="I14" s="88"/>
      <c r="J14" s="96"/>
      <c r="K14" s="97"/>
      <c r="L14" s="94"/>
      <c r="N14" s="85" t="str">
        <f aca="false" t="array" ref="N14:N14">IF(AND(I14&lt;&gt;"",J14&gt;0,K14="内容は変化しない作業",L14&gt;0,INDEX(C$11:C$40,L14)&lt;&gt;"",INDEX(D$11:D$40,L14)&lt;&gt;""),J14-INDEX(D$11:D$40,L14),"-")</f>
        <v>-</v>
      </c>
      <c r="O14" s="38"/>
    </row>
    <row r="15" customFormat="false" ht="18" hidden="false" customHeight="true" outlineLevel="0" collapsed="false">
      <c r="B15" s="75" t="n">
        <v>5</v>
      </c>
      <c r="C15" s="88"/>
      <c r="D15" s="89"/>
      <c r="E15" s="78" t="str">
        <f aca="false">IF(OR(C15="",D15=""),"-",IF(IFERROR(MATCH(B15,L$11:L$40,0),"")="","-",IF(OR(INDEX(I$11:I$40,MATCH(B15,L$11:L$40,0))="",INDEX(J$11:J$40,MATCH(B15,L$11:L$40,0))="",INDEX(K$11:K$40,MATCH(B15,L$11:L$40,0))&lt;&gt;"内容は変化しない作業"),"-",MATCH(B15,L$11:L$40,0))))</f>
        <v>-</v>
      </c>
      <c r="F15" s="79" t="str">
        <f aca="false" t="array" ref="F15:F15">IF(E15="-","-",IF(AND(C15&lt;&gt;"",D15&gt;0,INDEX(K$11:K$40,E15)="内容は変化しない作業",AND(E15&lt;&gt;"-",E15&lt;&gt;""),INDEX(I$11:I$40,E15)&lt;&gt;"",INDEX(J$11:J$40,E15)&lt;&gt;""),INDEX(J$11:J$40,E15)-D15,"-"))</f>
        <v>-</v>
      </c>
      <c r="H15" s="90" t="n">
        <v>5</v>
      </c>
      <c r="I15" s="91"/>
      <c r="J15" s="92"/>
      <c r="K15" s="97"/>
      <c r="L15" s="94"/>
      <c r="N15" s="85" t="str">
        <f aca="false" t="array" ref="N15:N15">IF(AND(I15&lt;&gt;"",J15&gt;0,K15="内容は変化しない作業",L15&gt;0,INDEX(C$11:C$40,L15)&lt;&gt;"",INDEX(D$11:D$40,L15)&lt;&gt;""),J15-INDEX(D$11:D$40,L15),"-")</f>
        <v>-</v>
      </c>
      <c r="O15" s="38"/>
    </row>
    <row r="16" customFormat="false" ht="18" hidden="false" customHeight="true" outlineLevel="0" collapsed="false">
      <c r="B16" s="90" t="n">
        <v>6</v>
      </c>
      <c r="C16" s="99"/>
      <c r="D16" s="100"/>
      <c r="E16" s="78" t="str">
        <f aca="false">IF(OR(C16="",D16=""),"-",IF(IFERROR(MATCH(B16,L$11:L$40,0),"")="","-",IF(OR(INDEX(I$11:I$40,MATCH(B16,L$11:L$40,0))="",INDEX(J$11:J$40,MATCH(B16,L$11:L$40,0))="",INDEX(K$11:K$40,MATCH(B16,L$11:L$40,0))&lt;&gt;"内容は変化しない作業"),"-",MATCH(B16,L$11:L$40,0))))</f>
        <v>-</v>
      </c>
      <c r="F16" s="79" t="str">
        <f aca="false" t="array" ref="F16:F16">IF(E16="-","-",IF(AND(C16&lt;&gt;"",D16&gt;0,INDEX(K$11:K$40,E16)="内容は変化しない作業",AND(E16&lt;&gt;"-",E16&lt;&gt;""),INDEX(I$11:I$40,E16)&lt;&gt;"",INDEX(J$11:J$40,E16)&lt;&gt;""),INDEX(J$11:J$40,E16)-D16,"-"))</f>
        <v>-</v>
      </c>
      <c r="H16" s="95" t="n">
        <v>6</v>
      </c>
      <c r="I16" s="88"/>
      <c r="J16" s="96"/>
      <c r="K16" s="97"/>
      <c r="L16" s="94"/>
      <c r="N16" s="85" t="str">
        <f aca="false" t="array" ref="N16:N16">IF(AND(I16&lt;&gt;"",J16&gt;0,K16="内容は変化しない作業",L16&gt;0,INDEX(C$11:C$40,L16)&lt;&gt;"",INDEX(D$11:D$40,L16)&lt;&gt;""),J16-INDEX(D$11:D$40,L16),"-")</f>
        <v>-</v>
      </c>
      <c r="O16" s="38"/>
    </row>
    <row r="17" customFormat="false" ht="18" hidden="false" customHeight="true" outlineLevel="0" collapsed="false">
      <c r="B17" s="75" t="n">
        <v>7</v>
      </c>
      <c r="C17" s="88"/>
      <c r="D17" s="89"/>
      <c r="E17" s="78" t="str">
        <f aca="false">IF(OR(C17="",D17=""),"-",IF(IFERROR(MATCH(B17,L$11:L$40,0),"")="","-",IF(OR(INDEX(I$11:I$40,MATCH(B17,L$11:L$40,0))="",INDEX(J$11:J$40,MATCH(B17,L$11:L$40,0))="",INDEX(K$11:K$40,MATCH(B17,L$11:L$40,0))&lt;&gt;"内容は変化しない作業"),"-",MATCH(B17,L$11:L$40,0))))</f>
        <v>-</v>
      </c>
      <c r="F17" s="79" t="str">
        <f aca="false" t="array" ref="F17:F17">IF(E17="-","-",IF(AND(C17&lt;&gt;"",D17&gt;0,INDEX(K$11:K$40,E17)="内容は変化しない作業",AND(E17&lt;&gt;"-",E17&lt;&gt;""),INDEX(I$11:I$40,E17)&lt;&gt;"",INDEX(J$11:J$40,E17)&lt;&gt;""),INDEX(J$11:J$40,E17)-D17,"-"))</f>
        <v>-</v>
      </c>
      <c r="H17" s="95" t="n">
        <v>7</v>
      </c>
      <c r="I17" s="88"/>
      <c r="J17" s="96"/>
      <c r="K17" s="97"/>
      <c r="L17" s="94"/>
      <c r="N17" s="85" t="str">
        <f aca="false" t="array" ref="N17:N17">IF(AND(I17&lt;&gt;"",J17&gt;0,K17="内容は変化しない作業",L17&gt;0,INDEX(C$11:C$40,L17)&lt;&gt;"",INDEX(D$11:D$40,L17)&lt;&gt;""),J17-INDEX(D$11:D$40,L17),"-")</f>
        <v>-</v>
      </c>
      <c r="O17" s="38"/>
    </row>
    <row r="18" customFormat="false" ht="18" hidden="false" customHeight="true" outlineLevel="0" collapsed="false">
      <c r="B18" s="75" t="n">
        <v>8</v>
      </c>
      <c r="C18" s="88"/>
      <c r="D18" s="89"/>
      <c r="E18" s="78" t="str">
        <f aca="false">IF(OR(C18="",D18=""),"-",IF(IFERROR(MATCH(B18,L$11:L$40,0),"")="","-",IF(OR(INDEX(I$11:I$40,MATCH(B18,L$11:L$40,0))="",INDEX(J$11:J$40,MATCH(B18,L$11:L$40,0))="",INDEX(K$11:K$40,MATCH(B18,L$11:L$40,0))&lt;&gt;"内容は変化しない作業"),"-",MATCH(B18,L$11:L$40,0))))</f>
        <v>-</v>
      </c>
      <c r="F18" s="79" t="str">
        <f aca="false" t="array" ref="F18:F18">IF(E18="-","-",IF(AND(C18&lt;&gt;"",D18&gt;0,INDEX(K$11:K$40,E18)="内容は変化しない作業",AND(E18&lt;&gt;"-",E18&lt;&gt;""),INDEX(I$11:I$40,E18)&lt;&gt;"",INDEX(J$11:J$40,E18)&lt;&gt;""),INDEX(J$11:J$40,E18)-D18,"-"))</f>
        <v>-</v>
      </c>
      <c r="H18" s="95" t="n">
        <v>8</v>
      </c>
      <c r="I18" s="88"/>
      <c r="J18" s="96"/>
      <c r="K18" s="97"/>
      <c r="L18" s="94"/>
      <c r="N18" s="85" t="str">
        <f aca="false" t="array" ref="N18:N18">IF(AND(I18&lt;&gt;"",J18&gt;0,K18="内容は変化しない作業",L18&gt;0,INDEX(C$11:C$40,L18)&lt;&gt;"",INDEX(D$11:D$40,L18)&lt;&gt;""),J18-INDEX(D$11:D$40,L18),"-")</f>
        <v>-</v>
      </c>
      <c r="O18" s="38"/>
    </row>
    <row r="19" customFormat="false" ht="18" hidden="false" customHeight="true" outlineLevel="0" collapsed="false">
      <c r="B19" s="75" t="n">
        <v>9</v>
      </c>
      <c r="C19" s="88"/>
      <c r="D19" s="89"/>
      <c r="E19" s="78" t="str">
        <f aca="false">IF(OR(C19="",D19=""),"-",IF(IFERROR(MATCH(B19,L$11:L$40,0),"")="","-",IF(OR(INDEX(I$11:I$40,MATCH(B19,L$11:L$40,0))="",INDEX(J$11:J$40,MATCH(B19,L$11:L$40,0))="",INDEX(K$11:K$40,MATCH(B19,L$11:L$40,0))&lt;&gt;"内容は変化しない作業"),"-",MATCH(B19,L$11:L$40,0))))</f>
        <v>-</v>
      </c>
      <c r="F19" s="79" t="str">
        <f aca="false" t="array" ref="F19:F19">IF(E19="-","-",IF(AND(C19&lt;&gt;"",D19&gt;0,INDEX(K$11:K$40,E19)="内容は変化しない作業",AND(E19&lt;&gt;"-",E19&lt;&gt;""),INDEX(I$11:I$40,E19)&lt;&gt;"",INDEX(J$11:J$40,E19)&lt;&gt;""),INDEX(J$11:J$40,E19)-D19,"-"))</f>
        <v>-</v>
      </c>
      <c r="H19" s="95" t="n">
        <v>9</v>
      </c>
      <c r="I19" s="88"/>
      <c r="J19" s="96"/>
      <c r="K19" s="97"/>
      <c r="L19" s="94"/>
      <c r="N19" s="85" t="str">
        <f aca="false" t="array" ref="N19:N19">IF(AND(I19&lt;&gt;"",J19&gt;0,K19="内容は変化しない作業",L19&gt;0,INDEX(C$11:C$40,L19)&lt;&gt;"",INDEX(D$11:D$40,L19)&lt;&gt;""),J19-INDEX(D$11:D$40,L19),"-")</f>
        <v>-</v>
      </c>
      <c r="O19" s="38"/>
    </row>
    <row r="20" customFormat="false" ht="18" hidden="false" customHeight="true" outlineLevel="0" collapsed="false">
      <c r="B20" s="75" t="n">
        <v>10</v>
      </c>
      <c r="C20" s="88"/>
      <c r="D20" s="89"/>
      <c r="E20" s="78" t="str">
        <f aca="false">IF(OR(C20="",D20=""),"-",IF(IFERROR(MATCH(B20,L$11:L$40,0),"")="","-",IF(OR(INDEX(I$11:I$40,MATCH(B20,L$11:L$40,0))="",INDEX(J$11:J$40,MATCH(B20,L$11:L$40,0))="",INDEX(K$11:K$40,MATCH(B20,L$11:L$40,0))&lt;&gt;"内容は変化しない作業"),"-",MATCH(B20,L$11:L$40,0))))</f>
        <v>-</v>
      </c>
      <c r="F20" s="79" t="str">
        <f aca="false" t="array" ref="F20:F20">IF(E20="-","-",IF(AND(C20&lt;&gt;"",D20&gt;0,INDEX(K$11:K$40,E20)="内容は変化しない作業",AND(E20&lt;&gt;"-",E20&lt;&gt;""),INDEX(I$11:I$40,E20)&lt;&gt;"",INDEX(J$11:J$40,E20)&lt;&gt;""),INDEX(J$11:J$40,E20)-D20,"-"))</f>
        <v>-</v>
      </c>
      <c r="H20" s="95" t="n">
        <v>10</v>
      </c>
      <c r="I20" s="88"/>
      <c r="J20" s="96"/>
      <c r="K20" s="97"/>
      <c r="L20" s="94"/>
      <c r="N20" s="85" t="str">
        <f aca="false" t="array" ref="N20:N20">IF(AND(I20&lt;&gt;"",J20&gt;0,K20="内容は変化しない作業",L20&gt;0,INDEX(C$11:C$40,L20)&lt;&gt;"",INDEX(D$11:D$40,L20)&lt;&gt;""),J20-INDEX(D$11:D$40,L20),"-")</f>
        <v>-</v>
      </c>
      <c r="O20" s="38"/>
    </row>
    <row r="21" customFormat="false" ht="18" hidden="false" customHeight="true" outlineLevel="0" collapsed="false">
      <c r="B21" s="75" t="n">
        <v>11</v>
      </c>
      <c r="C21" s="88"/>
      <c r="D21" s="89"/>
      <c r="E21" s="78" t="str">
        <f aca="false">IF(OR(C21="",D21=""),"-",IF(IFERROR(MATCH(B21,L$11:L$40,0),"")="","-",IF(OR(INDEX(I$11:I$40,MATCH(B21,L$11:L$40,0))="",INDEX(J$11:J$40,MATCH(B21,L$11:L$40,0))="",INDEX(K$11:K$40,MATCH(B21,L$11:L$40,0))&lt;&gt;"内容は変化しない作業"),"-",MATCH(B21,L$11:L$40,0))))</f>
        <v>-</v>
      </c>
      <c r="F21" s="79" t="str">
        <f aca="false" t="array" ref="F21:F21">IF(E21="-","-",IF(AND(C21&lt;&gt;"",D21&gt;0,INDEX(K$11:K$40,E21)="内容は変化しない作業",AND(E21&lt;&gt;"-",E21&lt;&gt;""),INDEX(I$11:I$40,E21)&lt;&gt;"",INDEX(J$11:J$40,E21)&lt;&gt;""),INDEX(J$11:J$40,E21)-D21,"-"))</f>
        <v>-</v>
      </c>
      <c r="H21" s="95" t="n">
        <v>11</v>
      </c>
      <c r="I21" s="88"/>
      <c r="J21" s="96"/>
      <c r="K21" s="97"/>
      <c r="L21" s="94"/>
      <c r="N21" s="85" t="str">
        <f aca="false" t="array" ref="N21:N21">IF(AND(I21&lt;&gt;"",J21&gt;0,K21="内容は変化しない作業",L21&gt;0,INDEX(C$11:C$40,L21)&lt;&gt;"",INDEX(D$11:D$40,L21)&lt;&gt;""),J21-INDEX(D$11:D$40,L21),"-")</f>
        <v>-</v>
      </c>
      <c r="O21" s="38"/>
    </row>
    <row r="22" customFormat="false" ht="18" hidden="false" customHeight="true" outlineLevel="0" collapsed="false">
      <c r="B22" s="95" t="n">
        <v>12</v>
      </c>
      <c r="C22" s="101"/>
      <c r="D22" s="102"/>
      <c r="E22" s="78" t="str">
        <f aca="false">IF(OR(C22="",D22=""),"-",IF(IFERROR(MATCH(B22,L$11:L$40,0),"")="","-",IF(OR(INDEX(I$11:I$40,MATCH(B22,L$11:L$40,0))="",INDEX(J$11:J$40,MATCH(B22,L$11:L$40,0))="",INDEX(K$11:K$40,MATCH(B22,L$11:L$40,0))&lt;&gt;"内容は変化しない作業"),"-",MATCH(B22,L$11:L$40,0))))</f>
        <v>-</v>
      </c>
      <c r="F22" s="79" t="str">
        <f aca="false" t="array" ref="F22:F22">IF(E22="-","-",IF(AND(C22&lt;&gt;"",D22&gt;0,INDEX(K$11:K$40,E22)="内容は変化しない作業",AND(E22&lt;&gt;"-",E22&lt;&gt;""),INDEX(I$11:I$40,E22)&lt;&gt;"",INDEX(J$11:J$40,E22)&lt;&gt;""),INDEX(J$11:J$40,E22)-D22,"-"))</f>
        <v>-</v>
      </c>
      <c r="H22" s="95" t="n">
        <v>12</v>
      </c>
      <c r="I22" s="88"/>
      <c r="J22" s="96"/>
      <c r="K22" s="97"/>
      <c r="L22" s="94"/>
      <c r="N22" s="85" t="str">
        <f aca="false" t="array" ref="N22:N22">IF(AND(I22&lt;&gt;"",J22&gt;0,K22="内容は変化しない作業",L22&gt;0,INDEX(C$11:C$40,L22)&lt;&gt;"",INDEX(D$11:D$40,L22)&lt;&gt;""),J22-INDEX(D$11:D$40,L22),"-")</f>
        <v>-</v>
      </c>
      <c r="O22" s="38"/>
    </row>
    <row r="23" customFormat="false" ht="18" hidden="false" customHeight="true" outlineLevel="0" collapsed="false">
      <c r="B23" s="95" t="n">
        <v>13</v>
      </c>
      <c r="C23" s="101"/>
      <c r="D23" s="102"/>
      <c r="E23" s="78" t="str">
        <f aca="false">IF(OR(C23="",D23=""),"-",IF(IFERROR(MATCH(B23,L$11:L$40,0),"")="","-",IF(OR(INDEX(I$11:I$40,MATCH(B23,L$11:L$40,0))="",INDEX(J$11:J$40,MATCH(B23,L$11:L$40,0))="",INDEX(K$11:K$40,MATCH(B23,L$11:L$40,0))&lt;&gt;"内容は変化しない作業"),"-",MATCH(B23,L$11:L$40,0))))</f>
        <v>-</v>
      </c>
      <c r="F23" s="79" t="str">
        <f aca="false" t="array" ref="F23:F23">IF(E23="-","-",IF(AND(C23&lt;&gt;"",D23&gt;0,INDEX(K$11:K$40,E23)="内容は変化しない作業",AND(E23&lt;&gt;"-",E23&lt;&gt;""),INDEX(I$11:I$40,E23)&lt;&gt;"",INDEX(J$11:J$40,E23)&lt;&gt;""),INDEX(J$11:J$40,E23)-D23,"-"))</f>
        <v>-</v>
      </c>
      <c r="H23" s="95" t="n">
        <v>13</v>
      </c>
      <c r="I23" s="88"/>
      <c r="J23" s="96"/>
      <c r="K23" s="97"/>
      <c r="L23" s="94"/>
      <c r="N23" s="85" t="str">
        <f aca="false" t="array" ref="N23:N23">IF(AND(I23&lt;&gt;"",J23&gt;0,K23="内容は変化しない作業",L23&gt;0,INDEX(C$11:C$40,L23)&lt;&gt;"",INDEX(D$11:D$40,L23)&lt;&gt;""),J23-INDEX(D$11:D$40,L23),"-")</f>
        <v>-</v>
      </c>
      <c r="O23" s="38"/>
    </row>
    <row r="24" customFormat="false" ht="18" hidden="false" customHeight="true" outlineLevel="0" collapsed="false">
      <c r="B24" s="95" t="n">
        <v>14</v>
      </c>
      <c r="C24" s="101"/>
      <c r="D24" s="102"/>
      <c r="E24" s="78" t="str">
        <f aca="false">IF(OR(C24="",D24=""),"-",IF(IFERROR(MATCH(B24,L$11:L$40,0),"")="","-",IF(OR(INDEX(I$11:I$40,MATCH(B24,L$11:L$40,0))="",INDEX(J$11:J$40,MATCH(B24,L$11:L$40,0))="",INDEX(K$11:K$40,MATCH(B24,L$11:L$40,0))&lt;&gt;"内容は変化しない作業"),"-",MATCH(B24,L$11:L$40,0))))</f>
        <v>-</v>
      </c>
      <c r="F24" s="79" t="str">
        <f aca="false" t="array" ref="F24:F24">IF(E24="-","-",IF(AND(C24&lt;&gt;"",D24&gt;0,INDEX(K$11:K$40,E24)="内容は変化しない作業",AND(E24&lt;&gt;"-",E24&lt;&gt;""),INDEX(I$11:I$40,E24)&lt;&gt;"",INDEX(J$11:J$40,E24)&lt;&gt;""),INDEX(J$11:J$40,E24)-D24,"-"))</f>
        <v>-</v>
      </c>
      <c r="H24" s="95" t="n">
        <v>14</v>
      </c>
      <c r="I24" s="88"/>
      <c r="J24" s="96"/>
      <c r="K24" s="97"/>
      <c r="L24" s="94"/>
      <c r="N24" s="85" t="str">
        <f aca="false" t="array" ref="N24:N24">IF(AND(I24&lt;&gt;"",J24&gt;0,K24="内容は変化しない作業",L24&gt;0,INDEX(C$11:C$40,L24)&lt;&gt;"",INDEX(D$11:D$40,L24)&lt;&gt;""),J24-INDEX(D$11:D$40,L24),"-")</f>
        <v>-</v>
      </c>
      <c r="O24" s="38"/>
    </row>
    <row r="25" customFormat="false" ht="18" hidden="false" customHeight="true" outlineLevel="0" collapsed="false">
      <c r="B25" s="95" t="n">
        <v>15</v>
      </c>
      <c r="C25" s="101"/>
      <c r="D25" s="102"/>
      <c r="E25" s="78" t="str">
        <f aca="false">IF(OR(C25="",D25=""),"-",IF(IFERROR(MATCH(B25,L$11:L$40,0),"")="","-",IF(OR(INDEX(I$11:I$40,MATCH(B25,L$11:L$40,0))="",INDEX(J$11:J$40,MATCH(B25,L$11:L$40,0))="",INDEX(K$11:K$40,MATCH(B25,L$11:L$40,0))&lt;&gt;"内容は変化しない作業"),"-",MATCH(B25,L$11:L$40,0))))</f>
        <v>-</v>
      </c>
      <c r="F25" s="79" t="str">
        <f aca="false" t="array" ref="F25:F25">IF(E25="-","-",IF(AND(C25&lt;&gt;"",D25&gt;0,INDEX(K$11:K$40,E25)="内容は変化しない作業",AND(E25&lt;&gt;"-",E25&lt;&gt;""),INDEX(I$11:I$40,E25)&lt;&gt;"",INDEX(J$11:J$40,E25)&lt;&gt;""),INDEX(J$11:J$40,E25)-D25,"-"))</f>
        <v>-</v>
      </c>
      <c r="H25" s="95" t="n">
        <v>15</v>
      </c>
      <c r="I25" s="88"/>
      <c r="J25" s="96"/>
      <c r="K25" s="97"/>
      <c r="L25" s="94"/>
      <c r="N25" s="85" t="str">
        <f aca="false" t="array" ref="N25:N25">IF(AND(I25&lt;&gt;"",J25&gt;0,K25="内容は変化しない作業",L25&gt;0,INDEX(C$11:C$40,L25)&lt;&gt;"",INDEX(D$11:D$40,L25)&lt;&gt;""),J25-INDEX(D$11:D$40,L25),"-")</f>
        <v>-</v>
      </c>
      <c r="O25" s="38"/>
    </row>
    <row r="26" customFormat="false" ht="18" hidden="false" customHeight="true" outlineLevel="0" collapsed="false">
      <c r="B26" s="95" t="n">
        <v>16</v>
      </c>
      <c r="C26" s="101"/>
      <c r="D26" s="102"/>
      <c r="E26" s="78" t="str">
        <f aca="false">IF(OR(C26="",D26=""),"-",IF(IFERROR(MATCH(B26,L$11:L$40,0),"")="","-",IF(OR(INDEX(I$11:I$40,MATCH(B26,L$11:L$40,0))="",INDEX(J$11:J$40,MATCH(B26,L$11:L$40,0))="",INDEX(K$11:K$40,MATCH(B26,L$11:L$40,0))&lt;&gt;"内容は変化しない作業"),"-",MATCH(B26,L$11:L$40,0))))</f>
        <v>-</v>
      </c>
      <c r="F26" s="79" t="str">
        <f aca="false" t="array" ref="F26:F26">IF(E26="-","-",IF(AND(C26&lt;&gt;"",D26&gt;0,INDEX(K$11:K$40,E26)="内容は変化しない作業",AND(E26&lt;&gt;"-",E26&lt;&gt;""),INDEX(I$11:I$40,E26)&lt;&gt;"",INDEX(J$11:J$40,E26)&lt;&gt;""),INDEX(J$11:J$40,E26)-D26,"-"))</f>
        <v>-</v>
      </c>
      <c r="H26" s="95" t="n">
        <v>16</v>
      </c>
      <c r="I26" s="88"/>
      <c r="J26" s="96"/>
      <c r="K26" s="97"/>
      <c r="L26" s="94"/>
      <c r="N26" s="85" t="str">
        <f aca="false" t="array" ref="N26:N26">IF(AND(I26&lt;&gt;"",J26&gt;0,K26="内容は変化しない作業",L26&gt;0,INDEX(C$11:C$40,L26)&lt;&gt;"",INDEX(D$11:D$40,L26)&lt;&gt;""),J26-INDEX(D$11:D$40,L26),"-")</f>
        <v>-</v>
      </c>
      <c r="O26" s="38"/>
    </row>
    <row r="27" customFormat="false" ht="18" hidden="false" customHeight="true" outlineLevel="0" collapsed="false">
      <c r="B27" s="95" t="n">
        <v>17</v>
      </c>
      <c r="C27" s="101"/>
      <c r="D27" s="102"/>
      <c r="E27" s="78" t="str">
        <f aca="false">IF(OR(C27="",D27=""),"-",IF(IFERROR(MATCH(B27,L$11:L$40,0),"")="","-",IF(OR(INDEX(I$11:I$40,MATCH(B27,L$11:L$40,0))="",INDEX(J$11:J$40,MATCH(B27,L$11:L$40,0))="",INDEX(K$11:K$40,MATCH(B27,L$11:L$40,0))&lt;&gt;"内容は変化しない作業"),"-",MATCH(B27,L$11:L$40,0))))</f>
        <v>-</v>
      </c>
      <c r="F27" s="79" t="str">
        <f aca="false" t="array" ref="F27:F27">IF(E27="-","-",IF(AND(C27&lt;&gt;"",D27&gt;0,INDEX(K$11:K$40,E27)="内容は変化しない作業",AND(E27&lt;&gt;"-",E27&lt;&gt;""),INDEX(I$11:I$40,E27)&lt;&gt;"",INDEX(J$11:J$40,E27)&lt;&gt;""),INDEX(J$11:J$40,E27)-D27,"-"))</f>
        <v>-</v>
      </c>
      <c r="H27" s="95" t="n">
        <v>17</v>
      </c>
      <c r="I27" s="88"/>
      <c r="J27" s="96"/>
      <c r="K27" s="97"/>
      <c r="L27" s="94"/>
      <c r="N27" s="85" t="str">
        <f aca="false" t="array" ref="N27:N27">IF(AND(I27&lt;&gt;"",J27&gt;0,K27="内容は変化しない作業",L27&gt;0,INDEX(C$11:C$40,L27)&lt;&gt;"",INDEX(D$11:D$40,L27)&lt;&gt;""),J27-INDEX(D$11:D$40,L27),"-")</f>
        <v>-</v>
      </c>
      <c r="O27" s="38"/>
    </row>
    <row r="28" customFormat="false" ht="18" hidden="false" customHeight="true" outlineLevel="0" collapsed="false">
      <c r="B28" s="95" t="n">
        <v>18</v>
      </c>
      <c r="C28" s="101"/>
      <c r="D28" s="102"/>
      <c r="E28" s="78" t="str">
        <f aca="false">IF(OR(C28="",D28=""),"-",IF(IFERROR(MATCH(B28,L$11:L$40,0),"")="","-",IF(OR(INDEX(I$11:I$40,MATCH(B28,L$11:L$40,0))="",INDEX(J$11:J$40,MATCH(B28,L$11:L$40,0))="",INDEX(K$11:K$40,MATCH(B28,L$11:L$40,0))&lt;&gt;"内容は変化しない作業"),"-",MATCH(B28,L$11:L$40,0))))</f>
        <v>-</v>
      </c>
      <c r="F28" s="79" t="str">
        <f aca="false" t="array" ref="F28:F28">IF(E28="-","-",IF(AND(C28&lt;&gt;"",D28&gt;0,INDEX(K$11:K$40,E28)="内容は変化しない作業",AND(E28&lt;&gt;"-",E28&lt;&gt;""),INDEX(I$11:I$40,E28)&lt;&gt;"",INDEX(J$11:J$40,E28)&lt;&gt;""),INDEX(J$11:J$40,E28)-D28,"-"))</f>
        <v>-</v>
      </c>
      <c r="H28" s="95" t="n">
        <v>18</v>
      </c>
      <c r="I28" s="88"/>
      <c r="J28" s="96"/>
      <c r="K28" s="97"/>
      <c r="L28" s="94"/>
      <c r="N28" s="85" t="str">
        <f aca="false" t="array" ref="N28:N28">IF(AND(I28&lt;&gt;"",J28&gt;0,K28="内容は変化しない作業",L28&gt;0,INDEX(C$11:C$40,L28)&lt;&gt;"",INDEX(D$11:D$40,L28)&lt;&gt;""),J28-INDEX(D$11:D$40,L28),"-")</f>
        <v>-</v>
      </c>
      <c r="O28" s="38"/>
    </row>
    <row r="29" customFormat="false" ht="18" hidden="false" customHeight="true" outlineLevel="0" collapsed="false">
      <c r="B29" s="95" t="n">
        <v>19</v>
      </c>
      <c r="C29" s="101"/>
      <c r="D29" s="102"/>
      <c r="E29" s="78" t="str">
        <f aca="false">IF(OR(C29="",D29=""),"-",IF(IFERROR(MATCH(B29,L$11:L$40,0),"")="","-",IF(OR(INDEX(I$11:I$40,MATCH(B29,L$11:L$40,0))="",INDEX(J$11:J$40,MATCH(B29,L$11:L$40,0))="",INDEX(K$11:K$40,MATCH(B29,L$11:L$40,0))&lt;&gt;"内容は変化しない作業"),"-",MATCH(B29,L$11:L$40,0))))</f>
        <v>-</v>
      </c>
      <c r="F29" s="79" t="str">
        <f aca="false" t="array" ref="F29:F29">IF(E29="-","-",IF(AND(C29&lt;&gt;"",D29&gt;0,INDEX(K$11:K$40,E29)="内容は変化しない作業",AND(E29&lt;&gt;"-",E29&lt;&gt;""),INDEX(I$11:I$40,E29)&lt;&gt;"",INDEX(J$11:J$40,E29)&lt;&gt;""),INDEX(J$11:J$40,E29)-D29,"-"))</f>
        <v>-</v>
      </c>
      <c r="H29" s="95" t="n">
        <v>19</v>
      </c>
      <c r="I29" s="88"/>
      <c r="J29" s="96"/>
      <c r="K29" s="97"/>
      <c r="L29" s="94"/>
      <c r="N29" s="85" t="str">
        <f aca="false" t="array" ref="N29:N29">IF(AND(I29&lt;&gt;"",J29&gt;0,K29="内容は変化しない作業",L29&gt;0,INDEX(C$11:C$40,L29)&lt;&gt;"",INDEX(D$11:D$40,L29)&lt;&gt;""),J29-INDEX(D$11:D$40,L29),"-")</f>
        <v>-</v>
      </c>
      <c r="O29" s="38"/>
    </row>
    <row r="30" customFormat="false" ht="18" hidden="false" customHeight="true" outlineLevel="0" collapsed="false">
      <c r="B30" s="95" t="n">
        <v>20</v>
      </c>
      <c r="C30" s="101"/>
      <c r="D30" s="102"/>
      <c r="E30" s="78" t="str">
        <f aca="false">IF(OR(C30="",D30=""),"-",IF(IFERROR(MATCH(B30,L$11:L$40,0),"")="","-",IF(OR(INDEX(I$11:I$40,MATCH(B30,L$11:L$40,0))="",INDEX(J$11:J$40,MATCH(B30,L$11:L$40,0))="",INDEX(K$11:K$40,MATCH(B30,L$11:L$40,0))&lt;&gt;"内容は変化しない作業"),"-",MATCH(B30,L$11:L$40,0))))</f>
        <v>-</v>
      </c>
      <c r="F30" s="79" t="str">
        <f aca="false" t="array" ref="F30:F30">IF(E30="-","-",IF(AND(C30&lt;&gt;"",D30&gt;0,INDEX(K$11:K$40,E30)="内容は変化しない作業",AND(E30&lt;&gt;"-",E30&lt;&gt;""),INDEX(I$11:I$40,E30)&lt;&gt;"",INDEX(J$11:J$40,E30)&lt;&gt;""),INDEX(J$11:J$40,E30)-D30,"-"))</f>
        <v>-</v>
      </c>
      <c r="H30" s="95" t="n">
        <v>20</v>
      </c>
      <c r="I30" s="88"/>
      <c r="J30" s="96"/>
      <c r="K30" s="97"/>
      <c r="L30" s="94"/>
      <c r="N30" s="85" t="str">
        <f aca="false" t="array" ref="N30:N30">IF(AND(I30&lt;&gt;"",J30&gt;0,K30="内容は変化しない作業",L30&gt;0,INDEX(C$11:C$40,L30)&lt;&gt;"",INDEX(D$11:D$40,L30)&lt;&gt;""),J30-INDEX(D$11:D$40,L30),"-")</f>
        <v>-</v>
      </c>
      <c r="O30" s="38"/>
    </row>
    <row r="31" customFormat="false" ht="18" hidden="false" customHeight="true" outlineLevel="0" collapsed="false">
      <c r="B31" s="95" t="n">
        <v>21</v>
      </c>
      <c r="C31" s="101"/>
      <c r="D31" s="102"/>
      <c r="E31" s="78" t="str">
        <f aca="false">IF(OR(C31="",D31=""),"-",IF(IFERROR(MATCH(B31,L$11:L$40,0),"")="","-",IF(OR(INDEX(I$11:I$40,MATCH(B31,L$11:L$40,0))="",INDEX(J$11:J$40,MATCH(B31,L$11:L$40,0))="",INDEX(K$11:K$40,MATCH(B31,L$11:L$40,0))&lt;&gt;"内容は変化しない作業"),"-",MATCH(B31,L$11:L$40,0))))</f>
        <v>-</v>
      </c>
      <c r="F31" s="79" t="str">
        <f aca="false" t="array" ref="F31:F31">IF(E31="-","-",IF(AND(C31&lt;&gt;"",D31&gt;0,INDEX(K$11:K$40,E31)="内容は変化しない作業",AND(E31&lt;&gt;"-",E31&lt;&gt;""),INDEX(I$11:I$40,E31)&lt;&gt;"",INDEX(J$11:J$40,E31)&lt;&gt;""),INDEX(J$11:J$40,E31)-D31,"-"))</f>
        <v>-</v>
      </c>
      <c r="H31" s="95" t="n">
        <v>21</v>
      </c>
      <c r="I31" s="88"/>
      <c r="J31" s="96"/>
      <c r="K31" s="97"/>
      <c r="L31" s="94"/>
      <c r="N31" s="85" t="str">
        <f aca="false" t="array" ref="N31:N31">IF(AND(I31&lt;&gt;"",J31&gt;0,K31="内容は変化しない作業",L31&gt;0,INDEX(C$11:C$40,L31)&lt;&gt;"",INDEX(D$11:D$40,L31)&lt;&gt;""),J31-INDEX(D$11:D$40,L31),"-")</f>
        <v>-</v>
      </c>
      <c r="O31" s="38"/>
    </row>
    <row r="32" customFormat="false" ht="18" hidden="false" customHeight="true" outlineLevel="0" collapsed="false">
      <c r="B32" s="95" t="n">
        <v>22</v>
      </c>
      <c r="C32" s="101"/>
      <c r="D32" s="102"/>
      <c r="E32" s="78" t="str">
        <f aca="false">IF(OR(C32="",D32=""),"-",IF(IFERROR(MATCH(B32,L$11:L$40,0),"")="","-",IF(OR(INDEX(I$11:I$40,MATCH(B32,L$11:L$40,0))="",INDEX(J$11:J$40,MATCH(B32,L$11:L$40,0))="",INDEX(K$11:K$40,MATCH(B32,L$11:L$40,0))&lt;&gt;"内容は変化しない作業"),"-",MATCH(B32,L$11:L$40,0))))</f>
        <v>-</v>
      </c>
      <c r="F32" s="79" t="str">
        <f aca="false" t="array" ref="F32:F32">IF(E32="-","-",IF(AND(C32&lt;&gt;"",D32&gt;0,INDEX(K$11:K$40,E32)="内容は変化しない作業",AND(E32&lt;&gt;"-",E32&lt;&gt;""),INDEX(I$11:I$40,E32)&lt;&gt;"",INDEX(J$11:J$40,E32)&lt;&gt;""),INDEX(J$11:J$40,E32)-D32,"-"))</f>
        <v>-</v>
      </c>
      <c r="H32" s="95" t="n">
        <v>22</v>
      </c>
      <c r="I32" s="88"/>
      <c r="J32" s="96"/>
      <c r="K32" s="97"/>
      <c r="L32" s="94"/>
      <c r="N32" s="85" t="str">
        <f aca="false" t="array" ref="N32:N32">IF(AND(I32&lt;&gt;"",J32&gt;0,K32="内容は変化しない作業",L32&gt;0,INDEX(C$11:C$40,L32)&lt;&gt;"",INDEX(D$11:D$40,L32)&lt;&gt;""),J32-INDEX(D$11:D$40,L32),"-")</f>
        <v>-</v>
      </c>
      <c r="O32" s="38"/>
    </row>
    <row r="33" customFormat="false" ht="18" hidden="false" customHeight="true" outlineLevel="0" collapsed="false">
      <c r="B33" s="95" t="n">
        <v>23</v>
      </c>
      <c r="C33" s="101"/>
      <c r="D33" s="102"/>
      <c r="E33" s="78" t="str">
        <f aca="false">IF(OR(C33="",D33=""),"-",IF(IFERROR(MATCH(B33,L$11:L$40,0),"")="","-",IF(OR(INDEX(I$11:I$40,MATCH(B33,L$11:L$40,0))="",INDEX(J$11:J$40,MATCH(B33,L$11:L$40,0))="",INDEX(K$11:K$40,MATCH(B33,L$11:L$40,0))&lt;&gt;"内容は変化しない作業"),"-",MATCH(B33,L$11:L$40,0))))</f>
        <v>-</v>
      </c>
      <c r="F33" s="79" t="str">
        <f aca="false" t="array" ref="F33:F33">IF(E33="-","-",IF(AND(C33&lt;&gt;"",D33&gt;0,INDEX(K$11:K$40,E33)="内容は変化しない作業",AND(E33&lt;&gt;"-",E33&lt;&gt;""),INDEX(I$11:I$40,E33)&lt;&gt;"",INDEX(J$11:J$40,E33)&lt;&gt;""),INDEX(J$11:J$40,E33)-D33,"-"))</f>
        <v>-</v>
      </c>
      <c r="H33" s="95" t="n">
        <v>23</v>
      </c>
      <c r="I33" s="88"/>
      <c r="J33" s="96"/>
      <c r="K33" s="97"/>
      <c r="L33" s="94"/>
      <c r="N33" s="85" t="str">
        <f aca="false" t="array" ref="N33:N33">IF(AND(I33&lt;&gt;"",J33&gt;0,K33="内容は変化しない作業",L33&gt;0,INDEX(C$11:C$40,L33)&lt;&gt;"",INDEX(D$11:D$40,L33)&lt;&gt;""),J33-INDEX(D$11:D$40,L33),"-")</f>
        <v>-</v>
      </c>
      <c r="O33" s="38"/>
    </row>
    <row r="34" customFormat="false" ht="18" hidden="false" customHeight="true" outlineLevel="0" collapsed="false">
      <c r="B34" s="95" t="n">
        <v>24</v>
      </c>
      <c r="C34" s="101"/>
      <c r="D34" s="102"/>
      <c r="E34" s="78" t="str">
        <f aca="false">IF(OR(C34="",D34=""),"-",IF(IFERROR(MATCH(B34,L$11:L$40,0),"")="","-",IF(OR(INDEX(I$11:I$40,MATCH(B34,L$11:L$40,0))="",INDEX(J$11:J$40,MATCH(B34,L$11:L$40,0))="",INDEX(K$11:K$40,MATCH(B34,L$11:L$40,0))&lt;&gt;"内容は変化しない作業"),"-",MATCH(B34,L$11:L$40,0))))</f>
        <v>-</v>
      </c>
      <c r="F34" s="79" t="str">
        <f aca="false" t="array" ref="F34:F34">IF(E34="-","-",IF(AND(C34&lt;&gt;"",D34&gt;0,INDEX(K$11:K$40,E34)="内容は変化しない作業",AND(E34&lt;&gt;"-",E34&lt;&gt;""),INDEX(I$11:I$40,E34)&lt;&gt;"",INDEX(J$11:J$40,E34)&lt;&gt;""),INDEX(J$11:J$40,E34)-D34,"-"))</f>
        <v>-</v>
      </c>
      <c r="H34" s="95" t="n">
        <v>24</v>
      </c>
      <c r="I34" s="88"/>
      <c r="J34" s="96"/>
      <c r="K34" s="97"/>
      <c r="L34" s="94"/>
      <c r="N34" s="85" t="str">
        <f aca="false" t="array" ref="N34:N34">IF(AND(I34&lt;&gt;"",J34&gt;0,K34="内容は変化しない作業",L34&gt;0,INDEX(C$11:C$40,L34)&lt;&gt;"",INDEX(D$11:D$40,L34)&lt;&gt;""),J34-INDEX(D$11:D$40,L34),"-")</f>
        <v>-</v>
      </c>
      <c r="O34" s="38"/>
    </row>
    <row r="35" customFormat="false" ht="18" hidden="false" customHeight="true" outlineLevel="0" collapsed="false">
      <c r="B35" s="95" t="n">
        <v>25</v>
      </c>
      <c r="C35" s="101"/>
      <c r="D35" s="102"/>
      <c r="E35" s="78" t="str">
        <f aca="false">IF(OR(C35="",D35=""),"-",IF(IFERROR(MATCH(B35,L$11:L$40,0),"")="","-",IF(OR(INDEX(I$11:I$40,MATCH(B35,L$11:L$40,0))="",INDEX(J$11:J$40,MATCH(B35,L$11:L$40,0))="",INDEX(K$11:K$40,MATCH(B35,L$11:L$40,0))&lt;&gt;"内容は変化しない作業"),"-",MATCH(B35,L$11:L$40,0))))</f>
        <v>-</v>
      </c>
      <c r="F35" s="79" t="str">
        <f aca="false" t="array" ref="F35:F35">IF(E35="-","-",IF(AND(C35&lt;&gt;"",D35&gt;0,INDEX(K$11:K$40,E35)="内容は変化しない作業",AND(E35&lt;&gt;"-",E35&lt;&gt;""),INDEX(I$11:I$40,E35)&lt;&gt;"",INDEX(J$11:J$40,E35)&lt;&gt;""),INDEX(J$11:J$40,E35)-D35,"-"))</f>
        <v>-</v>
      </c>
      <c r="H35" s="95" t="n">
        <v>25</v>
      </c>
      <c r="I35" s="88"/>
      <c r="J35" s="96"/>
      <c r="K35" s="97"/>
      <c r="L35" s="94"/>
      <c r="N35" s="85" t="str">
        <f aca="false" t="array" ref="N35:N35">IF(AND(I35&lt;&gt;"",J35&gt;0,K35="内容は変化しない作業",L35&gt;0,INDEX(C$11:C$40,L35)&lt;&gt;"",INDEX(D$11:D$40,L35)&lt;&gt;""),J35-INDEX(D$11:D$40,L35),"-")</f>
        <v>-</v>
      </c>
      <c r="O35" s="38"/>
    </row>
    <row r="36" customFormat="false" ht="18" hidden="false" customHeight="true" outlineLevel="0" collapsed="false">
      <c r="B36" s="95" t="n">
        <v>26</v>
      </c>
      <c r="C36" s="101"/>
      <c r="D36" s="102"/>
      <c r="E36" s="78" t="str">
        <f aca="false">IF(OR(C36="",D36=""),"-",IF(IFERROR(MATCH(B36,L$11:L$40,0),"")="","-",IF(OR(INDEX(I$11:I$40,MATCH(B36,L$11:L$40,0))="",INDEX(J$11:J$40,MATCH(B36,L$11:L$40,0))="",INDEX(K$11:K$40,MATCH(B36,L$11:L$40,0))&lt;&gt;"内容は変化しない作業"),"-",MATCH(B36,L$11:L$40,0))))</f>
        <v>-</v>
      </c>
      <c r="F36" s="79" t="str">
        <f aca="false" t="array" ref="F36:F36">IF(E36="-","-",IF(AND(C36&lt;&gt;"",D36&gt;0,INDEX(K$11:K$40,E36)="内容は変化しない作業",AND(E36&lt;&gt;"-",E36&lt;&gt;""),INDEX(I$11:I$40,E36)&lt;&gt;"",INDEX(J$11:J$40,E36)&lt;&gt;""),INDEX(J$11:J$40,E36)-D36,"-"))</f>
        <v>-</v>
      </c>
      <c r="H36" s="95" t="n">
        <v>26</v>
      </c>
      <c r="I36" s="88"/>
      <c r="J36" s="96"/>
      <c r="K36" s="97"/>
      <c r="L36" s="94"/>
      <c r="N36" s="85" t="str">
        <f aca="false" t="array" ref="N36:N36">IF(AND(I36&lt;&gt;"",J36&gt;0,K36="内容は変化しない作業",L36&gt;0,INDEX(C$11:C$40,L36)&lt;&gt;"",INDEX(D$11:D$40,L36)&lt;&gt;""),J36-INDEX(D$11:D$40,L36),"-")</f>
        <v>-</v>
      </c>
      <c r="O36" s="38"/>
    </row>
    <row r="37" customFormat="false" ht="18" hidden="false" customHeight="true" outlineLevel="0" collapsed="false">
      <c r="B37" s="95" t="n">
        <v>27</v>
      </c>
      <c r="C37" s="101"/>
      <c r="D37" s="102"/>
      <c r="E37" s="78" t="str">
        <f aca="false">IF(OR(C37="",D37=""),"-",IF(IFERROR(MATCH(B37,L$11:L$40,0),"")="","-",IF(OR(INDEX(I$11:I$40,MATCH(B37,L$11:L$40,0))="",INDEX(J$11:J$40,MATCH(B37,L$11:L$40,0))="",INDEX(K$11:K$40,MATCH(B37,L$11:L$40,0))&lt;&gt;"内容は変化しない作業"),"-",MATCH(B37,L$11:L$40,0))))</f>
        <v>-</v>
      </c>
      <c r="F37" s="79" t="str">
        <f aca="false" t="array" ref="F37:F37">IF(E37="-","-",IF(AND(C37&lt;&gt;"",D37&gt;0,INDEX(K$11:K$40,E37)="内容は変化しない作業",AND(E37&lt;&gt;"-",E37&lt;&gt;""),INDEX(I$11:I$40,E37)&lt;&gt;"",INDEX(J$11:J$40,E37)&lt;&gt;""),INDEX(J$11:J$40,E37)-D37,"-"))</f>
        <v>-</v>
      </c>
      <c r="H37" s="95" t="n">
        <v>27</v>
      </c>
      <c r="I37" s="88"/>
      <c r="J37" s="96"/>
      <c r="K37" s="97"/>
      <c r="L37" s="94"/>
      <c r="N37" s="85" t="str">
        <f aca="false" t="array" ref="N37:N37">IF(AND(I37&lt;&gt;"",J37&gt;0,K37="内容は変化しない作業",L37&gt;0,INDEX(C$11:C$40,L37)&lt;&gt;"",INDEX(D$11:D$40,L37)&lt;&gt;""),J37-INDEX(D$11:D$40,L37),"-")</f>
        <v>-</v>
      </c>
      <c r="O37" s="38"/>
    </row>
    <row r="38" customFormat="false" ht="18" hidden="false" customHeight="true" outlineLevel="0" collapsed="false">
      <c r="B38" s="95" t="n">
        <v>28</v>
      </c>
      <c r="C38" s="101"/>
      <c r="D38" s="102"/>
      <c r="E38" s="78" t="str">
        <f aca="false">IF(OR(C38="",D38=""),"-",IF(IFERROR(MATCH(B38,L$11:L$40,0),"")="","-",IF(OR(INDEX(I$11:I$40,MATCH(B38,L$11:L$40,0))="",INDEX(J$11:J$40,MATCH(B38,L$11:L$40,0))="",INDEX(K$11:K$40,MATCH(B38,L$11:L$40,0))&lt;&gt;"内容は変化しない作業"),"-",MATCH(B38,L$11:L$40,0))))</f>
        <v>-</v>
      </c>
      <c r="F38" s="79" t="str">
        <f aca="false" t="array" ref="F38:F38">IF(E38="-","-",IF(AND(C38&lt;&gt;"",D38&gt;0,INDEX(K$11:K$40,E38)="内容は変化しない作業",AND(E38&lt;&gt;"-",E38&lt;&gt;""),INDEX(I$11:I$40,E38)&lt;&gt;"",INDEX(J$11:J$40,E38)&lt;&gt;""),INDEX(J$11:J$40,E38)-D38,"-"))</f>
        <v>-</v>
      </c>
      <c r="H38" s="95" t="n">
        <v>28</v>
      </c>
      <c r="I38" s="88"/>
      <c r="J38" s="96"/>
      <c r="K38" s="97"/>
      <c r="L38" s="94"/>
      <c r="N38" s="85" t="str">
        <f aca="false" t="array" ref="N38:N38">IF(AND(I38&lt;&gt;"",J38&gt;0,K38="内容は変化しない作業",L38&gt;0,INDEX(C$11:C$40,L38)&lt;&gt;"",INDEX(D$11:D$40,L38)&lt;&gt;""),J38-INDEX(D$11:D$40,L38),"-")</f>
        <v>-</v>
      </c>
      <c r="O38" s="38"/>
    </row>
    <row r="39" customFormat="false" ht="18" hidden="false" customHeight="true" outlineLevel="0" collapsed="false">
      <c r="B39" s="95" t="n">
        <v>29</v>
      </c>
      <c r="C39" s="101"/>
      <c r="D39" s="102"/>
      <c r="E39" s="78" t="str">
        <f aca="false">IF(OR(C39="",D39=""),"-",IF(IFERROR(MATCH(B39,L$11:L$40,0),"")="","-",IF(OR(INDEX(I$11:I$40,MATCH(B39,L$11:L$40,0))="",INDEX(J$11:J$40,MATCH(B39,L$11:L$40,0))="",INDEX(K$11:K$40,MATCH(B39,L$11:L$40,0))&lt;&gt;"内容は変化しない作業"),"-",MATCH(B39,L$11:L$40,0))))</f>
        <v>-</v>
      </c>
      <c r="F39" s="79" t="str">
        <f aca="false" t="array" ref="F39:F39">IF(E39="-","-",IF(AND(C39&lt;&gt;"",D39&gt;0,INDEX(K$11:K$40,E39)="内容は変化しない作業",AND(E39&lt;&gt;"-",E39&lt;&gt;""),INDEX(I$11:I$40,E39)&lt;&gt;"",INDEX(J$11:J$40,E39)&lt;&gt;""),INDEX(J$11:J$40,E39)-D39,"-"))</f>
        <v>-</v>
      </c>
      <c r="H39" s="95" t="n">
        <v>29</v>
      </c>
      <c r="I39" s="88"/>
      <c r="J39" s="96"/>
      <c r="K39" s="97"/>
      <c r="L39" s="94"/>
      <c r="N39" s="85" t="str">
        <f aca="false" t="array" ref="N39:N39">IF(AND(I39&lt;&gt;"",J39&gt;0,K39="内容は変化しない作業",L39&gt;0,INDEX(C$11:C$40,L39)&lt;&gt;"",INDEX(D$11:D$40,L39)&lt;&gt;""),J39-INDEX(D$11:D$40,L39),"-")</f>
        <v>-</v>
      </c>
      <c r="O39" s="38"/>
    </row>
    <row r="40" customFormat="false" ht="18" hidden="false" customHeight="true" outlineLevel="0" collapsed="false">
      <c r="B40" s="95" t="n">
        <v>30</v>
      </c>
      <c r="C40" s="103"/>
      <c r="D40" s="104"/>
      <c r="E40" s="78" t="str">
        <f aca="false">IF(OR(C40="",D40=""),"-",IF(IFERROR(MATCH(B40,L$11:L$40,0),"")="","-",IF(OR(INDEX(I$11:I$40,MATCH(B40,L$11:L$40,0))="",INDEX(J$11:J$40,MATCH(B40,L$11:L$40,0))="",INDEX(K$11:K$40,MATCH(B40,L$11:L$40,0))&lt;&gt;"内容は変化しない作業"),"-",MATCH(B40,L$11:L$40,0))))</f>
        <v>-</v>
      </c>
      <c r="F40" s="79" t="str">
        <f aca="false" t="array" ref="F40:F40">IF(E40="-","-",IF(AND(C40&lt;&gt;"",D40&gt;0,INDEX(K$11:K$40,E40)="内容は変化しない作業",AND(E40&lt;&gt;"-",E40&lt;&gt;""),INDEX(I$11:I$40,E40)&lt;&gt;"",INDEX(J$11:J$40,E40)&lt;&gt;""),INDEX(J$11:J$40,E40)-D40,"-"))</f>
        <v>-</v>
      </c>
      <c r="H40" s="95" t="n">
        <v>30</v>
      </c>
      <c r="I40" s="103"/>
      <c r="J40" s="105"/>
      <c r="K40" s="106"/>
      <c r="L40" s="107"/>
      <c r="N40" s="85" t="str">
        <f aca="false" t="array" ref="N40:N40">IF(AND(I40&lt;&gt;"",J40&gt;0,K40="内容は変化しない作業",L40&gt;0,INDEX(C$11:C$40,L40)&lt;&gt;"",INDEX(D$11:D$40,L40)&lt;&gt;""),J40-INDEX(D$11:D$40,L40),"-")</f>
        <v>-</v>
      </c>
      <c r="O40" s="38"/>
    </row>
    <row r="41" customFormat="false" ht="18" hidden="false" customHeight="true" outlineLevel="0" collapsed="false">
      <c r="B41" s="108"/>
      <c r="C41" s="108"/>
      <c r="D41" s="108"/>
      <c r="E41" s="108"/>
      <c r="F41" s="108"/>
      <c r="G41" s="108"/>
      <c r="H41" s="108"/>
      <c r="I41" s="108"/>
      <c r="J41" s="108"/>
      <c r="K41" s="108"/>
      <c r="L41" s="108"/>
      <c r="M41" s="108"/>
      <c r="N41" s="108"/>
    </row>
    <row r="42" customFormat="false" ht="18" hidden="false" customHeight="true" outlineLevel="0" collapsed="false">
      <c r="D42" s="108"/>
      <c r="E42" s="108"/>
      <c r="F42" s="108"/>
      <c r="J42" s="80"/>
      <c r="N42" s="109"/>
    </row>
  </sheetData>
  <sheetProtection algorithmName="SHA-512" hashValue="7ZDfDATA+Y4oCm1G9W1VsBalOLPlyfmiTSmb8aV8sam0ylFZ4OqwtKCf973E8JUGQcDc8Zyd7TdjwHw+d5z7ng==" saltValue="hqDSXsT5AfghKwI72wiPfQ==" spinCount="100000" sheet="true" objects="true" scenarios="true"/>
  <conditionalFormatting sqref="L11:L40">
    <cfRule type="expression" priority="2" aboveAverage="0" equalAverage="0" bottom="0" percent="0" rank="0" text="" dxfId="0">
      <formula>AND(N11="-",L11&lt;&gt;"")</formula>
    </cfRule>
    <cfRule type="expression" priority="3" aboveAverage="0" equalAverage="0" bottom="0" percent="0" rank="0" text="" dxfId="1">
      <formula>AND(L11&lt;&gt;"",K11="内容は変化しない作業",N11&lt;&gt;"-")</formula>
    </cfRule>
    <cfRule type="expression" priority="4" aboveAverage="0" equalAverage="0" bottom="0" percent="0" rank="0" text="" dxfId="2">
      <formula>K11="内容は変化しない作業"</formula>
    </cfRule>
  </conditionalFormatting>
  <conditionalFormatting sqref="H11:H40">
    <cfRule type="expression" priority="5" aboveAverage="0" equalAverage="0" bottom="0" percent="0" rank="0" text="" dxfId="3">
      <formula>OR($I11="",$J11="")</formula>
    </cfRule>
  </conditionalFormatting>
  <conditionalFormatting sqref="I11:K40">
    <cfRule type="expression" priority="6" aboveAverage="0" equalAverage="0" bottom="0" percent="0" rank="0" text="" dxfId="2">
      <formula>$J11=""</formula>
    </cfRule>
    <cfRule type="expression" priority="7" aboveAverage="0" equalAverage="0" bottom="0" percent="0" rank="0" text="" dxfId="2">
      <formula>$I11=""</formula>
    </cfRule>
  </conditionalFormatting>
  <conditionalFormatting sqref="C11:D40">
    <cfRule type="expression" priority="8" aboveAverage="0" equalAverage="0" bottom="0" percent="0" rank="0" text="" dxfId="2">
      <formula>$D11=""</formula>
    </cfRule>
    <cfRule type="expression" priority="9" aboveAverage="0" equalAverage="0" bottom="0" percent="0" rank="0" text="" dxfId="2">
      <formula>$C11=""</formula>
    </cfRule>
  </conditionalFormatting>
  <conditionalFormatting sqref="H11:K40">
    <cfRule type="expression" priority="10" aboveAverage="0" equalAverage="0" bottom="0" percent="0" rank="0" text="" dxfId="4">
      <formula>OR($K11="新たに追加される作業",AND($K11="内容は変化しない作業",$I11&lt;&gt;"",$J11&lt;&gt;"",$L11&lt;&gt;"",$N11="-"),AND($I11&lt;&gt;"",$J11&lt;&gt;"",$K12&lt;&gt;"",$N11="-"))</formula>
    </cfRule>
  </conditionalFormatting>
  <conditionalFormatting sqref="B11:D40">
    <cfRule type="expression" priority="11" aboveAverage="0" equalAverage="0" bottom="0" percent="0" rank="0" text="" dxfId="5">
      <formula>AND($C11&lt;&gt;"",$D11&lt;&gt;"",$E11="-")</formula>
    </cfRule>
  </conditionalFormatting>
  <dataValidations count="3">
    <dataValidation allowBlank="true" errorStyle="stop" operator="between" showDropDown="false" showErrorMessage="true" showInputMessage="true" sqref="K11:K40" type="list">
      <formula1>$P$11:$P$13</formula1>
      <formula2>0</formula2>
    </dataValidation>
    <dataValidation allowBlank="true" errorStyle="stop" operator="greaterThanOrEqual" showDropDown="false" showErrorMessage="true" showInputMessage="true" sqref="D11:D40 J11:J40" type="whole">
      <formula1>1</formula1>
      <formula2>0</formula2>
    </dataValidation>
    <dataValidation allowBlank="true" errorStyle="stop" operator="between" showDropDown="false" showErrorMessage="true" showInputMessage="true" sqref="L11:L40" type="whole">
      <formula1>1</formula1>
      <formula2>30</formula2>
    </dataValidation>
  </dataValidations>
  <printOptions headings="false" gridLines="false" gridLinesSet="true" horizontalCentered="false" verticalCentered="false"/>
  <pageMargins left="0.7" right="0.7" top="0.75" bottom="0.75" header="0.511811023622047" footer="0.511811023622047"/>
  <pageSetup paperSize="9" scale="54"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3"/>
  <sheetViews>
    <sheetView showFormulas="false" showGridLines="false" showRowColHeaders="true" showZeros="true" rightToLeft="false" tabSelected="false" showOutlineSymbols="true" defaultGridColor="true" view="pageBreakPreview" topLeftCell="A4" colorId="64" zoomScale="100" zoomScaleNormal="55" zoomScalePageLayoutView="100" workbookViewId="0">
      <selection pane="topLeft" activeCell="S55" activeCellId="0" sqref="S55"/>
    </sheetView>
  </sheetViews>
  <sheetFormatPr defaultColWidth="8.5390625" defaultRowHeight="18" zeroHeight="false" outlineLevelRow="1" outlineLevelCol="0"/>
  <cols>
    <col collapsed="false" customWidth="true" hidden="false" outlineLevel="0" max="1" min="1" style="34" width="1.58"/>
    <col collapsed="false" customWidth="true" hidden="false" outlineLevel="0" max="2" min="2" style="34" width="1.08"/>
    <col collapsed="false" customWidth="true" hidden="false" outlineLevel="0" max="3" min="3" style="34" width="18.58"/>
    <col collapsed="false" customWidth="true" hidden="false" outlineLevel="0" max="4" min="4" style="34" width="1.08"/>
    <col collapsed="false" customWidth="true" hidden="false" outlineLevel="0" max="5" min="5" style="34" width="2.5"/>
    <col collapsed="false" customWidth="true" hidden="false" outlineLevel="0" max="6" min="6" style="34" width="1.08"/>
    <col collapsed="false" customWidth="true" hidden="false" outlineLevel="0" max="7" min="7" style="34" width="18.58"/>
    <col collapsed="false" customWidth="true" hidden="false" outlineLevel="0" max="8" min="8" style="34" width="1.08"/>
    <col collapsed="false" customWidth="true" hidden="false" outlineLevel="0" max="9" min="9" style="34" width="2.5"/>
    <col collapsed="false" customWidth="true" hidden="false" outlineLevel="0" max="10" min="10" style="34" width="1.08"/>
    <col collapsed="false" customWidth="true" hidden="false" outlineLevel="0" max="11" min="11" style="34" width="18.58"/>
    <col collapsed="false" customWidth="true" hidden="false" outlineLevel="0" max="12" min="12" style="34" width="1.08"/>
    <col collapsed="false" customWidth="true" hidden="false" outlineLevel="0" max="13" min="13" style="34" width="2.5"/>
    <col collapsed="false" customWidth="true" hidden="false" outlineLevel="0" max="14" min="14" style="34" width="1.08"/>
    <col collapsed="false" customWidth="true" hidden="false" outlineLevel="0" max="15" min="15" style="34" width="18.58"/>
    <col collapsed="false" customWidth="true" hidden="false" outlineLevel="0" max="16" min="16" style="34" width="1.08"/>
    <col collapsed="false" customWidth="true" hidden="false" outlineLevel="0" max="17" min="17" style="34" width="2.5"/>
    <col collapsed="false" customWidth="true" hidden="false" outlineLevel="0" max="18" min="18" style="34" width="1.08"/>
    <col collapsed="false" customWidth="true" hidden="false" outlineLevel="0" max="19" min="19" style="34" width="18.58"/>
    <col collapsed="false" customWidth="true" hidden="false" outlineLevel="0" max="20" min="20" style="34" width="1.08"/>
    <col collapsed="false" customWidth="true" hidden="false" outlineLevel="0" max="21" min="21" style="34" width="2.5"/>
    <col collapsed="false" customWidth="true" hidden="false" outlineLevel="0" max="22" min="22" style="34" width="2.08"/>
    <col collapsed="false" customWidth="true" hidden="false" outlineLevel="0" max="23" min="23" style="34" width="4.58"/>
    <col collapsed="false" customWidth="true" hidden="false" outlineLevel="0" max="24" min="24" style="110" width="13.5"/>
  </cols>
  <sheetData>
    <row r="1" customFormat="false" ht="24" hidden="false" customHeight="true" outlineLevel="0" collapsed="false">
      <c r="A1" s="35"/>
      <c r="B1" s="36" t="s">
        <v>48</v>
      </c>
      <c r="C1" s="36"/>
      <c r="D1" s="36"/>
      <c r="E1" s="36"/>
      <c r="F1" s="36"/>
      <c r="G1" s="36"/>
      <c r="H1" s="36"/>
      <c r="I1" s="36"/>
      <c r="J1" s="36"/>
      <c r="K1" s="36"/>
      <c r="L1" s="36"/>
      <c r="M1" s="36"/>
      <c r="N1" s="35"/>
      <c r="O1" s="35"/>
      <c r="P1" s="35"/>
      <c r="Q1" s="35"/>
      <c r="R1" s="35"/>
      <c r="S1" s="35"/>
      <c r="T1" s="35"/>
      <c r="U1" s="35"/>
      <c r="V1" s="35"/>
      <c r="W1" s="35"/>
      <c r="X1" s="35"/>
    </row>
    <row r="2" customFormat="false" ht="13.5" hidden="false" customHeight="true" outlineLevel="0" collapsed="false"/>
    <row r="3" customFormat="false" ht="18" hidden="false" customHeight="true" outlineLevel="0" collapsed="false">
      <c r="O3" s="111" t="s">
        <v>28</v>
      </c>
      <c r="P3" s="111"/>
      <c r="Q3" s="111"/>
      <c r="R3" s="111"/>
      <c r="S3" s="44" t="n">
        <f aca="false">'（別紙１）省力化計算シート'!M3</f>
        <v>0.571428571428571</v>
      </c>
    </row>
    <row r="4" customFormat="false" ht="6" hidden="false" customHeight="true" outlineLevel="0" collapsed="false">
      <c r="S4" s="112"/>
    </row>
    <row r="5" customFormat="false" ht="18" hidden="false" customHeight="true" outlineLevel="0" collapsed="false">
      <c r="B5" s="47"/>
      <c r="C5" s="46" t="s">
        <v>49</v>
      </c>
      <c r="D5" s="47"/>
      <c r="E5" s="47"/>
      <c r="F5" s="47"/>
      <c r="G5" s="46"/>
      <c r="H5" s="47"/>
      <c r="I5" s="47"/>
      <c r="J5" s="47"/>
      <c r="K5" s="46"/>
      <c r="L5" s="47"/>
      <c r="M5" s="47"/>
      <c r="N5" s="47"/>
      <c r="O5" s="113" t="s">
        <v>50</v>
      </c>
      <c r="P5" s="113"/>
      <c r="Q5" s="113"/>
      <c r="R5" s="114"/>
      <c r="S5" s="115" t="n">
        <f aca="false">'（別紙１）省力化計算シート'!D3</f>
        <v>7</v>
      </c>
      <c r="T5" s="116" t="s">
        <v>26</v>
      </c>
      <c r="U5" s="116"/>
      <c r="V5" s="117"/>
      <c r="W5" s="117"/>
    </row>
    <row r="6" customFormat="false" ht="7.5" hidden="false" customHeight="true" outlineLevel="0" collapsed="false">
      <c r="C6" s="118"/>
      <c r="G6" s="118"/>
      <c r="K6" s="118"/>
      <c r="O6" s="118"/>
      <c r="S6" s="118"/>
    </row>
    <row r="7" customFormat="false" ht="7.5" hidden="false" customHeight="true" outlineLevel="0" collapsed="false">
      <c r="B7" s="119"/>
      <c r="C7" s="120"/>
      <c r="D7" s="120"/>
      <c r="E7" s="120"/>
      <c r="F7" s="120"/>
      <c r="G7" s="120"/>
      <c r="H7" s="120"/>
      <c r="I7" s="120"/>
      <c r="J7" s="120"/>
      <c r="K7" s="120"/>
      <c r="L7" s="120"/>
      <c r="M7" s="120"/>
      <c r="N7" s="120"/>
      <c r="O7" s="120"/>
      <c r="P7" s="120"/>
      <c r="Q7" s="120"/>
      <c r="R7" s="120"/>
      <c r="S7" s="120"/>
      <c r="T7" s="120"/>
      <c r="U7" s="121"/>
    </row>
    <row r="8" customFormat="false" ht="18" hidden="false" customHeight="true" outlineLevel="0" collapsed="false">
      <c r="B8" s="122"/>
      <c r="C8" s="123" t="str">
        <f aca="false">'（別紙１）省力化計算シート'!C11</f>
        <v>部材運搬・段取り</v>
      </c>
      <c r="E8" s="124" t="s">
        <v>51</v>
      </c>
      <c r="G8" s="123" t="str">
        <f aca="false">'（別紙１）省力化計算シート'!C12</f>
        <v>手作業ケレン（電動工具・ワイヤーブラシ）</v>
      </c>
      <c r="I8" s="124" t="s">
        <v>51</v>
      </c>
      <c r="K8" s="123" t="str">
        <f aca="false">'（別紙１）省力化計算シート'!C13</f>
        <v>取出し・仕上がり確認・在庫区分</v>
      </c>
      <c r="M8" s="124" t="s">
        <v>51</v>
      </c>
      <c r="O8" s="123" t="n">
        <f aca="false">'（別紙１）省力化計算シート'!C14</f>
        <v>0</v>
      </c>
      <c r="Q8" s="124" t="s">
        <v>51</v>
      </c>
      <c r="S8" s="123" t="n">
        <f aca="false">'（別紙１）省力化計算シート'!C15</f>
        <v>0</v>
      </c>
      <c r="U8" s="125" t="s">
        <v>51</v>
      </c>
      <c r="X8" s="126" t="s">
        <v>52</v>
      </c>
    </row>
    <row r="9" customFormat="false" ht="18" hidden="false" customHeight="true" outlineLevel="0" collapsed="false">
      <c r="B9" s="122"/>
      <c r="C9" s="127" t="str">
        <f aca="false">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60分</v>
      </c>
      <c r="E9" s="124"/>
      <c r="G9" s="127" t="str">
        <f aca="false">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360分</v>
      </c>
      <c r="I9" s="124"/>
      <c r="K9" s="127" t="str">
        <f aca="false">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60分</v>
      </c>
      <c r="M9" s="124"/>
      <c r="O9" s="127" t="str">
        <f aca="false">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
      </c>
      <c r="Q9" s="124"/>
      <c r="S9" s="127" t="str">
        <f aca="false">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
      </c>
      <c r="U9" s="125"/>
      <c r="X9" s="126"/>
    </row>
    <row r="10" customFormat="false" ht="15" hidden="false" customHeight="true" outlineLevel="0" collapsed="false">
      <c r="B10" s="122"/>
      <c r="C10" s="128" t="s">
        <v>53</v>
      </c>
      <c r="G10" s="128" t="s">
        <v>54</v>
      </c>
      <c r="K10" s="128" t="s">
        <v>55</v>
      </c>
      <c r="O10" s="128"/>
      <c r="S10" s="128"/>
      <c r="U10" s="129"/>
      <c r="X10" s="130"/>
    </row>
    <row r="11" customFormat="false" ht="15" hidden="false" customHeight="true" outlineLevel="0" collapsed="false">
      <c r="B11" s="122"/>
      <c r="C11" s="128"/>
      <c r="G11" s="128"/>
      <c r="K11" s="128"/>
      <c r="O11" s="128"/>
      <c r="S11" s="128"/>
      <c r="U11" s="129"/>
      <c r="X11" s="131" t="s">
        <v>56</v>
      </c>
    </row>
    <row r="12" customFormat="false" ht="7.5" hidden="false" customHeight="true" outlineLevel="0" collapsed="false">
      <c r="B12" s="132"/>
      <c r="C12" s="133"/>
      <c r="D12" s="133"/>
      <c r="E12" s="133"/>
      <c r="F12" s="133"/>
      <c r="G12" s="133"/>
      <c r="H12" s="133"/>
      <c r="I12" s="133"/>
      <c r="J12" s="133"/>
      <c r="K12" s="133"/>
      <c r="L12" s="133"/>
      <c r="M12" s="133"/>
      <c r="N12" s="133"/>
      <c r="O12" s="133"/>
      <c r="P12" s="133"/>
      <c r="Q12" s="133"/>
      <c r="R12" s="133"/>
      <c r="S12" s="133"/>
      <c r="T12" s="133"/>
      <c r="U12" s="134"/>
      <c r="X12" s="135"/>
    </row>
    <row r="13" customFormat="false" ht="7.5" hidden="false" customHeight="true" outlineLevel="0" collapsed="false">
      <c r="X13" s="135"/>
    </row>
    <row r="14" customFormat="false" ht="7.5" hidden="false" customHeight="true" outlineLevel="0" collapsed="false">
      <c r="B14" s="136"/>
      <c r="C14" s="120"/>
      <c r="D14" s="120"/>
      <c r="E14" s="120"/>
      <c r="F14" s="120"/>
      <c r="G14" s="120"/>
      <c r="H14" s="120"/>
      <c r="I14" s="120"/>
      <c r="J14" s="120"/>
      <c r="K14" s="120"/>
      <c r="L14" s="120"/>
      <c r="M14" s="120"/>
      <c r="N14" s="120"/>
      <c r="O14" s="120"/>
      <c r="P14" s="120"/>
      <c r="Q14" s="120"/>
      <c r="R14" s="120"/>
      <c r="S14" s="120"/>
      <c r="T14" s="120"/>
      <c r="U14" s="121"/>
      <c r="X14" s="135"/>
    </row>
    <row r="15" customFormat="false" ht="18" hidden="false" customHeight="true" outlineLevel="0" collapsed="false">
      <c r="B15" s="137"/>
      <c r="C15" s="123" t="n">
        <f aca="false">'（別紙１）省力化計算シート'!C16</f>
        <v>0</v>
      </c>
      <c r="E15" s="124" t="s">
        <v>51</v>
      </c>
      <c r="G15" s="123" t="n">
        <f aca="false">'（別紙１）省力化計算シート'!C17</f>
        <v>0</v>
      </c>
      <c r="I15" s="124" t="s">
        <v>51</v>
      </c>
      <c r="K15" s="123" t="n">
        <f aca="false">'（別紙１）省力化計算シート'!C18</f>
        <v>0</v>
      </c>
      <c r="M15" s="124" t="s">
        <v>51</v>
      </c>
      <c r="O15" s="123" t="n">
        <f aca="false">'（別紙１）省力化計算シート'!C19</f>
        <v>0</v>
      </c>
      <c r="Q15" s="124" t="s">
        <v>51</v>
      </c>
      <c r="S15" s="123" t="n">
        <f aca="false">'（別紙１）省力化計算シート'!C20</f>
        <v>0</v>
      </c>
      <c r="U15" s="125" t="s">
        <v>51</v>
      </c>
      <c r="X15" s="138" t="s">
        <v>57</v>
      </c>
    </row>
    <row r="16" customFormat="false" ht="18" hidden="false" customHeight="true" outlineLevel="0" collapsed="false">
      <c r="B16" s="137"/>
      <c r="C16" s="127" t="str">
        <f aca="false">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
      </c>
      <c r="E16" s="124"/>
      <c r="G16" s="127" t="str">
        <f aca="false">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
      </c>
      <c r="I16" s="124"/>
      <c r="K16" s="127" t="str">
        <f aca="false">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
      </c>
      <c r="M16" s="124"/>
      <c r="O16" s="127" t="str">
        <f aca="false">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
      </c>
      <c r="Q16" s="124"/>
      <c r="S16" s="127" t="str">
        <f aca="false">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
      </c>
      <c r="U16" s="125"/>
      <c r="X16" s="138"/>
    </row>
    <row r="17" customFormat="false" ht="15" hidden="false" customHeight="true" outlineLevel="0" collapsed="false">
      <c r="B17" s="137"/>
      <c r="C17" s="128"/>
      <c r="G17" s="128"/>
      <c r="K17" s="128"/>
      <c r="O17" s="128"/>
      <c r="S17" s="128"/>
      <c r="U17" s="129"/>
      <c r="X17" s="139" t="s">
        <v>58</v>
      </c>
    </row>
    <row r="18" customFormat="false" ht="15" hidden="false" customHeight="true" outlineLevel="0" collapsed="false">
      <c r="B18" s="137"/>
      <c r="C18" s="128"/>
      <c r="G18" s="128"/>
      <c r="K18" s="128"/>
      <c r="O18" s="128"/>
      <c r="S18" s="128"/>
      <c r="U18" s="129"/>
      <c r="X18" s="139"/>
    </row>
    <row r="19" customFormat="false" ht="7.5" hidden="false" customHeight="true" outlineLevel="0" collapsed="false">
      <c r="B19" s="140"/>
      <c r="C19" s="133"/>
      <c r="D19" s="133"/>
      <c r="E19" s="133"/>
      <c r="F19" s="133"/>
      <c r="G19" s="133"/>
      <c r="H19" s="133"/>
      <c r="I19" s="133"/>
      <c r="J19" s="133"/>
      <c r="K19" s="133"/>
      <c r="L19" s="133"/>
      <c r="M19" s="133"/>
      <c r="N19" s="133"/>
      <c r="O19" s="133"/>
      <c r="P19" s="133"/>
      <c r="Q19" s="133"/>
      <c r="R19" s="133"/>
      <c r="S19" s="133"/>
      <c r="T19" s="133"/>
      <c r="U19" s="134"/>
    </row>
    <row r="20" customFormat="false" ht="7.5" hidden="false" customHeight="true" outlineLevel="0" collapsed="false"/>
    <row r="21" customFormat="false" ht="7.5" hidden="false" customHeight="true" outlineLevel="0" collapsed="false">
      <c r="B21" s="136"/>
      <c r="C21" s="120"/>
      <c r="D21" s="120"/>
      <c r="E21" s="120"/>
      <c r="F21" s="120"/>
      <c r="G21" s="120"/>
      <c r="H21" s="120"/>
      <c r="I21" s="120"/>
      <c r="J21" s="120"/>
      <c r="K21" s="120"/>
      <c r="L21" s="120"/>
      <c r="M21" s="120"/>
      <c r="N21" s="120"/>
      <c r="O21" s="120"/>
      <c r="P21" s="120"/>
      <c r="Q21" s="120"/>
      <c r="R21" s="120"/>
      <c r="S21" s="120"/>
      <c r="T21" s="120"/>
      <c r="U21" s="121"/>
    </row>
    <row r="22" customFormat="false" ht="18" hidden="false" customHeight="true" outlineLevel="0" collapsed="false">
      <c r="B22" s="137"/>
      <c r="C22" s="123" t="n">
        <f aca="false">'（別紙１）省力化計算シート'!C21</f>
        <v>0</v>
      </c>
      <c r="E22" s="124" t="s">
        <v>51</v>
      </c>
      <c r="G22" s="123" t="n">
        <f aca="false">'（別紙１）省力化計算シート'!C22</f>
        <v>0</v>
      </c>
      <c r="I22" s="124" t="s">
        <v>51</v>
      </c>
      <c r="K22" s="123" t="n">
        <f aca="false">'（別紙１）省力化計算シート'!C23</f>
        <v>0</v>
      </c>
      <c r="M22" s="124" t="s">
        <v>51</v>
      </c>
      <c r="O22" s="123" t="n">
        <f aca="false">'（別紙１）省力化計算シート'!C24</f>
        <v>0</v>
      </c>
      <c r="Q22" s="124" t="s">
        <v>51</v>
      </c>
      <c r="S22" s="123" t="n">
        <f aca="false">'（別紙１）省力化計算シート'!C25</f>
        <v>0</v>
      </c>
      <c r="U22" s="125" t="s">
        <v>51</v>
      </c>
    </row>
    <row r="23" customFormat="false" ht="18" hidden="false" customHeight="true" outlineLevel="0" collapsed="false">
      <c r="B23" s="137"/>
      <c r="C23" s="127" t="str">
        <f aca="false">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124"/>
      <c r="G23" s="127" t="str">
        <f aca="false">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124"/>
      <c r="K23" s="127" t="str">
        <f aca="false">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124"/>
      <c r="O23" s="127" t="str">
        <f aca="false">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124"/>
      <c r="S23" s="127" t="str">
        <f aca="false">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125"/>
    </row>
    <row r="24" customFormat="false" ht="15" hidden="false" customHeight="true" outlineLevel="0" collapsed="false">
      <c r="B24" s="137"/>
      <c r="C24" s="128"/>
      <c r="G24" s="128"/>
      <c r="K24" s="128"/>
      <c r="O24" s="128"/>
      <c r="S24" s="128"/>
      <c r="U24" s="129"/>
    </row>
    <row r="25" customFormat="false" ht="15" hidden="false" customHeight="true" outlineLevel="0" collapsed="false">
      <c r="B25" s="137"/>
      <c r="C25" s="128"/>
      <c r="G25" s="128"/>
      <c r="K25" s="128"/>
      <c r="O25" s="128"/>
      <c r="S25" s="128"/>
      <c r="U25" s="129"/>
    </row>
    <row r="26" customFormat="false" ht="7.5" hidden="false" customHeight="true" outlineLevel="0" collapsed="false">
      <c r="B26" s="140"/>
      <c r="C26" s="133"/>
      <c r="D26" s="133"/>
      <c r="E26" s="133"/>
      <c r="F26" s="133"/>
      <c r="G26" s="133"/>
      <c r="H26" s="133"/>
      <c r="I26" s="133"/>
      <c r="J26" s="133"/>
      <c r="K26" s="133"/>
      <c r="L26" s="133"/>
      <c r="M26" s="133"/>
      <c r="N26" s="133"/>
      <c r="O26" s="133"/>
      <c r="P26" s="133"/>
      <c r="Q26" s="133"/>
      <c r="R26" s="133"/>
      <c r="S26" s="133"/>
      <c r="T26" s="133"/>
      <c r="U26" s="134"/>
    </row>
    <row r="27" customFormat="false" ht="7.5" hidden="false" customHeight="true" outlineLevel="0" collapsed="false"/>
    <row r="28" customFormat="false" ht="7.5" hidden="true" customHeight="true" outlineLevel="1" collapsed="false">
      <c r="B28" s="136"/>
      <c r="C28" s="120"/>
      <c r="D28" s="120"/>
      <c r="E28" s="120"/>
      <c r="F28" s="120"/>
      <c r="G28" s="120"/>
      <c r="H28" s="120"/>
      <c r="I28" s="120"/>
      <c r="J28" s="120"/>
      <c r="K28" s="120"/>
      <c r="L28" s="120"/>
      <c r="M28" s="120"/>
      <c r="N28" s="120"/>
      <c r="O28" s="120"/>
      <c r="P28" s="120"/>
      <c r="Q28" s="120"/>
      <c r="R28" s="120"/>
      <c r="S28" s="120"/>
      <c r="T28" s="120"/>
      <c r="U28" s="121"/>
    </row>
    <row r="29" customFormat="false" ht="18.75" hidden="true" customHeight="true" outlineLevel="1" collapsed="false">
      <c r="B29" s="137"/>
      <c r="C29" s="123" t="n">
        <f aca="false">'（別紙１）省力化計算シート'!C26</f>
        <v>0</v>
      </c>
      <c r="E29" s="124" t="s">
        <v>51</v>
      </c>
      <c r="G29" s="123" t="n">
        <f aca="false">'（別紙１）省力化計算シート'!C27</f>
        <v>0</v>
      </c>
      <c r="I29" s="124" t="s">
        <v>51</v>
      </c>
      <c r="K29" s="123" t="n">
        <f aca="false">'（別紙１）省力化計算シート'!C28</f>
        <v>0</v>
      </c>
      <c r="M29" s="124" t="s">
        <v>51</v>
      </c>
      <c r="O29" s="123" t="n">
        <f aca="false">'（別紙１）省力化計算シート'!C29</f>
        <v>0</v>
      </c>
      <c r="Q29" s="124" t="s">
        <v>51</v>
      </c>
      <c r="S29" s="123" t="n">
        <f aca="false">'（別紙１）省力化計算シート'!C30</f>
        <v>0</v>
      </c>
      <c r="U29" s="125" t="s">
        <v>51</v>
      </c>
    </row>
    <row r="30" customFormat="false" ht="18.75" hidden="true" customHeight="true" outlineLevel="1" collapsed="false">
      <c r="B30" s="137"/>
      <c r="C30" s="127" t="str">
        <f aca="false">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124"/>
      <c r="G30" s="127" t="str">
        <f aca="false">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124"/>
      <c r="K30" s="127" t="str">
        <f aca="false">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124"/>
      <c r="O30" s="127" t="str">
        <f aca="false">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124"/>
      <c r="S30" s="127" t="str">
        <f aca="false">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125"/>
    </row>
    <row r="31" customFormat="false" ht="15" hidden="true" customHeight="true" outlineLevel="1" collapsed="false">
      <c r="B31" s="137"/>
      <c r="C31" s="128"/>
      <c r="G31" s="128"/>
      <c r="K31" s="128"/>
      <c r="O31" s="128"/>
      <c r="S31" s="128"/>
      <c r="U31" s="129"/>
    </row>
    <row r="32" customFormat="false" ht="15" hidden="true" customHeight="true" outlineLevel="1" collapsed="false">
      <c r="B32" s="137"/>
      <c r="C32" s="128"/>
      <c r="G32" s="128"/>
      <c r="K32" s="128"/>
      <c r="O32" s="128"/>
      <c r="S32" s="128"/>
      <c r="U32" s="129"/>
    </row>
    <row r="33" customFormat="false" ht="7.5" hidden="true" customHeight="true" outlineLevel="1" collapsed="false">
      <c r="B33" s="140"/>
      <c r="C33" s="133"/>
      <c r="D33" s="133"/>
      <c r="E33" s="133"/>
      <c r="F33" s="133"/>
      <c r="G33" s="133"/>
      <c r="H33" s="133"/>
      <c r="I33" s="133"/>
      <c r="J33" s="133"/>
      <c r="K33" s="133"/>
      <c r="L33" s="133"/>
      <c r="M33" s="133"/>
      <c r="N33" s="133"/>
      <c r="O33" s="133"/>
      <c r="P33" s="133"/>
      <c r="Q33" s="133"/>
      <c r="R33" s="133"/>
      <c r="S33" s="133"/>
      <c r="T33" s="133"/>
      <c r="U33" s="134"/>
    </row>
    <row r="34" customFormat="false" ht="7.5" hidden="true" customHeight="true" outlineLevel="1" collapsed="false"/>
    <row r="35" customFormat="false" ht="7.5" hidden="true" customHeight="true" outlineLevel="1" collapsed="false">
      <c r="B35" s="136"/>
      <c r="C35" s="120"/>
      <c r="D35" s="120"/>
      <c r="E35" s="120"/>
      <c r="F35" s="120"/>
      <c r="G35" s="120"/>
      <c r="H35" s="120"/>
      <c r="I35" s="120"/>
      <c r="J35" s="120"/>
      <c r="K35" s="120"/>
      <c r="L35" s="120"/>
      <c r="M35" s="120"/>
      <c r="N35" s="120"/>
      <c r="O35" s="120"/>
      <c r="P35" s="120"/>
      <c r="Q35" s="120"/>
      <c r="R35" s="120"/>
      <c r="S35" s="120"/>
      <c r="T35" s="120"/>
      <c r="U35" s="121"/>
    </row>
    <row r="36" customFormat="false" ht="18.75" hidden="true" customHeight="true" outlineLevel="1" collapsed="false">
      <c r="B36" s="137"/>
      <c r="C36" s="123" t="n">
        <f aca="false">'（別紙１）省力化計算シート'!C31</f>
        <v>0</v>
      </c>
      <c r="E36" s="124" t="s">
        <v>51</v>
      </c>
      <c r="G36" s="123" t="n">
        <f aca="false">'（別紙１）省力化計算シート'!C32</f>
        <v>0</v>
      </c>
      <c r="I36" s="124" t="s">
        <v>51</v>
      </c>
      <c r="K36" s="123" t="n">
        <f aca="false">'（別紙１）省力化計算シート'!C33</f>
        <v>0</v>
      </c>
      <c r="M36" s="124" t="s">
        <v>51</v>
      </c>
      <c r="O36" s="123" t="n">
        <f aca="false">'（別紙１）省力化計算シート'!C34</f>
        <v>0</v>
      </c>
      <c r="Q36" s="124" t="s">
        <v>51</v>
      </c>
      <c r="S36" s="123" t="n">
        <f aca="false">'（別紙１）省力化計算シート'!C35</f>
        <v>0</v>
      </c>
      <c r="U36" s="125" t="s">
        <v>51</v>
      </c>
    </row>
    <row r="37" customFormat="false" ht="18.75" hidden="true" customHeight="true" outlineLevel="1" collapsed="false">
      <c r="B37" s="137"/>
      <c r="C37" s="127" t="str">
        <f aca="false">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124"/>
      <c r="G37" s="127" t="str">
        <f aca="false">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124"/>
      <c r="K37" s="127" t="str">
        <f aca="false">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124"/>
      <c r="O37" s="127" t="str">
        <f aca="false">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124"/>
      <c r="S37" s="127" t="str">
        <f aca="false">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125"/>
    </row>
    <row r="38" customFormat="false" ht="15" hidden="true" customHeight="true" outlineLevel="1" collapsed="false">
      <c r="B38" s="137"/>
      <c r="C38" s="128"/>
      <c r="G38" s="128"/>
      <c r="K38" s="128"/>
      <c r="O38" s="128"/>
      <c r="S38" s="128"/>
      <c r="U38" s="129"/>
    </row>
    <row r="39" customFormat="false" ht="15" hidden="true" customHeight="true" outlineLevel="1" collapsed="false">
      <c r="B39" s="137"/>
      <c r="C39" s="128"/>
      <c r="G39" s="128"/>
      <c r="K39" s="128"/>
      <c r="O39" s="128"/>
      <c r="S39" s="128"/>
      <c r="U39" s="129"/>
    </row>
    <row r="40" customFormat="false" ht="7.5" hidden="true" customHeight="true" outlineLevel="1" collapsed="false">
      <c r="B40" s="140"/>
      <c r="C40" s="133"/>
      <c r="D40" s="133"/>
      <c r="E40" s="133"/>
      <c r="F40" s="133"/>
      <c r="G40" s="133"/>
      <c r="H40" s="133"/>
      <c r="I40" s="133"/>
      <c r="J40" s="133"/>
      <c r="K40" s="133"/>
      <c r="L40" s="133"/>
      <c r="M40" s="133"/>
      <c r="N40" s="133"/>
      <c r="O40" s="133"/>
      <c r="P40" s="133"/>
      <c r="Q40" s="133"/>
      <c r="R40" s="133"/>
      <c r="S40" s="133"/>
      <c r="T40" s="133"/>
      <c r="U40" s="134"/>
    </row>
    <row r="41" customFormat="false" ht="7.5" hidden="true" customHeight="true" outlineLevel="1" collapsed="false"/>
    <row r="42" customFormat="false" ht="7.5" hidden="true" customHeight="true" outlineLevel="1" collapsed="false">
      <c r="B42" s="136"/>
      <c r="C42" s="120"/>
      <c r="D42" s="120"/>
      <c r="E42" s="120"/>
      <c r="F42" s="120"/>
      <c r="G42" s="120"/>
      <c r="H42" s="120"/>
      <c r="I42" s="120"/>
      <c r="J42" s="120"/>
      <c r="K42" s="120"/>
      <c r="L42" s="120"/>
      <c r="M42" s="120"/>
      <c r="N42" s="120"/>
      <c r="O42" s="120"/>
      <c r="P42" s="120"/>
      <c r="Q42" s="120"/>
      <c r="R42" s="120"/>
      <c r="S42" s="120"/>
      <c r="T42" s="120"/>
      <c r="U42" s="141"/>
    </row>
    <row r="43" customFormat="false" ht="18.75" hidden="true" customHeight="true" outlineLevel="1" collapsed="false">
      <c r="B43" s="137"/>
      <c r="C43" s="123" t="n">
        <f aca="false">'（別紙１）省力化計算シート'!C36</f>
        <v>0</v>
      </c>
      <c r="E43" s="124" t="s">
        <v>51</v>
      </c>
      <c r="G43" s="123" t="n">
        <f aca="false">'（別紙１）省力化計算シート'!C37</f>
        <v>0</v>
      </c>
      <c r="I43" s="124" t="s">
        <v>51</v>
      </c>
      <c r="K43" s="123" t="n">
        <f aca="false">'（別紙１）省力化計算シート'!C38</f>
        <v>0</v>
      </c>
      <c r="M43" s="124" t="s">
        <v>51</v>
      </c>
      <c r="O43" s="123" t="n">
        <f aca="false">'（別紙１）省力化計算シート'!C39</f>
        <v>0</v>
      </c>
      <c r="Q43" s="124" t="s">
        <v>51</v>
      </c>
      <c r="S43" s="123" t="n">
        <f aca="false">'（別紙１）省力化計算シート'!C40</f>
        <v>0</v>
      </c>
      <c r="U43" s="142"/>
    </row>
    <row r="44" customFormat="false" ht="18.75" hidden="true" customHeight="true" outlineLevel="1" collapsed="false">
      <c r="B44" s="137"/>
      <c r="C44" s="127" t="str">
        <f aca="false">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124"/>
      <c r="G44" s="127" t="str">
        <f aca="false">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124"/>
      <c r="K44" s="127" t="str">
        <f aca="false">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124"/>
      <c r="O44" s="127" t="str">
        <f aca="false">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124"/>
      <c r="S44" s="127" t="str">
        <f aca="false">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142"/>
    </row>
    <row r="45" customFormat="false" ht="15" hidden="true" customHeight="true" outlineLevel="1" collapsed="false">
      <c r="B45" s="137"/>
      <c r="C45" s="128"/>
      <c r="G45" s="128"/>
      <c r="K45" s="128"/>
      <c r="O45" s="128"/>
      <c r="S45" s="128"/>
      <c r="U45" s="143"/>
    </row>
    <row r="46" customFormat="false" ht="15" hidden="true" customHeight="true" outlineLevel="1" collapsed="false">
      <c r="B46" s="137"/>
      <c r="C46" s="128"/>
      <c r="G46" s="128"/>
      <c r="K46" s="128"/>
      <c r="O46" s="128"/>
      <c r="S46" s="128"/>
      <c r="U46" s="143"/>
    </row>
    <row r="47" customFormat="false" ht="7.5" hidden="true" customHeight="true" outlineLevel="1" collapsed="false">
      <c r="B47" s="140"/>
      <c r="C47" s="133"/>
      <c r="D47" s="133"/>
      <c r="E47" s="133"/>
      <c r="F47" s="133"/>
      <c r="G47" s="133"/>
      <c r="H47" s="133"/>
      <c r="I47" s="133"/>
      <c r="J47" s="133"/>
      <c r="K47" s="133"/>
      <c r="L47" s="133"/>
      <c r="M47" s="133"/>
      <c r="N47" s="133"/>
      <c r="O47" s="133"/>
      <c r="P47" s="133"/>
      <c r="Q47" s="133"/>
      <c r="R47" s="133"/>
      <c r="S47" s="133"/>
      <c r="T47" s="133"/>
      <c r="U47" s="144"/>
    </row>
    <row r="48" customFormat="false" ht="17.25" hidden="false" customHeight="true" outlineLevel="0" collapsed="false">
      <c r="A48" s="145" t="str">
        <f aca="false">IF(COUNTA('（別紙１）省力化計算シート'!C26:C40)&lt;&gt;0,"← 非表示エリアに記載があります。[＋]をクリックして表示してください。[-]の場合は、すべて表示されています。","")</f>
        <v/>
      </c>
      <c r="B48" s="145"/>
      <c r="C48" s="145"/>
      <c r="D48" s="145"/>
      <c r="E48" s="145"/>
      <c r="F48" s="145"/>
      <c r="G48" s="145"/>
      <c r="H48" s="145"/>
      <c r="I48" s="145"/>
      <c r="J48" s="145"/>
      <c r="K48" s="145"/>
      <c r="L48" s="145"/>
      <c r="M48" s="145"/>
      <c r="N48" s="145"/>
      <c r="O48" s="145"/>
      <c r="P48" s="145"/>
      <c r="Q48" s="145"/>
      <c r="R48" s="145"/>
      <c r="S48" s="145"/>
      <c r="T48" s="145"/>
      <c r="U48" s="145"/>
    </row>
    <row r="49" customFormat="false" ht="5.25" hidden="false" customHeight="true" outlineLevel="0" collapsed="false">
      <c r="A49" s="146"/>
    </row>
    <row r="50" customFormat="false" ht="18" hidden="false" customHeight="true" outlineLevel="0" collapsed="false">
      <c r="B50" s="50"/>
      <c r="C50" s="49" t="s">
        <v>59</v>
      </c>
      <c r="D50" s="50"/>
      <c r="E50" s="50"/>
      <c r="F50" s="50"/>
      <c r="G50" s="50"/>
      <c r="H50" s="50"/>
      <c r="I50" s="50"/>
      <c r="J50" s="50"/>
      <c r="K50" s="147"/>
      <c r="L50" s="50"/>
      <c r="M50" s="50"/>
      <c r="N50" s="50"/>
      <c r="O50" s="148" t="s">
        <v>60</v>
      </c>
      <c r="P50" s="148"/>
      <c r="Q50" s="148"/>
      <c r="R50" s="149"/>
      <c r="S50" s="150" t="n">
        <f aca="false">'（別紙１）省力化計算シート'!J3</f>
        <v>3</v>
      </c>
      <c r="T50" s="151" t="s">
        <v>26</v>
      </c>
      <c r="U50" s="151"/>
      <c r="V50" s="117"/>
      <c r="W50" s="117"/>
    </row>
    <row r="51" customFormat="false" ht="7.5" hidden="false" customHeight="true" outlineLevel="0" collapsed="false">
      <c r="C51" s="118"/>
      <c r="G51" s="118"/>
      <c r="K51" s="118"/>
      <c r="O51" s="118"/>
      <c r="S51" s="118"/>
    </row>
    <row r="52" customFormat="false" ht="7.5" hidden="false" customHeight="true" outlineLevel="0" collapsed="false">
      <c r="B52" s="119"/>
      <c r="C52" s="120"/>
      <c r="D52" s="120"/>
      <c r="E52" s="120"/>
      <c r="F52" s="120"/>
      <c r="G52" s="120"/>
      <c r="H52" s="120"/>
      <c r="I52" s="120"/>
      <c r="J52" s="120"/>
      <c r="K52" s="120"/>
      <c r="L52" s="120"/>
      <c r="M52" s="120"/>
      <c r="N52" s="120"/>
      <c r="O52" s="120"/>
      <c r="P52" s="120"/>
      <c r="Q52" s="120"/>
      <c r="R52" s="120"/>
      <c r="S52" s="120"/>
      <c r="T52" s="120"/>
      <c r="U52" s="121"/>
    </row>
    <row r="53" customFormat="false" ht="18" hidden="false" customHeight="true" outlineLevel="0" collapsed="false">
      <c r="B53" s="122"/>
      <c r="C53" s="123" t="str">
        <f aca="false">'（別紙１）省力化計算シート'!I11</f>
        <v>コンベア投入・部材セット</v>
      </c>
      <c r="E53" s="124" t="s">
        <v>51</v>
      </c>
      <c r="G53" s="123" t="str">
        <f aca="false">'（別紙１）省力化計算シート'!I12</f>
        <v>ブラスト処理条件設定・監視</v>
      </c>
      <c r="I53" s="124" t="s">
        <v>51</v>
      </c>
      <c r="K53" s="123" t="str">
        <f aca="false">'（別紙１）省力化計算シート'!I13</f>
        <v>取出し・仕上がり確認・在庫区分</v>
      </c>
      <c r="M53" s="124" t="s">
        <v>51</v>
      </c>
      <c r="O53" s="123" t="n">
        <f aca="false">'（別紙１）省力化計算シート'!I14</f>
        <v>0</v>
      </c>
      <c r="Q53" s="124" t="s">
        <v>51</v>
      </c>
      <c r="S53" s="123" t="n">
        <f aca="false">'（別紙１）省力化計算シート'!I15</f>
        <v>0</v>
      </c>
      <c r="U53" s="125" t="s">
        <v>51</v>
      </c>
      <c r="X53" s="152" t="s">
        <v>43</v>
      </c>
    </row>
    <row r="54" customFormat="false" ht="18" hidden="false" customHeight="true" outlineLevel="0" collapsed="false">
      <c r="B54" s="122"/>
      <c r="C54" s="127" t="str">
        <f aca="false">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60分</v>
      </c>
      <c r="E54" s="124"/>
      <c r="G54" s="127" t="str">
        <f aca="false">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120分</v>
      </c>
      <c r="I54" s="124"/>
      <c r="K54" s="127" t="str">
        <f aca="false">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60分</v>
      </c>
      <c r="M54" s="124"/>
      <c r="O54" s="127" t="str">
        <f aca="false">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
      </c>
      <c r="Q54" s="124"/>
      <c r="S54" s="127" t="str">
        <f aca="false">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
      </c>
      <c r="U54" s="125"/>
      <c r="X54" s="152"/>
    </row>
    <row r="55" customFormat="false" ht="15" hidden="false" customHeight="true" outlineLevel="0" collapsed="false">
      <c r="B55" s="122"/>
      <c r="C55" s="128" t="s">
        <v>61</v>
      </c>
      <c r="G55" s="128" t="s">
        <v>62</v>
      </c>
      <c r="K55" s="128" t="s">
        <v>55</v>
      </c>
      <c r="O55" s="128"/>
      <c r="S55" s="128"/>
      <c r="U55" s="129"/>
      <c r="X55" s="130"/>
    </row>
    <row r="56" customFormat="false" ht="15" hidden="false" customHeight="true" outlineLevel="0" collapsed="false">
      <c r="B56" s="122"/>
      <c r="C56" s="128"/>
      <c r="G56" s="128"/>
      <c r="K56" s="128"/>
      <c r="O56" s="128"/>
      <c r="S56" s="128"/>
      <c r="U56" s="129"/>
      <c r="X56" s="153" t="s">
        <v>63</v>
      </c>
    </row>
    <row r="57" customFormat="false" ht="7.5" hidden="false" customHeight="true" outlineLevel="0" collapsed="false">
      <c r="B57" s="132"/>
      <c r="C57" s="133"/>
      <c r="D57" s="133"/>
      <c r="E57" s="133"/>
      <c r="F57" s="133"/>
      <c r="G57" s="133"/>
      <c r="H57" s="133"/>
      <c r="I57" s="133"/>
      <c r="J57" s="133"/>
      <c r="K57" s="133"/>
      <c r="L57" s="133"/>
      <c r="M57" s="133"/>
      <c r="N57" s="133"/>
      <c r="O57" s="133"/>
      <c r="P57" s="133"/>
      <c r="Q57" s="133"/>
      <c r="R57" s="133"/>
      <c r="S57" s="133"/>
      <c r="T57" s="133"/>
      <c r="U57" s="134"/>
      <c r="X57" s="135"/>
    </row>
    <row r="58" customFormat="false" ht="7.5" hidden="false" customHeight="true" outlineLevel="0" collapsed="false">
      <c r="X58" s="135"/>
    </row>
    <row r="59" customFormat="false" ht="7.5" hidden="false" customHeight="true" outlineLevel="0" collapsed="false">
      <c r="B59" s="136"/>
      <c r="C59" s="120"/>
      <c r="D59" s="120"/>
      <c r="E59" s="120"/>
      <c r="F59" s="120"/>
      <c r="G59" s="120"/>
      <c r="H59" s="120"/>
      <c r="I59" s="120"/>
      <c r="J59" s="120"/>
      <c r="K59" s="120"/>
      <c r="L59" s="120"/>
      <c r="M59" s="120"/>
      <c r="N59" s="120"/>
      <c r="O59" s="120"/>
      <c r="P59" s="120"/>
      <c r="Q59" s="120"/>
      <c r="R59" s="120"/>
      <c r="S59" s="120"/>
      <c r="T59" s="120"/>
      <c r="U59" s="121"/>
      <c r="X59" s="135"/>
    </row>
    <row r="60" customFormat="false" ht="18" hidden="false" customHeight="true" outlineLevel="0" collapsed="false">
      <c r="B60" s="137"/>
      <c r="C60" s="123" t="n">
        <f aca="false">'（別紙１）省力化計算シート'!I16</f>
        <v>0</v>
      </c>
      <c r="E60" s="124" t="s">
        <v>51</v>
      </c>
      <c r="G60" s="123" t="n">
        <f aca="false">'（別紙１）省力化計算シート'!I17</f>
        <v>0</v>
      </c>
      <c r="I60" s="124" t="s">
        <v>51</v>
      </c>
      <c r="K60" s="123" t="n">
        <f aca="false">'（別紙１）省力化計算シート'!I18</f>
        <v>0</v>
      </c>
      <c r="M60" s="124" t="s">
        <v>51</v>
      </c>
      <c r="O60" s="123" t="n">
        <f aca="false">'（別紙１）省力化計算シート'!I19</f>
        <v>0</v>
      </c>
      <c r="Q60" s="124" t="s">
        <v>51</v>
      </c>
      <c r="S60" s="123" t="n">
        <f aca="false">'（別紙１）省力化計算シート'!I20</f>
        <v>0</v>
      </c>
      <c r="U60" s="125" t="s">
        <v>51</v>
      </c>
      <c r="X60" s="138" t="s">
        <v>57</v>
      </c>
    </row>
    <row r="61" customFormat="false" ht="18" hidden="false" customHeight="true" outlineLevel="0" collapsed="false">
      <c r="B61" s="137"/>
      <c r="C61" s="127" t="str">
        <f aca="false">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124"/>
      <c r="G61" s="127" t="str">
        <f aca="false">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
      </c>
      <c r="I61" s="124"/>
      <c r="K61" s="127" t="str">
        <f aca="false">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124"/>
      <c r="O61" s="127" t="str">
        <f aca="false">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124"/>
      <c r="S61" s="127" t="str">
        <f aca="false">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125"/>
      <c r="X61" s="138"/>
    </row>
    <row r="62" customFormat="false" ht="15" hidden="false" customHeight="true" outlineLevel="0" collapsed="false">
      <c r="B62" s="137"/>
      <c r="C62" s="128"/>
      <c r="G62" s="128"/>
      <c r="K62" s="128"/>
      <c r="O62" s="128"/>
      <c r="S62" s="128"/>
      <c r="U62" s="129"/>
      <c r="X62" s="154" t="s">
        <v>58</v>
      </c>
    </row>
    <row r="63" customFormat="false" ht="15" hidden="false" customHeight="true" outlineLevel="0" collapsed="false">
      <c r="B63" s="137"/>
      <c r="C63" s="128"/>
      <c r="G63" s="128"/>
      <c r="K63" s="128"/>
      <c r="O63" s="128"/>
      <c r="S63" s="128"/>
      <c r="U63" s="129"/>
      <c r="X63" s="154"/>
    </row>
    <row r="64" customFormat="false" ht="7.5" hidden="false" customHeight="true" outlineLevel="0" collapsed="false">
      <c r="B64" s="140"/>
      <c r="C64" s="133"/>
      <c r="D64" s="133"/>
      <c r="E64" s="133"/>
      <c r="F64" s="133"/>
      <c r="G64" s="133"/>
      <c r="H64" s="133"/>
      <c r="I64" s="133"/>
      <c r="J64" s="133"/>
      <c r="K64" s="133"/>
      <c r="L64" s="133"/>
      <c r="M64" s="133"/>
      <c r="N64" s="133"/>
      <c r="O64" s="133"/>
      <c r="P64" s="133"/>
      <c r="Q64" s="133"/>
      <c r="R64" s="133"/>
      <c r="S64" s="133"/>
      <c r="T64" s="133"/>
      <c r="U64" s="134"/>
      <c r="X64" s="155"/>
    </row>
    <row r="65" customFormat="false" ht="7.5" hidden="false" customHeight="true" outlineLevel="0" collapsed="false">
      <c r="X65" s="155"/>
    </row>
    <row r="66" customFormat="false" ht="7.5" hidden="false" customHeight="true" outlineLevel="0" collapsed="false">
      <c r="B66" s="136"/>
      <c r="C66" s="120"/>
      <c r="D66" s="120"/>
      <c r="E66" s="120"/>
      <c r="F66" s="120"/>
      <c r="G66" s="120"/>
      <c r="H66" s="120"/>
      <c r="I66" s="120"/>
      <c r="J66" s="120"/>
      <c r="K66" s="120"/>
      <c r="L66" s="120"/>
      <c r="M66" s="120"/>
      <c r="N66" s="120"/>
      <c r="O66" s="120"/>
      <c r="P66" s="120"/>
      <c r="Q66" s="120"/>
      <c r="R66" s="120"/>
      <c r="S66" s="120"/>
      <c r="T66" s="120"/>
      <c r="U66" s="121"/>
      <c r="X66" s="155"/>
    </row>
    <row r="67" customFormat="false" ht="18" hidden="false" customHeight="true" outlineLevel="0" collapsed="false">
      <c r="B67" s="137"/>
      <c r="C67" s="123" t="n">
        <f aca="false">'（別紙１）省力化計算シート'!I21</f>
        <v>0</v>
      </c>
      <c r="E67" s="124" t="s">
        <v>51</v>
      </c>
      <c r="G67" s="123" t="n">
        <f aca="false">'（別紙１）省力化計算シート'!I22</f>
        <v>0</v>
      </c>
      <c r="I67" s="124" t="s">
        <v>51</v>
      </c>
      <c r="K67" s="123" t="n">
        <f aca="false">'（別紙１）省力化計算シート'!I23</f>
        <v>0</v>
      </c>
      <c r="M67" s="124" t="s">
        <v>51</v>
      </c>
      <c r="O67" s="123" t="n">
        <f aca="false">'（別紙１）省力化計算シート'!I24</f>
        <v>0</v>
      </c>
      <c r="Q67" s="124" t="s">
        <v>51</v>
      </c>
      <c r="S67" s="123" t="n">
        <f aca="false">'（別紙１）省力化計算シート'!I25</f>
        <v>0</v>
      </c>
      <c r="U67" s="125" t="s">
        <v>51</v>
      </c>
      <c r="X67" s="155"/>
    </row>
    <row r="68" customFormat="false" ht="18" hidden="false" customHeight="true" outlineLevel="0" collapsed="false">
      <c r="B68" s="137"/>
      <c r="C68" s="127" t="str">
        <f aca="false">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124"/>
      <c r="G68" s="127" t="str">
        <f aca="false">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124"/>
      <c r="K68" s="127" t="str">
        <f aca="false">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124"/>
      <c r="O68" s="127" t="str">
        <f aca="false">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124"/>
      <c r="S68" s="127" t="str">
        <f aca="false">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125"/>
      <c r="X68" s="155"/>
    </row>
    <row r="69" customFormat="false" ht="15" hidden="false" customHeight="true" outlineLevel="0" collapsed="false">
      <c r="B69" s="137"/>
      <c r="C69" s="128"/>
      <c r="G69" s="128"/>
      <c r="K69" s="128"/>
      <c r="O69" s="128"/>
      <c r="S69" s="128"/>
      <c r="U69" s="129"/>
      <c r="X69" s="155"/>
    </row>
    <row r="70" customFormat="false" ht="15" hidden="false" customHeight="true" outlineLevel="0" collapsed="false">
      <c r="B70" s="137"/>
      <c r="C70" s="128"/>
      <c r="G70" s="128"/>
      <c r="K70" s="128"/>
      <c r="O70" s="128"/>
      <c r="S70" s="128"/>
      <c r="U70" s="129"/>
      <c r="X70" s="155"/>
    </row>
    <row r="71" customFormat="false" ht="7.5" hidden="false" customHeight="true" outlineLevel="0" collapsed="false">
      <c r="B71" s="140"/>
      <c r="C71" s="133"/>
      <c r="D71" s="133"/>
      <c r="E71" s="133"/>
      <c r="F71" s="133"/>
      <c r="G71" s="133"/>
      <c r="H71" s="133"/>
      <c r="I71" s="133"/>
      <c r="J71" s="133"/>
      <c r="K71" s="133"/>
      <c r="L71" s="133"/>
      <c r="M71" s="133"/>
      <c r="N71" s="133"/>
      <c r="O71" s="133"/>
      <c r="P71" s="133"/>
      <c r="Q71" s="133"/>
      <c r="R71" s="133"/>
      <c r="S71" s="133"/>
      <c r="T71" s="133"/>
      <c r="U71" s="134"/>
      <c r="X71" s="155"/>
    </row>
    <row r="72" customFormat="false" ht="7.5" hidden="false" customHeight="true" outlineLevel="0" collapsed="false">
      <c r="X72" s="155"/>
    </row>
    <row r="73" customFormat="false" ht="7.5" hidden="true" customHeight="true" outlineLevel="1" collapsed="false">
      <c r="B73" s="136"/>
      <c r="C73" s="120"/>
      <c r="D73" s="120"/>
      <c r="E73" s="120"/>
      <c r="F73" s="120"/>
      <c r="G73" s="120"/>
      <c r="H73" s="120"/>
      <c r="I73" s="120"/>
      <c r="J73" s="120"/>
      <c r="K73" s="120"/>
      <c r="L73" s="120"/>
      <c r="M73" s="120"/>
      <c r="N73" s="120"/>
      <c r="O73" s="120"/>
      <c r="P73" s="120"/>
      <c r="Q73" s="120"/>
      <c r="R73" s="120"/>
      <c r="S73" s="120"/>
      <c r="T73" s="120"/>
      <c r="U73" s="121"/>
      <c r="X73" s="155"/>
    </row>
    <row r="74" customFormat="false" ht="18.75" hidden="true" customHeight="true" outlineLevel="1" collapsed="false">
      <c r="B74" s="137"/>
      <c r="C74" s="123" t="n">
        <f aca="false">'（別紙１）省力化計算シート'!I26</f>
        <v>0</v>
      </c>
      <c r="E74" s="124" t="s">
        <v>51</v>
      </c>
      <c r="G74" s="123" t="n">
        <f aca="false">'（別紙１）省力化計算シート'!I27</f>
        <v>0</v>
      </c>
      <c r="I74" s="124" t="s">
        <v>51</v>
      </c>
      <c r="K74" s="123" t="n">
        <f aca="false">'（別紙１）省力化計算シート'!I28</f>
        <v>0</v>
      </c>
      <c r="M74" s="124" t="s">
        <v>51</v>
      </c>
      <c r="O74" s="123" t="n">
        <f aca="false">'（別紙１）省力化計算シート'!I29</f>
        <v>0</v>
      </c>
      <c r="Q74" s="124" t="s">
        <v>51</v>
      </c>
      <c r="S74" s="123" t="n">
        <f aca="false">'（別紙１）省力化計算シート'!I30</f>
        <v>0</v>
      </c>
      <c r="U74" s="125" t="s">
        <v>51</v>
      </c>
      <c r="X74" s="155"/>
    </row>
    <row r="75" customFormat="false" ht="18.75" hidden="true" customHeight="true" outlineLevel="1" collapsed="false">
      <c r="B75" s="137"/>
      <c r="C75" s="127" t="str">
        <f aca="false">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124"/>
      <c r="G75" s="127" t="str">
        <f aca="false">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124"/>
      <c r="K75" s="127" t="str">
        <f aca="false">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124"/>
      <c r="O75" s="127" t="str">
        <f aca="false">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124"/>
      <c r="S75" s="127" t="str">
        <f aca="false">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125"/>
      <c r="X75" s="155"/>
    </row>
    <row r="76" customFormat="false" ht="15" hidden="true" customHeight="true" outlineLevel="1" collapsed="false">
      <c r="B76" s="137"/>
      <c r="C76" s="156"/>
      <c r="G76" s="156"/>
      <c r="K76" s="156"/>
      <c r="O76" s="156"/>
      <c r="S76" s="156"/>
      <c r="U76" s="129"/>
      <c r="X76" s="155"/>
    </row>
    <row r="77" customFormat="false" ht="15" hidden="true" customHeight="true" outlineLevel="1" collapsed="false">
      <c r="B77" s="137"/>
      <c r="C77" s="156"/>
      <c r="G77" s="156"/>
      <c r="K77" s="156"/>
      <c r="O77" s="156"/>
      <c r="S77" s="156"/>
      <c r="U77" s="129"/>
      <c r="X77" s="155"/>
    </row>
    <row r="78" customFormat="false" ht="7.5" hidden="true" customHeight="true" outlineLevel="1" collapsed="false">
      <c r="B78" s="140"/>
      <c r="C78" s="133"/>
      <c r="D78" s="133"/>
      <c r="E78" s="133"/>
      <c r="F78" s="133"/>
      <c r="G78" s="133"/>
      <c r="H78" s="133"/>
      <c r="I78" s="133"/>
      <c r="J78" s="133"/>
      <c r="K78" s="133"/>
      <c r="L78" s="133"/>
      <c r="M78" s="133"/>
      <c r="N78" s="133"/>
      <c r="O78" s="133"/>
      <c r="P78" s="133"/>
      <c r="Q78" s="133"/>
      <c r="R78" s="133"/>
      <c r="S78" s="133"/>
      <c r="T78" s="133"/>
      <c r="U78" s="134"/>
      <c r="X78" s="155"/>
    </row>
    <row r="79" customFormat="false" ht="7.5" hidden="true" customHeight="true" outlineLevel="1" collapsed="false">
      <c r="X79" s="155"/>
    </row>
    <row r="80" customFormat="false" ht="7.5" hidden="true" customHeight="true" outlineLevel="1" collapsed="false">
      <c r="B80" s="136"/>
      <c r="C80" s="120"/>
      <c r="D80" s="120"/>
      <c r="E80" s="120"/>
      <c r="F80" s="120"/>
      <c r="G80" s="120"/>
      <c r="H80" s="120"/>
      <c r="I80" s="120"/>
      <c r="J80" s="120"/>
      <c r="K80" s="120"/>
      <c r="L80" s="120"/>
      <c r="M80" s="120"/>
      <c r="N80" s="120"/>
      <c r="O80" s="120"/>
      <c r="P80" s="120"/>
      <c r="Q80" s="120"/>
      <c r="R80" s="120"/>
      <c r="S80" s="120"/>
      <c r="T80" s="120"/>
      <c r="U80" s="121"/>
      <c r="X80" s="155"/>
    </row>
    <row r="81" customFormat="false" ht="18.75" hidden="true" customHeight="true" outlineLevel="1" collapsed="false">
      <c r="B81" s="137"/>
      <c r="C81" s="123" t="n">
        <f aca="false">'（別紙１）省力化計算シート'!I31</f>
        <v>0</v>
      </c>
      <c r="E81" s="124" t="s">
        <v>51</v>
      </c>
      <c r="G81" s="123" t="n">
        <f aca="false">'（別紙１）省力化計算シート'!I32</f>
        <v>0</v>
      </c>
      <c r="I81" s="124" t="s">
        <v>51</v>
      </c>
      <c r="K81" s="123" t="n">
        <f aca="false">'（別紙１）省力化計算シート'!I33</f>
        <v>0</v>
      </c>
      <c r="M81" s="124" t="s">
        <v>51</v>
      </c>
      <c r="O81" s="123" t="n">
        <f aca="false">'（別紙１）省力化計算シート'!I34</f>
        <v>0</v>
      </c>
      <c r="Q81" s="124" t="s">
        <v>51</v>
      </c>
      <c r="S81" s="123" t="n">
        <f aca="false">'（別紙１）省力化計算シート'!I35</f>
        <v>0</v>
      </c>
      <c r="U81" s="125" t="s">
        <v>51</v>
      </c>
      <c r="X81" s="155"/>
    </row>
    <row r="82" customFormat="false" ht="18.75" hidden="true" customHeight="true" outlineLevel="1" collapsed="false">
      <c r="B82" s="137"/>
      <c r="C82" s="127" t="str">
        <f aca="false">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124"/>
      <c r="G82" s="127" t="str">
        <f aca="false">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124"/>
      <c r="K82" s="127" t="str">
        <f aca="false">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124"/>
      <c r="O82" s="127" t="str">
        <f aca="false">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124"/>
      <c r="S82" s="127" t="str">
        <f aca="false">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125"/>
      <c r="X82" s="155"/>
    </row>
    <row r="83" customFormat="false" ht="15" hidden="true" customHeight="true" outlineLevel="1" collapsed="false">
      <c r="B83" s="137"/>
      <c r="C83" s="128"/>
      <c r="G83" s="128"/>
      <c r="K83" s="128"/>
      <c r="O83" s="128"/>
      <c r="S83" s="128"/>
      <c r="U83" s="129"/>
      <c r="X83" s="155"/>
    </row>
    <row r="84" customFormat="false" ht="15" hidden="true" customHeight="true" outlineLevel="1" collapsed="false">
      <c r="B84" s="137"/>
      <c r="C84" s="128"/>
      <c r="G84" s="128"/>
      <c r="K84" s="128"/>
      <c r="O84" s="128"/>
      <c r="S84" s="128"/>
      <c r="U84" s="129"/>
      <c r="X84" s="155"/>
    </row>
    <row r="85" customFormat="false" ht="7.5" hidden="true" customHeight="true" outlineLevel="1" collapsed="false">
      <c r="B85" s="140"/>
      <c r="C85" s="133"/>
      <c r="D85" s="133"/>
      <c r="E85" s="133"/>
      <c r="F85" s="133"/>
      <c r="G85" s="133"/>
      <c r="H85" s="133"/>
      <c r="I85" s="133"/>
      <c r="J85" s="133"/>
      <c r="K85" s="133"/>
      <c r="L85" s="133"/>
      <c r="M85" s="133"/>
      <c r="N85" s="133"/>
      <c r="O85" s="133"/>
      <c r="P85" s="133"/>
      <c r="Q85" s="133"/>
      <c r="R85" s="133"/>
      <c r="S85" s="133"/>
      <c r="T85" s="133"/>
      <c r="U85" s="134"/>
      <c r="X85" s="155"/>
    </row>
    <row r="86" customFormat="false" ht="7.5" hidden="true" customHeight="true" outlineLevel="1" collapsed="false">
      <c r="X86" s="155"/>
    </row>
    <row r="87" customFormat="false" ht="7.5" hidden="true" customHeight="true" outlineLevel="1" collapsed="false">
      <c r="B87" s="136"/>
      <c r="C87" s="120"/>
      <c r="D87" s="120"/>
      <c r="E87" s="120"/>
      <c r="F87" s="120"/>
      <c r="G87" s="120"/>
      <c r="H87" s="120"/>
      <c r="I87" s="120"/>
      <c r="J87" s="120"/>
      <c r="K87" s="120"/>
      <c r="L87" s="120"/>
      <c r="M87" s="120"/>
      <c r="N87" s="120"/>
      <c r="O87" s="120"/>
      <c r="P87" s="120"/>
      <c r="Q87" s="120"/>
      <c r="R87" s="120"/>
      <c r="S87" s="120"/>
      <c r="T87" s="120"/>
      <c r="U87" s="141"/>
      <c r="X87" s="155"/>
    </row>
    <row r="88" customFormat="false" ht="18.75" hidden="true" customHeight="true" outlineLevel="1" collapsed="false">
      <c r="B88" s="137"/>
      <c r="C88" s="123" t="n">
        <f aca="false">'（別紙１）省力化計算シート'!I36</f>
        <v>0</v>
      </c>
      <c r="E88" s="124" t="s">
        <v>51</v>
      </c>
      <c r="G88" s="123" t="n">
        <f aca="false">'（別紙１）省力化計算シート'!I37</f>
        <v>0</v>
      </c>
      <c r="I88" s="124" t="s">
        <v>51</v>
      </c>
      <c r="K88" s="123" t="n">
        <f aca="false">'（別紙１）省力化計算シート'!I38</f>
        <v>0</v>
      </c>
      <c r="M88" s="124" t="s">
        <v>51</v>
      </c>
      <c r="O88" s="123" t="n">
        <f aca="false">'（別紙１）省力化計算シート'!I39</f>
        <v>0</v>
      </c>
      <c r="Q88" s="124" t="s">
        <v>51</v>
      </c>
      <c r="S88" s="123" t="n">
        <f aca="false">'（別紙１）省力化計算シート'!I40</f>
        <v>0</v>
      </c>
      <c r="U88" s="142"/>
      <c r="X88" s="155"/>
    </row>
    <row r="89" customFormat="false" ht="18.75" hidden="true" customHeight="true" outlineLevel="1" collapsed="false">
      <c r="B89" s="137"/>
      <c r="C89" s="127" t="str">
        <f aca="false">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124"/>
      <c r="G89" s="127" t="str">
        <f aca="false">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124"/>
      <c r="K89" s="127" t="str">
        <f aca="false">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124"/>
      <c r="O89" s="127" t="str">
        <f aca="false">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124"/>
      <c r="S89" s="127" t="str">
        <f aca="false">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142"/>
      <c r="X89" s="155"/>
    </row>
    <row r="90" customFormat="false" ht="15" hidden="true" customHeight="true" outlineLevel="1" collapsed="false">
      <c r="B90" s="137"/>
      <c r="C90" s="156"/>
      <c r="G90" s="156"/>
      <c r="K90" s="156"/>
      <c r="O90" s="156"/>
      <c r="S90" s="156"/>
      <c r="U90" s="143"/>
      <c r="X90" s="155"/>
    </row>
    <row r="91" customFormat="false" ht="15" hidden="true" customHeight="true" outlineLevel="1" collapsed="false">
      <c r="B91" s="137"/>
      <c r="C91" s="156"/>
      <c r="G91" s="156"/>
      <c r="K91" s="156"/>
      <c r="O91" s="156"/>
      <c r="S91" s="156"/>
      <c r="U91" s="143"/>
      <c r="X91" s="155"/>
    </row>
    <row r="92" customFormat="false" ht="7.5" hidden="true" customHeight="true" outlineLevel="1" collapsed="false">
      <c r="B92" s="140"/>
      <c r="C92" s="133"/>
      <c r="D92" s="133"/>
      <c r="E92" s="133"/>
      <c r="F92" s="133"/>
      <c r="G92" s="133"/>
      <c r="H92" s="133"/>
      <c r="I92" s="133"/>
      <c r="J92" s="133"/>
      <c r="K92" s="133"/>
      <c r="L92" s="133"/>
      <c r="M92" s="133"/>
      <c r="N92" s="133"/>
      <c r="O92" s="133"/>
      <c r="P92" s="133"/>
      <c r="Q92" s="133"/>
      <c r="R92" s="133"/>
      <c r="S92" s="133"/>
      <c r="T92" s="133"/>
      <c r="U92" s="144"/>
      <c r="X92" s="155"/>
    </row>
    <row r="93" customFormat="false" ht="17.25" hidden="false" customHeight="true" outlineLevel="0" collapsed="false">
      <c r="A93" s="145" t="str">
        <f aca="false">IF(COUNTA('（別紙１）省力化計算シート'!I26:I40)&lt;&gt;0,"← 非表示エリアに記載があります。[＋]をクリックして表示してください。[-]の場合は、すべて表示されています。","")</f>
        <v/>
      </c>
      <c r="B93" s="145"/>
      <c r="C93" s="145"/>
      <c r="D93" s="145"/>
      <c r="E93" s="145"/>
      <c r="F93" s="145"/>
      <c r="G93" s="145"/>
      <c r="H93" s="145"/>
      <c r="I93" s="145"/>
      <c r="J93" s="145"/>
      <c r="K93" s="145"/>
      <c r="L93" s="145"/>
      <c r="M93" s="145"/>
      <c r="N93" s="145"/>
      <c r="O93" s="145"/>
      <c r="P93" s="145"/>
      <c r="Q93" s="145"/>
      <c r="R93" s="145"/>
      <c r="S93" s="145"/>
      <c r="T93" s="145"/>
      <c r="U93" s="145"/>
      <c r="X93" s="155"/>
    </row>
  </sheetData>
  <sheetProtection algorithmName="SHA-512" hashValue="1MUeQrfBCuT4PUNghv7UU06kBQUqxLU7G/w6Y6DxhcltgFPi13vC+2Ie2p7JRxhMT7JIN0idMmF8DM5q15kZ3A==" saltValue="X2gwgbwTpEdWHFs4Lup1dw==" spinCount="100000" sheet="true" objects="true" scenarios="true" formatRows="false"/>
  <mergeCells count="133">
    <mergeCell ref="O3:R3"/>
    <mergeCell ref="O5:Q5"/>
    <mergeCell ref="T5:U5"/>
    <mergeCell ref="E8:E9"/>
    <mergeCell ref="I8:I9"/>
    <mergeCell ref="M8:M9"/>
    <mergeCell ref="Q8:Q9"/>
    <mergeCell ref="U8:U9"/>
    <mergeCell ref="X8:X9"/>
    <mergeCell ref="C10:C11"/>
    <mergeCell ref="G10:G11"/>
    <mergeCell ref="K10:K11"/>
    <mergeCell ref="O10:O11"/>
    <mergeCell ref="S10:S11"/>
    <mergeCell ref="E15:E16"/>
    <mergeCell ref="I15:I16"/>
    <mergeCell ref="M15:M16"/>
    <mergeCell ref="Q15:Q16"/>
    <mergeCell ref="U15:U16"/>
    <mergeCell ref="X15:X16"/>
    <mergeCell ref="C17:C18"/>
    <mergeCell ref="G17:G18"/>
    <mergeCell ref="K17:K18"/>
    <mergeCell ref="O17:O18"/>
    <mergeCell ref="S17:S18"/>
    <mergeCell ref="X17:X18"/>
    <mergeCell ref="E22:E23"/>
    <mergeCell ref="I22:I23"/>
    <mergeCell ref="M22:M23"/>
    <mergeCell ref="Q22:Q23"/>
    <mergeCell ref="U22:U23"/>
    <mergeCell ref="C24:C25"/>
    <mergeCell ref="G24:G25"/>
    <mergeCell ref="K24:K25"/>
    <mergeCell ref="O24:O25"/>
    <mergeCell ref="S24:S25"/>
    <mergeCell ref="E29:E30"/>
    <mergeCell ref="I29:I30"/>
    <mergeCell ref="M29:M30"/>
    <mergeCell ref="Q29:Q30"/>
    <mergeCell ref="U29:U30"/>
    <mergeCell ref="C31:C32"/>
    <mergeCell ref="G31:G32"/>
    <mergeCell ref="K31:K32"/>
    <mergeCell ref="O31:O32"/>
    <mergeCell ref="S31:S32"/>
    <mergeCell ref="E36:E37"/>
    <mergeCell ref="I36:I37"/>
    <mergeCell ref="M36:M37"/>
    <mergeCell ref="Q36:Q37"/>
    <mergeCell ref="U36:U37"/>
    <mergeCell ref="C38:C39"/>
    <mergeCell ref="G38:G39"/>
    <mergeCell ref="K38:K39"/>
    <mergeCell ref="O38:O39"/>
    <mergeCell ref="S38:S39"/>
    <mergeCell ref="E43:E44"/>
    <mergeCell ref="I43:I44"/>
    <mergeCell ref="M43:M44"/>
    <mergeCell ref="Q43:Q44"/>
    <mergeCell ref="U43:U44"/>
    <mergeCell ref="C45:C46"/>
    <mergeCell ref="G45:G46"/>
    <mergeCell ref="K45:K46"/>
    <mergeCell ref="O45:O46"/>
    <mergeCell ref="S45:S46"/>
    <mergeCell ref="A48:U48"/>
    <mergeCell ref="O50:Q50"/>
    <mergeCell ref="T50:U50"/>
    <mergeCell ref="E53:E54"/>
    <mergeCell ref="I53:I54"/>
    <mergeCell ref="M53:M54"/>
    <mergeCell ref="Q53:Q54"/>
    <mergeCell ref="U53:U54"/>
    <mergeCell ref="X53:X54"/>
    <mergeCell ref="C55:C56"/>
    <mergeCell ref="G55:G56"/>
    <mergeCell ref="K55:K56"/>
    <mergeCell ref="O55:O56"/>
    <mergeCell ref="S55:S56"/>
    <mergeCell ref="E60:E61"/>
    <mergeCell ref="I60:I61"/>
    <mergeCell ref="M60:M61"/>
    <mergeCell ref="Q60:Q61"/>
    <mergeCell ref="U60:U61"/>
    <mergeCell ref="X60:X61"/>
    <mergeCell ref="C62:C63"/>
    <mergeCell ref="G62:G63"/>
    <mergeCell ref="K62:K63"/>
    <mergeCell ref="O62:O63"/>
    <mergeCell ref="S62:S63"/>
    <mergeCell ref="X62:X63"/>
    <mergeCell ref="E67:E68"/>
    <mergeCell ref="I67:I68"/>
    <mergeCell ref="M67:M68"/>
    <mergeCell ref="Q67:Q68"/>
    <mergeCell ref="U67:U68"/>
    <mergeCell ref="C69:C70"/>
    <mergeCell ref="G69:G70"/>
    <mergeCell ref="K69:K70"/>
    <mergeCell ref="O69:O70"/>
    <mergeCell ref="S69:S70"/>
    <mergeCell ref="E74:E75"/>
    <mergeCell ref="I74:I75"/>
    <mergeCell ref="M74:M75"/>
    <mergeCell ref="Q74:Q75"/>
    <mergeCell ref="U74:U75"/>
    <mergeCell ref="C76:C77"/>
    <mergeCell ref="G76:G77"/>
    <mergeCell ref="K76:K77"/>
    <mergeCell ref="O76:O77"/>
    <mergeCell ref="S76:S77"/>
    <mergeCell ref="E81:E82"/>
    <mergeCell ref="I81:I82"/>
    <mergeCell ref="M81:M82"/>
    <mergeCell ref="Q81:Q82"/>
    <mergeCell ref="U81:U82"/>
    <mergeCell ref="C83:C84"/>
    <mergeCell ref="G83:G84"/>
    <mergeCell ref="K83:K84"/>
    <mergeCell ref="O83:O84"/>
    <mergeCell ref="S83:S84"/>
    <mergeCell ref="E88:E89"/>
    <mergeCell ref="I88:I89"/>
    <mergeCell ref="M88:M89"/>
    <mergeCell ref="Q88:Q89"/>
    <mergeCell ref="U88:U89"/>
    <mergeCell ref="C90:C91"/>
    <mergeCell ref="G90:G91"/>
    <mergeCell ref="K90:K91"/>
    <mergeCell ref="O90:O91"/>
    <mergeCell ref="S90:S91"/>
    <mergeCell ref="A93:U93"/>
  </mergeCells>
  <printOptions headings="false" gridLines="false" gridLinesSet="true" horizontalCentered="false" verticalCentered="false"/>
  <pageMargins left="0.7" right="0.7" top="0.75" bottom="0.75" header="0.511811023622047" footer="0.511811023622047"/>
  <pageSetup paperSize="9" scale="8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66"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
  <sheetViews>
    <sheetView showFormulas="false" showGridLines="false" showRowColHeaders="true" showZeros="true" rightToLeft="false" tabSelected="false" showOutlineSymbols="true" defaultGridColor="true" view="pageBreakPreview" topLeftCell="B4" colorId="64" zoomScale="85" zoomScaleNormal="80" zoomScalePageLayoutView="85" workbookViewId="0">
      <selection pane="topLeft" activeCell="C13" activeCellId="0" sqref="C13"/>
    </sheetView>
  </sheetViews>
  <sheetFormatPr defaultColWidth="8.58203125" defaultRowHeight="18" zeroHeight="false" outlineLevelRow="0" outlineLevelCol="0"/>
  <cols>
    <col collapsed="false" customWidth="true" hidden="false" outlineLevel="0" max="1" min="1" style="157" width="2.58"/>
    <col collapsed="false" customWidth="true" hidden="false" outlineLevel="0" max="2" min="2" style="157" width="15.08"/>
    <col collapsed="false" customWidth="true" hidden="false" outlineLevel="0" max="3" min="3" style="157" width="13.08"/>
    <col collapsed="false" customWidth="true" hidden="false" outlineLevel="0" max="5" min="4" style="157" width="3.58"/>
    <col collapsed="false" customWidth="true" hidden="false" outlineLevel="0" max="6" min="6" style="157" width="12.5"/>
    <col collapsed="false" customWidth="true" hidden="false" outlineLevel="0" max="7" min="7" style="157" width="5"/>
    <col collapsed="false" customWidth="true" hidden="false" outlineLevel="0" max="8" min="8" style="157" width="16.08"/>
    <col collapsed="false" customWidth="true" hidden="false" outlineLevel="0" max="9" min="9" style="157" width="3.58"/>
    <col collapsed="false" customWidth="true" hidden="false" outlineLevel="0" max="10" min="10" style="157" width="16.08"/>
    <col collapsed="false" customWidth="true" hidden="false" outlineLevel="0" max="11" min="11" style="157" width="3.58"/>
    <col collapsed="false" customWidth="true" hidden="false" outlineLevel="0" max="12" min="12" style="157" width="16.08"/>
    <col collapsed="false" customWidth="true" hidden="false" outlineLevel="0" max="13" min="13" style="157" width="12.33"/>
    <col collapsed="false" customWidth="true" hidden="false" outlineLevel="0" max="14" min="14" style="157" width="11.83"/>
    <col collapsed="false" customWidth="false" hidden="true" outlineLevel="0" max="15" min="15" style="157" width="8.58"/>
    <col collapsed="false" customWidth="false" hidden="false" outlineLevel="0" max="16384" min="16" style="157" width="8.58"/>
  </cols>
  <sheetData>
    <row r="1" customFormat="false" ht="18" hidden="false" customHeight="true" outlineLevel="0" collapsed="false">
      <c r="A1" s="35"/>
      <c r="B1" s="36" t="s">
        <v>64</v>
      </c>
      <c r="C1" s="36"/>
      <c r="D1" s="36"/>
      <c r="E1" s="36"/>
      <c r="F1" s="36"/>
      <c r="G1" s="36"/>
      <c r="H1" s="36"/>
      <c r="I1" s="36"/>
      <c r="J1" s="36"/>
      <c r="K1" s="36"/>
      <c r="L1" s="36"/>
      <c r="M1" s="36"/>
    </row>
    <row r="2" customFormat="false" ht="7.5" hidden="false" customHeight="true" outlineLevel="0" collapsed="false">
      <c r="D2" s="158"/>
      <c r="H2" s="158"/>
    </row>
    <row r="3" customFormat="false" ht="20.25" hidden="false" customHeight="true" outlineLevel="0" collapsed="false">
      <c r="B3" s="159" t="s">
        <v>65</v>
      </c>
      <c r="C3" s="160" t="n">
        <f aca="false">IF(AND(O4=FALSE(),OR(C6="",H6="",J6="",L6="")),"",IF(AND(O4=TRUE(),OR(C6="",L6="")),"",IF(C6/(F6*H6*J6+L6)&lt;=0,"",C6/(F6*H6*J6+L6))))</f>
        <v>0.178714373295729</v>
      </c>
      <c r="D3" s="161" t="s">
        <v>66</v>
      </c>
      <c r="E3" s="162"/>
      <c r="F3" s="163"/>
      <c r="G3" s="161"/>
      <c r="H3" s="161"/>
      <c r="J3" s="164"/>
      <c r="K3" s="165"/>
      <c r="L3" s="165"/>
      <c r="M3" s="165"/>
      <c r="N3" s="162"/>
      <c r="O3" s="166" t="s">
        <v>67</v>
      </c>
    </row>
    <row r="4" customFormat="false" ht="18" hidden="false" customHeight="true" outlineLevel="0" collapsed="false">
      <c r="F4" s="167"/>
      <c r="G4" s="167"/>
      <c r="H4" s="167"/>
      <c r="I4" s="167"/>
      <c r="J4" s="167"/>
      <c r="O4" s="168" t="b">
        <f aca="false">FALSE()</f>
        <v>0</v>
      </c>
    </row>
    <row r="5" customFormat="false" ht="18" hidden="false" customHeight="true" outlineLevel="0" collapsed="false">
      <c r="C5" s="169" t="s">
        <v>68</v>
      </c>
      <c r="F5" s="169" t="s">
        <v>69</v>
      </c>
      <c r="G5" s="169"/>
      <c r="H5" s="169" t="s">
        <v>70</v>
      </c>
      <c r="J5" s="169" t="s">
        <v>71</v>
      </c>
      <c r="L5" s="169" t="s">
        <v>72</v>
      </c>
      <c r="O5" s="170" t="str">
        <f aca="false">IF($O$4=TRUE(),"※新規事業の場合、削減工数（時間）は0と見なします。","※ 省力化計算シートより自動入力されます。")</f>
        <v>※ 省力化計算シートより自動入力されます。</v>
      </c>
    </row>
    <row r="6" customFormat="false" ht="18" hidden="false" customHeight="true" outlineLevel="0" collapsed="false">
      <c r="B6" s="171"/>
      <c r="C6" s="172" t="n">
        <v>36950000</v>
      </c>
      <c r="D6" s="173" t="s">
        <v>73</v>
      </c>
      <c r="E6" s="169" t="s">
        <v>74</v>
      </c>
      <c r="F6" s="174" t="n">
        <f aca="false">IF($O$4=TRUE(),0,'（別紙１）省力化計算シート'!D3-'（別紙１）省力化計算シート'!J3)</f>
        <v>4</v>
      </c>
      <c r="G6" s="162" t="s">
        <v>75</v>
      </c>
      <c r="H6" s="172" t="n">
        <f aca="false">5*52</f>
        <v>260</v>
      </c>
      <c r="I6" s="162" t="s">
        <v>75</v>
      </c>
      <c r="J6" s="175" t="n">
        <v>1285</v>
      </c>
      <c r="K6" s="169" t="s">
        <v>76</v>
      </c>
      <c r="L6" s="175" t="n">
        <f aca="false">'【参考書式】事業計画目標値算出シート（参考）'!I35-'【参考書式】事業計画目標値算出シート（参考）'!E35</f>
        <v>205418095</v>
      </c>
      <c r="M6" s="166" t="s">
        <v>77</v>
      </c>
    </row>
    <row r="7" customFormat="false" ht="34.5" hidden="false" customHeight="true" outlineLevel="0" collapsed="false">
      <c r="F7" s="170"/>
      <c r="J7" s="176"/>
    </row>
    <row r="8" customFormat="false" ht="34.5" hidden="false" customHeight="true" outlineLevel="0" collapsed="false">
      <c r="B8" s="177"/>
      <c r="K8" s="163"/>
      <c r="L8" s="163"/>
      <c r="M8" s="171"/>
    </row>
    <row r="9" customFormat="false" ht="34.5" hidden="false" customHeight="true" outlineLevel="0" collapsed="false"/>
    <row r="10" customFormat="false" ht="34.5" hidden="false" customHeight="true" outlineLevel="0" collapsed="false"/>
    <row r="11" customFormat="false" ht="34.5" hidden="false" customHeight="true" outlineLevel="0" collapsed="false"/>
    <row r="12" customFormat="false" ht="18" hidden="false" customHeight="true" outlineLevel="0" collapsed="false">
      <c r="C12" s="166" t="s">
        <v>78</v>
      </c>
    </row>
    <row r="13" customFormat="false" ht="18" hidden="false" customHeight="true" outlineLevel="0" collapsed="false">
      <c r="C13" s="178" t="s">
        <v>79</v>
      </c>
      <c r="D13" s="178"/>
      <c r="E13" s="178"/>
      <c r="F13" s="178"/>
      <c r="G13" s="178"/>
      <c r="H13" s="178"/>
      <c r="I13" s="178"/>
      <c r="J13" s="178"/>
      <c r="K13" s="178"/>
      <c r="L13" s="178"/>
      <c r="M13" s="178"/>
    </row>
    <row r="14" customFormat="false" ht="18" hidden="false" customHeight="true" outlineLevel="0" collapsed="false">
      <c r="C14" s="178"/>
      <c r="D14" s="178"/>
      <c r="E14" s="178"/>
      <c r="F14" s="178"/>
      <c r="G14" s="178"/>
      <c r="H14" s="178"/>
      <c r="I14" s="178"/>
      <c r="J14" s="178"/>
      <c r="K14" s="178"/>
      <c r="L14" s="178"/>
      <c r="M14" s="178"/>
    </row>
    <row r="15" customFormat="false" ht="18" hidden="false" customHeight="true" outlineLevel="0" collapsed="false">
      <c r="C15" s="178"/>
      <c r="D15" s="178"/>
      <c r="E15" s="178"/>
      <c r="F15" s="178"/>
      <c r="G15" s="178"/>
      <c r="H15" s="178"/>
      <c r="I15" s="178"/>
      <c r="J15" s="178"/>
      <c r="K15" s="178"/>
      <c r="L15" s="178"/>
      <c r="M15" s="178"/>
    </row>
    <row r="16" customFormat="false" ht="18" hidden="false" customHeight="true" outlineLevel="0" collapsed="false">
      <c r="C16" s="178"/>
      <c r="D16" s="178"/>
      <c r="E16" s="178"/>
      <c r="F16" s="178"/>
      <c r="G16" s="178"/>
      <c r="H16" s="178"/>
      <c r="I16" s="178"/>
      <c r="J16" s="178"/>
      <c r="K16" s="178"/>
      <c r="L16" s="178"/>
      <c r="M16" s="178"/>
    </row>
    <row r="17" customFormat="false" ht="18" hidden="false" customHeight="true" outlineLevel="0" collapsed="false">
      <c r="C17" s="178"/>
      <c r="D17" s="178"/>
      <c r="E17" s="178"/>
      <c r="F17" s="178"/>
      <c r="G17" s="178"/>
      <c r="H17" s="178"/>
      <c r="I17" s="178"/>
      <c r="J17" s="178"/>
      <c r="K17" s="178"/>
      <c r="L17" s="178"/>
      <c r="M17" s="178"/>
    </row>
    <row r="18" customFormat="false" ht="18" hidden="false" customHeight="true" outlineLevel="0" collapsed="false">
      <c r="C18" s="178"/>
      <c r="D18" s="178"/>
      <c r="E18" s="178"/>
      <c r="F18" s="178"/>
      <c r="G18" s="178"/>
      <c r="H18" s="178"/>
      <c r="I18" s="178"/>
      <c r="J18" s="178"/>
      <c r="K18" s="178"/>
      <c r="L18" s="178"/>
      <c r="M18" s="178"/>
    </row>
    <row r="19" customFormat="false" ht="18" hidden="false" customHeight="true" outlineLevel="0" collapsed="false">
      <c r="C19" s="178"/>
      <c r="D19" s="178"/>
      <c r="E19" s="178"/>
      <c r="F19" s="178"/>
      <c r="G19" s="178"/>
      <c r="H19" s="178"/>
      <c r="I19" s="178"/>
      <c r="J19" s="178"/>
      <c r="K19" s="178"/>
      <c r="L19" s="178"/>
      <c r="M19" s="178"/>
    </row>
  </sheetData>
  <sheetProtection algorithmName="SHA-512" hashValue="z5CztPGYkeqVdLzMk1HioMwS7aGIxx19fY2sc8zyOlz2eYNjVqapvcdfvQY6M4HhpeycZZJBW467JyRFvZHrUg==" saltValue="gst+4KEjLQ++V1D5xK9+WQ==" spinCount="100000" sheet="true" objects="true" scenarios="true"/>
  <mergeCells count="1">
    <mergeCell ref="C13:M19"/>
  </mergeCells>
  <conditionalFormatting sqref="F6 H6 J6">
    <cfRule type="expression" priority="2" aboveAverage="0" equalAverage="0" bottom="0" percent="0" rank="0" text="" dxfId="6">
      <formula>$O$4=1</formula>
    </cfRule>
  </conditionalFormatting>
  <dataValidations count="2">
    <dataValidation allowBlank="true" errorStyle="stop" operator="greaterThanOrEqual" showDropDown="false" showErrorMessage="true" showInputMessage="true" sqref="C6 J6 L6" type="whole">
      <formula1>1</formula1>
      <formula2>0</formula2>
    </dataValidation>
    <dataValidation allowBlank="true" errorStyle="stop" operator="between" showDropDown="false" showErrorMessage="true" showInputMessage="true" sqref="H6" type="whole">
      <formula1>1</formula1>
      <formula2>365</formula2>
    </dataValidation>
  </dataValidations>
  <printOptions headings="false" gridLines="false" gridLinesSet="true" horizontalCentered="false" verticalCentered="false"/>
  <pageMargins left="0.7" right="0.7" top="0.75" bottom="0.75" header="0.511811023622047" footer="0.511811023622047"/>
  <pageSetup paperSize="9" scale="5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71"/>
  <sheetViews>
    <sheetView showFormulas="false" showGridLines="false" showRowColHeaders="true" showZeros="true" rightToLeft="false" tabSelected="true" showOutlineSymbols="true" defaultGridColor="true" view="pageBreakPreview" topLeftCell="A25" colorId="64" zoomScale="55" zoomScaleNormal="70" zoomScalePageLayoutView="55" workbookViewId="0">
      <selection pane="topLeft" activeCell="E45" activeCellId="0" sqref="E45"/>
    </sheetView>
  </sheetViews>
  <sheetFormatPr defaultColWidth="8.58203125" defaultRowHeight="12.75" zeroHeight="false" outlineLevelRow="0" outlineLevelCol="0"/>
  <cols>
    <col collapsed="false" customWidth="true" hidden="false" outlineLevel="0" max="1" min="1" style="179" width="3.5"/>
    <col collapsed="false" customWidth="true" hidden="false" outlineLevel="0" max="2" min="2" style="179" width="18.08"/>
    <col collapsed="false" customWidth="true" hidden="false" outlineLevel="0" max="3" min="3" style="179" width="28.83"/>
    <col collapsed="false" customWidth="true" hidden="false" outlineLevel="0" max="4" min="4" style="179" width="4.83"/>
    <col collapsed="false" customWidth="true" hidden="false" outlineLevel="0" max="5" min="5" style="179" width="18.92"/>
    <col collapsed="false" customWidth="true" hidden="false" outlineLevel="0" max="6" min="6" style="179" width="9.08"/>
    <col collapsed="false" customWidth="true" hidden="false" outlineLevel="0" max="11" min="7" style="179" width="20.66"/>
    <col collapsed="false" customWidth="true" hidden="false" outlineLevel="0" max="12" min="12" style="179" width="3"/>
    <col collapsed="false" customWidth="true" hidden="false" outlineLevel="0" max="14" min="13" style="179" width="5.08"/>
    <col collapsed="false" customWidth="false" hidden="false" outlineLevel="0" max="16384" min="15" style="179" width="8.58"/>
  </cols>
  <sheetData>
    <row r="1" customFormat="false" ht="15.75" hidden="false" customHeight="true" outlineLevel="0" collapsed="false">
      <c r="B1" s="180" t="s">
        <v>80</v>
      </c>
      <c r="C1" s="181"/>
      <c r="D1" s="181"/>
      <c r="E1" s="181"/>
      <c r="F1" s="181"/>
      <c r="G1" s="182"/>
      <c r="H1" s="181"/>
      <c r="I1" s="181"/>
      <c r="J1" s="181"/>
      <c r="K1" s="183"/>
    </row>
    <row r="2" customFormat="false" ht="13.5" hidden="false" customHeight="true" outlineLevel="0" collapsed="false">
      <c r="B2" s="184" t="s">
        <v>81</v>
      </c>
      <c r="C2" s="185"/>
      <c r="D2" s="185"/>
      <c r="E2" s="185"/>
      <c r="F2" s="185"/>
      <c r="G2" s="186"/>
      <c r="H2" s="185"/>
      <c r="I2" s="185"/>
      <c r="J2" s="185"/>
      <c r="K2" s="187"/>
      <c r="N2" s="17" t="s">
        <v>82</v>
      </c>
    </row>
    <row r="3" customFormat="false" ht="13.5" hidden="false" customHeight="true" outlineLevel="0" collapsed="false">
      <c r="B3" s="184" t="s">
        <v>83</v>
      </c>
      <c r="C3" s="185"/>
      <c r="D3" s="185"/>
      <c r="E3" s="185"/>
      <c r="F3" s="185"/>
      <c r="G3" s="185"/>
      <c r="H3" s="185"/>
      <c r="I3" s="185"/>
      <c r="J3" s="185"/>
      <c r="K3" s="187"/>
    </row>
    <row r="4" customFormat="false" ht="13.5" hidden="false" customHeight="true" outlineLevel="0" collapsed="false">
      <c r="B4" s="184" t="s">
        <v>84</v>
      </c>
      <c r="C4" s="185"/>
      <c r="D4" s="185"/>
      <c r="E4" s="185"/>
      <c r="F4" s="185"/>
      <c r="G4" s="185"/>
      <c r="H4" s="185"/>
      <c r="I4" s="185"/>
      <c r="J4" s="185"/>
      <c r="K4" s="187"/>
    </row>
    <row r="5" customFormat="false" ht="13.5" hidden="false" customHeight="true" outlineLevel="0" collapsed="false">
      <c r="B5" s="184" t="s">
        <v>85</v>
      </c>
      <c r="C5" s="185"/>
      <c r="D5" s="185"/>
      <c r="E5" s="185"/>
      <c r="F5" s="185"/>
      <c r="G5" s="185"/>
      <c r="H5" s="185"/>
      <c r="I5" s="185"/>
      <c r="J5" s="185"/>
      <c r="K5" s="187"/>
    </row>
    <row r="6" customFormat="false" ht="13.5" hidden="false" customHeight="true" outlineLevel="0" collapsed="false">
      <c r="B6" s="188" t="s">
        <v>86</v>
      </c>
      <c r="C6" s="185"/>
      <c r="D6" s="185"/>
      <c r="E6" s="185"/>
      <c r="F6" s="185"/>
      <c r="G6" s="185"/>
      <c r="H6" s="185"/>
      <c r="I6" s="185"/>
      <c r="J6" s="185"/>
      <c r="K6" s="187"/>
    </row>
    <row r="7" customFormat="false" ht="13.5" hidden="false" customHeight="true" outlineLevel="0" collapsed="false">
      <c r="B7" s="188" t="s">
        <v>87</v>
      </c>
      <c r="C7" s="185"/>
      <c r="D7" s="185"/>
      <c r="E7" s="185"/>
      <c r="F7" s="185"/>
      <c r="G7" s="185"/>
      <c r="H7" s="185"/>
      <c r="I7" s="185"/>
      <c r="J7" s="185"/>
      <c r="K7" s="187"/>
    </row>
    <row r="8" customFormat="false" ht="13.5" hidden="false" customHeight="true" outlineLevel="0" collapsed="false">
      <c r="B8" s="184" t="s">
        <v>88</v>
      </c>
      <c r="C8" s="185"/>
      <c r="D8" s="185"/>
      <c r="E8" s="185"/>
      <c r="F8" s="185"/>
      <c r="G8" s="185"/>
      <c r="H8" s="185"/>
      <c r="I8" s="185"/>
      <c r="J8" s="185"/>
      <c r="K8" s="187"/>
    </row>
    <row r="9" customFormat="false" ht="18" hidden="false" customHeight="true" outlineLevel="0" collapsed="false">
      <c r="B9" s="189" t="s">
        <v>89</v>
      </c>
      <c r="C9" s="190"/>
      <c r="D9" s="190"/>
      <c r="E9" s="190"/>
      <c r="F9" s="190"/>
      <c r="G9" s="190"/>
      <c r="H9" s="190"/>
      <c r="I9" s="190"/>
      <c r="J9" s="190"/>
      <c r="K9" s="191"/>
    </row>
    <row r="10" customFormat="false" ht="7.5" hidden="false" customHeight="true" outlineLevel="0" collapsed="false">
      <c r="B10" s="192"/>
    </row>
    <row r="11" s="13" customFormat="true" ht="13.5" hidden="false" customHeight="true" outlineLevel="0" collapsed="false">
      <c r="A11" s="179"/>
      <c r="B11" s="192"/>
      <c r="C11" s="179"/>
      <c r="D11" s="179"/>
      <c r="E11" s="193" t="s">
        <v>90</v>
      </c>
      <c r="F11" s="13" t="s">
        <v>91</v>
      </c>
      <c r="H11" s="13" t="s">
        <v>92</v>
      </c>
    </row>
    <row r="12" s="13" customFormat="true" ht="6" hidden="false" customHeight="true" outlineLevel="0" collapsed="false">
      <c r="B12" s="192"/>
    </row>
    <row r="13" s="13" customFormat="true" ht="9.75" hidden="false" customHeight="true" outlineLevel="0" collapsed="false">
      <c r="B13" s="192"/>
    </row>
    <row r="14" s="13" customFormat="true" ht="13.5" hidden="false" customHeight="true" outlineLevel="0" collapsed="false">
      <c r="B14" s="192"/>
      <c r="E14" s="194" t="s">
        <v>93</v>
      </c>
      <c r="F14" s="13" t="s">
        <v>94</v>
      </c>
    </row>
    <row r="15" s="13" customFormat="true" ht="7.5" hidden="false" customHeight="true" outlineLevel="0" collapsed="false">
      <c r="B15" s="192"/>
    </row>
    <row r="16" s="13" customFormat="true" ht="13.5" hidden="false" customHeight="true" outlineLevel="0" collapsed="false">
      <c r="E16" s="195" t="s">
        <v>95</v>
      </c>
      <c r="F16" s="13" t="s">
        <v>96</v>
      </c>
      <c r="I16" s="196"/>
    </row>
    <row r="17" s="13" customFormat="true" ht="13.5" hidden="false" customHeight="true" outlineLevel="0" collapsed="false"/>
    <row r="18" s="13" customFormat="true" ht="13.5" hidden="false" customHeight="true" outlineLevel="0" collapsed="false"/>
    <row r="19" s="13" customFormat="true" ht="13.5" hidden="false" customHeight="true" outlineLevel="0" collapsed="false">
      <c r="B19" s="22" t="s">
        <v>97</v>
      </c>
      <c r="C19" s="22"/>
      <c r="D19" s="22"/>
    </row>
    <row r="20" s="13" customFormat="true" ht="13.5" hidden="false" customHeight="true" outlineLevel="0" collapsed="false">
      <c r="B20" s="197"/>
      <c r="C20" s="197"/>
      <c r="D20" s="197"/>
    </row>
    <row r="21" s="13" customFormat="true" ht="28.5" hidden="false" customHeight="true" outlineLevel="0" collapsed="false">
      <c r="B21" s="198" t="s">
        <v>98</v>
      </c>
      <c r="C21" s="197"/>
      <c r="D21" s="197"/>
    </row>
    <row r="22" s="13" customFormat="true" ht="21" hidden="false" customHeight="true" outlineLevel="0" collapsed="false">
      <c r="B22" s="199"/>
      <c r="C22" s="199"/>
      <c r="D22" s="199"/>
      <c r="E22" s="200" t="s">
        <v>99</v>
      </c>
      <c r="F22" s="201"/>
      <c r="G22" s="202" t="n">
        <v>1</v>
      </c>
      <c r="H22" s="203" t="n">
        <v>2</v>
      </c>
      <c r="I22" s="202" t="n">
        <v>3</v>
      </c>
      <c r="J22" s="202" t="n">
        <v>4</v>
      </c>
      <c r="K22" s="202" t="n">
        <v>5</v>
      </c>
    </row>
    <row r="23" s="13" customFormat="true" ht="18" hidden="false" customHeight="true" outlineLevel="0" collapsed="false">
      <c r="B23" s="199"/>
      <c r="C23" s="199"/>
      <c r="D23" s="199"/>
      <c r="E23" s="204" t="s">
        <v>100</v>
      </c>
      <c r="F23" s="201"/>
      <c r="G23" s="205" t="s">
        <v>101</v>
      </c>
      <c r="H23" s="206" t="s">
        <v>101</v>
      </c>
      <c r="I23" s="205" t="s">
        <v>101</v>
      </c>
      <c r="J23" s="205" t="s">
        <v>101</v>
      </c>
      <c r="K23" s="205" t="s">
        <v>101</v>
      </c>
    </row>
    <row r="24" s="13" customFormat="true" ht="18" hidden="false" customHeight="true" outlineLevel="0" collapsed="false">
      <c r="B24" s="199"/>
      <c r="C24" s="199"/>
      <c r="D24" s="199"/>
      <c r="E24" s="207" t="s">
        <v>102</v>
      </c>
      <c r="F24" s="201"/>
      <c r="G24" s="208" t="s">
        <v>103</v>
      </c>
      <c r="H24" s="208" t="s">
        <v>104</v>
      </c>
      <c r="I24" s="208" t="s">
        <v>105</v>
      </c>
      <c r="J24" s="208" t="s">
        <v>106</v>
      </c>
      <c r="K24" s="208" t="s">
        <v>107</v>
      </c>
    </row>
    <row r="25" s="13" customFormat="true" ht="18" hidden="false" customHeight="true" outlineLevel="0" collapsed="false">
      <c r="B25" s="199"/>
      <c r="C25" s="199"/>
      <c r="D25" s="199"/>
      <c r="E25" s="209"/>
      <c r="F25" s="201"/>
      <c r="G25" s="210"/>
      <c r="H25" s="211"/>
      <c r="I25" s="212"/>
      <c r="J25" s="212"/>
      <c r="K25" s="212"/>
    </row>
    <row r="26" s="13" customFormat="true" ht="19.5" hidden="false" customHeight="true" outlineLevel="0" collapsed="false">
      <c r="B26" s="213" t="s">
        <v>108</v>
      </c>
      <c r="C26" s="213"/>
      <c r="D26" s="214"/>
      <c r="E26" s="215" t="n">
        <v>3854560200</v>
      </c>
      <c r="F26" s="216"/>
      <c r="G26" s="217" t="n">
        <v>4506131527</v>
      </c>
      <c r="H26" s="215" t="n">
        <v>4704072736</v>
      </c>
      <c r="I26" s="215" t="n">
        <v>4910921299</v>
      </c>
      <c r="J26" s="215" t="n">
        <v>5127078047</v>
      </c>
      <c r="K26" s="217" t="n">
        <v>5352961849</v>
      </c>
    </row>
    <row r="27" s="13" customFormat="true" ht="19.5" hidden="false" customHeight="true" outlineLevel="0" collapsed="false">
      <c r="B27" s="218" t="s">
        <v>109</v>
      </c>
      <c r="C27" s="218"/>
      <c r="D27" s="219"/>
      <c r="E27" s="220" t="n">
        <v>3182783781</v>
      </c>
      <c r="F27" s="221"/>
      <c r="G27" s="220" t="n">
        <v>3632085034</v>
      </c>
      <c r="H27" s="220" t="n">
        <v>3795528861</v>
      </c>
      <c r="I27" s="220" t="n">
        <v>3966327660</v>
      </c>
      <c r="J27" s="220" t="n">
        <v>4144812404</v>
      </c>
      <c r="K27" s="220" t="n">
        <v>4331328962</v>
      </c>
    </row>
    <row r="28" s="13" customFormat="true" ht="19.5" hidden="false" customHeight="true" outlineLevel="0" collapsed="false">
      <c r="B28" s="222" t="s">
        <v>110</v>
      </c>
      <c r="C28" s="222"/>
      <c r="D28" s="219"/>
      <c r="E28" s="223" t="n">
        <f aca="false">E26-E27</f>
        <v>671776419</v>
      </c>
      <c r="F28" s="224"/>
      <c r="G28" s="225" t="n">
        <f aca="false">G26-G27</f>
        <v>874046493</v>
      </c>
      <c r="H28" s="225" t="n">
        <f aca="false">H26-H27</f>
        <v>908543875</v>
      </c>
      <c r="I28" s="225" t="n">
        <f aca="false">I26-I27</f>
        <v>944593639</v>
      </c>
      <c r="J28" s="225" t="n">
        <f aca="false">J26-J27</f>
        <v>982265643</v>
      </c>
      <c r="K28" s="225" t="n">
        <f aca="false">K26-K27</f>
        <v>1021632887</v>
      </c>
    </row>
    <row r="29" s="13" customFormat="true" ht="19.5" hidden="false" customHeight="true" outlineLevel="0" collapsed="false">
      <c r="B29" s="222" t="s">
        <v>111</v>
      </c>
      <c r="C29" s="222"/>
      <c r="D29" s="226"/>
      <c r="E29" s="220" t="n">
        <v>515737893</v>
      </c>
      <c r="F29" s="221"/>
      <c r="G29" s="227" t="n">
        <v>585880943</v>
      </c>
      <c r="H29" s="227" t="n">
        <v>598780842</v>
      </c>
      <c r="I29" s="227" t="n">
        <v>612030608</v>
      </c>
      <c r="J29" s="227" t="n">
        <v>625641116</v>
      </c>
      <c r="K29" s="227" t="n">
        <v>639623397</v>
      </c>
    </row>
    <row r="30" s="13" customFormat="true" ht="24" hidden="false" customHeight="true" outlineLevel="0" collapsed="false">
      <c r="B30" s="228" t="s">
        <v>112</v>
      </c>
      <c r="C30" s="228"/>
      <c r="D30" s="229"/>
      <c r="E30" s="230" t="n">
        <f aca="false">E28-E29</f>
        <v>156038526</v>
      </c>
      <c r="F30" s="231"/>
      <c r="G30" s="232" t="n">
        <f aca="false">G28-G29</f>
        <v>288165550</v>
      </c>
      <c r="H30" s="232" t="n">
        <f aca="false">H28-H29</f>
        <v>309763033</v>
      </c>
      <c r="I30" s="232" t="n">
        <f aca="false">I28-I29</f>
        <v>332563031</v>
      </c>
      <c r="J30" s="232" t="n">
        <f aca="false">J28-J29</f>
        <v>356624527</v>
      </c>
      <c r="K30" s="232" t="n">
        <f aca="false">K28-K29</f>
        <v>382009490</v>
      </c>
    </row>
    <row r="31" s="13" customFormat="true" ht="24" hidden="false" customHeight="true" outlineLevel="0" collapsed="false">
      <c r="B31" s="222" t="s">
        <v>113</v>
      </c>
      <c r="C31" s="222"/>
      <c r="D31" s="233"/>
      <c r="E31" s="234" t="n">
        <f aca="false">57600000+32359082+8349364+8900000+10616167+2331297</f>
        <v>120155910</v>
      </c>
      <c r="F31" s="235"/>
      <c r="G31" s="236" t="n">
        <v>139339700</v>
      </c>
      <c r="H31" s="236" t="n">
        <v>142200900</v>
      </c>
      <c r="I31" s="236" t="n">
        <v>145161000</v>
      </c>
      <c r="J31" s="236" t="n">
        <v>148224600</v>
      </c>
      <c r="K31" s="236" t="n">
        <v>151396300</v>
      </c>
    </row>
    <row r="32" s="13" customFormat="true" ht="24" hidden="false" customHeight="true" outlineLevel="0" collapsed="false">
      <c r="B32" s="218" t="s">
        <v>114</v>
      </c>
      <c r="C32" s="218"/>
      <c r="D32" s="237"/>
      <c r="E32" s="223" t="n">
        <f aca="false">E33+E34</f>
        <v>22704796</v>
      </c>
      <c r="F32" s="224"/>
      <c r="G32" s="225" t="n">
        <f aca="false">G33+G34</f>
        <v>26593296</v>
      </c>
      <c r="H32" s="225" t="n">
        <f aca="false">H33+H34</f>
        <v>26593296</v>
      </c>
      <c r="I32" s="225" t="n">
        <f aca="false">I33+I34</f>
        <v>26593296</v>
      </c>
      <c r="J32" s="225" t="n">
        <f aca="false">J33+J34</f>
        <v>26593296</v>
      </c>
      <c r="K32" s="225" t="n">
        <f aca="false">K33+K34</f>
        <v>26593296</v>
      </c>
    </row>
    <row r="33" s="13" customFormat="true" ht="24" hidden="false" customHeight="true" outlineLevel="0" collapsed="false">
      <c r="B33" s="238" t="s">
        <v>115</v>
      </c>
      <c r="C33" s="239"/>
      <c r="D33" s="233"/>
      <c r="E33" s="234" t="n">
        <v>22704796</v>
      </c>
      <c r="F33" s="235"/>
      <c r="G33" s="234" t="n">
        <v>22704796</v>
      </c>
      <c r="H33" s="234" t="n">
        <v>22704796</v>
      </c>
      <c r="I33" s="234" t="n">
        <v>22704796</v>
      </c>
      <c r="J33" s="234" t="n">
        <v>22704796</v>
      </c>
      <c r="K33" s="234" t="n">
        <v>22704796</v>
      </c>
    </row>
    <row r="34" s="13" customFormat="true" ht="24" hidden="false" customHeight="true" outlineLevel="0" collapsed="false">
      <c r="B34" s="240" t="s">
        <v>116</v>
      </c>
      <c r="C34" s="239"/>
      <c r="D34" s="233"/>
      <c r="E34" s="241"/>
      <c r="F34" s="235"/>
      <c r="G34" s="234" t="n">
        <v>3888500</v>
      </c>
      <c r="H34" s="234" t="n">
        <v>3888500</v>
      </c>
      <c r="I34" s="234" t="n">
        <v>3888500</v>
      </c>
      <c r="J34" s="234" t="n">
        <v>3888500</v>
      </c>
      <c r="K34" s="234" t="n">
        <v>3888500</v>
      </c>
    </row>
    <row r="35" s="13" customFormat="true" ht="24" hidden="false" customHeight="true" outlineLevel="0" collapsed="false">
      <c r="B35" s="242" t="s">
        <v>117</v>
      </c>
      <c r="C35" s="242"/>
      <c r="D35" s="242"/>
      <c r="E35" s="243" t="n">
        <f aca="false">E30+E31+E32</f>
        <v>298899232</v>
      </c>
      <c r="F35" s="244"/>
      <c r="G35" s="245" t="n">
        <f aca="false">G30+G31+G32</f>
        <v>454098546</v>
      </c>
      <c r="H35" s="246" t="n">
        <f aca="false">H30+H31+H32</f>
        <v>478557229</v>
      </c>
      <c r="I35" s="245" t="n">
        <f aca="false">I30+I31+I32</f>
        <v>504317327</v>
      </c>
      <c r="J35" s="245" t="n">
        <f aca="false">J30+J31+J32</f>
        <v>531442423</v>
      </c>
      <c r="K35" s="245" t="n">
        <f aca="false">K30+K31+K32</f>
        <v>559999086</v>
      </c>
    </row>
    <row r="36" s="13" customFormat="true" ht="24" hidden="false" customHeight="true" outlineLevel="0" collapsed="false">
      <c r="B36" s="247" t="s">
        <v>118</v>
      </c>
      <c r="C36" s="248"/>
      <c r="D36" s="249"/>
      <c r="E36" s="241"/>
      <c r="F36" s="250"/>
      <c r="G36" s="251" t="n">
        <f aca="false">ROUNDDOWN(((G35/$E$35)^(1/G22)-1)*100,2)</f>
        <v>51.92</v>
      </c>
      <c r="H36" s="251" t="n">
        <f aca="false">ROUNDDOWN(((H35/$E$35)^(1/H22)-1)*100,2)</f>
        <v>26.53</v>
      </c>
      <c r="I36" s="251" t="n">
        <f aca="false">ROUNDDOWN(((I35/$E$35)^(1/I22)-1)*100,2)</f>
        <v>19.04</v>
      </c>
      <c r="J36" s="251" t="n">
        <f aca="false">ROUNDDOWN(((J35/$E$35)^(1/J22)-1)*100,2)</f>
        <v>15.47</v>
      </c>
      <c r="K36" s="251" t="n">
        <f aca="false">ROUNDDOWN(((K35/$E$35)^(1/K22)-1)*100,2)</f>
        <v>13.37</v>
      </c>
    </row>
    <row r="37" s="13" customFormat="true" ht="24" hidden="false" customHeight="true" outlineLevel="0" collapsed="false">
      <c r="B37" s="218" t="s">
        <v>119</v>
      </c>
      <c r="C37" s="218"/>
      <c r="D37" s="237"/>
      <c r="E37" s="252" t="n">
        <v>2</v>
      </c>
      <c r="F37" s="253"/>
      <c r="G37" s="254" t="n">
        <v>2</v>
      </c>
      <c r="H37" s="254" t="n">
        <v>2</v>
      </c>
      <c r="I37" s="254" t="n">
        <v>2</v>
      </c>
      <c r="J37" s="254" t="n">
        <v>2</v>
      </c>
      <c r="K37" s="252" t="n">
        <v>2</v>
      </c>
      <c r="P37" s="13" t="s">
        <v>120</v>
      </c>
    </row>
    <row r="38" s="13" customFormat="true" ht="24" hidden="false" customHeight="true" outlineLevel="0" collapsed="false">
      <c r="B38" s="218" t="s">
        <v>121</v>
      </c>
      <c r="C38" s="218"/>
      <c r="D38" s="237"/>
      <c r="E38" s="252" t="n">
        <v>10</v>
      </c>
      <c r="F38" s="255"/>
      <c r="G38" s="252" t="n">
        <v>15</v>
      </c>
      <c r="H38" s="252" t="n">
        <v>15</v>
      </c>
      <c r="I38" s="252" t="n">
        <v>15</v>
      </c>
      <c r="J38" s="252" t="n">
        <v>15</v>
      </c>
      <c r="K38" s="252" t="n">
        <v>15</v>
      </c>
    </row>
    <row r="39" s="13" customFormat="true" ht="28.5" hidden="false" customHeight="true" outlineLevel="0" collapsed="false">
      <c r="B39" s="256" t="s">
        <v>122</v>
      </c>
      <c r="C39" s="256"/>
      <c r="D39" s="256"/>
      <c r="E39" s="257" t="n">
        <f aca="false">IF(E35&lt;0,ROUNDUP((E35/(E37+E38)),2),ROUNDDOWN((E35/(E37+E38)),2))</f>
        <v>24908269.33</v>
      </c>
      <c r="F39" s="258"/>
      <c r="G39" s="257" t="n">
        <f aca="false">IF(G35&lt;0,ROUNDUP((G35/(G37+G38)),2),ROUNDDOWN((G35/(G37+G38)),2))</f>
        <v>26711679.17</v>
      </c>
      <c r="H39" s="259" t="n">
        <f aca="false">IF(H35&lt;0,ROUNDUP((H35/(H37+H38)),2),ROUNDDOWN((H35/(H37+H38)),2))</f>
        <v>28150425.23</v>
      </c>
      <c r="I39" s="257" t="n">
        <f aca="false">IF(I35&lt;0,ROUNDUP((I35/(I37+I38)),2),ROUNDDOWN((I35/(I37+I38)),2))</f>
        <v>29665725.11</v>
      </c>
      <c r="J39" s="257" t="n">
        <f aca="false">IF(J35&lt;0,ROUNDUP((J35/(J37+J38)),2),ROUNDDOWN((J35/(J37+J38)),2))</f>
        <v>31261319</v>
      </c>
      <c r="K39" s="257" t="n">
        <f aca="false">IF(K35&lt;0,ROUNDUP((K35/(K37+K38)),2),ROUNDDOWN((K35/(K37+K38)),2))</f>
        <v>32941122.7</v>
      </c>
    </row>
    <row r="40" s="13" customFormat="true" ht="24" hidden="false" customHeight="true" outlineLevel="0" collapsed="false">
      <c r="B40" s="260" t="s">
        <v>123</v>
      </c>
      <c r="C40" s="260"/>
      <c r="D40" s="260"/>
      <c r="E40" s="261"/>
      <c r="F40" s="258"/>
      <c r="G40" s="262" t="n">
        <f aca="false">IFERROR(IF($E$35&gt;=0,ROUNDUP(((ABS($E$35)*1.04^G22-(ABS($E$35)))+$E$35)/($E$37+$E$38),2),ROUNDDOWN(((ABS($E$35)*1.04^G22-(ABS($E$35)))+$E$35)/($E$37+$E$38),2)),0)</f>
        <v>25904600.11</v>
      </c>
      <c r="H40" s="263" t="n">
        <f aca="false">IFERROR(IF($E$35&gt;=0,ROUNDUP(((ABS($E$35)*1.04^H22-(ABS($E$35)))+$E$35)/($E$37+$E$38),2),ROUNDDOWN(((ABS($E$35)*1.04^H22-(ABS($E$35)))+$E$35)/($E$37+$E$38),2)),0)</f>
        <v>26940784.12</v>
      </c>
      <c r="I40" s="263" t="n">
        <f aca="false">IFERROR(IF($E$35&gt;=0,ROUNDUP(((ABS($E$35)*1.04^I22-(ABS($E$35)))+$E$35)/($E$37+$E$38),2),ROUNDDOWN(((ABS($E$35)*1.04^I22-(ABS($E$35)))+$E$35)/($E$37+$E$38),2)),0)</f>
        <v>28018415.48</v>
      </c>
      <c r="J40" s="263" t="n">
        <f aca="false">IFERROR(IF($E$35&gt;=0,ROUNDUP(((ABS($E$35)*1.04^J22-(ABS($E$35)))+$E$35)/($E$37+$E$38),2),ROUNDDOWN(((ABS($E$35)*1.04^J22-(ABS($E$35)))+$E$35)/($E$37+$E$38),2)),0)</f>
        <v>29139152.1</v>
      </c>
      <c r="K40" s="263" t="n">
        <f aca="false">IFERROR(IF($E$35&gt;=0,ROUNDUP(((ABS($E$35)*1.04^K22-(ABS($E$35)))+$E$35)/($E$37+$E$38),2),ROUNDDOWN(((ABS($E$35)*1.04^K22-(ABS($E$35)))+$E$35)/($E$37+$E$38),2)),0)</f>
        <v>30304718.18</v>
      </c>
    </row>
    <row r="41" s="13" customFormat="true" ht="28.5" hidden="false" customHeight="true" outlineLevel="0" collapsed="false">
      <c r="B41" s="264" t="s">
        <v>124</v>
      </c>
      <c r="C41" s="265"/>
      <c r="D41" s="266"/>
      <c r="E41" s="241"/>
      <c r="F41" s="267"/>
      <c r="G41" s="268" t="n">
        <f aca="false">ROUNDDOWN(((G39/$E$39)^(1/G22)-1)*100,2)</f>
        <v>7.24</v>
      </c>
      <c r="H41" s="268" t="n">
        <f aca="false">ROUNDDOWN(((H39/$E$39)^(1/H22)-1)*100,2)</f>
        <v>6.3</v>
      </c>
      <c r="I41" s="268" t="n">
        <f aca="false">ROUNDDOWN(((I39/$E$39)^(1/I22)-1)*100,2)</f>
        <v>5.99</v>
      </c>
      <c r="J41" s="268" t="n">
        <f aca="false">ROUNDDOWN(((J39/$E$39)^(1/J22)-1)*100,2)</f>
        <v>5.84</v>
      </c>
      <c r="K41" s="268" t="n">
        <f aca="false">ROUNDDOWN(((K39/$E$39)^(1/K22)-1)*100,2)</f>
        <v>5.74</v>
      </c>
    </row>
    <row r="42" s="13" customFormat="true" ht="24" hidden="false" customHeight="true" outlineLevel="0" collapsed="false"/>
    <row r="43" s="13" customFormat="true" ht="39" hidden="false" customHeight="true" outlineLevel="0" collapsed="false">
      <c r="B43" s="17" t="s">
        <v>125</v>
      </c>
    </row>
    <row r="44" s="13" customFormat="true" ht="28.5" hidden="false" customHeight="true" outlineLevel="0" collapsed="false">
      <c r="B44" s="269" t="s">
        <v>126</v>
      </c>
      <c r="C44" s="269"/>
      <c r="D44" s="270"/>
      <c r="E44" s="271" t="n">
        <v>36625814</v>
      </c>
      <c r="F44" s="272"/>
      <c r="G44" s="273" t="n">
        <v>71078000</v>
      </c>
      <c r="H44" s="273" t="n">
        <v>73566000</v>
      </c>
      <c r="I44" s="273" t="n">
        <v>76140000</v>
      </c>
      <c r="J44" s="273" t="n">
        <v>78804000</v>
      </c>
      <c r="K44" s="273" t="n">
        <v>81562000</v>
      </c>
    </row>
    <row r="45" s="13" customFormat="true" ht="28.5" hidden="false" customHeight="true" outlineLevel="0" collapsed="false">
      <c r="B45" s="274" t="s">
        <v>127</v>
      </c>
      <c r="C45" s="274"/>
      <c r="D45" s="275"/>
      <c r="E45" s="252" t="n">
        <v>8</v>
      </c>
      <c r="F45" s="255"/>
      <c r="G45" s="252" t="n">
        <v>15</v>
      </c>
      <c r="H45" s="252" t="n">
        <v>15</v>
      </c>
      <c r="I45" s="252" t="n">
        <v>15</v>
      </c>
      <c r="J45" s="252" t="n">
        <v>15</v>
      </c>
      <c r="K45" s="252" t="n">
        <v>15</v>
      </c>
      <c r="S45" s="276"/>
    </row>
    <row r="46" s="13" customFormat="true" ht="27.75" hidden="false" customHeight="true" outlineLevel="0" collapsed="false">
      <c r="B46" s="277" t="s">
        <v>128</v>
      </c>
      <c r="C46" s="277" t="s">
        <v>129</v>
      </c>
      <c r="D46" s="278"/>
      <c r="E46" s="279" t="n">
        <f aca="false">ROUNDDOWN(E44/E45,2)</f>
        <v>4578226.75</v>
      </c>
      <c r="F46" s="280"/>
      <c r="G46" s="279" t="n">
        <f aca="false">ROUNDDOWN(G44/G45,2)</f>
        <v>4738533.33</v>
      </c>
      <c r="H46" s="279" t="n">
        <f aca="false">ROUNDDOWN(H44/H45,2)</f>
        <v>4904400</v>
      </c>
      <c r="I46" s="279" t="n">
        <f aca="false">ROUNDDOWN(I44/I45,2)</f>
        <v>5076000</v>
      </c>
      <c r="J46" s="279" t="n">
        <f aca="false">ROUNDDOWN(J44/J45,2)</f>
        <v>5253600</v>
      </c>
      <c r="K46" s="279" t="n">
        <f aca="false">ROUNDDOWN(K44/K45,2)</f>
        <v>5437466.66</v>
      </c>
    </row>
    <row r="47" s="13" customFormat="true" ht="17.25" hidden="false" customHeight="true" outlineLevel="0" collapsed="false">
      <c r="B47" s="281" t="s">
        <v>130</v>
      </c>
      <c r="C47" s="282" t="s">
        <v>131</v>
      </c>
      <c r="D47" s="283"/>
      <c r="E47" s="284"/>
      <c r="F47" s="285"/>
      <c r="G47" s="286" t="n">
        <f aca="false">ROUNDUP(($E$44+(ABS($E$44)*1.035^G22-ABS($E$44)))/($E$45),0)</f>
        <v>4738465</v>
      </c>
      <c r="H47" s="286" t="n">
        <f aca="false">ROUNDUP(($E$44+(ABS($E$44)*1.035^H22-ABS($E$44)))/($E$45),0)</f>
        <v>4904311</v>
      </c>
      <c r="I47" s="286" t="n">
        <f aca="false">ROUNDUP(($E$44+(ABS($E$44)*1.035^I22-ABS($E$44)))/($E$45),0)</f>
        <v>5075962</v>
      </c>
      <c r="J47" s="286" t="n">
        <f aca="false">ROUNDUP(($E$44+(ABS($E$44)*1.035^J22-ABS($E$44)))/($E$45),0)</f>
        <v>5253621</v>
      </c>
      <c r="K47" s="286" t="n">
        <f aca="false">ROUNDUP(($E$44+(ABS($E$44)*1.035^K22-ABS($E$44)))/($E$45),0)</f>
        <v>5437498</v>
      </c>
      <c r="L47" s="287"/>
    </row>
    <row r="48" s="13" customFormat="true" ht="17.25" hidden="false" customHeight="true" outlineLevel="0" collapsed="false">
      <c r="B48" s="281"/>
      <c r="C48" s="288" t="s">
        <v>132</v>
      </c>
      <c r="D48" s="289"/>
      <c r="E48" s="284"/>
      <c r="F48" s="285"/>
      <c r="G48" s="286" t="n">
        <f aca="false">ROUNDUP(($E$44+(ABS($E$44)*1.06^G22-ABS($E$44)))/($E$45),0)</f>
        <v>4852921</v>
      </c>
      <c r="H48" s="286" t="n">
        <f aca="false">ROUNDUP(($E$44+(ABS($E$44)*1.06^H22-ABS($E$44)))/($E$45),0)</f>
        <v>5144096</v>
      </c>
      <c r="I48" s="286" t="n">
        <f aca="false">ROUNDUP(($E$44+(ABS($E$44)*1.06^I22-ABS($E$44)))/($E$45),0)</f>
        <v>5452742</v>
      </c>
      <c r="J48" s="286" t="n">
        <f aca="false">ROUNDUP(($E$44+(ABS($E$44)*1.06^J22-ABS($E$44)))/($E$45),0)</f>
        <v>5779906</v>
      </c>
      <c r="K48" s="286" t="n">
        <f aca="false">ROUNDUP(($E$44+(ABS($E$44)*1.06^K22-ABS($E$44)))/($E$45),0)</f>
        <v>6126701</v>
      </c>
      <c r="L48" s="287"/>
    </row>
    <row r="49" s="13" customFormat="true" ht="27.75" hidden="false" customHeight="true" outlineLevel="0" collapsed="false">
      <c r="B49" s="290" t="s">
        <v>133</v>
      </c>
      <c r="C49" s="290"/>
      <c r="D49" s="291"/>
      <c r="E49" s="292"/>
      <c r="F49" s="293"/>
      <c r="G49" s="268" t="n">
        <f aca="false">IFERROR(IF(G$46&gt;=$E$46,ROUNDDOWN(((G46/$E$46)^(1/G22)-1)*100,2),ROUNDUP(((G46/$E$46)^(1/G22)-1)*100,2)),0)</f>
        <v>3.5</v>
      </c>
      <c r="H49" s="268" t="n">
        <f aca="false">IFERROR(IF(H$46&gt;=$E$46,ROUNDDOWN(((H46/$E$46)^(1/H22)-1)*100,2),ROUNDUP(((H46/$E$46)^(1/H22)-1)*100,2)),0)</f>
        <v>3.5</v>
      </c>
      <c r="I49" s="268" t="n">
        <f aca="false">IFERROR(IF(I$46&gt;=$E$46,ROUNDDOWN(((I46/$E$46)^(1/I22)-1)*100,2),ROUNDUP(((I46/$E$46)^(1/I22)-1)*100,2)),0)</f>
        <v>3.5</v>
      </c>
      <c r="J49" s="268" t="n">
        <f aca="false">IFERROR(IF(J$46&gt;=$E$46,ROUNDDOWN(((J46/$E$46)^(1/J22)-1)*100,2),ROUNDUP(((J46/$E$46)^(1/J22)-1)*100,2)),0)</f>
        <v>3.49</v>
      </c>
      <c r="K49" s="268" t="n">
        <f aca="false">IFERROR(IF(K$46&gt;=$E$46,ROUNDDOWN(((K46/$E$46)^(1/K22)-1)*100,2),ROUNDUP(((K46/$E$46)^(1/K22)-1)*100,2)),0)</f>
        <v>3.49</v>
      </c>
    </row>
    <row r="50" s="13" customFormat="true" ht="13.5" hidden="false" customHeight="true" outlineLevel="0" collapsed="false">
      <c r="G50" s="294"/>
    </row>
    <row r="51" s="13" customFormat="true" ht="13.5" hidden="false" customHeight="true" outlineLevel="0" collapsed="false">
      <c r="B51" s="13" t="s">
        <v>134</v>
      </c>
      <c r="G51" s="294"/>
    </row>
    <row r="52" s="13" customFormat="true" ht="13.5" hidden="false" customHeight="true" outlineLevel="0" collapsed="false">
      <c r="B52" s="13" t="s">
        <v>135</v>
      </c>
      <c r="G52" s="294"/>
    </row>
    <row r="53" s="13" customFormat="true" ht="16.5" hidden="false" customHeight="true" outlineLevel="0" collapsed="false">
      <c r="B53" s="295" t="s">
        <v>136</v>
      </c>
      <c r="G53" s="294"/>
    </row>
    <row r="54" s="13" customFormat="true" ht="13.5" hidden="false" customHeight="true" outlineLevel="0" collapsed="false">
      <c r="G54" s="294"/>
    </row>
    <row r="55" s="13" customFormat="true" ht="13.5" hidden="false" customHeight="true" outlineLevel="0" collapsed="false">
      <c r="B55" s="13" t="s">
        <v>137</v>
      </c>
      <c r="G55" s="294"/>
    </row>
    <row r="56" s="13" customFormat="true" ht="13.5" hidden="false" customHeight="true" outlineLevel="0" collapsed="false">
      <c r="B56" s="13" t="s">
        <v>138</v>
      </c>
      <c r="G56" s="294"/>
    </row>
    <row r="57" s="13" customFormat="true" ht="16.5" hidden="false" customHeight="true" outlineLevel="0" collapsed="false">
      <c r="B57" s="13" t="s">
        <v>139</v>
      </c>
      <c r="G57" s="294"/>
    </row>
    <row r="58" s="13" customFormat="true" ht="16.5" hidden="false" customHeight="true" outlineLevel="0" collapsed="false">
      <c r="B58" s="13" t="s">
        <v>140</v>
      </c>
      <c r="G58" s="294"/>
    </row>
    <row r="59" s="13" customFormat="true" ht="13.5" hidden="false" customHeight="true" outlineLevel="0" collapsed="false">
      <c r="G59" s="294"/>
    </row>
    <row r="60" s="13" customFormat="true" ht="13.5" hidden="false" customHeight="true" outlineLevel="0" collapsed="false">
      <c r="B60" s="296" t="s">
        <v>141</v>
      </c>
      <c r="C60" s="296"/>
      <c r="D60" s="296"/>
      <c r="E60" s="296"/>
    </row>
    <row r="61" s="13" customFormat="true" ht="16.5" hidden="false" customHeight="true" outlineLevel="0" collapsed="false">
      <c r="B61" s="296" t="s">
        <v>142</v>
      </c>
      <c r="C61" s="296"/>
      <c r="D61" s="296"/>
      <c r="E61" s="296"/>
    </row>
    <row r="62" s="13" customFormat="true" ht="13.5" hidden="false" customHeight="true" outlineLevel="0" collapsed="false">
      <c r="B62" s="296" t="s">
        <v>143</v>
      </c>
      <c r="C62" s="296"/>
      <c r="D62" s="296"/>
      <c r="E62" s="296"/>
    </row>
    <row r="63" s="13" customFormat="true" ht="16.5" hidden="false" customHeight="true" outlineLevel="0" collapsed="false">
      <c r="B63" s="296" t="s">
        <v>144</v>
      </c>
      <c r="C63" s="296"/>
      <c r="D63" s="296"/>
      <c r="E63" s="296"/>
    </row>
    <row r="64" s="13" customFormat="true" ht="16.5" hidden="false" customHeight="true" outlineLevel="0" collapsed="false">
      <c r="B64" s="296" t="s">
        <v>145</v>
      </c>
    </row>
    <row r="65" s="13" customFormat="true" ht="13.5" hidden="false" customHeight="true" outlineLevel="0" collapsed="false"/>
    <row r="66" s="13" customFormat="true" ht="13.5" hidden="false" customHeight="true" outlineLevel="0" collapsed="false">
      <c r="B66" s="296" t="s">
        <v>146</v>
      </c>
      <c r="C66" s="296"/>
      <c r="D66" s="296"/>
      <c r="E66" s="296"/>
    </row>
    <row r="67" s="13" customFormat="true" ht="13.5" hidden="false" customHeight="true" outlineLevel="0" collapsed="false">
      <c r="B67" s="296" t="s">
        <v>147</v>
      </c>
      <c r="C67" s="296"/>
      <c r="D67" s="296"/>
      <c r="E67" s="296"/>
    </row>
    <row r="68" s="13" customFormat="true" ht="13.5" hidden="false" customHeight="true" outlineLevel="0" collapsed="false">
      <c r="B68" s="296" t="s">
        <v>148</v>
      </c>
      <c r="C68" s="296"/>
      <c r="D68" s="296"/>
      <c r="E68" s="296"/>
    </row>
    <row r="69" s="13" customFormat="true" ht="13.5" hidden="false" customHeight="true" outlineLevel="0" collapsed="false">
      <c r="B69" s="296" t="s">
        <v>149</v>
      </c>
      <c r="C69" s="296"/>
      <c r="D69" s="296"/>
      <c r="E69" s="296"/>
    </row>
    <row r="70" s="13" customFormat="true" ht="13.5" hidden="false" customHeight="true" outlineLevel="0" collapsed="false">
      <c r="B70" s="296" t="s">
        <v>150</v>
      </c>
      <c r="C70" s="296"/>
      <c r="D70" s="296"/>
      <c r="E70" s="296"/>
    </row>
    <row r="71" s="13" customFormat="true" ht="16.5" hidden="false" customHeight="true" outlineLevel="0" collapsed="false">
      <c r="B71" s="296" t="s">
        <v>151</v>
      </c>
      <c r="C71" s="296"/>
      <c r="D71" s="296"/>
      <c r="E71" s="296"/>
    </row>
    <row r="72" s="13" customFormat="true" ht="12.75" hidden="false" customHeight="true" outlineLevel="0" collapsed="false">
      <c r="C72" s="296"/>
      <c r="D72" s="296"/>
      <c r="E72" s="296"/>
    </row>
    <row r="73" s="13" customFormat="true" ht="12.75" hidden="false" customHeight="true" outlineLevel="0" collapsed="false">
      <c r="B73" s="296"/>
      <c r="C73" s="296"/>
      <c r="D73" s="296"/>
      <c r="E73" s="296"/>
    </row>
    <row r="74" s="13" customFormat="true" ht="12.75" hidden="false" customHeight="true" outlineLevel="0" collapsed="false">
      <c r="B74" s="296"/>
      <c r="C74" s="296"/>
      <c r="D74" s="296"/>
      <c r="E74" s="296"/>
    </row>
    <row r="75" s="13" customFormat="true" ht="12.75" hidden="false" customHeight="true" outlineLevel="0" collapsed="false"/>
    <row r="76" s="13" customFormat="true" ht="12.75" hidden="false" customHeight="true" outlineLevel="0" collapsed="false"/>
    <row r="77" s="13" customFormat="true" ht="12.75" hidden="false" customHeight="true" outlineLevel="0" collapsed="false"/>
    <row r="78" s="13" customFormat="true" ht="12.75" hidden="false" customHeight="true" outlineLevel="0" collapsed="false"/>
    <row r="79" s="13" customFormat="true" ht="12.75" hidden="false" customHeight="true" outlineLevel="0" collapsed="false"/>
    <row r="80" s="13" customFormat="true" ht="12.75" hidden="false" customHeight="true" outlineLevel="0" collapsed="false"/>
    <row r="81" s="13" customFormat="true" ht="12.75" hidden="false" customHeight="true" outlineLevel="0" collapsed="false"/>
    <row r="82" s="13" customFormat="true" ht="12.75" hidden="false" customHeight="true" outlineLevel="0" collapsed="false"/>
    <row r="83" s="13" customFormat="true" ht="12.75" hidden="false" customHeight="true" outlineLevel="0" collapsed="false"/>
    <row r="84" s="13" customFormat="true" ht="12.75" hidden="false" customHeight="true" outlineLevel="0" collapsed="false"/>
    <row r="85" s="13" customFormat="true" ht="12.75" hidden="false" customHeight="true" outlineLevel="0" collapsed="false"/>
    <row r="86" s="13" customFormat="true" ht="12.75" hidden="false" customHeight="true" outlineLevel="0" collapsed="false"/>
    <row r="87" s="13" customFormat="true" ht="12.75" hidden="false" customHeight="true" outlineLevel="0" collapsed="false"/>
    <row r="88" s="13" customFormat="true" ht="12.75" hidden="false" customHeight="true" outlineLevel="0" collapsed="false"/>
    <row r="89" s="13" customFormat="true" ht="12.75" hidden="false" customHeight="true" outlineLevel="0" collapsed="false"/>
    <row r="90" s="13" customFormat="true" ht="12.75" hidden="false" customHeight="true" outlineLevel="0" collapsed="false"/>
    <row r="91" s="13" customFormat="true" ht="12.75" hidden="false" customHeight="true" outlineLevel="0" collapsed="false"/>
    <row r="92" s="13" customFormat="true" ht="12.75" hidden="false" customHeight="true" outlineLevel="0" collapsed="false"/>
    <row r="93" s="13" customFormat="true" ht="12.75" hidden="false" customHeight="true" outlineLevel="0" collapsed="false"/>
    <row r="94" s="13" customFormat="true" ht="12.75" hidden="false" customHeight="true" outlineLevel="0" collapsed="false"/>
    <row r="95" s="13" customFormat="true" ht="12.75" hidden="false" customHeight="true" outlineLevel="0" collapsed="false"/>
    <row r="96" s="13" customFormat="true" ht="12.75" hidden="false" customHeight="true" outlineLevel="0" collapsed="false"/>
    <row r="97" s="13" customFormat="true" ht="12.75" hidden="false" customHeight="true" outlineLevel="0" collapsed="false"/>
    <row r="98" s="13" customFormat="true" ht="12.75" hidden="false" customHeight="true" outlineLevel="0" collapsed="false"/>
    <row r="99" s="13" customFormat="true" ht="12.75" hidden="false" customHeight="true" outlineLevel="0" collapsed="false"/>
    <row r="100" s="13" customFormat="true" ht="12.75" hidden="false" customHeight="true" outlineLevel="0" collapsed="false"/>
    <row r="101" s="13" customFormat="true" ht="12.75" hidden="false" customHeight="true" outlineLevel="0" collapsed="false"/>
    <row r="102" s="13" customFormat="true" ht="12.75" hidden="false" customHeight="true" outlineLevel="0" collapsed="false"/>
    <row r="103" s="13" customFormat="true" ht="12.75" hidden="false" customHeight="true" outlineLevel="0" collapsed="false"/>
    <row r="104" s="13" customFormat="true" ht="12.75" hidden="false" customHeight="true" outlineLevel="0" collapsed="false"/>
    <row r="105" s="13" customFormat="true" ht="12.75" hidden="false" customHeight="true" outlineLevel="0" collapsed="false"/>
    <row r="106" s="13" customFormat="true" ht="12.75" hidden="false" customHeight="true" outlineLevel="0" collapsed="false"/>
    <row r="107" s="13" customFormat="true" ht="12.75" hidden="false" customHeight="true" outlineLevel="0" collapsed="false"/>
    <row r="108" s="13" customFormat="true" ht="12.75" hidden="false" customHeight="true" outlineLevel="0" collapsed="false"/>
    <row r="109" s="13" customFormat="true" ht="12.75" hidden="false" customHeight="true" outlineLevel="0" collapsed="false"/>
    <row r="110" s="13" customFormat="true" ht="12.75" hidden="false" customHeight="true" outlineLevel="0" collapsed="false"/>
    <row r="111" s="13" customFormat="true" ht="12.75" hidden="false" customHeight="true" outlineLevel="0" collapsed="false"/>
    <row r="112" s="13" customFormat="true" ht="12.75" hidden="false" customHeight="true" outlineLevel="0" collapsed="false"/>
    <row r="113" s="13" customFormat="true" ht="12.75" hidden="false" customHeight="true" outlineLevel="0" collapsed="false"/>
    <row r="114" s="13" customFormat="true" ht="12.75" hidden="false" customHeight="true" outlineLevel="0" collapsed="false"/>
    <row r="115" s="13" customFormat="true" ht="12.75" hidden="false" customHeight="true" outlineLevel="0" collapsed="false"/>
    <row r="116" s="13" customFormat="true" ht="12.75" hidden="false" customHeight="true" outlineLevel="0" collapsed="false"/>
    <row r="117" s="13" customFormat="true" ht="12.75" hidden="false" customHeight="true" outlineLevel="0" collapsed="false"/>
    <row r="118" s="13" customFormat="true" ht="12.75" hidden="false" customHeight="true" outlineLevel="0" collapsed="false"/>
    <row r="119" s="13" customFormat="true" ht="12.75" hidden="false" customHeight="true" outlineLevel="0" collapsed="false"/>
    <row r="120" s="13" customFormat="true" ht="12.75" hidden="false" customHeight="true" outlineLevel="0" collapsed="false"/>
    <row r="121" s="13" customFormat="true" ht="12.75" hidden="false" customHeight="true" outlineLevel="0" collapsed="false"/>
    <row r="122" s="13" customFormat="true" ht="12.75" hidden="false" customHeight="true" outlineLevel="0" collapsed="false"/>
    <row r="123" s="13" customFormat="true" ht="12.75" hidden="false" customHeight="true" outlineLevel="0" collapsed="false"/>
    <row r="124" s="13" customFormat="true" ht="12.75" hidden="false" customHeight="true" outlineLevel="0" collapsed="false"/>
    <row r="125" s="13" customFormat="true" ht="12.75" hidden="false" customHeight="true" outlineLevel="0" collapsed="false"/>
    <row r="126" s="13" customFormat="true" ht="12.75" hidden="false" customHeight="true" outlineLevel="0" collapsed="false"/>
    <row r="127" s="13" customFormat="true" ht="12.75" hidden="false" customHeight="true" outlineLevel="0" collapsed="false"/>
    <row r="128" s="13" customFormat="true" ht="12.75" hidden="false" customHeight="true" outlineLevel="0" collapsed="false"/>
    <row r="129" s="13" customFormat="true" ht="12.75" hidden="false" customHeight="true" outlineLevel="0" collapsed="false"/>
    <row r="130" s="13" customFormat="true" ht="12.75" hidden="false" customHeight="true" outlineLevel="0" collapsed="false"/>
    <row r="131" s="13" customFormat="true" ht="12.75" hidden="false" customHeight="true" outlineLevel="0" collapsed="false"/>
    <row r="132" s="13" customFormat="true" ht="12.75" hidden="false" customHeight="true" outlineLevel="0" collapsed="false"/>
    <row r="133" s="13" customFormat="true" ht="12.75" hidden="false" customHeight="true" outlineLevel="0" collapsed="false"/>
    <row r="134" s="13" customFormat="true" ht="12.75" hidden="false" customHeight="true" outlineLevel="0" collapsed="false"/>
    <row r="135" s="13" customFormat="true" ht="12.75" hidden="false" customHeight="true" outlineLevel="0" collapsed="false"/>
    <row r="136" s="13" customFormat="true" ht="12.75" hidden="false" customHeight="true" outlineLevel="0" collapsed="false"/>
    <row r="137" s="13" customFormat="true" ht="12.75" hidden="false" customHeight="true" outlineLevel="0" collapsed="false"/>
    <row r="138" s="13" customFormat="true" ht="12.75" hidden="false" customHeight="true" outlineLevel="0" collapsed="false"/>
    <row r="139" s="13" customFormat="true" ht="12.75" hidden="false" customHeight="true" outlineLevel="0" collapsed="false"/>
    <row r="140" s="13" customFormat="true" ht="12.75" hidden="false" customHeight="true" outlineLevel="0" collapsed="false"/>
    <row r="141" s="13" customFormat="true" ht="12.75" hidden="false" customHeight="true" outlineLevel="0" collapsed="false"/>
    <row r="142" s="13" customFormat="true" ht="12.75" hidden="false" customHeight="true" outlineLevel="0" collapsed="false"/>
    <row r="143" s="13" customFormat="true" ht="12.75" hidden="false" customHeight="true" outlineLevel="0" collapsed="false"/>
    <row r="144" s="13" customFormat="true" ht="12.75" hidden="false" customHeight="true" outlineLevel="0" collapsed="false"/>
    <row r="145" s="13" customFormat="true" ht="12.75" hidden="false" customHeight="true" outlineLevel="0" collapsed="false"/>
    <row r="146" s="13" customFormat="true" ht="12.75" hidden="false" customHeight="true" outlineLevel="0" collapsed="false"/>
    <row r="147" s="13" customFormat="true" ht="12.75" hidden="false" customHeight="true" outlineLevel="0" collapsed="false"/>
    <row r="148" s="13" customFormat="true" ht="12.75" hidden="false" customHeight="true" outlineLevel="0" collapsed="false"/>
    <row r="149" s="13" customFormat="true" ht="12.75" hidden="false" customHeight="true" outlineLevel="0" collapsed="false"/>
    <row r="150" s="13" customFormat="true" ht="12.75" hidden="false" customHeight="true" outlineLevel="0" collapsed="false"/>
    <row r="151" s="13" customFormat="true" ht="12.75" hidden="false" customHeight="true" outlineLevel="0" collapsed="false"/>
    <row r="152" s="13" customFormat="true" ht="12.75" hidden="false" customHeight="true" outlineLevel="0" collapsed="false"/>
    <row r="153" s="13" customFormat="true" ht="12.75" hidden="false" customHeight="true" outlineLevel="0" collapsed="false"/>
    <row r="154" s="13" customFormat="true" ht="12.75" hidden="false" customHeight="true" outlineLevel="0" collapsed="false"/>
    <row r="155" s="13" customFormat="true" ht="12.75" hidden="false" customHeight="true" outlineLevel="0" collapsed="false"/>
    <row r="156" s="13" customFormat="true" ht="12.75" hidden="false" customHeight="true" outlineLevel="0" collapsed="false"/>
    <row r="157" s="13" customFormat="true" ht="12.75" hidden="false" customHeight="true" outlineLevel="0" collapsed="false"/>
    <row r="158" s="13" customFormat="true" ht="12.75" hidden="false" customHeight="true" outlineLevel="0" collapsed="false"/>
    <row r="159" s="13" customFormat="true" ht="12.75" hidden="false" customHeight="true" outlineLevel="0" collapsed="false"/>
    <row r="160" s="13" customFormat="true" ht="12.75" hidden="false" customHeight="true" outlineLevel="0" collapsed="false"/>
    <row r="161" s="13" customFormat="true" ht="12.75" hidden="false" customHeight="true" outlineLevel="0" collapsed="false"/>
    <row r="162" s="13" customFormat="true" ht="12.75" hidden="false" customHeight="true" outlineLevel="0" collapsed="false"/>
    <row r="163" s="13" customFormat="true" ht="12.75" hidden="false" customHeight="true" outlineLevel="0" collapsed="false"/>
    <row r="164" s="13" customFormat="true" ht="12.75" hidden="false" customHeight="true" outlineLevel="0" collapsed="false"/>
    <row r="165" s="13" customFormat="true" ht="12.75" hidden="false" customHeight="true" outlineLevel="0" collapsed="false"/>
    <row r="166" s="13" customFormat="true" ht="12.75" hidden="false" customHeight="true" outlineLevel="0" collapsed="false"/>
    <row r="167" s="13" customFormat="true" ht="12.75" hidden="false" customHeight="true" outlineLevel="0" collapsed="false"/>
    <row r="168" s="13" customFormat="true" ht="12.75" hidden="false" customHeight="true" outlineLevel="0" collapsed="false"/>
    <row r="169" s="13" customFormat="true" ht="12.75" hidden="false" customHeight="true" outlineLevel="0" collapsed="false"/>
    <row r="170" s="13" customFormat="true" ht="12.75" hidden="false" customHeight="true" outlineLevel="0" collapsed="false"/>
    <row r="171" s="13" customFormat="true" ht="12.75" hidden="false" customHeight="true" outlineLevel="0" collapsed="false"/>
    <row r="172" s="13" customFormat="true" ht="12.75" hidden="false" customHeight="true" outlineLevel="0" collapsed="false"/>
    <row r="173" s="13" customFormat="true" ht="12.75" hidden="false" customHeight="true" outlineLevel="0" collapsed="false"/>
    <row r="174" s="13" customFormat="true" ht="12.75" hidden="false" customHeight="true" outlineLevel="0" collapsed="false"/>
    <row r="175" s="13" customFormat="true" ht="12.75" hidden="false" customHeight="true" outlineLevel="0" collapsed="false"/>
    <row r="176" s="13" customFormat="true" ht="12.75" hidden="false" customHeight="true" outlineLevel="0" collapsed="false"/>
    <row r="177" s="13" customFormat="true" ht="12.75" hidden="false" customHeight="true" outlineLevel="0" collapsed="false"/>
    <row r="178" s="13" customFormat="true" ht="12.75" hidden="false" customHeight="true" outlineLevel="0" collapsed="false"/>
    <row r="179" s="13" customFormat="true" ht="12.75" hidden="false" customHeight="true" outlineLevel="0" collapsed="false"/>
    <row r="180" s="13" customFormat="true" ht="12.75" hidden="false" customHeight="true" outlineLevel="0" collapsed="false"/>
    <row r="181" s="13" customFormat="true" ht="12.75" hidden="false" customHeight="true" outlineLevel="0" collapsed="false"/>
    <row r="182" s="13" customFormat="true" ht="12.75" hidden="false" customHeight="true" outlineLevel="0" collapsed="false"/>
    <row r="183" s="13" customFormat="true" ht="12.75" hidden="false" customHeight="true" outlineLevel="0" collapsed="false"/>
    <row r="184" s="13" customFormat="true" ht="12.75" hidden="false" customHeight="true" outlineLevel="0" collapsed="false"/>
    <row r="185" s="13" customFormat="true" ht="12.75" hidden="false" customHeight="true" outlineLevel="0" collapsed="false"/>
    <row r="186" s="13" customFormat="true" ht="12.75" hidden="false" customHeight="true" outlineLevel="0" collapsed="false"/>
    <row r="187" s="13" customFormat="true" ht="12.75" hidden="false" customHeight="true" outlineLevel="0" collapsed="false"/>
    <row r="188" s="13" customFormat="true" ht="12.75" hidden="false" customHeight="true" outlineLevel="0" collapsed="false"/>
    <row r="189" s="13" customFormat="true" ht="12.75" hidden="false" customHeight="true" outlineLevel="0" collapsed="false"/>
    <row r="190" s="13" customFormat="true" ht="12.75" hidden="false" customHeight="true" outlineLevel="0" collapsed="false"/>
    <row r="191" s="13" customFormat="true" ht="12.75" hidden="false" customHeight="true" outlineLevel="0" collapsed="false"/>
    <row r="192" s="13" customFormat="true" ht="12.75" hidden="false" customHeight="true" outlineLevel="0" collapsed="false"/>
    <row r="193" s="13" customFormat="true" ht="12.75" hidden="false" customHeight="true" outlineLevel="0" collapsed="false"/>
    <row r="194" s="13" customFormat="true" ht="12.75" hidden="false" customHeight="true" outlineLevel="0" collapsed="false"/>
    <row r="195" s="13" customFormat="true" ht="12.75" hidden="false" customHeight="true" outlineLevel="0" collapsed="false"/>
    <row r="196" s="13" customFormat="true" ht="12.75" hidden="false" customHeight="true" outlineLevel="0" collapsed="false"/>
    <row r="197" s="13" customFormat="true" ht="12.75" hidden="false" customHeight="true" outlineLevel="0" collapsed="false"/>
    <row r="198" s="13" customFormat="true" ht="12.75" hidden="false" customHeight="true" outlineLevel="0" collapsed="false"/>
    <row r="199" s="13" customFormat="true" ht="12.75" hidden="false" customHeight="true" outlineLevel="0" collapsed="false"/>
    <row r="200" s="13" customFormat="true" ht="12.75" hidden="false" customHeight="true" outlineLevel="0" collapsed="false"/>
    <row r="201" s="13" customFormat="true" ht="12.75" hidden="false" customHeight="true" outlineLevel="0" collapsed="false"/>
    <row r="202" s="13" customFormat="true" ht="12.75" hidden="false" customHeight="true" outlineLevel="0" collapsed="false"/>
    <row r="203" s="13" customFormat="true" ht="12.75" hidden="false" customHeight="true" outlineLevel="0" collapsed="false"/>
    <row r="204" s="13" customFormat="true" ht="12.75" hidden="false" customHeight="true" outlineLevel="0" collapsed="false"/>
    <row r="205" s="13" customFormat="true" ht="12.75" hidden="false" customHeight="true" outlineLevel="0" collapsed="false"/>
    <row r="206" s="13" customFormat="true" ht="12.75" hidden="false" customHeight="true" outlineLevel="0" collapsed="false"/>
    <row r="207" s="13" customFormat="true" ht="12.75" hidden="false" customHeight="true" outlineLevel="0" collapsed="false"/>
    <row r="208" s="13" customFormat="true" ht="12.75" hidden="false" customHeight="true" outlineLevel="0" collapsed="false"/>
    <row r="209" s="13" customFormat="true" ht="12.75" hidden="false" customHeight="true" outlineLevel="0" collapsed="false"/>
    <row r="210" s="13" customFormat="true" ht="12.75" hidden="false" customHeight="true" outlineLevel="0" collapsed="false"/>
    <row r="211" s="13" customFormat="true" ht="12.75" hidden="false" customHeight="true" outlineLevel="0" collapsed="false"/>
    <row r="212" s="13" customFormat="true" ht="12.75" hidden="false" customHeight="true" outlineLevel="0" collapsed="false"/>
    <row r="213" s="13" customFormat="true" ht="12.75" hidden="false" customHeight="true" outlineLevel="0" collapsed="false"/>
    <row r="214" s="13" customFormat="true" ht="12.75" hidden="false" customHeight="true" outlineLevel="0" collapsed="false"/>
    <row r="215" s="13" customFormat="true" ht="12.75" hidden="false" customHeight="true" outlineLevel="0" collapsed="false"/>
    <row r="216" s="13" customFormat="true" ht="12.75" hidden="false" customHeight="true" outlineLevel="0" collapsed="false"/>
    <row r="217" s="13" customFormat="true" ht="12.75" hidden="false" customHeight="true" outlineLevel="0" collapsed="false"/>
    <row r="218" s="13" customFormat="true" ht="12.75" hidden="false" customHeight="true" outlineLevel="0" collapsed="false"/>
    <row r="219" s="13" customFormat="true" ht="12.75" hidden="false" customHeight="true" outlineLevel="0" collapsed="false"/>
    <row r="220" s="13" customFormat="true" ht="12.75" hidden="false" customHeight="true" outlineLevel="0" collapsed="false"/>
    <row r="221" s="13" customFormat="true" ht="12.75" hidden="false" customHeight="true" outlineLevel="0" collapsed="false"/>
    <row r="222" s="13" customFormat="true" ht="12.75" hidden="false" customHeight="true" outlineLevel="0" collapsed="false"/>
    <row r="223" s="13" customFormat="true" ht="12.75" hidden="false" customHeight="true" outlineLevel="0" collapsed="false"/>
    <row r="224" s="13" customFormat="true" ht="12.75" hidden="false" customHeight="true" outlineLevel="0" collapsed="false"/>
    <row r="225" s="13" customFormat="true" ht="12.75" hidden="false" customHeight="true" outlineLevel="0" collapsed="false"/>
    <row r="226" s="13" customFormat="true" ht="12.75" hidden="false" customHeight="true" outlineLevel="0" collapsed="false"/>
    <row r="227" s="13" customFormat="true" ht="12.75" hidden="false" customHeight="true" outlineLevel="0" collapsed="false"/>
    <row r="228" s="13" customFormat="true" ht="12.75" hidden="false" customHeight="true" outlineLevel="0" collapsed="false"/>
    <row r="229" s="13" customFormat="true" ht="12.75" hidden="false" customHeight="true" outlineLevel="0" collapsed="false"/>
    <row r="230" s="13" customFormat="true" ht="12.75" hidden="false" customHeight="true" outlineLevel="0" collapsed="false"/>
    <row r="231" s="13" customFormat="true" ht="12.75" hidden="false" customHeight="true" outlineLevel="0" collapsed="false"/>
    <row r="232" s="13" customFormat="true" ht="12.75" hidden="false" customHeight="true" outlineLevel="0" collapsed="false"/>
    <row r="233" s="13" customFormat="true" ht="12.75" hidden="false" customHeight="true" outlineLevel="0" collapsed="false"/>
    <row r="234" s="13" customFormat="true" ht="12.75" hidden="false" customHeight="true" outlineLevel="0" collapsed="false"/>
    <row r="235" s="13" customFormat="true" ht="12.75" hidden="false" customHeight="true" outlineLevel="0" collapsed="false"/>
    <row r="236" s="13" customFormat="true" ht="12.75" hidden="false" customHeight="true" outlineLevel="0" collapsed="false"/>
    <row r="237" s="13" customFormat="true" ht="12.75" hidden="false" customHeight="true" outlineLevel="0" collapsed="false"/>
    <row r="238" s="13" customFormat="true" ht="12.75" hidden="false" customHeight="true" outlineLevel="0" collapsed="false"/>
    <row r="239" s="13" customFormat="true" ht="12.75" hidden="false" customHeight="true" outlineLevel="0" collapsed="false"/>
    <row r="240" s="13" customFormat="true" ht="12.75" hidden="false" customHeight="true" outlineLevel="0" collapsed="false"/>
    <row r="241" s="13" customFormat="true" ht="12.75" hidden="false" customHeight="true" outlineLevel="0" collapsed="false"/>
    <row r="242" s="13" customFormat="true" ht="12.75" hidden="false" customHeight="true" outlineLevel="0" collapsed="false"/>
    <row r="243" s="13" customFormat="true" ht="12.75" hidden="false" customHeight="true" outlineLevel="0" collapsed="false"/>
    <row r="244" s="13" customFormat="true" ht="12.75" hidden="false" customHeight="true" outlineLevel="0" collapsed="false"/>
    <row r="245" s="13" customFormat="true" ht="12.75" hidden="false" customHeight="true" outlineLevel="0" collapsed="false"/>
    <row r="246" s="13" customFormat="true" ht="12.75" hidden="false" customHeight="true" outlineLevel="0" collapsed="false"/>
    <row r="247" s="13" customFormat="true" ht="12.75" hidden="false" customHeight="true" outlineLevel="0" collapsed="false"/>
    <row r="248" s="13" customFormat="true" ht="12.75" hidden="false" customHeight="true" outlineLevel="0" collapsed="false"/>
    <row r="249" s="13" customFormat="true" ht="12.75" hidden="false" customHeight="true" outlineLevel="0" collapsed="false"/>
    <row r="250" s="13" customFormat="true" ht="12.75" hidden="false" customHeight="true" outlineLevel="0" collapsed="false"/>
    <row r="251" s="13" customFormat="true" ht="12.75" hidden="false" customHeight="true" outlineLevel="0" collapsed="false"/>
    <row r="252" s="13" customFormat="true" ht="12.75" hidden="false" customHeight="true" outlineLevel="0" collapsed="false"/>
    <row r="253" s="13" customFormat="true" ht="12.75" hidden="false" customHeight="true" outlineLevel="0" collapsed="false"/>
    <row r="254" s="13" customFormat="true" ht="12.75" hidden="false" customHeight="true" outlineLevel="0" collapsed="false"/>
    <row r="255" s="13" customFormat="true" ht="12.75" hidden="false" customHeight="true" outlineLevel="0" collapsed="false"/>
    <row r="256" s="13" customFormat="true" ht="12.75" hidden="false" customHeight="true" outlineLevel="0" collapsed="false"/>
    <row r="257" s="13" customFormat="true" ht="12.75" hidden="false" customHeight="true" outlineLevel="0" collapsed="false"/>
    <row r="258" s="13" customFormat="true" ht="12.75" hidden="false" customHeight="true" outlineLevel="0" collapsed="false"/>
    <row r="259" s="13" customFormat="true" ht="12.75" hidden="false" customHeight="true" outlineLevel="0" collapsed="false"/>
    <row r="260" s="13" customFormat="true" ht="12.75" hidden="false" customHeight="true" outlineLevel="0" collapsed="false"/>
    <row r="261" s="13" customFormat="true" ht="12.75" hidden="false" customHeight="true" outlineLevel="0" collapsed="false"/>
    <row r="262" s="13" customFormat="true" ht="12.75" hidden="false" customHeight="true" outlineLevel="0" collapsed="false"/>
    <row r="263" s="13" customFormat="true" ht="12.75" hidden="false" customHeight="true" outlineLevel="0" collapsed="false"/>
    <row r="264" s="13" customFormat="true" ht="12.75" hidden="false" customHeight="true" outlineLevel="0" collapsed="false"/>
    <row r="265" s="13" customFormat="true" ht="12.75" hidden="false" customHeight="true" outlineLevel="0" collapsed="false"/>
    <row r="266" s="13" customFormat="true" ht="12.75" hidden="false" customHeight="true" outlineLevel="0" collapsed="false"/>
    <row r="267" s="13" customFormat="true" ht="12.75" hidden="false" customHeight="true" outlineLevel="0" collapsed="false"/>
    <row r="268" s="13" customFormat="true" ht="12.75" hidden="false" customHeight="true" outlineLevel="0" collapsed="false"/>
    <row r="269" s="13" customFormat="true" ht="12.75" hidden="false" customHeight="true" outlineLevel="0" collapsed="false"/>
    <row r="270" s="13" customFormat="true" ht="12.75" hidden="false" customHeight="true" outlineLevel="0" collapsed="false"/>
    <row r="271" s="13" customFormat="true" ht="12.75" hidden="false" customHeight="true" outlineLevel="0" collapsed="false"/>
    <row r="272" s="13" customFormat="true" ht="12.75" hidden="false" customHeight="true" outlineLevel="0" collapsed="false"/>
    <row r="273" s="13" customFormat="true" ht="12.75" hidden="false" customHeight="true" outlineLevel="0" collapsed="false"/>
    <row r="274" s="13" customFormat="true" ht="12.75" hidden="false" customHeight="true" outlineLevel="0" collapsed="false"/>
    <row r="275" s="13" customFormat="true" ht="12.75" hidden="false" customHeight="true" outlineLevel="0" collapsed="false"/>
    <row r="276" s="13" customFormat="true" ht="12.75" hidden="false" customHeight="true" outlineLevel="0" collapsed="false"/>
    <row r="277" s="13" customFormat="true" ht="12.75" hidden="false" customHeight="true" outlineLevel="0" collapsed="false"/>
    <row r="278" s="13" customFormat="true" ht="12.75" hidden="false" customHeight="true" outlineLevel="0" collapsed="false"/>
    <row r="279" s="13" customFormat="true" ht="12.75" hidden="false" customHeight="true" outlineLevel="0" collapsed="false"/>
    <row r="280" s="13" customFormat="true" ht="12.75" hidden="false" customHeight="true" outlineLevel="0" collapsed="false"/>
    <row r="281" s="13" customFormat="true" ht="12.75" hidden="false" customHeight="true" outlineLevel="0" collapsed="false"/>
    <row r="282" s="13" customFormat="true" ht="12.75" hidden="false" customHeight="true" outlineLevel="0" collapsed="false"/>
    <row r="283" s="13" customFormat="true" ht="12.75" hidden="false" customHeight="true" outlineLevel="0" collapsed="false"/>
    <row r="284" s="13" customFormat="true" ht="12.75" hidden="false" customHeight="true" outlineLevel="0" collapsed="false"/>
    <row r="285" s="13" customFormat="true" ht="12.75" hidden="false" customHeight="true" outlineLevel="0" collapsed="false"/>
    <row r="286" s="13" customFormat="true" ht="12.75" hidden="false" customHeight="true" outlineLevel="0" collapsed="false"/>
    <row r="287" s="13" customFormat="true" ht="12.75" hidden="false" customHeight="true" outlineLevel="0" collapsed="false"/>
    <row r="288" s="13" customFormat="true" ht="12.75" hidden="false" customHeight="true" outlineLevel="0" collapsed="false"/>
    <row r="289" s="13" customFormat="true" ht="12.75" hidden="false" customHeight="true" outlineLevel="0" collapsed="false"/>
    <row r="290" s="13" customFormat="true" ht="12.75" hidden="false" customHeight="true" outlineLevel="0" collapsed="false"/>
    <row r="291" s="13" customFormat="true" ht="12.75" hidden="false" customHeight="true" outlineLevel="0" collapsed="false"/>
    <row r="292" s="13" customFormat="true" ht="12.75" hidden="false" customHeight="true" outlineLevel="0" collapsed="false"/>
    <row r="293" s="13" customFormat="true" ht="12.75" hidden="false" customHeight="true" outlineLevel="0" collapsed="false"/>
    <row r="294" s="13" customFormat="true" ht="12.75" hidden="false" customHeight="true" outlineLevel="0" collapsed="false"/>
    <row r="295" s="13" customFormat="true" ht="12.75" hidden="false" customHeight="true" outlineLevel="0" collapsed="false"/>
    <row r="296" s="13" customFormat="true" ht="12.75" hidden="false" customHeight="true" outlineLevel="0" collapsed="false"/>
    <row r="297" s="13" customFormat="true" ht="12.75" hidden="false" customHeight="true" outlineLevel="0" collapsed="false"/>
    <row r="298" s="13" customFormat="true" ht="12.75" hidden="false" customHeight="true" outlineLevel="0" collapsed="false"/>
    <row r="299" s="13" customFormat="true" ht="12.75" hidden="false" customHeight="true" outlineLevel="0" collapsed="false"/>
    <row r="300" s="13" customFormat="true" ht="12.75" hidden="false" customHeight="true" outlineLevel="0" collapsed="false"/>
    <row r="301" s="13" customFormat="true" ht="12.75" hidden="false" customHeight="true" outlineLevel="0" collapsed="false"/>
    <row r="302" s="13" customFormat="true" ht="12.75" hidden="false" customHeight="true" outlineLevel="0" collapsed="false"/>
    <row r="303" s="13" customFormat="true" ht="12.75" hidden="false" customHeight="true" outlineLevel="0" collapsed="false"/>
    <row r="304" s="13" customFormat="true" ht="12.75" hidden="false" customHeight="true" outlineLevel="0" collapsed="false"/>
    <row r="305" s="13" customFormat="true" ht="12.75" hidden="false" customHeight="true" outlineLevel="0" collapsed="false"/>
    <row r="306" s="13" customFormat="true" ht="12.75" hidden="false" customHeight="true" outlineLevel="0" collapsed="false"/>
    <row r="307" s="13" customFormat="true" ht="12.75" hidden="false" customHeight="true" outlineLevel="0" collapsed="false"/>
    <row r="308" s="13" customFormat="true" ht="12.75" hidden="false" customHeight="true" outlineLevel="0" collapsed="false"/>
    <row r="309" s="13" customFormat="true" ht="12.75" hidden="false" customHeight="true" outlineLevel="0" collapsed="false"/>
    <row r="310" s="13" customFormat="true" ht="12.75" hidden="false" customHeight="true" outlineLevel="0" collapsed="false"/>
    <row r="311" s="13" customFormat="true" ht="12.75" hidden="false" customHeight="true" outlineLevel="0" collapsed="false"/>
    <row r="312" s="13" customFormat="true" ht="12.75" hidden="false" customHeight="true" outlineLevel="0" collapsed="false"/>
    <row r="313" s="13" customFormat="true" ht="12.75" hidden="false" customHeight="true" outlineLevel="0" collapsed="false"/>
    <row r="314" s="13" customFormat="true" ht="12.75" hidden="false" customHeight="true" outlineLevel="0" collapsed="false"/>
    <row r="315" s="13" customFormat="true" ht="12.75" hidden="false" customHeight="true" outlineLevel="0" collapsed="false"/>
    <row r="316" s="13" customFormat="true" ht="12.75" hidden="false" customHeight="true" outlineLevel="0" collapsed="false"/>
    <row r="317" s="13" customFormat="true" ht="12.75" hidden="false" customHeight="true" outlineLevel="0" collapsed="false"/>
    <row r="318" s="13" customFormat="true" ht="12.75" hidden="false" customHeight="true" outlineLevel="0" collapsed="false"/>
    <row r="319" s="13" customFormat="true" ht="12.75" hidden="false" customHeight="true" outlineLevel="0" collapsed="false"/>
    <row r="320" s="13" customFormat="true" ht="12.75" hidden="false" customHeight="true" outlineLevel="0" collapsed="false"/>
    <row r="321" s="13" customFormat="true" ht="12.75" hidden="false" customHeight="true" outlineLevel="0" collapsed="false"/>
    <row r="322" s="13" customFormat="true" ht="12.75" hidden="false" customHeight="true" outlineLevel="0" collapsed="false"/>
    <row r="323" s="13" customFormat="true" ht="12.75" hidden="false" customHeight="true" outlineLevel="0" collapsed="false"/>
    <row r="324" s="13" customFormat="true" ht="12.75" hidden="false" customHeight="true" outlineLevel="0" collapsed="false"/>
    <row r="325" s="13" customFormat="true" ht="12.75" hidden="false" customHeight="true" outlineLevel="0" collapsed="false"/>
    <row r="326" s="13" customFormat="true" ht="12.75" hidden="false" customHeight="true" outlineLevel="0" collapsed="false"/>
    <row r="327" s="13" customFormat="true" ht="12.75" hidden="false" customHeight="true" outlineLevel="0" collapsed="false"/>
    <row r="328" s="13" customFormat="true" ht="12.75" hidden="false" customHeight="true" outlineLevel="0" collapsed="false"/>
    <row r="329" s="13" customFormat="true" ht="12.75" hidden="false" customHeight="true" outlineLevel="0" collapsed="false"/>
    <row r="330" s="13" customFormat="true" ht="12.75" hidden="false" customHeight="true" outlineLevel="0" collapsed="false"/>
    <row r="331" s="13" customFormat="true" ht="12.75" hidden="false" customHeight="true" outlineLevel="0" collapsed="false"/>
    <row r="332" s="13" customFormat="true" ht="12.75" hidden="false" customHeight="true" outlineLevel="0" collapsed="false"/>
    <row r="333" s="13" customFormat="true" ht="12.75" hidden="false" customHeight="true" outlineLevel="0" collapsed="false"/>
    <row r="334" s="13" customFormat="true" ht="12.75" hidden="false" customHeight="true" outlineLevel="0" collapsed="false"/>
    <row r="335" s="13" customFormat="true" ht="12.75" hidden="false" customHeight="true" outlineLevel="0" collapsed="false"/>
    <row r="336" s="13" customFormat="true" ht="12.75" hidden="false" customHeight="true" outlineLevel="0" collapsed="false"/>
    <row r="337" s="13" customFormat="true" ht="12.75" hidden="false" customHeight="true" outlineLevel="0" collapsed="false"/>
    <row r="338" s="13" customFormat="true" ht="12.75" hidden="false" customHeight="true" outlineLevel="0" collapsed="false"/>
    <row r="339" s="13" customFormat="true" ht="12.75" hidden="false" customHeight="true" outlineLevel="0" collapsed="false"/>
    <row r="340" s="13" customFormat="true" ht="12.75" hidden="false" customHeight="true" outlineLevel="0" collapsed="false"/>
    <row r="341" s="13" customFormat="true" ht="12.75" hidden="false" customHeight="true" outlineLevel="0" collapsed="false"/>
    <row r="342" s="13" customFormat="true" ht="12.75" hidden="false" customHeight="true" outlineLevel="0" collapsed="false"/>
    <row r="343" s="13" customFormat="true" ht="12.75" hidden="false" customHeight="true" outlineLevel="0" collapsed="false"/>
    <row r="344" s="13" customFormat="true" ht="12.75" hidden="false" customHeight="true" outlineLevel="0" collapsed="false"/>
    <row r="345" s="13" customFormat="true" ht="12.75" hidden="false" customHeight="true" outlineLevel="0" collapsed="false"/>
    <row r="346" s="13" customFormat="true" ht="12.75" hidden="false" customHeight="true" outlineLevel="0" collapsed="false"/>
    <row r="347" s="13" customFormat="true" ht="12.75" hidden="false" customHeight="true" outlineLevel="0" collapsed="false"/>
    <row r="348" s="13" customFormat="true" ht="12.75" hidden="false" customHeight="true" outlineLevel="0" collapsed="false"/>
    <row r="349" s="13" customFormat="true" ht="12.75" hidden="false" customHeight="true" outlineLevel="0" collapsed="false"/>
    <row r="350" s="13" customFormat="true" ht="12.75" hidden="false" customHeight="true" outlineLevel="0" collapsed="false"/>
    <row r="351" s="13" customFormat="true" ht="12.75" hidden="false" customHeight="true" outlineLevel="0" collapsed="false"/>
    <row r="352" s="13" customFormat="true" ht="12.75" hidden="false" customHeight="true" outlineLevel="0" collapsed="false"/>
    <row r="353" s="13" customFormat="true" ht="12.75" hidden="false" customHeight="true" outlineLevel="0" collapsed="false"/>
    <row r="354" s="13" customFormat="true" ht="12.75" hidden="false" customHeight="true" outlineLevel="0" collapsed="false"/>
    <row r="355" s="13" customFormat="true" ht="12.75" hidden="false" customHeight="true" outlineLevel="0" collapsed="false"/>
    <row r="356" s="13" customFormat="true" ht="12.75" hidden="false" customHeight="true" outlineLevel="0" collapsed="false"/>
    <row r="357" s="13" customFormat="true" ht="12.75" hidden="false" customHeight="true" outlineLevel="0" collapsed="false"/>
    <row r="358" s="13" customFormat="true" ht="12.75" hidden="false" customHeight="true" outlineLevel="0" collapsed="false"/>
    <row r="359" s="13" customFormat="true" ht="12.75" hidden="false" customHeight="true" outlineLevel="0" collapsed="false"/>
    <row r="360" s="13" customFormat="true" ht="12.75" hidden="false" customHeight="true" outlineLevel="0" collapsed="false"/>
    <row r="361" s="13" customFormat="true" ht="12.75" hidden="false" customHeight="true" outlineLevel="0" collapsed="false"/>
    <row r="362" s="13" customFormat="true" ht="12.75" hidden="false" customHeight="true" outlineLevel="0" collapsed="false"/>
    <row r="363" s="13" customFormat="true" ht="12.75" hidden="false" customHeight="true" outlineLevel="0" collapsed="false"/>
    <row r="364" s="13" customFormat="true" ht="12.75" hidden="false" customHeight="true" outlineLevel="0" collapsed="false"/>
    <row r="365" s="13" customFormat="true" ht="12.75" hidden="false" customHeight="true" outlineLevel="0" collapsed="false"/>
    <row r="366" s="13" customFormat="true" ht="12.75" hidden="false" customHeight="true" outlineLevel="0" collapsed="false"/>
    <row r="367" s="13" customFormat="true" ht="12.75" hidden="false" customHeight="true" outlineLevel="0" collapsed="false"/>
    <row r="368" s="13" customFormat="true" ht="12.75" hidden="false" customHeight="true" outlineLevel="0" collapsed="false"/>
    <row r="369" s="13" customFormat="true" ht="12.75" hidden="false" customHeight="true" outlineLevel="0" collapsed="false"/>
    <row r="370" s="13" customFormat="true" ht="12.75" hidden="false" customHeight="true" outlineLevel="0" collapsed="false"/>
    <row r="371" s="13" customFormat="true" ht="12.75" hidden="false" customHeight="true" outlineLevel="0" collapsed="false"/>
    <row r="372" s="13" customFormat="true" ht="12.75" hidden="false" customHeight="true" outlineLevel="0" collapsed="false"/>
    <row r="373" s="13" customFormat="true" ht="12.75" hidden="false" customHeight="true" outlineLevel="0" collapsed="false"/>
    <row r="374" s="13" customFormat="true" ht="12.75" hidden="false" customHeight="true" outlineLevel="0" collapsed="false"/>
    <row r="375" s="13" customFormat="true" ht="12.75" hidden="false" customHeight="true" outlineLevel="0" collapsed="false"/>
    <row r="376" s="13" customFormat="true" ht="12.75" hidden="false" customHeight="true" outlineLevel="0" collapsed="false"/>
    <row r="377" s="13" customFormat="true" ht="12.75" hidden="false" customHeight="true" outlineLevel="0" collapsed="false"/>
    <row r="378" s="13" customFormat="true" ht="12.75" hidden="false" customHeight="true" outlineLevel="0" collapsed="false"/>
    <row r="379" s="13" customFormat="true" ht="12.75" hidden="false" customHeight="true" outlineLevel="0" collapsed="false"/>
    <row r="380" s="13" customFormat="true" ht="12.75" hidden="false" customHeight="true" outlineLevel="0" collapsed="false"/>
    <row r="381" s="13" customFormat="true" ht="12.75" hidden="false" customHeight="true" outlineLevel="0" collapsed="false"/>
    <row r="382" s="13" customFormat="true" ht="12.75" hidden="false" customHeight="true" outlineLevel="0" collapsed="false"/>
    <row r="383" s="13" customFormat="true" ht="12.75" hidden="false" customHeight="true" outlineLevel="0" collapsed="false"/>
    <row r="384" s="13" customFormat="true" ht="12.75" hidden="false" customHeight="true" outlineLevel="0" collapsed="false"/>
    <row r="385" s="13" customFormat="true" ht="12.75" hidden="false" customHeight="true" outlineLevel="0" collapsed="false"/>
    <row r="386" s="13" customFormat="true" ht="12.75" hidden="false" customHeight="true" outlineLevel="0" collapsed="false"/>
    <row r="387" s="13" customFormat="true" ht="12.75" hidden="false" customHeight="true" outlineLevel="0" collapsed="false"/>
    <row r="388" s="13" customFormat="true" ht="12.75" hidden="false" customHeight="true" outlineLevel="0" collapsed="false"/>
    <row r="389" s="13" customFormat="true" ht="12.75" hidden="false" customHeight="true" outlineLevel="0" collapsed="false"/>
    <row r="390" s="13" customFormat="true" ht="12.75" hidden="false" customHeight="true" outlineLevel="0" collapsed="false"/>
    <row r="391" s="13" customFormat="true" ht="12.75" hidden="false" customHeight="true" outlineLevel="0" collapsed="false"/>
    <row r="392" s="13" customFormat="true" ht="12.75" hidden="false" customHeight="true" outlineLevel="0" collapsed="false"/>
    <row r="393" s="13" customFormat="true" ht="12.75" hidden="false" customHeight="true" outlineLevel="0" collapsed="false"/>
    <row r="394" s="13" customFormat="true" ht="12.75" hidden="false" customHeight="true" outlineLevel="0" collapsed="false"/>
    <row r="395" s="13" customFormat="true" ht="12.75" hidden="false" customHeight="true" outlineLevel="0" collapsed="false"/>
    <row r="396" s="13" customFormat="true" ht="12.75" hidden="false" customHeight="true" outlineLevel="0" collapsed="false"/>
    <row r="397" s="13" customFormat="true" ht="12.75" hidden="false" customHeight="true" outlineLevel="0" collapsed="false"/>
    <row r="398" s="13" customFormat="true" ht="12.75" hidden="false" customHeight="true" outlineLevel="0" collapsed="false"/>
    <row r="399" s="13" customFormat="true" ht="12.75" hidden="false" customHeight="true" outlineLevel="0" collapsed="false"/>
    <row r="400" s="13" customFormat="true" ht="12.75" hidden="false" customHeight="true" outlineLevel="0" collapsed="false"/>
    <row r="401" s="13" customFormat="true" ht="12.75" hidden="false" customHeight="true" outlineLevel="0" collapsed="false"/>
    <row r="402" s="13" customFormat="true" ht="12.75" hidden="false" customHeight="true" outlineLevel="0" collapsed="false"/>
    <row r="403" s="13" customFormat="true" ht="12.75" hidden="false" customHeight="true" outlineLevel="0" collapsed="false"/>
    <row r="404" s="13" customFormat="true" ht="12.75" hidden="false" customHeight="true" outlineLevel="0" collapsed="false"/>
    <row r="405" s="13" customFormat="true" ht="12.75" hidden="false" customHeight="true" outlineLevel="0" collapsed="false"/>
    <row r="406" s="13" customFormat="true" ht="12.75" hidden="false" customHeight="true" outlineLevel="0" collapsed="false"/>
    <row r="407" s="13" customFormat="true" ht="12.75" hidden="false" customHeight="true" outlineLevel="0" collapsed="false"/>
    <row r="408" s="13" customFormat="true" ht="12.75" hidden="false" customHeight="true" outlineLevel="0" collapsed="false"/>
    <row r="409" s="13" customFormat="true" ht="12.75" hidden="false" customHeight="true" outlineLevel="0" collapsed="false"/>
    <row r="410" s="13" customFormat="true" ht="12.75" hidden="false" customHeight="true" outlineLevel="0" collapsed="false"/>
    <row r="411" s="13" customFormat="true" ht="12.75" hidden="false" customHeight="true" outlineLevel="0" collapsed="false"/>
    <row r="412" s="13" customFormat="true" ht="12.75" hidden="false" customHeight="true" outlineLevel="0" collapsed="false"/>
    <row r="413" s="13" customFormat="true" ht="12.75" hidden="false" customHeight="true" outlineLevel="0" collapsed="false"/>
    <row r="414" s="13" customFormat="true" ht="12.75" hidden="false" customHeight="true" outlineLevel="0" collapsed="false"/>
    <row r="415" s="13" customFormat="true" ht="12.75" hidden="false" customHeight="true" outlineLevel="0" collapsed="false"/>
    <row r="416" s="13" customFormat="true" ht="12.75" hidden="false" customHeight="true" outlineLevel="0" collapsed="false"/>
    <row r="417" s="13" customFormat="true" ht="12.75" hidden="false" customHeight="true" outlineLevel="0" collapsed="false"/>
    <row r="418" s="13" customFormat="true" ht="12.75" hidden="false" customHeight="true" outlineLevel="0" collapsed="false"/>
    <row r="419" s="13" customFormat="true" ht="12.75" hidden="false" customHeight="true" outlineLevel="0" collapsed="false"/>
    <row r="420" s="13" customFormat="true" ht="12.75" hidden="false" customHeight="true" outlineLevel="0" collapsed="false"/>
    <row r="421" s="13" customFormat="true" ht="12.75" hidden="false" customHeight="true" outlineLevel="0" collapsed="false"/>
    <row r="422" s="13" customFormat="true" ht="12.75" hidden="false" customHeight="true" outlineLevel="0" collapsed="false"/>
    <row r="423" s="13" customFormat="true" ht="12.75" hidden="false" customHeight="true" outlineLevel="0" collapsed="false"/>
    <row r="424" s="13" customFormat="true" ht="12.75" hidden="false" customHeight="true" outlineLevel="0" collapsed="false"/>
    <row r="425" s="13" customFormat="true" ht="12.75" hidden="false" customHeight="true" outlineLevel="0" collapsed="false"/>
    <row r="426" s="13" customFormat="true" ht="12.75" hidden="false" customHeight="true" outlineLevel="0" collapsed="false"/>
    <row r="427" s="13" customFormat="true" ht="12.75" hidden="false" customHeight="true" outlineLevel="0" collapsed="false"/>
    <row r="428" s="13" customFormat="true" ht="12.75" hidden="false" customHeight="true" outlineLevel="0" collapsed="false"/>
    <row r="429" s="13" customFormat="true" ht="12.75" hidden="false" customHeight="true" outlineLevel="0" collapsed="false"/>
    <row r="430" s="13" customFormat="true" ht="12.75" hidden="false" customHeight="true" outlineLevel="0" collapsed="false"/>
    <row r="431" s="13" customFormat="true" ht="12.75" hidden="false" customHeight="true" outlineLevel="0" collapsed="false"/>
    <row r="432" s="13" customFormat="true" ht="12.75" hidden="false" customHeight="true" outlineLevel="0" collapsed="false"/>
    <row r="433" s="13" customFormat="true" ht="12.75" hidden="false" customHeight="true" outlineLevel="0" collapsed="false"/>
    <row r="434" s="13" customFormat="true" ht="12.75" hidden="false" customHeight="true" outlineLevel="0" collapsed="false"/>
    <row r="435" s="13" customFormat="true" ht="12.75" hidden="false" customHeight="true" outlineLevel="0" collapsed="false"/>
    <row r="436" s="13" customFormat="true" ht="12.75" hidden="false" customHeight="true" outlineLevel="0" collapsed="false"/>
    <row r="437" s="13" customFormat="true" ht="12.75" hidden="false" customHeight="true" outlineLevel="0" collapsed="false"/>
    <row r="438" s="13" customFormat="true" ht="12.75" hidden="false" customHeight="true" outlineLevel="0" collapsed="false"/>
    <row r="439" s="13" customFormat="true" ht="12.75" hidden="false" customHeight="true" outlineLevel="0" collapsed="false"/>
    <row r="440" s="13" customFormat="true" ht="12.75" hidden="false" customHeight="true" outlineLevel="0" collapsed="false"/>
    <row r="441" s="13" customFormat="true" ht="12.75" hidden="false" customHeight="true" outlineLevel="0" collapsed="false"/>
    <row r="442" s="13" customFormat="true" ht="12.75" hidden="false" customHeight="true" outlineLevel="0" collapsed="false"/>
    <row r="443" s="13" customFormat="true" ht="12.75" hidden="false" customHeight="true" outlineLevel="0" collapsed="false"/>
    <row r="444" s="13" customFormat="true" ht="12.75" hidden="false" customHeight="true" outlineLevel="0" collapsed="false"/>
    <row r="445" s="13" customFormat="true" ht="12.75" hidden="false" customHeight="true" outlineLevel="0" collapsed="false"/>
    <row r="446" s="13" customFormat="true" ht="12.75" hidden="false" customHeight="true" outlineLevel="0" collapsed="false"/>
    <row r="447" s="13" customFormat="true" ht="12.75" hidden="false" customHeight="true" outlineLevel="0" collapsed="false"/>
    <row r="448" s="13" customFormat="true" ht="12.75" hidden="false" customHeight="true" outlineLevel="0" collapsed="false"/>
    <row r="449" s="13" customFormat="true" ht="12.75" hidden="false" customHeight="true" outlineLevel="0" collapsed="false"/>
    <row r="450" s="13" customFormat="true" ht="12.75" hidden="false" customHeight="true" outlineLevel="0" collapsed="false"/>
    <row r="451" s="13" customFormat="true" ht="12.75" hidden="false" customHeight="true" outlineLevel="0" collapsed="false"/>
    <row r="452" s="13" customFormat="true" ht="12.75" hidden="false" customHeight="true" outlineLevel="0" collapsed="false"/>
    <row r="453" s="13" customFormat="true" ht="12.75" hidden="false" customHeight="true" outlineLevel="0" collapsed="false"/>
    <row r="454" s="13" customFormat="true" ht="12.75" hidden="false" customHeight="true" outlineLevel="0" collapsed="false"/>
    <row r="455" s="13" customFormat="true" ht="12.75" hidden="false" customHeight="true" outlineLevel="0" collapsed="false"/>
    <row r="456" s="13" customFormat="true" ht="12.75" hidden="false" customHeight="true" outlineLevel="0" collapsed="false"/>
    <row r="457" s="13" customFormat="true" ht="12.75" hidden="false" customHeight="true" outlineLevel="0" collapsed="false"/>
    <row r="458" s="13" customFormat="true" ht="12.75" hidden="false" customHeight="true" outlineLevel="0" collapsed="false"/>
    <row r="459" s="13" customFormat="true" ht="12.75" hidden="false" customHeight="true" outlineLevel="0" collapsed="false"/>
    <row r="460" s="13" customFormat="true" ht="12.75" hidden="false" customHeight="true" outlineLevel="0" collapsed="false"/>
    <row r="461" s="13" customFormat="true" ht="12.75" hidden="false" customHeight="true" outlineLevel="0" collapsed="false"/>
    <row r="462" s="13" customFormat="true" ht="12.75" hidden="false" customHeight="true" outlineLevel="0" collapsed="false"/>
    <row r="463" s="13" customFormat="true" ht="12.75" hidden="false" customHeight="true" outlineLevel="0" collapsed="false"/>
    <row r="464" s="13" customFormat="true" ht="12.75" hidden="false" customHeight="true" outlineLevel="0" collapsed="false"/>
    <row r="465" s="13" customFormat="true" ht="12.75" hidden="false" customHeight="true" outlineLevel="0" collapsed="false"/>
    <row r="466" s="13" customFormat="true" ht="12.75" hidden="false" customHeight="true" outlineLevel="0" collapsed="false"/>
    <row r="467" s="13" customFormat="true" ht="12.75" hidden="false" customHeight="true" outlineLevel="0" collapsed="false"/>
    <row r="468" s="13" customFormat="true" ht="12.75" hidden="false" customHeight="true" outlineLevel="0" collapsed="false"/>
    <row r="469" s="13" customFormat="true" ht="12.75" hidden="false" customHeight="true" outlineLevel="0" collapsed="false"/>
    <row r="470" s="13" customFormat="true" ht="12.75" hidden="false" customHeight="true" outlineLevel="0" collapsed="false"/>
    <row r="471" s="13" customFormat="true" ht="12.75" hidden="false" customHeight="true" outlineLevel="0" collapsed="false"/>
    <row r="472" s="13" customFormat="true" ht="12.75" hidden="false" customHeight="true" outlineLevel="0" collapsed="false"/>
    <row r="473" s="13" customFormat="true" ht="12.75" hidden="false" customHeight="true" outlineLevel="0" collapsed="false"/>
    <row r="474" s="13" customFormat="true" ht="12.75" hidden="false" customHeight="true" outlineLevel="0" collapsed="false"/>
    <row r="475" s="13" customFormat="true" ht="12.75" hidden="false" customHeight="true" outlineLevel="0" collapsed="false"/>
    <row r="476" s="13" customFormat="true" ht="12.75" hidden="false" customHeight="true" outlineLevel="0" collapsed="false"/>
    <row r="477" s="13" customFormat="true" ht="12.75" hidden="false" customHeight="true" outlineLevel="0" collapsed="false"/>
    <row r="478" s="13" customFormat="true" ht="12.75" hidden="false" customHeight="true" outlineLevel="0" collapsed="false"/>
    <row r="479" s="13" customFormat="true" ht="12.75" hidden="false" customHeight="true" outlineLevel="0" collapsed="false"/>
    <row r="480" s="13" customFormat="true" ht="12.75" hidden="false" customHeight="true" outlineLevel="0" collapsed="false"/>
    <row r="481" s="13" customFormat="true" ht="12.75" hidden="false" customHeight="true" outlineLevel="0" collapsed="false"/>
    <row r="482" s="13" customFormat="true" ht="12.75" hidden="false" customHeight="true" outlineLevel="0" collapsed="false"/>
    <row r="483" s="13" customFormat="true" ht="12.75" hidden="false" customHeight="true" outlineLevel="0" collapsed="false"/>
    <row r="484" s="13" customFormat="true" ht="12.75" hidden="false" customHeight="true" outlineLevel="0" collapsed="false"/>
    <row r="485" s="13" customFormat="true" ht="12.75" hidden="false" customHeight="true" outlineLevel="0" collapsed="false"/>
    <row r="486" s="13" customFormat="true" ht="12.75" hidden="false" customHeight="true" outlineLevel="0" collapsed="false"/>
    <row r="487" s="13" customFormat="true" ht="12.75" hidden="false" customHeight="true" outlineLevel="0" collapsed="false"/>
    <row r="488" s="13" customFormat="true" ht="12.75" hidden="false" customHeight="true" outlineLevel="0" collapsed="false"/>
    <row r="489" s="13" customFormat="true" ht="12.75" hidden="false" customHeight="true" outlineLevel="0" collapsed="false"/>
    <row r="490" s="13" customFormat="true" ht="12.75" hidden="false" customHeight="true" outlineLevel="0" collapsed="false"/>
    <row r="491" s="13" customFormat="true" ht="12.75" hidden="false" customHeight="true" outlineLevel="0" collapsed="false"/>
    <row r="492" s="13" customFormat="true" ht="12.75" hidden="false" customHeight="true" outlineLevel="0" collapsed="false"/>
    <row r="493" s="13" customFormat="true" ht="12.75" hidden="false" customHeight="true" outlineLevel="0" collapsed="false"/>
    <row r="494" s="13" customFormat="true" ht="12.75" hidden="false" customHeight="true" outlineLevel="0" collapsed="false"/>
    <row r="495" s="13" customFormat="true" ht="12.75" hidden="false" customHeight="true" outlineLevel="0" collapsed="false"/>
    <row r="496" s="13" customFormat="true" ht="12.75" hidden="false" customHeight="true" outlineLevel="0" collapsed="false"/>
    <row r="497" s="13" customFormat="true" ht="12.75" hidden="false" customHeight="true" outlineLevel="0" collapsed="false"/>
    <row r="498" s="13" customFormat="true" ht="12.75" hidden="false" customHeight="true" outlineLevel="0" collapsed="false"/>
    <row r="499" s="13" customFormat="true" ht="12.75" hidden="false" customHeight="true" outlineLevel="0" collapsed="false"/>
    <row r="500" s="13" customFormat="true" ht="12.75" hidden="false" customHeight="true" outlineLevel="0" collapsed="false"/>
    <row r="501" s="13" customFormat="true" ht="12.75" hidden="false" customHeight="true" outlineLevel="0" collapsed="false"/>
    <row r="502" s="13" customFormat="true" ht="12.75" hidden="false" customHeight="true" outlineLevel="0" collapsed="false"/>
    <row r="503" s="13" customFormat="true" ht="12.75" hidden="false" customHeight="true" outlineLevel="0" collapsed="false"/>
    <row r="504" s="13" customFormat="true" ht="12.75" hidden="false" customHeight="true" outlineLevel="0" collapsed="false"/>
    <row r="505" s="13" customFormat="true" ht="12.75" hidden="false" customHeight="true" outlineLevel="0" collapsed="false"/>
    <row r="506" s="13" customFormat="true" ht="12.75" hidden="false" customHeight="true" outlineLevel="0" collapsed="false"/>
    <row r="507" s="13" customFormat="true" ht="12.75" hidden="false" customHeight="true" outlineLevel="0" collapsed="false"/>
    <row r="508" s="13" customFormat="true" ht="12.75" hidden="false" customHeight="true" outlineLevel="0" collapsed="false"/>
    <row r="509" s="13" customFormat="true" ht="12.75" hidden="false" customHeight="true" outlineLevel="0" collapsed="false"/>
    <row r="510" s="13" customFormat="true" ht="12.75" hidden="false" customHeight="true" outlineLevel="0" collapsed="false"/>
    <row r="511" s="13" customFormat="true" ht="12.75" hidden="false" customHeight="true" outlineLevel="0" collapsed="false"/>
    <row r="512" s="13" customFormat="true" ht="12.75" hidden="false" customHeight="true" outlineLevel="0" collapsed="false"/>
    <row r="513" s="13" customFormat="true" ht="12.75" hidden="false" customHeight="true" outlineLevel="0" collapsed="false"/>
    <row r="514" s="13" customFormat="true" ht="12.75" hidden="false" customHeight="true" outlineLevel="0" collapsed="false"/>
    <row r="515" s="13" customFormat="true" ht="12.75" hidden="false" customHeight="true" outlineLevel="0" collapsed="false"/>
    <row r="516" s="13" customFormat="true" ht="12.75" hidden="false" customHeight="true" outlineLevel="0" collapsed="false"/>
    <row r="517" s="13" customFormat="true" ht="12.75" hidden="false" customHeight="true" outlineLevel="0" collapsed="false"/>
    <row r="518" s="13" customFormat="true" ht="12.75" hidden="false" customHeight="true" outlineLevel="0" collapsed="false"/>
    <row r="519" s="13" customFormat="true" ht="12.75" hidden="false" customHeight="true" outlineLevel="0" collapsed="false"/>
    <row r="520" s="13" customFormat="true" ht="12.75" hidden="false" customHeight="true" outlineLevel="0" collapsed="false"/>
    <row r="521" s="13" customFormat="true" ht="12.75" hidden="false" customHeight="true" outlineLevel="0" collapsed="false"/>
    <row r="522" s="13" customFormat="true" ht="12.75" hidden="false" customHeight="true" outlineLevel="0" collapsed="false"/>
    <row r="523" s="13" customFormat="true" ht="12.75" hidden="false" customHeight="true" outlineLevel="0" collapsed="false"/>
    <row r="524" s="13" customFormat="true" ht="12.75" hidden="false" customHeight="true" outlineLevel="0" collapsed="false"/>
    <row r="525" s="13" customFormat="true" ht="12.75" hidden="false" customHeight="true" outlineLevel="0" collapsed="false"/>
    <row r="526" s="13" customFormat="true" ht="12.75" hidden="false" customHeight="true" outlineLevel="0" collapsed="false"/>
    <row r="527" s="13" customFormat="true" ht="12.75" hidden="false" customHeight="true" outlineLevel="0" collapsed="false"/>
    <row r="528" s="13" customFormat="true" ht="12.75" hidden="false" customHeight="true" outlineLevel="0" collapsed="false"/>
    <row r="529" s="13" customFormat="true" ht="12.75" hidden="false" customHeight="true" outlineLevel="0" collapsed="false"/>
    <row r="530" s="13" customFormat="true" ht="12.75" hidden="false" customHeight="true" outlineLevel="0" collapsed="false"/>
    <row r="531" s="13" customFormat="true" ht="12.75" hidden="false" customHeight="true" outlineLevel="0" collapsed="false"/>
    <row r="532" s="13" customFormat="true" ht="12.75" hidden="false" customHeight="true" outlineLevel="0" collapsed="false"/>
    <row r="533" s="13" customFormat="true" ht="12.75" hidden="false" customHeight="true" outlineLevel="0" collapsed="false"/>
    <row r="534" s="13" customFormat="true" ht="12.75" hidden="false" customHeight="true" outlineLevel="0" collapsed="false"/>
    <row r="535" s="13" customFormat="true" ht="12.75" hidden="false" customHeight="true" outlineLevel="0" collapsed="false"/>
    <row r="536" s="13" customFormat="true" ht="12.75" hidden="false" customHeight="true" outlineLevel="0" collapsed="false"/>
    <row r="537" s="13" customFormat="true" ht="12.75" hidden="false" customHeight="true" outlineLevel="0" collapsed="false"/>
    <row r="538" s="13" customFormat="true" ht="12.75" hidden="false" customHeight="true" outlineLevel="0" collapsed="false"/>
    <row r="539" s="13" customFormat="true" ht="12.75" hidden="false" customHeight="true" outlineLevel="0" collapsed="false"/>
    <row r="540" s="13" customFormat="true" ht="12.75" hidden="false" customHeight="true" outlineLevel="0" collapsed="false"/>
    <row r="541" s="13" customFormat="true" ht="12.75" hidden="false" customHeight="true" outlineLevel="0" collapsed="false"/>
    <row r="542" s="13" customFormat="true" ht="12.75" hidden="false" customHeight="true" outlineLevel="0" collapsed="false"/>
    <row r="543" s="13" customFormat="true" ht="12.75" hidden="false" customHeight="true" outlineLevel="0" collapsed="false"/>
    <row r="544" s="13" customFormat="true" ht="12.75" hidden="false" customHeight="true" outlineLevel="0" collapsed="false"/>
    <row r="545" s="13" customFormat="true" ht="12.75" hidden="false" customHeight="true" outlineLevel="0" collapsed="false"/>
    <row r="546" s="13" customFormat="true" ht="12.75" hidden="false" customHeight="true" outlineLevel="0" collapsed="false"/>
    <row r="547" s="13" customFormat="true" ht="12.75" hidden="false" customHeight="true" outlineLevel="0" collapsed="false"/>
    <row r="548" s="13" customFormat="true" ht="12.75" hidden="false" customHeight="true" outlineLevel="0" collapsed="false"/>
    <row r="549" s="13" customFormat="true" ht="12.75" hidden="false" customHeight="true" outlineLevel="0" collapsed="false"/>
    <row r="550" s="13" customFormat="true" ht="12.75" hidden="false" customHeight="true" outlineLevel="0" collapsed="false"/>
    <row r="551" s="13" customFormat="true" ht="12.75" hidden="false" customHeight="true" outlineLevel="0" collapsed="false"/>
    <row r="552" s="13" customFormat="true" ht="12.75" hidden="false" customHeight="true" outlineLevel="0" collapsed="false"/>
    <row r="553" s="13" customFormat="true" ht="12.75" hidden="false" customHeight="true" outlineLevel="0" collapsed="false"/>
    <row r="554" s="13" customFormat="true" ht="12.75" hidden="false" customHeight="true" outlineLevel="0" collapsed="false"/>
    <row r="555" s="13" customFormat="true" ht="12.75" hidden="false" customHeight="true" outlineLevel="0" collapsed="false"/>
    <row r="556" s="13" customFormat="true" ht="12.75" hidden="false" customHeight="true" outlineLevel="0" collapsed="false"/>
    <row r="557" s="13" customFormat="true" ht="12.75" hidden="false" customHeight="true" outlineLevel="0" collapsed="false"/>
    <row r="558" s="13" customFormat="true" ht="12.75" hidden="false" customHeight="true" outlineLevel="0" collapsed="false"/>
    <row r="559" s="13" customFormat="true" ht="12.75" hidden="false" customHeight="true" outlineLevel="0" collapsed="false"/>
    <row r="560" s="13" customFormat="true" ht="12.75" hidden="false" customHeight="true" outlineLevel="0" collapsed="false"/>
    <row r="561" s="13" customFormat="true" ht="12.75" hidden="false" customHeight="true" outlineLevel="0" collapsed="false"/>
    <row r="562" s="13" customFormat="true" ht="12.75" hidden="false" customHeight="true" outlineLevel="0" collapsed="false"/>
    <row r="563" s="13" customFormat="true" ht="12.75" hidden="false" customHeight="true" outlineLevel="0" collapsed="false"/>
    <row r="564" s="13" customFormat="true" ht="12.75" hidden="false" customHeight="true" outlineLevel="0" collapsed="false"/>
    <row r="565" s="13" customFormat="true" ht="12.75" hidden="false" customHeight="true" outlineLevel="0" collapsed="false"/>
    <row r="566" s="13" customFormat="true" ht="12.75" hidden="false" customHeight="true" outlineLevel="0" collapsed="false"/>
    <row r="567" s="13" customFormat="true" ht="12.75" hidden="false" customHeight="true" outlineLevel="0" collapsed="false"/>
    <row r="568" s="13" customFormat="true" ht="12.75" hidden="false" customHeight="true" outlineLevel="0" collapsed="false"/>
    <row r="569" s="13" customFormat="true" ht="12.75" hidden="false" customHeight="true" outlineLevel="0" collapsed="false"/>
    <row r="570" s="13" customFormat="true" ht="12.75" hidden="false" customHeight="true" outlineLevel="0" collapsed="false"/>
    <row r="571" s="13" customFormat="true" ht="12.75" hidden="false" customHeight="true" outlineLevel="0" collapsed="false"/>
    <row r="572" s="13" customFormat="true" ht="12.75" hidden="false" customHeight="true" outlineLevel="0" collapsed="false"/>
    <row r="573" s="13" customFormat="true" ht="12.75" hidden="false" customHeight="true" outlineLevel="0" collapsed="false"/>
    <row r="574" s="13" customFormat="true" ht="12.75" hidden="false" customHeight="true" outlineLevel="0" collapsed="false"/>
    <row r="575" s="13" customFormat="true" ht="12.75" hidden="false" customHeight="true" outlineLevel="0" collapsed="false"/>
    <row r="576" s="13" customFormat="true" ht="12.75" hidden="false" customHeight="true" outlineLevel="0" collapsed="false"/>
    <row r="577" s="13" customFormat="true" ht="12.75" hidden="false" customHeight="true" outlineLevel="0" collapsed="false"/>
    <row r="578" s="13" customFormat="true" ht="12.75" hidden="false" customHeight="true" outlineLevel="0" collapsed="false"/>
    <row r="579" s="13" customFormat="true" ht="12.75" hidden="false" customHeight="true" outlineLevel="0" collapsed="false"/>
    <row r="580" s="13" customFormat="true" ht="12.75" hidden="false" customHeight="true" outlineLevel="0" collapsed="false"/>
    <row r="581" s="13" customFormat="true" ht="12.75" hidden="false" customHeight="true" outlineLevel="0" collapsed="false"/>
    <row r="582" s="13" customFormat="true" ht="12.75" hidden="false" customHeight="true" outlineLevel="0" collapsed="false"/>
    <row r="583" s="13" customFormat="true" ht="12.75" hidden="false" customHeight="true" outlineLevel="0" collapsed="false"/>
    <row r="584" s="13" customFormat="true" ht="12.75" hidden="false" customHeight="true" outlineLevel="0" collapsed="false"/>
    <row r="585" s="13" customFormat="true" ht="12.75" hidden="false" customHeight="true" outlineLevel="0" collapsed="false"/>
    <row r="586" s="13" customFormat="true" ht="12.75" hidden="false" customHeight="true" outlineLevel="0" collapsed="false"/>
    <row r="587" s="13" customFormat="true" ht="12.75" hidden="false" customHeight="true" outlineLevel="0" collapsed="false"/>
    <row r="588" s="13" customFormat="true" ht="12.75" hidden="false" customHeight="true" outlineLevel="0" collapsed="false"/>
    <row r="589" s="13" customFormat="true" ht="12.75" hidden="false" customHeight="true" outlineLevel="0" collapsed="false"/>
    <row r="590" s="13" customFormat="true" ht="12.75" hidden="false" customHeight="true" outlineLevel="0" collapsed="false"/>
    <row r="591" s="13" customFormat="true" ht="12.75" hidden="false" customHeight="true" outlineLevel="0" collapsed="false"/>
    <row r="592" s="13" customFormat="true" ht="12.75" hidden="false" customHeight="true" outlineLevel="0" collapsed="false"/>
    <row r="593" s="13" customFormat="true" ht="12.75" hidden="false" customHeight="true" outlineLevel="0" collapsed="false"/>
    <row r="594" s="13" customFormat="true" ht="12.75" hidden="false" customHeight="true" outlineLevel="0" collapsed="false"/>
    <row r="595" s="13" customFormat="true" ht="12.75" hidden="false" customHeight="true" outlineLevel="0" collapsed="false"/>
    <row r="596" s="13" customFormat="true" ht="12.75" hidden="false" customHeight="true" outlineLevel="0" collapsed="false"/>
    <row r="597" s="13" customFormat="true" ht="12.75" hidden="false" customHeight="true" outlineLevel="0" collapsed="false"/>
    <row r="598" s="13" customFormat="true" ht="12.75" hidden="false" customHeight="true" outlineLevel="0" collapsed="false"/>
    <row r="599" s="13" customFormat="true" ht="12.75" hidden="false" customHeight="true" outlineLevel="0" collapsed="false"/>
    <row r="600" s="13" customFormat="true" ht="12.75" hidden="false" customHeight="true" outlineLevel="0" collapsed="false"/>
    <row r="601" s="13" customFormat="true" ht="12.75" hidden="false" customHeight="true" outlineLevel="0" collapsed="false"/>
    <row r="602" s="13" customFormat="true" ht="12.75" hidden="false" customHeight="true" outlineLevel="0" collapsed="false"/>
    <row r="603" s="13" customFormat="true" ht="12.75" hidden="false" customHeight="true" outlineLevel="0" collapsed="false"/>
    <row r="604" s="13" customFormat="true" ht="12.75" hidden="false" customHeight="true" outlineLevel="0" collapsed="false"/>
    <row r="605" s="13" customFormat="true" ht="12.75" hidden="false" customHeight="true" outlineLevel="0" collapsed="false"/>
    <row r="606" s="13" customFormat="true" ht="12.75" hidden="false" customHeight="true" outlineLevel="0" collapsed="false"/>
    <row r="607" s="13" customFormat="true" ht="12.75" hidden="false" customHeight="true" outlineLevel="0" collapsed="false"/>
    <row r="608" s="13" customFormat="true" ht="12.75" hidden="false" customHeight="true" outlineLevel="0" collapsed="false"/>
    <row r="609" s="13" customFormat="true" ht="12.75" hidden="false" customHeight="true" outlineLevel="0" collapsed="false"/>
    <row r="610" s="13" customFormat="true" ht="12.75" hidden="false" customHeight="true" outlineLevel="0" collapsed="false"/>
    <row r="611" s="13" customFormat="true" ht="12.75" hidden="false" customHeight="true" outlineLevel="0" collapsed="false"/>
    <row r="612" s="13" customFormat="true" ht="12.75" hidden="false" customHeight="true" outlineLevel="0" collapsed="false"/>
    <row r="613" s="13" customFormat="true" ht="12.75" hidden="false" customHeight="true" outlineLevel="0" collapsed="false"/>
    <row r="614" s="13" customFormat="true" ht="12.75" hidden="false" customHeight="true" outlineLevel="0" collapsed="false"/>
    <row r="615" s="13" customFormat="true" ht="12.75" hidden="false" customHeight="true" outlineLevel="0" collapsed="false"/>
    <row r="616" s="13" customFormat="true" ht="12.75" hidden="false" customHeight="true" outlineLevel="0" collapsed="false"/>
    <row r="617" s="13" customFormat="true" ht="12.75" hidden="false" customHeight="true" outlineLevel="0" collapsed="false"/>
    <row r="618" s="13" customFormat="true" ht="12.75" hidden="false" customHeight="true" outlineLevel="0" collapsed="false"/>
    <row r="619" s="13" customFormat="true" ht="12.75" hidden="false" customHeight="true" outlineLevel="0" collapsed="false"/>
    <row r="620" s="13" customFormat="true" ht="12.75" hidden="false" customHeight="true" outlineLevel="0" collapsed="false"/>
    <row r="621" s="13" customFormat="true" ht="12.75" hidden="false" customHeight="true" outlineLevel="0" collapsed="false"/>
    <row r="622" s="13" customFormat="true" ht="12.75" hidden="false" customHeight="true" outlineLevel="0" collapsed="false"/>
    <row r="623" s="13" customFormat="true" ht="12.75" hidden="false" customHeight="true" outlineLevel="0" collapsed="false"/>
    <row r="624" s="13" customFormat="true" ht="12.75" hidden="false" customHeight="true" outlineLevel="0" collapsed="false"/>
    <row r="625" s="13" customFormat="true" ht="12.75" hidden="false" customHeight="true" outlineLevel="0" collapsed="false"/>
    <row r="626" s="13" customFormat="true" ht="12.75" hidden="false" customHeight="true" outlineLevel="0" collapsed="false"/>
    <row r="627" s="13" customFormat="true" ht="12.75" hidden="false" customHeight="true" outlineLevel="0" collapsed="false"/>
    <row r="628" s="13" customFormat="true" ht="12.75" hidden="false" customHeight="true" outlineLevel="0" collapsed="false"/>
    <row r="629" s="13" customFormat="true" ht="12.75" hidden="false" customHeight="true" outlineLevel="0" collapsed="false"/>
    <row r="630" s="13" customFormat="true" ht="12.75" hidden="false" customHeight="true" outlineLevel="0" collapsed="false"/>
    <row r="631" s="13" customFormat="true" ht="12.75" hidden="false" customHeight="true" outlineLevel="0" collapsed="false"/>
    <row r="632" s="13" customFormat="true" ht="12.75" hidden="false" customHeight="true" outlineLevel="0" collapsed="false"/>
    <row r="633" s="13" customFormat="true" ht="12.75" hidden="false" customHeight="true" outlineLevel="0" collapsed="false"/>
    <row r="634" s="13" customFormat="true" ht="12.75" hidden="false" customHeight="true" outlineLevel="0" collapsed="false"/>
    <row r="635" s="13" customFormat="true" ht="12.75" hidden="false" customHeight="true" outlineLevel="0" collapsed="false"/>
    <row r="636" s="13" customFormat="true" ht="12.75" hidden="false" customHeight="true" outlineLevel="0" collapsed="false"/>
    <row r="637" s="13" customFormat="true" ht="12.75" hidden="false" customHeight="true" outlineLevel="0" collapsed="false"/>
    <row r="638" s="13" customFormat="true" ht="12.75" hidden="false" customHeight="true" outlineLevel="0" collapsed="false"/>
    <row r="639" s="13" customFormat="true" ht="12.75" hidden="false" customHeight="true" outlineLevel="0" collapsed="false"/>
    <row r="640" s="13" customFormat="true" ht="12.75" hidden="false" customHeight="true" outlineLevel="0" collapsed="false"/>
    <row r="641" s="13" customFormat="true" ht="12.75" hidden="false" customHeight="true" outlineLevel="0" collapsed="false"/>
    <row r="642" s="13" customFormat="true" ht="12.75" hidden="false" customHeight="true" outlineLevel="0" collapsed="false"/>
    <row r="643" s="13" customFormat="true" ht="12.75" hidden="false" customHeight="true" outlineLevel="0" collapsed="false"/>
    <row r="644" s="13" customFormat="true" ht="12.75" hidden="false" customHeight="true" outlineLevel="0" collapsed="false"/>
    <row r="645" s="13" customFormat="true" ht="12.75" hidden="false" customHeight="true" outlineLevel="0" collapsed="false"/>
    <row r="646" s="13" customFormat="true" ht="12.75" hidden="false" customHeight="true" outlineLevel="0" collapsed="false"/>
    <row r="647" s="13" customFormat="true" ht="12.75" hidden="false" customHeight="true" outlineLevel="0" collapsed="false"/>
    <row r="648" s="13" customFormat="true" ht="12.75" hidden="false" customHeight="true" outlineLevel="0" collapsed="false"/>
    <row r="649" s="13" customFormat="true" ht="12.75" hidden="false" customHeight="true" outlineLevel="0" collapsed="false"/>
    <row r="650" s="13" customFormat="true" ht="12.75" hidden="false" customHeight="true" outlineLevel="0" collapsed="false"/>
    <row r="651" s="13" customFormat="true" ht="12.75" hidden="false" customHeight="true" outlineLevel="0" collapsed="false"/>
    <row r="652" s="13" customFormat="true" ht="12.75" hidden="false" customHeight="true" outlineLevel="0" collapsed="false"/>
    <row r="653" s="13" customFormat="true" ht="12.75" hidden="false" customHeight="true" outlineLevel="0" collapsed="false"/>
    <row r="654" s="13" customFormat="true" ht="12.75" hidden="false" customHeight="true" outlineLevel="0" collapsed="false"/>
    <row r="655" s="13" customFormat="true" ht="12.75" hidden="false" customHeight="true" outlineLevel="0" collapsed="false"/>
    <row r="656" s="13" customFormat="true" ht="12.75" hidden="false" customHeight="true" outlineLevel="0" collapsed="false"/>
    <row r="657" s="13" customFormat="true" ht="12.75" hidden="false" customHeight="true" outlineLevel="0" collapsed="false"/>
    <row r="658" s="13" customFormat="true" ht="12.75" hidden="false" customHeight="true" outlineLevel="0" collapsed="false"/>
    <row r="659" s="13" customFormat="true" ht="12.75" hidden="false" customHeight="true" outlineLevel="0" collapsed="false"/>
    <row r="660" s="13" customFormat="true" ht="12.75" hidden="false" customHeight="true" outlineLevel="0" collapsed="false"/>
    <row r="661" s="13" customFormat="true" ht="12.75" hidden="false" customHeight="true" outlineLevel="0" collapsed="false"/>
    <row r="662" s="13" customFormat="true" ht="12.75" hidden="false" customHeight="true" outlineLevel="0" collapsed="false"/>
    <row r="663" s="13" customFormat="true" ht="12.75" hidden="false" customHeight="true" outlineLevel="0" collapsed="false"/>
    <row r="664" s="13" customFormat="true" ht="12.75" hidden="false" customHeight="true" outlineLevel="0" collapsed="false"/>
    <row r="665" s="13" customFormat="true" ht="12.75" hidden="false" customHeight="true" outlineLevel="0" collapsed="false"/>
    <row r="666" s="13" customFormat="true" ht="12.75" hidden="false" customHeight="true" outlineLevel="0" collapsed="false"/>
    <row r="667" s="13" customFormat="true" ht="12.75" hidden="false" customHeight="true" outlineLevel="0" collapsed="false"/>
    <row r="668" s="13" customFormat="true" ht="12.75" hidden="false" customHeight="true" outlineLevel="0" collapsed="false"/>
    <row r="669" s="13" customFormat="true" ht="12.75" hidden="false" customHeight="true" outlineLevel="0" collapsed="false"/>
    <row r="670" s="13" customFormat="true" ht="12.75" hidden="false" customHeight="true" outlineLevel="0" collapsed="false"/>
    <row r="671" s="13" customFormat="true" ht="12.75" hidden="false" customHeight="true" outlineLevel="0" collapsed="false"/>
    <row r="672" s="13" customFormat="true" ht="12.75" hidden="false" customHeight="true" outlineLevel="0" collapsed="false"/>
    <row r="673" s="13" customFormat="true" ht="12.75" hidden="false" customHeight="true" outlineLevel="0" collapsed="false"/>
    <row r="674" s="13" customFormat="true" ht="12.75" hidden="false" customHeight="true" outlineLevel="0" collapsed="false"/>
    <row r="675" s="13" customFormat="true" ht="12.75" hidden="false" customHeight="true" outlineLevel="0" collapsed="false"/>
    <row r="676" s="13" customFormat="true" ht="12.75" hidden="false" customHeight="true" outlineLevel="0" collapsed="false"/>
    <row r="677" s="13" customFormat="true" ht="12.75" hidden="false" customHeight="true" outlineLevel="0" collapsed="false"/>
    <row r="678" s="13" customFormat="true" ht="12.75" hidden="false" customHeight="true" outlineLevel="0" collapsed="false"/>
    <row r="679" s="13" customFormat="true" ht="12.75" hidden="false" customHeight="true" outlineLevel="0" collapsed="false"/>
    <row r="680" s="13" customFormat="true" ht="12.75" hidden="false" customHeight="true" outlineLevel="0" collapsed="false"/>
    <row r="681" s="13" customFormat="true" ht="12.75" hidden="false" customHeight="true" outlineLevel="0" collapsed="false"/>
    <row r="682" s="13" customFormat="true" ht="12.75" hidden="false" customHeight="true" outlineLevel="0" collapsed="false"/>
    <row r="683" s="13" customFormat="true" ht="12.75" hidden="false" customHeight="true" outlineLevel="0" collapsed="false"/>
    <row r="684" s="13" customFormat="true" ht="12.75" hidden="false" customHeight="true" outlineLevel="0" collapsed="false"/>
    <row r="685" s="13" customFormat="true" ht="12.75" hidden="false" customHeight="true" outlineLevel="0" collapsed="false"/>
    <row r="686" s="13" customFormat="true" ht="12.75" hidden="false" customHeight="true" outlineLevel="0" collapsed="false"/>
    <row r="687" s="13" customFormat="true" ht="12.75" hidden="false" customHeight="true" outlineLevel="0" collapsed="false"/>
    <row r="688" s="13" customFormat="true" ht="12.75" hidden="false" customHeight="true" outlineLevel="0" collapsed="false"/>
    <row r="689" s="13" customFormat="true" ht="12.75" hidden="false" customHeight="true" outlineLevel="0" collapsed="false"/>
    <row r="690" s="13" customFormat="true" ht="12.75" hidden="false" customHeight="true" outlineLevel="0" collapsed="false"/>
    <row r="691" s="13" customFormat="true" ht="12.75" hidden="false" customHeight="true" outlineLevel="0" collapsed="false"/>
    <row r="692" s="13" customFormat="true" ht="12.75" hidden="false" customHeight="true" outlineLevel="0" collapsed="false"/>
    <row r="693" s="13" customFormat="true" ht="12.75" hidden="false" customHeight="true" outlineLevel="0" collapsed="false"/>
    <row r="694" s="13" customFormat="true" ht="12.75" hidden="false" customHeight="true" outlineLevel="0" collapsed="false"/>
    <row r="695" s="13" customFormat="true" ht="12.75" hidden="false" customHeight="true" outlineLevel="0" collapsed="false"/>
    <row r="696" s="13" customFormat="true" ht="12.75" hidden="false" customHeight="true" outlineLevel="0" collapsed="false"/>
    <row r="697" s="13" customFormat="true" ht="12.75" hidden="false" customHeight="true" outlineLevel="0" collapsed="false"/>
    <row r="698" s="13" customFormat="true" ht="12.75" hidden="false" customHeight="true" outlineLevel="0" collapsed="false"/>
    <row r="699" s="13" customFormat="true" ht="12.75" hidden="false" customHeight="true" outlineLevel="0" collapsed="false"/>
    <row r="700" s="13" customFormat="true" ht="12.75" hidden="false" customHeight="true" outlineLevel="0" collapsed="false"/>
    <row r="701" s="13" customFormat="true" ht="12.75" hidden="false" customHeight="true" outlineLevel="0" collapsed="false"/>
    <row r="702" s="13" customFormat="true" ht="12.75" hidden="false" customHeight="true" outlineLevel="0" collapsed="false"/>
    <row r="703" s="13" customFormat="true" ht="12.75" hidden="false" customHeight="true" outlineLevel="0" collapsed="false"/>
    <row r="704" s="13" customFormat="true" ht="12.75" hidden="false" customHeight="true" outlineLevel="0" collapsed="false"/>
    <row r="705" s="13" customFormat="true" ht="12.75" hidden="false" customHeight="true" outlineLevel="0" collapsed="false"/>
    <row r="706" s="13" customFormat="true" ht="12.75" hidden="false" customHeight="true" outlineLevel="0" collapsed="false"/>
    <row r="707" s="13" customFormat="true" ht="12.75" hidden="false" customHeight="true" outlineLevel="0" collapsed="false"/>
    <row r="708" s="13" customFormat="true" ht="12.75" hidden="false" customHeight="true" outlineLevel="0" collapsed="false"/>
    <row r="709" s="13" customFormat="true" ht="12.75" hidden="false" customHeight="true" outlineLevel="0" collapsed="false"/>
    <row r="710" s="13" customFormat="true" ht="12.75" hidden="false" customHeight="true" outlineLevel="0" collapsed="false"/>
    <row r="711" s="13" customFormat="true" ht="12.75" hidden="false" customHeight="true" outlineLevel="0" collapsed="false"/>
    <row r="712" s="13" customFormat="true" ht="12.75" hidden="false" customHeight="true" outlineLevel="0" collapsed="false"/>
    <row r="713" s="13" customFormat="true" ht="12.75" hidden="false" customHeight="true" outlineLevel="0" collapsed="false"/>
    <row r="714" s="13" customFormat="true" ht="12.75" hidden="false" customHeight="true" outlineLevel="0" collapsed="false"/>
    <row r="715" s="13" customFormat="true" ht="12.75" hidden="false" customHeight="true" outlineLevel="0" collapsed="false"/>
    <row r="716" s="13" customFormat="true" ht="12.75" hidden="false" customHeight="true" outlineLevel="0" collapsed="false"/>
    <row r="717" s="13" customFormat="true" ht="12.75" hidden="false" customHeight="true" outlineLevel="0" collapsed="false"/>
    <row r="718" s="13" customFormat="true" ht="12.75" hidden="false" customHeight="true" outlineLevel="0" collapsed="false"/>
    <row r="719" s="13" customFormat="true" ht="12.75" hidden="false" customHeight="true" outlineLevel="0" collapsed="false"/>
    <row r="720" s="13" customFormat="true" ht="12.75" hidden="false" customHeight="true" outlineLevel="0" collapsed="false"/>
    <row r="721" s="13" customFormat="true" ht="12.75" hidden="false" customHeight="true" outlineLevel="0" collapsed="false"/>
    <row r="722" s="13" customFormat="true" ht="12.75" hidden="false" customHeight="true" outlineLevel="0" collapsed="false"/>
    <row r="723" s="13" customFormat="true" ht="12.75" hidden="false" customHeight="true" outlineLevel="0" collapsed="false"/>
    <row r="724" s="13" customFormat="true" ht="12.75" hidden="false" customHeight="true" outlineLevel="0" collapsed="false"/>
    <row r="725" s="13" customFormat="true" ht="12.75" hidden="false" customHeight="true" outlineLevel="0" collapsed="false"/>
    <row r="726" s="13" customFormat="true" ht="12.75" hidden="false" customHeight="true" outlineLevel="0" collapsed="false"/>
    <row r="727" s="13" customFormat="true" ht="12.75" hidden="false" customHeight="true" outlineLevel="0" collapsed="false"/>
    <row r="728" s="13" customFormat="true" ht="12.75" hidden="false" customHeight="true" outlineLevel="0" collapsed="false"/>
    <row r="729" s="13" customFormat="true" ht="12.75" hidden="false" customHeight="true" outlineLevel="0" collapsed="false"/>
    <row r="730" s="13" customFormat="true" ht="12.75" hidden="false" customHeight="true" outlineLevel="0" collapsed="false"/>
    <row r="731" s="13" customFormat="true" ht="12.75" hidden="false" customHeight="true" outlineLevel="0" collapsed="false"/>
    <row r="732" s="13" customFormat="true" ht="12.75" hidden="false" customHeight="true" outlineLevel="0" collapsed="false"/>
    <row r="733" s="13" customFormat="true" ht="12.75" hidden="false" customHeight="true" outlineLevel="0" collapsed="false"/>
    <row r="734" s="13" customFormat="true" ht="12.75" hidden="false" customHeight="true" outlineLevel="0" collapsed="false"/>
    <row r="735" s="13" customFormat="true" ht="12.75" hidden="false" customHeight="true" outlineLevel="0" collapsed="false"/>
    <row r="736" s="13" customFormat="true" ht="12.75" hidden="false" customHeight="true" outlineLevel="0" collapsed="false"/>
    <row r="737" s="13" customFormat="true" ht="12.75" hidden="false" customHeight="true" outlineLevel="0" collapsed="false"/>
    <row r="738" s="13" customFormat="true" ht="12.75" hidden="false" customHeight="true" outlineLevel="0" collapsed="false"/>
    <row r="739" s="13" customFormat="true" ht="12.75" hidden="false" customHeight="true" outlineLevel="0" collapsed="false"/>
    <row r="740" s="13" customFormat="true" ht="12.75" hidden="false" customHeight="true" outlineLevel="0" collapsed="false"/>
    <row r="741" s="13" customFormat="true" ht="12.75" hidden="false" customHeight="true" outlineLevel="0" collapsed="false"/>
    <row r="742" s="13" customFormat="true" ht="12.75" hidden="false" customHeight="true" outlineLevel="0" collapsed="false"/>
    <row r="743" s="13" customFormat="true" ht="12.75" hidden="false" customHeight="true" outlineLevel="0" collapsed="false"/>
    <row r="744" s="13" customFormat="true" ht="12.75" hidden="false" customHeight="true" outlineLevel="0" collapsed="false"/>
    <row r="745" s="13" customFormat="true" ht="12.75" hidden="false" customHeight="true" outlineLevel="0" collapsed="false"/>
    <row r="746" s="13" customFormat="true" ht="12.75" hidden="false" customHeight="true" outlineLevel="0" collapsed="false"/>
    <row r="747" s="13" customFormat="true" ht="12.75" hidden="false" customHeight="true" outlineLevel="0" collapsed="false"/>
    <row r="748" s="13" customFormat="true" ht="12.75" hidden="false" customHeight="true" outlineLevel="0" collapsed="false"/>
    <row r="749" s="13" customFormat="true" ht="12.75" hidden="false" customHeight="true" outlineLevel="0" collapsed="false"/>
    <row r="750" s="13" customFormat="true" ht="12.75" hidden="false" customHeight="true" outlineLevel="0" collapsed="false"/>
    <row r="751" s="13" customFormat="true" ht="12.75" hidden="false" customHeight="true" outlineLevel="0" collapsed="false"/>
    <row r="752" s="13" customFormat="true" ht="12.75" hidden="false" customHeight="true" outlineLevel="0" collapsed="false"/>
    <row r="753" s="13" customFormat="true" ht="12.75" hidden="false" customHeight="true" outlineLevel="0" collapsed="false"/>
    <row r="754" s="13" customFormat="true" ht="12.75" hidden="false" customHeight="true" outlineLevel="0" collapsed="false"/>
    <row r="755" s="13" customFormat="true" ht="12.75" hidden="false" customHeight="true" outlineLevel="0" collapsed="false"/>
    <row r="756" s="13" customFormat="true" ht="12.75" hidden="false" customHeight="true" outlineLevel="0" collapsed="false"/>
    <row r="757" s="13" customFormat="true" ht="12.75" hidden="false" customHeight="true" outlineLevel="0" collapsed="false"/>
    <row r="758" s="13" customFormat="true" ht="12.75" hidden="false" customHeight="true" outlineLevel="0" collapsed="false"/>
    <row r="759" s="13" customFormat="true" ht="12.75" hidden="false" customHeight="true" outlineLevel="0" collapsed="false"/>
    <row r="760" s="13" customFormat="true" ht="12.75" hidden="false" customHeight="true" outlineLevel="0" collapsed="false"/>
    <row r="761" s="13" customFormat="true" ht="12.75" hidden="false" customHeight="true" outlineLevel="0" collapsed="false"/>
    <row r="762" s="13" customFormat="true" ht="12.75" hidden="false" customHeight="true" outlineLevel="0" collapsed="false"/>
    <row r="763" s="13" customFormat="true" ht="12.75" hidden="false" customHeight="true" outlineLevel="0" collapsed="false"/>
    <row r="764" s="13" customFormat="true" ht="12.75" hidden="false" customHeight="true" outlineLevel="0" collapsed="false"/>
    <row r="765" s="13" customFormat="true" ht="12.75" hidden="false" customHeight="true" outlineLevel="0" collapsed="false"/>
    <row r="766" s="13" customFormat="true" ht="12.75" hidden="false" customHeight="true" outlineLevel="0" collapsed="false"/>
    <row r="767" s="13" customFormat="true" ht="12.75" hidden="false" customHeight="true" outlineLevel="0" collapsed="false"/>
    <row r="768" s="13" customFormat="true" ht="12.75" hidden="false" customHeight="true" outlineLevel="0" collapsed="false"/>
    <row r="769" s="13" customFormat="true" ht="12.75" hidden="false" customHeight="true" outlineLevel="0" collapsed="false"/>
    <row r="770" s="13" customFormat="true" ht="12.75" hidden="false" customHeight="true" outlineLevel="0" collapsed="false"/>
    <row r="771" s="13" customFormat="true" ht="12.75" hidden="false" customHeight="true" outlineLevel="0" collapsed="false"/>
    <row r="772" s="13" customFormat="true" ht="12.75" hidden="false" customHeight="true" outlineLevel="0" collapsed="false"/>
    <row r="773" s="13" customFormat="true" ht="12.75" hidden="false" customHeight="true" outlineLevel="0" collapsed="false"/>
    <row r="774" s="13" customFormat="true" ht="12.75" hidden="false" customHeight="true" outlineLevel="0" collapsed="false"/>
    <row r="775" s="13" customFormat="true" ht="12.75" hidden="false" customHeight="true" outlineLevel="0" collapsed="false"/>
    <row r="776" s="13" customFormat="true" ht="12.75" hidden="false" customHeight="true" outlineLevel="0" collapsed="false"/>
    <row r="777" s="13" customFormat="true" ht="12.75" hidden="false" customHeight="true" outlineLevel="0" collapsed="false"/>
    <row r="778" s="13" customFormat="true" ht="12.75" hidden="false" customHeight="true" outlineLevel="0" collapsed="false"/>
    <row r="779" s="13" customFormat="true" ht="12.75" hidden="false" customHeight="true" outlineLevel="0" collapsed="false"/>
    <row r="780" s="13" customFormat="true" ht="12.75" hidden="false" customHeight="true" outlineLevel="0" collapsed="false"/>
    <row r="781" s="13" customFormat="true" ht="12.75" hidden="false" customHeight="true" outlineLevel="0" collapsed="false"/>
    <row r="782" s="13" customFormat="true" ht="12.75" hidden="false" customHeight="true" outlineLevel="0" collapsed="false"/>
    <row r="783" s="13" customFormat="true" ht="12.75" hidden="false" customHeight="true" outlineLevel="0" collapsed="false"/>
    <row r="784" s="13" customFormat="true" ht="12.75" hidden="false" customHeight="true" outlineLevel="0" collapsed="false"/>
    <row r="785" s="13" customFormat="true" ht="12.75" hidden="false" customHeight="true" outlineLevel="0" collapsed="false"/>
    <row r="786" s="13" customFormat="true" ht="12.75" hidden="false" customHeight="true" outlineLevel="0" collapsed="false"/>
    <row r="787" s="13" customFormat="true" ht="12.75" hidden="false" customHeight="true" outlineLevel="0" collapsed="false"/>
    <row r="788" s="13" customFormat="true" ht="12.75" hidden="false" customHeight="true" outlineLevel="0" collapsed="false"/>
    <row r="789" s="13" customFormat="true" ht="12.75" hidden="false" customHeight="true" outlineLevel="0" collapsed="false"/>
    <row r="790" s="13" customFormat="true" ht="12.75" hidden="false" customHeight="true" outlineLevel="0" collapsed="false"/>
    <row r="791" s="13" customFormat="true" ht="12.75" hidden="false" customHeight="true" outlineLevel="0" collapsed="false"/>
    <row r="792" s="13" customFormat="true" ht="12.75" hidden="false" customHeight="true" outlineLevel="0" collapsed="false"/>
    <row r="793" s="13" customFormat="true" ht="12.75" hidden="false" customHeight="true" outlineLevel="0" collapsed="false"/>
    <row r="794" s="13" customFormat="true" ht="12.75" hidden="false" customHeight="true" outlineLevel="0" collapsed="false"/>
    <row r="795" s="13" customFormat="true" ht="12.75" hidden="false" customHeight="true" outlineLevel="0" collapsed="false"/>
    <row r="796" s="13" customFormat="true" ht="12.75" hidden="false" customHeight="true" outlineLevel="0" collapsed="false"/>
    <row r="797" s="13" customFormat="true" ht="12.75" hidden="false" customHeight="true" outlineLevel="0" collapsed="false"/>
    <row r="798" s="13" customFormat="true" ht="12.75" hidden="false" customHeight="true" outlineLevel="0" collapsed="false"/>
    <row r="799" s="13" customFormat="true" ht="12.75" hidden="false" customHeight="true" outlineLevel="0" collapsed="false"/>
    <row r="800" s="13" customFormat="true" ht="12.75" hidden="false" customHeight="true" outlineLevel="0" collapsed="false"/>
    <row r="801" s="13" customFormat="true" ht="12.75" hidden="false" customHeight="true" outlineLevel="0" collapsed="false"/>
    <row r="802" s="13" customFormat="true" ht="12.75" hidden="false" customHeight="true" outlineLevel="0" collapsed="false"/>
    <row r="803" s="13" customFormat="true" ht="12.75" hidden="false" customHeight="true" outlineLevel="0" collapsed="false"/>
    <row r="804" s="13" customFormat="true" ht="12.75" hidden="false" customHeight="true" outlineLevel="0" collapsed="false"/>
    <row r="805" s="13" customFormat="true" ht="12.75" hidden="false" customHeight="true" outlineLevel="0" collapsed="false"/>
    <row r="806" s="13" customFormat="true" ht="12.75" hidden="false" customHeight="true" outlineLevel="0" collapsed="false"/>
    <row r="807" s="13" customFormat="true" ht="12.75" hidden="false" customHeight="true" outlineLevel="0" collapsed="false"/>
    <row r="808" s="13" customFormat="true" ht="12.75" hidden="false" customHeight="true" outlineLevel="0" collapsed="false"/>
    <row r="809" s="13" customFormat="true" ht="12.75" hidden="false" customHeight="true" outlineLevel="0" collapsed="false"/>
    <row r="810" s="13" customFormat="true" ht="12.75" hidden="false" customHeight="true" outlineLevel="0" collapsed="false"/>
    <row r="811" s="13" customFormat="true" ht="12.75" hidden="false" customHeight="true" outlineLevel="0" collapsed="false"/>
    <row r="812" s="13" customFormat="true" ht="12.75" hidden="false" customHeight="true" outlineLevel="0" collapsed="false"/>
    <row r="813" s="13" customFormat="true" ht="12.75" hidden="false" customHeight="true" outlineLevel="0" collapsed="false"/>
    <row r="814" s="13" customFormat="true" ht="12.75" hidden="false" customHeight="true" outlineLevel="0" collapsed="false"/>
    <row r="815" s="13" customFormat="true" ht="12.75" hidden="false" customHeight="true" outlineLevel="0" collapsed="false"/>
    <row r="816" s="13" customFormat="true" ht="12.75" hidden="false" customHeight="true" outlineLevel="0" collapsed="false"/>
    <row r="817" s="13" customFormat="true" ht="12.75" hidden="false" customHeight="true" outlineLevel="0" collapsed="false"/>
    <row r="818" s="13" customFormat="true" ht="12.75" hidden="false" customHeight="true" outlineLevel="0" collapsed="false"/>
    <row r="819" s="13" customFormat="true" ht="12.75" hidden="false" customHeight="true" outlineLevel="0" collapsed="false"/>
    <row r="820" s="13" customFormat="true" ht="12.75" hidden="false" customHeight="true" outlineLevel="0" collapsed="false"/>
    <row r="821" s="13" customFormat="true" ht="12.75" hidden="false" customHeight="true" outlineLevel="0" collapsed="false"/>
    <row r="822" s="13" customFormat="true" ht="12.75" hidden="false" customHeight="true" outlineLevel="0" collapsed="false"/>
    <row r="823" s="13" customFormat="true" ht="12.75" hidden="false" customHeight="true" outlineLevel="0" collapsed="false"/>
    <row r="824" s="13" customFormat="true" ht="12.75" hidden="false" customHeight="true" outlineLevel="0" collapsed="false"/>
    <row r="825" s="13" customFormat="true" ht="12.75" hidden="false" customHeight="true" outlineLevel="0" collapsed="false"/>
    <row r="826" s="13" customFormat="true" ht="12.75" hidden="false" customHeight="true" outlineLevel="0" collapsed="false"/>
    <row r="827" s="13" customFormat="true" ht="12.75" hidden="false" customHeight="true" outlineLevel="0" collapsed="false"/>
    <row r="828" s="13" customFormat="true" ht="12.75" hidden="false" customHeight="true" outlineLevel="0" collapsed="false"/>
    <row r="829" s="13" customFormat="true" ht="12.75" hidden="false" customHeight="true" outlineLevel="0" collapsed="false"/>
    <row r="830" s="13" customFormat="true" ht="12.75" hidden="false" customHeight="true" outlineLevel="0" collapsed="false"/>
    <row r="831" s="13" customFormat="true" ht="12.75" hidden="false" customHeight="true" outlineLevel="0" collapsed="false"/>
    <row r="832" s="13" customFormat="true" ht="12.75" hidden="false" customHeight="true" outlineLevel="0" collapsed="false"/>
    <row r="833" s="13" customFormat="true" ht="12.75" hidden="false" customHeight="true" outlineLevel="0" collapsed="false"/>
    <row r="834" s="13" customFormat="true" ht="12.75" hidden="false" customHeight="true" outlineLevel="0" collapsed="false"/>
    <row r="835" s="13" customFormat="true" ht="12.75" hidden="false" customHeight="true" outlineLevel="0" collapsed="false"/>
    <row r="836" s="13" customFormat="true" ht="12.75" hidden="false" customHeight="true" outlineLevel="0" collapsed="false"/>
    <row r="837" s="13" customFormat="true" ht="12.75" hidden="false" customHeight="true" outlineLevel="0" collapsed="false"/>
    <row r="838" s="13" customFormat="true" ht="12.75" hidden="false" customHeight="true" outlineLevel="0" collapsed="false"/>
    <row r="839" s="13" customFormat="true" ht="12.75" hidden="false" customHeight="true" outlineLevel="0" collapsed="false"/>
    <row r="840" s="13" customFormat="true" ht="12.75" hidden="false" customHeight="true" outlineLevel="0" collapsed="false"/>
    <row r="841" s="13" customFormat="true" ht="12.75" hidden="false" customHeight="true" outlineLevel="0" collapsed="false"/>
    <row r="842" s="13" customFormat="true" ht="12.75" hidden="false" customHeight="true" outlineLevel="0" collapsed="false"/>
    <row r="843" s="13" customFormat="true" ht="12.75" hidden="false" customHeight="true" outlineLevel="0" collapsed="false"/>
    <row r="844" s="13" customFormat="true" ht="12.75" hidden="false" customHeight="true" outlineLevel="0" collapsed="false"/>
    <row r="845" s="13" customFormat="true" ht="12.75" hidden="false" customHeight="true" outlineLevel="0" collapsed="false"/>
    <row r="846" s="13" customFormat="true" ht="12.75" hidden="false" customHeight="true" outlineLevel="0" collapsed="false"/>
    <row r="847" s="13" customFormat="true" ht="12.75" hidden="false" customHeight="true" outlineLevel="0" collapsed="false"/>
    <row r="848" s="13" customFormat="true" ht="12.75" hidden="false" customHeight="true" outlineLevel="0" collapsed="false"/>
    <row r="849" s="13" customFormat="true" ht="12.75" hidden="false" customHeight="true" outlineLevel="0" collapsed="false"/>
    <row r="850" s="13" customFormat="true" ht="12.75" hidden="false" customHeight="true" outlineLevel="0" collapsed="false"/>
    <row r="851" s="13" customFormat="true" ht="12.75" hidden="false" customHeight="true" outlineLevel="0" collapsed="false"/>
    <row r="852" s="13" customFormat="true" ht="12.75" hidden="false" customHeight="true" outlineLevel="0" collapsed="false"/>
    <row r="853" s="13" customFormat="true" ht="12.75" hidden="false" customHeight="true" outlineLevel="0" collapsed="false"/>
    <row r="854" s="13" customFormat="true" ht="12.75" hidden="false" customHeight="true" outlineLevel="0" collapsed="false"/>
    <row r="855" s="13" customFormat="true" ht="12.75" hidden="false" customHeight="true" outlineLevel="0" collapsed="false"/>
    <row r="856" s="13" customFormat="true" ht="12.75" hidden="false" customHeight="true" outlineLevel="0" collapsed="false"/>
    <row r="857" s="13" customFormat="true" ht="12.75" hidden="false" customHeight="true" outlineLevel="0" collapsed="false"/>
    <row r="858" s="13" customFormat="true" ht="12.75" hidden="false" customHeight="true" outlineLevel="0" collapsed="false"/>
    <row r="859" s="13" customFormat="true" ht="12.75" hidden="false" customHeight="true" outlineLevel="0" collapsed="false"/>
    <row r="860" s="13" customFormat="true" ht="12.75" hidden="false" customHeight="true" outlineLevel="0" collapsed="false"/>
    <row r="861" s="13" customFormat="true" ht="12.75" hidden="false" customHeight="true" outlineLevel="0" collapsed="false"/>
    <row r="862" s="13" customFormat="true" ht="12.75" hidden="false" customHeight="true" outlineLevel="0" collapsed="false"/>
    <row r="863" s="13" customFormat="true" ht="12.75" hidden="false" customHeight="true" outlineLevel="0" collapsed="false"/>
    <row r="864" s="13" customFormat="true" ht="12.75" hidden="false" customHeight="true" outlineLevel="0" collapsed="false"/>
    <row r="865" s="13" customFormat="true" ht="12.75" hidden="false" customHeight="true" outlineLevel="0" collapsed="false"/>
    <row r="866" s="13" customFormat="true" ht="12.75" hidden="false" customHeight="true" outlineLevel="0" collapsed="false"/>
    <row r="867" s="13" customFormat="true" ht="12.75" hidden="false" customHeight="true" outlineLevel="0" collapsed="false"/>
    <row r="868" s="13" customFormat="true" ht="12.75" hidden="false" customHeight="true" outlineLevel="0" collapsed="false"/>
    <row r="869" s="13" customFormat="true" ht="12.75" hidden="false" customHeight="true" outlineLevel="0" collapsed="false"/>
    <row r="870" s="13" customFormat="true" ht="12.75" hidden="false" customHeight="true" outlineLevel="0" collapsed="false"/>
    <row r="871" s="13" customFormat="true" ht="12.75" hidden="false" customHeight="true" outlineLevel="0" collapsed="false"/>
    <row r="872" s="13" customFormat="true" ht="12.75" hidden="false" customHeight="true" outlineLevel="0" collapsed="false"/>
    <row r="873" s="13" customFormat="true" ht="12.75" hidden="false" customHeight="true" outlineLevel="0" collapsed="false"/>
    <row r="874" s="13" customFormat="true" ht="12.75" hidden="false" customHeight="true" outlineLevel="0" collapsed="false"/>
    <row r="875" s="13" customFormat="true" ht="12.75" hidden="false" customHeight="true" outlineLevel="0" collapsed="false"/>
    <row r="876" s="13" customFormat="true" ht="12.75" hidden="false" customHeight="true" outlineLevel="0" collapsed="false"/>
    <row r="877" s="13" customFormat="true" ht="12.75" hidden="false" customHeight="true" outlineLevel="0" collapsed="false"/>
    <row r="878" s="13" customFormat="true" ht="12.75" hidden="false" customHeight="true" outlineLevel="0" collapsed="false"/>
    <row r="879" s="13" customFormat="true" ht="12.75" hidden="false" customHeight="true" outlineLevel="0" collapsed="false"/>
    <row r="880" s="13" customFormat="true" ht="12.75" hidden="false" customHeight="true" outlineLevel="0" collapsed="false"/>
    <row r="881" s="13" customFormat="true" ht="12.75" hidden="false" customHeight="true" outlineLevel="0" collapsed="false"/>
    <row r="882" s="13" customFormat="true" ht="12.75" hidden="false" customHeight="true" outlineLevel="0" collapsed="false"/>
    <row r="883" s="13" customFormat="true" ht="12.75" hidden="false" customHeight="true" outlineLevel="0" collapsed="false"/>
    <row r="884" s="13" customFormat="true" ht="12.75" hidden="false" customHeight="true" outlineLevel="0" collapsed="false"/>
    <row r="885" s="13" customFormat="true" ht="12.75" hidden="false" customHeight="true" outlineLevel="0" collapsed="false"/>
    <row r="886" s="13" customFormat="true" ht="12.75" hidden="false" customHeight="true" outlineLevel="0" collapsed="false"/>
    <row r="887" s="13" customFormat="true" ht="12.75" hidden="false" customHeight="true" outlineLevel="0" collapsed="false"/>
    <row r="888" s="13" customFormat="true" ht="12.75" hidden="false" customHeight="true" outlineLevel="0" collapsed="false"/>
    <row r="889" s="13" customFormat="true" ht="12.75" hidden="false" customHeight="true" outlineLevel="0" collapsed="false"/>
    <row r="890" s="13" customFormat="true" ht="12.75" hidden="false" customHeight="true" outlineLevel="0" collapsed="false"/>
    <row r="891" s="13" customFormat="true" ht="12.75" hidden="false" customHeight="true" outlineLevel="0" collapsed="false"/>
    <row r="892" s="13" customFormat="true" ht="12.75" hidden="false" customHeight="true" outlineLevel="0" collapsed="false"/>
    <row r="893" s="13" customFormat="true" ht="12.75" hidden="false" customHeight="true" outlineLevel="0" collapsed="false"/>
    <row r="894" s="13" customFormat="true" ht="12.75" hidden="false" customHeight="true" outlineLevel="0" collapsed="false"/>
    <row r="895" s="13" customFormat="true" ht="12.75" hidden="false" customHeight="true" outlineLevel="0" collapsed="false"/>
    <row r="896" s="13" customFormat="true" ht="12.75" hidden="false" customHeight="true" outlineLevel="0" collapsed="false"/>
    <row r="897" s="13" customFormat="true" ht="12.75" hidden="false" customHeight="true" outlineLevel="0" collapsed="false"/>
    <row r="898" s="13" customFormat="true" ht="12.75" hidden="false" customHeight="true" outlineLevel="0" collapsed="false"/>
    <row r="899" s="13" customFormat="true" ht="12.75" hidden="false" customHeight="true" outlineLevel="0" collapsed="false"/>
    <row r="900" s="13" customFormat="true" ht="12.75" hidden="false" customHeight="true" outlineLevel="0" collapsed="false"/>
    <row r="901" s="13" customFormat="true" ht="12.75" hidden="false" customHeight="true" outlineLevel="0" collapsed="false"/>
    <row r="902" s="13" customFormat="true" ht="12.75" hidden="false" customHeight="true" outlineLevel="0" collapsed="false"/>
    <row r="903" s="13" customFormat="true" ht="12.75" hidden="false" customHeight="true" outlineLevel="0" collapsed="false"/>
    <row r="904" s="13" customFormat="true" ht="12.75" hidden="false" customHeight="true" outlineLevel="0" collapsed="false"/>
    <row r="905" s="13" customFormat="true" ht="12.75" hidden="false" customHeight="true" outlineLevel="0" collapsed="false"/>
    <row r="906" s="13" customFormat="true" ht="12.75" hidden="false" customHeight="true" outlineLevel="0" collapsed="false"/>
    <row r="907" s="13" customFormat="true" ht="12.75" hidden="false" customHeight="true" outlineLevel="0" collapsed="false"/>
    <row r="908" s="13" customFormat="true" ht="12.75" hidden="false" customHeight="true" outlineLevel="0" collapsed="false"/>
    <row r="909" s="13" customFormat="true" ht="12.75" hidden="false" customHeight="true" outlineLevel="0" collapsed="false"/>
    <row r="910" s="13" customFormat="true" ht="12.75" hidden="false" customHeight="true" outlineLevel="0" collapsed="false"/>
    <row r="911" s="13" customFormat="true" ht="12.75" hidden="false" customHeight="true" outlineLevel="0" collapsed="false"/>
    <row r="912" s="13" customFormat="true" ht="12.75" hidden="false" customHeight="true" outlineLevel="0" collapsed="false"/>
    <row r="913" s="13" customFormat="true" ht="12.75" hidden="false" customHeight="true" outlineLevel="0" collapsed="false"/>
    <row r="914" s="13" customFormat="true" ht="12.75" hidden="false" customHeight="true" outlineLevel="0" collapsed="false"/>
    <row r="915" s="13" customFormat="true" ht="12.75" hidden="false" customHeight="true" outlineLevel="0" collapsed="false"/>
    <row r="916" s="13" customFormat="true" ht="12.75" hidden="false" customHeight="true" outlineLevel="0" collapsed="false"/>
    <row r="917" s="13" customFormat="true" ht="12.75" hidden="false" customHeight="true" outlineLevel="0" collapsed="false"/>
    <row r="918" s="13" customFormat="true" ht="12.75" hidden="false" customHeight="true" outlineLevel="0" collapsed="false"/>
    <row r="919" s="13" customFormat="true" ht="12.75" hidden="false" customHeight="true" outlineLevel="0" collapsed="false"/>
    <row r="920" s="13" customFormat="true" ht="12.75" hidden="false" customHeight="true" outlineLevel="0" collapsed="false"/>
    <row r="921" s="13" customFormat="true" ht="12.75" hidden="false" customHeight="true" outlineLevel="0" collapsed="false"/>
    <row r="922" s="13" customFormat="true" ht="12.75" hidden="false" customHeight="true" outlineLevel="0" collapsed="false"/>
    <row r="923" s="13" customFormat="true" ht="12.75" hidden="false" customHeight="true" outlineLevel="0" collapsed="false"/>
    <row r="924" s="13" customFormat="true" ht="12.75" hidden="false" customHeight="true" outlineLevel="0" collapsed="false"/>
    <row r="925" s="13" customFormat="true" ht="12.75" hidden="false" customHeight="true" outlineLevel="0" collapsed="false"/>
    <row r="926" s="13" customFormat="true" ht="12.75" hidden="false" customHeight="true" outlineLevel="0" collapsed="false"/>
    <row r="927" s="13" customFormat="true" ht="12.75" hidden="false" customHeight="true" outlineLevel="0" collapsed="false"/>
    <row r="928" s="13" customFormat="true" ht="12.75" hidden="false" customHeight="true" outlineLevel="0" collapsed="false"/>
    <row r="929" s="13" customFormat="true" ht="12.75" hidden="false" customHeight="true" outlineLevel="0" collapsed="false"/>
    <row r="930" s="13" customFormat="true" ht="12.75" hidden="false" customHeight="true" outlineLevel="0" collapsed="false"/>
    <row r="931" s="13" customFormat="true" ht="12.75" hidden="false" customHeight="true" outlineLevel="0" collapsed="false"/>
    <row r="932" s="13" customFormat="true" ht="12.75" hidden="false" customHeight="true" outlineLevel="0" collapsed="false"/>
    <row r="933" s="13" customFormat="true" ht="12.75" hidden="false" customHeight="true" outlineLevel="0" collapsed="false"/>
    <row r="934" s="13" customFormat="true" ht="12.75" hidden="false" customHeight="true" outlineLevel="0" collapsed="false"/>
    <row r="935" s="13" customFormat="true" ht="12.75" hidden="false" customHeight="true" outlineLevel="0" collapsed="false"/>
    <row r="936" s="13" customFormat="true" ht="12.75" hidden="false" customHeight="true" outlineLevel="0" collapsed="false"/>
    <row r="937" s="13" customFormat="true" ht="12.75" hidden="false" customHeight="true" outlineLevel="0" collapsed="false"/>
    <row r="938" s="13" customFormat="true" ht="12.75" hidden="false" customHeight="true" outlineLevel="0" collapsed="false"/>
    <row r="939" s="13" customFormat="true" ht="12.75" hidden="false" customHeight="true" outlineLevel="0" collapsed="false"/>
    <row r="940" s="13" customFormat="true" ht="12.75" hidden="false" customHeight="true" outlineLevel="0" collapsed="false"/>
    <row r="941" s="13" customFormat="true" ht="12.75" hidden="false" customHeight="true" outlineLevel="0" collapsed="false"/>
    <row r="942" s="13" customFormat="true" ht="12.75" hidden="false" customHeight="true" outlineLevel="0" collapsed="false"/>
    <row r="943" s="13" customFormat="true" ht="12.75" hidden="false" customHeight="true" outlineLevel="0" collapsed="false"/>
    <row r="944" s="13" customFormat="true" ht="12.75" hidden="false" customHeight="true" outlineLevel="0" collapsed="false"/>
    <row r="945" s="13" customFormat="true" ht="12.75" hidden="false" customHeight="true" outlineLevel="0" collapsed="false"/>
    <row r="946" s="13" customFormat="true" ht="12.75" hidden="false" customHeight="true" outlineLevel="0" collapsed="false"/>
    <row r="947" s="13" customFormat="true" ht="12.75" hidden="false" customHeight="true" outlineLevel="0" collapsed="false"/>
    <row r="948" s="13" customFormat="true" ht="12.75" hidden="false" customHeight="true" outlineLevel="0" collapsed="false"/>
    <row r="949" s="13" customFormat="true" ht="12.75" hidden="false" customHeight="true" outlineLevel="0" collapsed="false"/>
    <row r="950" s="13" customFormat="true" ht="12.75" hidden="false" customHeight="true" outlineLevel="0" collapsed="false"/>
    <row r="951" s="13" customFormat="true" ht="12.75" hidden="false" customHeight="true" outlineLevel="0" collapsed="false"/>
    <row r="952" s="13" customFormat="true" ht="12.75" hidden="false" customHeight="true" outlineLevel="0" collapsed="false"/>
    <row r="953" s="13" customFormat="true" ht="12.75" hidden="false" customHeight="true" outlineLevel="0" collapsed="false"/>
    <row r="954" s="13" customFormat="true" ht="12.75" hidden="false" customHeight="true" outlineLevel="0" collapsed="false"/>
    <row r="955" s="13" customFormat="true" ht="12.75" hidden="false" customHeight="true" outlineLevel="0" collapsed="false"/>
    <row r="956" s="13" customFormat="true" ht="12.75" hidden="false" customHeight="true" outlineLevel="0" collapsed="false"/>
    <row r="957" s="13" customFormat="true" ht="12.75" hidden="false" customHeight="true" outlineLevel="0" collapsed="false"/>
    <row r="958" s="13" customFormat="true" ht="12.75" hidden="false" customHeight="true" outlineLevel="0" collapsed="false"/>
    <row r="959" s="13" customFormat="true" ht="12.75" hidden="false" customHeight="true" outlineLevel="0" collapsed="false"/>
    <row r="960" s="13" customFormat="true" ht="12.75" hidden="false" customHeight="true" outlineLevel="0" collapsed="false"/>
    <row r="961" s="13" customFormat="true" ht="12.75" hidden="false" customHeight="true" outlineLevel="0" collapsed="false"/>
    <row r="962" s="13" customFormat="true" ht="12.75" hidden="false" customHeight="true" outlineLevel="0" collapsed="false"/>
    <row r="963" s="13" customFormat="true" ht="12.75" hidden="false" customHeight="true" outlineLevel="0" collapsed="false"/>
    <row r="964" s="13" customFormat="true" ht="12.75" hidden="false" customHeight="true" outlineLevel="0" collapsed="false"/>
    <row r="965" s="13" customFormat="true" ht="12.75" hidden="false" customHeight="true" outlineLevel="0" collapsed="false"/>
    <row r="966" s="13" customFormat="true" ht="12.75" hidden="false" customHeight="true" outlineLevel="0" collapsed="false"/>
    <row r="967" s="13" customFormat="true" ht="12.75" hidden="false" customHeight="true" outlineLevel="0" collapsed="false"/>
    <row r="968" s="13" customFormat="true" ht="12.75" hidden="false" customHeight="true" outlineLevel="0" collapsed="false"/>
    <row r="969" s="13" customFormat="true" ht="12.75" hidden="false" customHeight="true" outlineLevel="0" collapsed="false"/>
    <row r="970" s="13" customFormat="true" ht="12.75" hidden="false" customHeight="true" outlineLevel="0" collapsed="false"/>
    <row r="971" s="13" customFormat="true" ht="12.75" hidden="false" customHeight="true" outlineLevel="0" collapsed="false"/>
    <row r="972" s="13" customFormat="true" ht="12.75" hidden="false" customHeight="true" outlineLevel="0" collapsed="false"/>
    <row r="973" s="13" customFormat="true" ht="12.75" hidden="false" customHeight="true" outlineLevel="0" collapsed="false"/>
    <row r="974" s="13" customFormat="true" ht="12.75" hidden="false" customHeight="true" outlineLevel="0" collapsed="false"/>
    <row r="975" s="13" customFormat="true" ht="12.75" hidden="false" customHeight="true" outlineLevel="0" collapsed="false"/>
    <row r="976" s="13" customFormat="true" ht="12.75" hidden="false" customHeight="true" outlineLevel="0" collapsed="false"/>
    <row r="977" s="13" customFormat="true" ht="12.75" hidden="false" customHeight="true" outlineLevel="0" collapsed="false"/>
    <row r="978" s="13" customFormat="true" ht="12.75" hidden="false" customHeight="true" outlineLevel="0" collapsed="false"/>
    <row r="979" s="13" customFormat="true" ht="12.75" hidden="false" customHeight="true" outlineLevel="0" collapsed="false"/>
    <row r="980" s="13" customFormat="true" ht="12.75" hidden="false" customHeight="true" outlineLevel="0" collapsed="false"/>
    <row r="981" s="13" customFormat="true" ht="12.75" hidden="false" customHeight="true" outlineLevel="0" collapsed="false"/>
    <row r="982" s="13" customFormat="true" ht="12.75" hidden="false" customHeight="true" outlineLevel="0" collapsed="false"/>
    <row r="983" s="13" customFormat="true" ht="12.75" hidden="false" customHeight="true" outlineLevel="0" collapsed="false"/>
    <row r="984" s="13" customFormat="true" ht="12.75" hidden="false" customHeight="true" outlineLevel="0" collapsed="false"/>
    <row r="985" s="13" customFormat="true" ht="12.75" hidden="false" customHeight="true" outlineLevel="0" collapsed="false"/>
    <row r="986" s="13" customFormat="true" ht="12.75" hidden="false" customHeight="true" outlineLevel="0" collapsed="false"/>
    <row r="987" s="13" customFormat="true" ht="12.75" hidden="false" customHeight="true" outlineLevel="0" collapsed="false"/>
    <row r="988" s="13" customFormat="true" ht="12.75" hidden="false" customHeight="true" outlineLevel="0" collapsed="false"/>
    <row r="989" s="13" customFormat="true" ht="12.75" hidden="false" customHeight="true" outlineLevel="0" collapsed="false"/>
    <row r="990" s="13" customFormat="true" ht="12.75" hidden="false" customHeight="true" outlineLevel="0" collapsed="false"/>
    <row r="991" s="13" customFormat="true" ht="12.75" hidden="false" customHeight="true" outlineLevel="0" collapsed="false"/>
    <row r="992" s="13" customFormat="true" ht="12.75" hidden="false" customHeight="true" outlineLevel="0" collapsed="false"/>
    <row r="993" s="13" customFormat="true" ht="12.75" hidden="false" customHeight="true" outlineLevel="0" collapsed="false"/>
    <row r="994" s="13" customFormat="true" ht="12.75" hidden="false" customHeight="true" outlineLevel="0" collapsed="false"/>
    <row r="995" s="13" customFormat="true" ht="12.75" hidden="false" customHeight="true" outlineLevel="0" collapsed="false"/>
    <row r="996" s="13" customFormat="true" ht="12.75" hidden="false" customHeight="true" outlineLevel="0" collapsed="false"/>
    <row r="997" s="13" customFormat="true" ht="12.75" hidden="false" customHeight="true" outlineLevel="0" collapsed="false"/>
    <row r="998" s="13" customFormat="true" ht="12.75" hidden="false" customHeight="true" outlineLevel="0" collapsed="false"/>
    <row r="999" s="13" customFormat="true" ht="12.75" hidden="false" customHeight="true" outlineLevel="0" collapsed="false"/>
    <row r="1000" s="13" customFormat="true" ht="12.75" hidden="false" customHeight="true" outlineLevel="0" collapsed="false"/>
    <row r="1001" s="13" customFormat="true" ht="12.75" hidden="false" customHeight="true" outlineLevel="0" collapsed="false"/>
    <row r="1002" s="13" customFormat="true" ht="12.75" hidden="false" customHeight="true" outlineLevel="0" collapsed="false"/>
    <row r="1003" s="13" customFormat="true" ht="12.75" hidden="false" customHeight="true" outlineLevel="0" collapsed="false"/>
    <row r="1004" s="13" customFormat="true" ht="12.75" hidden="false" customHeight="true" outlineLevel="0" collapsed="false"/>
    <row r="1005" s="13" customFormat="true" ht="12.75" hidden="false" customHeight="true" outlineLevel="0" collapsed="false"/>
    <row r="1006" s="13" customFormat="true" ht="12.75" hidden="false" customHeight="true" outlineLevel="0" collapsed="false"/>
    <row r="1007" s="13" customFormat="true" ht="12.75" hidden="false" customHeight="true" outlineLevel="0" collapsed="false"/>
    <row r="1008" s="13" customFormat="true" ht="12.75" hidden="false" customHeight="true" outlineLevel="0" collapsed="false"/>
    <row r="1009" s="13" customFormat="true" ht="12.75" hidden="false" customHeight="true" outlineLevel="0" collapsed="false"/>
    <row r="1010" s="13" customFormat="true" ht="12.75" hidden="false" customHeight="true" outlineLevel="0" collapsed="false"/>
    <row r="1011" s="13" customFormat="true" ht="12.75" hidden="false" customHeight="true" outlineLevel="0" collapsed="false"/>
    <row r="1012" s="13" customFormat="true" ht="12.75" hidden="false" customHeight="true" outlineLevel="0" collapsed="false"/>
    <row r="1013" s="13" customFormat="true" ht="12.75" hidden="false" customHeight="true" outlineLevel="0" collapsed="false"/>
    <row r="1014" s="13" customFormat="true" ht="12.75" hidden="false" customHeight="true" outlineLevel="0" collapsed="false"/>
    <row r="1015" s="13" customFormat="true" ht="12.75" hidden="false" customHeight="true" outlineLevel="0" collapsed="false"/>
    <row r="1016" s="13" customFormat="true" ht="12.75" hidden="false" customHeight="true" outlineLevel="0" collapsed="false"/>
    <row r="1017" s="13" customFormat="true" ht="12.75" hidden="false" customHeight="true" outlineLevel="0" collapsed="false"/>
    <row r="1018" s="13" customFormat="true" ht="12.75" hidden="false" customHeight="true" outlineLevel="0" collapsed="false"/>
    <row r="1019" s="13" customFormat="true" ht="12.75" hidden="false" customHeight="true" outlineLevel="0" collapsed="false"/>
    <row r="1020" s="13" customFormat="true" ht="12.75" hidden="false" customHeight="true" outlineLevel="0" collapsed="false"/>
    <row r="1021" s="13" customFormat="true" ht="12.75" hidden="false" customHeight="true" outlineLevel="0" collapsed="false"/>
    <row r="1022" s="13" customFormat="true" ht="12.75" hidden="false" customHeight="true" outlineLevel="0" collapsed="false"/>
    <row r="1023" s="13" customFormat="true" ht="12.75" hidden="false" customHeight="true" outlineLevel="0" collapsed="false"/>
    <row r="1024" s="13" customFormat="true" ht="12.75" hidden="false" customHeight="true" outlineLevel="0" collapsed="false"/>
    <row r="1025" s="13" customFormat="true" ht="12.75" hidden="false" customHeight="true" outlineLevel="0" collapsed="false"/>
    <row r="1026" s="13" customFormat="true" ht="12.75" hidden="false" customHeight="true" outlineLevel="0" collapsed="false"/>
    <row r="1027" s="13" customFormat="true" ht="12.75" hidden="false" customHeight="true" outlineLevel="0" collapsed="false"/>
    <row r="1028" s="13" customFormat="true" ht="12.75" hidden="false" customHeight="true" outlineLevel="0" collapsed="false"/>
    <row r="1029" s="13" customFormat="true" ht="12.75" hidden="false" customHeight="true" outlineLevel="0" collapsed="false"/>
    <row r="1030" s="13" customFormat="true" ht="12.75" hidden="false" customHeight="true" outlineLevel="0" collapsed="false"/>
    <row r="1031" s="13" customFormat="true" ht="12.75" hidden="false" customHeight="true" outlineLevel="0" collapsed="false"/>
    <row r="1032" s="13" customFormat="true" ht="12.75" hidden="false" customHeight="true" outlineLevel="0" collapsed="false"/>
    <row r="1033" s="13" customFormat="true" ht="12.75" hidden="false" customHeight="true" outlineLevel="0" collapsed="false"/>
    <row r="1034" s="13" customFormat="true" ht="12.75" hidden="false" customHeight="true" outlineLevel="0" collapsed="false"/>
    <row r="1035" s="13" customFormat="true" ht="12.75" hidden="false" customHeight="true" outlineLevel="0" collapsed="false"/>
    <row r="1036" s="13" customFormat="true" ht="12.75" hidden="false" customHeight="true" outlineLevel="0" collapsed="false"/>
    <row r="1037" s="13" customFormat="true" ht="12.75" hidden="false" customHeight="true" outlineLevel="0" collapsed="false"/>
    <row r="1038" s="13" customFormat="true" ht="12.75" hidden="false" customHeight="true" outlineLevel="0" collapsed="false"/>
    <row r="1039" s="13" customFormat="true" ht="12.75" hidden="false" customHeight="true" outlineLevel="0" collapsed="false"/>
    <row r="1040" s="13" customFormat="true" ht="12.75" hidden="false" customHeight="true" outlineLevel="0" collapsed="false"/>
    <row r="1041" s="13" customFormat="true" ht="12.75" hidden="false" customHeight="true" outlineLevel="0" collapsed="false"/>
    <row r="1042" s="13" customFormat="true" ht="12.75" hidden="false" customHeight="true" outlineLevel="0" collapsed="false"/>
    <row r="1043" s="13" customFormat="true" ht="12.75" hidden="false" customHeight="true" outlineLevel="0" collapsed="false"/>
    <row r="1044" s="13" customFormat="true" ht="12.75" hidden="false" customHeight="true" outlineLevel="0" collapsed="false"/>
    <row r="1045" s="13" customFormat="true" ht="12.75" hidden="false" customHeight="true" outlineLevel="0" collapsed="false"/>
    <row r="1046" s="13" customFormat="true" ht="12.75" hidden="false" customHeight="true" outlineLevel="0" collapsed="false"/>
    <row r="1047" s="13" customFormat="true" ht="12.75" hidden="false" customHeight="true" outlineLevel="0" collapsed="false"/>
    <row r="1048" s="13" customFormat="true" ht="12.75" hidden="false" customHeight="true" outlineLevel="0" collapsed="false"/>
    <row r="1049" s="13" customFormat="true" ht="12.75" hidden="false" customHeight="true" outlineLevel="0" collapsed="false"/>
    <row r="1050" s="13" customFormat="true" ht="12.75" hidden="false" customHeight="true" outlineLevel="0" collapsed="false"/>
    <row r="1051" s="13" customFormat="true" ht="12.75" hidden="false" customHeight="true" outlineLevel="0" collapsed="false"/>
    <row r="1052" s="13" customFormat="true" ht="12.75" hidden="false" customHeight="true" outlineLevel="0" collapsed="false"/>
    <row r="1053" s="13" customFormat="true" ht="12.75" hidden="false" customHeight="true" outlineLevel="0" collapsed="false"/>
    <row r="1054" s="13" customFormat="true" ht="12.75" hidden="false" customHeight="true" outlineLevel="0" collapsed="false"/>
    <row r="1055" s="13" customFormat="true" ht="12.75" hidden="false" customHeight="true" outlineLevel="0" collapsed="false"/>
    <row r="1056" s="13" customFormat="true" ht="12.75" hidden="false" customHeight="true" outlineLevel="0" collapsed="false"/>
    <row r="1057" s="13" customFormat="true" ht="12.75" hidden="false" customHeight="true" outlineLevel="0" collapsed="false"/>
    <row r="1058" s="13" customFormat="true" ht="12.75" hidden="false" customHeight="true" outlineLevel="0" collapsed="false"/>
    <row r="1059" s="13" customFormat="true" ht="12.75" hidden="false" customHeight="true" outlineLevel="0" collapsed="false"/>
    <row r="1060" s="13" customFormat="true" ht="12.75" hidden="false" customHeight="true" outlineLevel="0" collapsed="false"/>
    <row r="1061" s="13" customFormat="true" ht="12.75" hidden="false" customHeight="true" outlineLevel="0" collapsed="false"/>
    <row r="1062" s="13" customFormat="true" ht="12.75" hidden="false" customHeight="true" outlineLevel="0" collapsed="false"/>
    <row r="1063" s="13" customFormat="true" ht="12.75" hidden="false" customHeight="true" outlineLevel="0" collapsed="false"/>
    <row r="1064" s="13" customFormat="true" ht="12.75" hidden="false" customHeight="true" outlineLevel="0" collapsed="false"/>
    <row r="1065" s="13" customFormat="true" ht="12.75" hidden="false" customHeight="true" outlineLevel="0" collapsed="false"/>
    <row r="1066" s="13" customFormat="true" ht="12.75" hidden="false" customHeight="true" outlineLevel="0" collapsed="false"/>
    <row r="1067" s="13" customFormat="true" ht="12.75" hidden="false" customHeight="true" outlineLevel="0" collapsed="false"/>
    <row r="1068" s="13" customFormat="true" ht="12.75" hidden="false" customHeight="true" outlineLevel="0" collapsed="false"/>
    <row r="1069" s="13" customFormat="true" ht="12.75" hidden="false" customHeight="true" outlineLevel="0" collapsed="false"/>
    <row r="1070" s="13" customFormat="true" ht="12.75" hidden="false" customHeight="true" outlineLevel="0" collapsed="false"/>
    <row r="1071" s="13" customFormat="true" ht="12.75" hidden="false" customHeight="true" outlineLevel="0" collapsed="false"/>
  </sheetData>
  <sheetProtection algorithmName="SHA-512" hashValue="r4zpSTgrC7ro6Jvkk8IQK1wKglHreoeUYrvOBCN6kxQRIQEDmZ1s4a1EKxFReBp6mkNZZqIvDRRe3xX1qqLapQ==" saltValue="KXrDsPs3Zs0Q0fL/LZ2k0g==" spinCount="100000" sheet="true" objects="true" scenarios="true"/>
  <mergeCells count="19">
    <mergeCell ref="B19:D19"/>
    <mergeCell ref="B22:D25"/>
    <mergeCell ref="F22:F25"/>
    <mergeCell ref="B26:C26"/>
    <mergeCell ref="B27:C27"/>
    <mergeCell ref="B28:C28"/>
    <mergeCell ref="B29:C29"/>
    <mergeCell ref="B30:C30"/>
    <mergeCell ref="B31:C31"/>
    <mergeCell ref="B32:C32"/>
    <mergeCell ref="B35:D35"/>
    <mergeCell ref="B37:C37"/>
    <mergeCell ref="B38:C38"/>
    <mergeCell ref="B39:D39"/>
    <mergeCell ref="B40:D40"/>
    <mergeCell ref="B44:C44"/>
    <mergeCell ref="B45:C45"/>
    <mergeCell ref="B47:B48"/>
    <mergeCell ref="B49:C49"/>
  </mergeCells>
  <printOptions headings="false" gridLines="false" gridLinesSet="true" horizontalCentered="false" verticalCentered="false"/>
  <pageMargins left="0.25" right="0.25" top="0.75" bottom="0.75" header="0.511811023622047" footer="0.511811023622047"/>
  <pageSetup paperSize="9" scale="48"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1" man="true" max="65535" min="0"/>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F1DE"/>
    <pageSetUpPr fitToPage="false"/>
  </sheetPr>
  <dimension ref="C1:I16"/>
  <sheetViews>
    <sheetView showFormulas="false" showGridLines="false" showRowColHeaders="true" showZeros="true" rightToLeft="false" tabSelected="false" showOutlineSymbols="true" defaultGridColor="true" view="pageBreakPreview" topLeftCell="A1" colorId="64" zoomScale="85" zoomScaleNormal="80" zoomScalePageLayoutView="85" workbookViewId="0">
      <selection pane="topLeft" activeCell="E15" activeCellId="0" sqref="E15"/>
    </sheetView>
  </sheetViews>
  <sheetFormatPr defaultColWidth="8.83203125" defaultRowHeight="18" zeroHeight="false" outlineLevelRow="0" outlineLevelCol="0"/>
  <cols>
    <col collapsed="false" customWidth="true" hidden="false" outlineLevel="0" max="2" min="1" style="34" width="3.83"/>
    <col collapsed="false" customWidth="true" hidden="false" outlineLevel="0" max="3" min="3" style="34" width="13.08"/>
    <col collapsed="false" customWidth="true" hidden="false" outlineLevel="0" max="4" min="4" style="34" width="14.08"/>
    <col collapsed="false" customWidth="true" hidden="false" outlineLevel="0" max="9" min="5" style="34" width="12.83"/>
  </cols>
  <sheetData>
    <row r="1" customFormat="false" ht="18" hidden="false" customHeight="true" outlineLevel="0" collapsed="false">
      <c r="C1" s="297" t="s">
        <v>152</v>
      </c>
    </row>
    <row r="2" customFormat="false" ht="18" hidden="false" customHeight="true" outlineLevel="0" collapsed="false"/>
    <row r="3" customFormat="false" ht="33" hidden="false" customHeight="true" outlineLevel="0" collapsed="false">
      <c r="C3" s="298"/>
      <c r="D3" s="299" t="s">
        <v>153</v>
      </c>
      <c r="E3" s="299" t="n">
        <v>1</v>
      </c>
      <c r="F3" s="299" t="n">
        <v>2</v>
      </c>
      <c r="G3" s="299" t="n">
        <v>3</v>
      </c>
      <c r="H3" s="299" t="n">
        <v>4</v>
      </c>
      <c r="I3" s="300" t="n">
        <v>5</v>
      </c>
    </row>
    <row r="4" customFormat="false" ht="18" hidden="true" customHeight="true" outlineLevel="0" collapsed="false">
      <c r="C4" s="13" t="s">
        <v>154</v>
      </c>
      <c r="E4" s="301" t="n">
        <v>0.02</v>
      </c>
      <c r="F4" s="301" t="n">
        <f aca="false">(1+$E4)^$F3-1</f>
        <v>0.0404</v>
      </c>
      <c r="G4" s="301" t="n">
        <f aca="false">(1+$E4)^G3-1</f>
        <v>0.0612080000000002</v>
      </c>
      <c r="H4" s="301" t="n">
        <f aca="false">(1+$E4)^H3-1</f>
        <v>0.08243216</v>
      </c>
      <c r="I4" s="301" t="n">
        <f aca="false">(1+$E4)^I3-1</f>
        <v>0.1040808032</v>
      </c>
    </row>
    <row r="5" customFormat="false" ht="18" hidden="true" customHeight="true" outlineLevel="0" collapsed="false">
      <c r="D5" s="302" t="n">
        <v>1000</v>
      </c>
      <c r="E5" s="302" t="n">
        <f aca="false">$D5*((1+$E4)^E3)</f>
        <v>1020</v>
      </c>
      <c r="F5" s="302" t="n">
        <f aca="false">$D5*((1+$E4)^F3)</f>
        <v>1040.4</v>
      </c>
      <c r="G5" s="302" t="n">
        <f aca="false">$D5*((1+$E4)^G3)</f>
        <v>1061.208</v>
      </c>
      <c r="H5" s="302" t="n">
        <f aca="false">$D5*((1+$E4)^H3)</f>
        <v>1082.43216</v>
      </c>
      <c r="I5" s="302" t="n">
        <f aca="false">$D5*((1+$E4)^I3)</f>
        <v>1104.0808032</v>
      </c>
    </row>
    <row r="6" customFormat="false" ht="18" hidden="true" customHeight="true" outlineLevel="0" collapsed="false">
      <c r="E6" s="301" t="n">
        <v>0.04</v>
      </c>
      <c r="F6" s="301" t="n">
        <f aca="false">(1+$E6)^F3-1</f>
        <v>0.0816000000000001</v>
      </c>
      <c r="G6" s="301" t="n">
        <f aca="false">(1+$E6)^G3-1</f>
        <v>0.124864</v>
      </c>
      <c r="H6" s="301" t="n">
        <f aca="false">(1+$E6)^H3-1</f>
        <v>0.16985856</v>
      </c>
      <c r="I6" s="301" t="n">
        <f aca="false">(1+$E6)^I3-1</f>
        <v>0.2166529024</v>
      </c>
    </row>
    <row r="7" customFormat="false" ht="18" hidden="true" customHeight="true" outlineLevel="0" collapsed="false">
      <c r="E7" s="301" t="n">
        <v>0.05</v>
      </c>
      <c r="F7" s="301" t="n">
        <f aca="false">(1+$E7)^F3-1</f>
        <v>0.1025</v>
      </c>
      <c r="G7" s="301" t="n">
        <f aca="false">(1+$E7)^G3-1</f>
        <v>0.157625</v>
      </c>
      <c r="H7" s="301" t="n">
        <f aca="false">(1+$E7)^H3-1</f>
        <v>0.21550625</v>
      </c>
      <c r="I7" s="301" t="n">
        <f aca="false">(1+$E7)^I3-1</f>
        <v>0.2762815625</v>
      </c>
    </row>
    <row r="8" customFormat="false" ht="18" hidden="true" customHeight="true" outlineLevel="0" collapsed="false">
      <c r="E8" s="301" t="n">
        <v>0.06</v>
      </c>
      <c r="F8" s="301" t="n">
        <f aca="false">(1+$E8)^F3-1</f>
        <v>0.1236</v>
      </c>
      <c r="G8" s="301" t="n">
        <f aca="false">(1+$E8)^G3-1</f>
        <v>0.191016</v>
      </c>
      <c r="H8" s="301" t="n">
        <f aca="false">(1+$E8)^H3-1</f>
        <v>0.26247696</v>
      </c>
      <c r="I8" s="301" t="n">
        <f aca="false">(1+$E8)^I3-1</f>
        <v>0.3382255776</v>
      </c>
    </row>
    <row r="9" customFormat="false" ht="18" hidden="true" customHeight="true" outlineLevel="0" collapsed="false">
      <c r="E9" s="301" t="n">
        <v>0.07</v>
      </c>
      <c r="F9" s="301" t="n">
        <f aca="false">(1+$E9)^F3-1</f>
        <v>0.1449</v>
      </c>
      <c r="G9" s="301" t="n">
        <f aca="false">(1+$E9)^G3-1</f>
        <v>0.225043</v>
      </c>
      <c r="H9" s="301" t="n">
        <f aca="false">(1+$E9)^H3-1</f>
        <v>0.31079601</v>
      </c>
      <c r="I9" s="301" t="n">
        <f aca="false">(1+$E9)^I3-1</f>
        <v>0.4025517307</v>
      </c>
    </row>
    <row r="10" customFormat="false" ht="18" hidden="true" customHeight="true" outlineLevel="0" collapsed="false">
      <c r="E10" s="301" t="n">
        <v>0.08</v>
      </c>
      <c r="F10" s="301" t="n">
        <f aca="false">(1+$E10)^F3-1</f>
        <v>0.1664</v>
      </c>
      <c r="G10" s="301" t="n">
        <f aca="false">(1+$E10)^G3-1</f>
        <v>0.259712</v>
      </c>
      <c r="H10" s="301" t="n">
        <f aca="false">(1+$E10)^H3-1</f>
        <v>0.36048896</v>
      </c>
      <c r="I10" s="301" t="n">
        <f aca="false">(1+$E10)^I3-1</f>
        <v>0.469328076800001</v>
      </c>
    </row>
    <row r="11" customFormat="false" ht="18" hidden="true" customHeight="true" outlineLevel="0" collapsed="false">
      <c r="E11" s="301" t="n">
        <v>0.09</v>
      </c>
      <c r="F11" s="301" t="n">
        <f aca="false">(1+$E11)^F3-1</f>
        <v>0.1881</v>
      </c>
      <c r="G11" s="301" t="n">
        <f aca="false">(1+$E11)^G3-1</f>
        <v>0.295029</v>
      </c>
      <c r="H11" s="301" t="n">
        <f aca="false">(1+$E11)^H3-1</f>
        <v>0.411581610000001</v>
      </c>
      <c r="I11" s="301" t="n">
        <f aca="false">(1+$E11)^I3-1</f>
        <v>0.538623954900001</v>
      </c>
    </row>
    <row r="12" customFormat="false" ht="18" hidden="false" customHeight="true" outlineLevel="0" collapsed="false">
      <c r="E12" s="301"/>
      <c r="F12" s="301"/>
      <c r="G12" s="301"/>
      <c r="H12" s="301"/>
      <c r="I12" s="301"/>
    </row>
    <row r="13" customFormat="false" ht="18" hidden="false" customHeight="true" outlineLevel="0" collapsed="false">
      <c r="D13" s="303" t="s">
        <v>153</v>
      </c>
      <c r="E13" s="304" t="s">
        <v>155</v>
      </c>
      <c r="F13" s="304" t="s">
        <v>156</v>
      </c>
      <c r="G13" s="304" t="s">
        <v>157</v>
      </c>
      <c r="H13" s="304" t="s">
        <v>158</v>
      </c>
      <c r="I13" s="304" t="s">
        <v>159</v>
      </c>
    </row>
    <row r="14" customFormat="false" ht="24" hidden="false" customHeight="true" outlineLevel="0" collapsed="false">
      <c r="C14" s="305" t="s">
        <v>154</v>
      </c>
      <c r="D14" s="306"/>
      <c r="E14" s="307" t="n">
        <v>0.035</v>
      </c>
      <c r="F14" s="308" t="n">
        <f aca="false">(1+$E14)^F3-1</f>
        <v>0.0712249999999999</v>
      </c>
      <c r="G14" s="309" t="n">
        <f aca="false">(1+$E14)^G3-1</f>
        <v>0.108717875</v>
      </c>
      <c r="H14" s="309" t="n">
        <f aca="false">(1+$E14)^H3-1</f>
        <v>0.147523000625</v>
      </c>
      <c r="I14" s="310" t="n">
        <f aca="false">(1+$E14)^I3-1</f>
        <v>0.187686305646875</v>
      </c>
    </row>
    <row r="15" customFormat="false" ht="24" hidden="false" customHeight="true" outlineLevel="0" collapsed="false">
      <c r="C15" s="311" t="s">
        <v>160</v>
      </c>
      <c r="D15" s="312" t="n">
        <v>4578226.75</v>
      </c>
      <c r="E15" s="313" t="n">
        <f aca="false">ROUNDUP($D$15*((1+$E14)^E3),3)</f>
        <v>4738464.687</v>
      </c>
      <c r="F15" s="314" t="n">
        <f aca="false">$D$15*((1+$E14)^F3)</f>
        <v>4904310.95026875</v>
      </c>
      <c r="G15" s="314" t="n">
        <f aca="false">$D15*((1+$E14)^G3)</f>
        <v>5075961.83352816</v>
      </c>
      <c r="H15" s="314" t="n">
        <f aca="false">$D15*((1+$E14)^H3)</f>
        <v>5253620.49770164</v>
      </c>
      <c r="I15" s="315" t="n">
        <f aca="false">$D15*((1+$E14)^I3)</f>
        <v>5437497.2151212</v>
      </c>
    </row>
    <row r="16" customFormat="false" ht="24" hidden="false" customHeight="true" outlineLevel="0" collapsed="false">
      <c r="C16" s="316" t="s">
        <v>161</v>
      </c>
      <c r="D16" s="317"/>
      <c r="E16" s="318" t="n">
        <f aca="false">ROUNDDOWN(((E15/$D$15)^(1/E3)-1),5)</f>
        <v>0.035</v>
      </c>
      <c r="F16" s="318" t="n">
        <f aca="false">ROUNDDOWN(((F15/$D$15)^(1/F3)-1),5)</f>
        <v>0.03499</v>
      </c>
      <c r="G16" s="318" t="n">
        <f aca="false">ROUNDDOWN(((G15/$D$15)^(1/G3)-1),5)</f>
        <v>0.03499</v>
      </c>
      <c r="H16" s="318" t="n">
        <f aca="false">ROUNDDOWN(((H15/$D$15)^(1/H3)-1),5)</f>
        <v>0.03499</v>
      </c>
      <c r="I16" s="318" t="n">
        <f aca="false">ROUNDDOWN(((I15/$D$15)^(1/I3)-1),5)</f>
        <v>0.03499</v>
      </c>
    </row>
  </sheetData>
  <printOptions headings="false" gridLines="false" gridLinesSet="true" horizontalCentered="false" verticalCentered="false"/>
  <pageMargins left="0.7" right="0.7" top="0.75" bottom="0.75" header="0.511811023622047" footer="0.511811023622047"/>
  <pageSetup paperSize="9" scale="88"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2025-03-13T09:45:49Z</dcterms:created>
  <dc:creator/>
  <dc:description/>
  <dc:language>en-US</dc:language>
  <cp:lastModifiedBy/>
  <dcterms:modified xsi:type="dcterms:W3CDTF">2026-07-28T15:36:38Z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