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a\Downloads\Project MicroSoft\"/>
    </mc:Choice>
  </mc:AlternateContent>
  <xr:revisionPtr revIDLastSave="0" documentId="8_{8EA51C2A-95A9-4BD3-BA7C-AB0063F0F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ashboard" sheetId="2" r:id="rId2"/>
  </sheets>
  <definedNames>
    <definedName name="_xlchart.v1.0" hidden="1">(Dashboard!$A$43,Dashboard!$A$46,Dashboard!$A$48:$A$51,Dashboard!$A$55)</definedName>
    <definedName name="_xlchart.v1.1" hidden="1">(Dashboard!$B$43,Dashboard!$B$46,Dashboard!$B$48:$B$51,Dashboard!$B$55)</definedName>
    <definedName name="_xlchart.v1.2" hidden="1">(Dashboard!$C$43,Dashboard!$C$46,Dashboard!$C$48:$C$51,Dashboard!$C$55)</definedName>
    <definedName name="_xlchart.v1.3" hidden="1">(Dashboard!$D$43,Dashboard!$D$46,Dashboard!$D$48:$D$51,Dashboard!$D$55)</definedName>
    <definedName name="_xlchart.v1.4" hidden="1">(Dashboard!$E$43,Dashboard!$E$46,Dashboard!$E$48:$E$51,Dashboard!$E$55)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8" i="2" l="1"/>
  <c r="K67" i="2"/>
  <c r="L66" i="2"/>
  <c r="K66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J26" i="1"/>
  <c r="I26" i="1"/>
  <c r="I28" i="1"/>
  <c r="I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" i="1"/>
  <c r="D2" i="1"/>
</calcChain>
</file>

<file path=xl/sharedStrings.xml><?xml version="1.0" encoding="utf-8"?>
<sst xmlns="http://schemas.openxmlformats.org/spreadsheetml/2006/main" count="70" uniqueCount="29">
  <si>
    <t>Line Item</t>
  </si>
  <si>
    <t>Q1 2023 (Sep 30, 2022)</t>
  </si>
  <si>
    <t>Q1 2022 (Sep 30, 2021)</t>
  </si>
  <si>
    <t>Product Revenue</t>
  </si>
  <si>
    <t>Service and Other Revenue</t>
  </si>
  <si>
    <t>Total Revenue</t>
  </si>
  <si>
    <t>Product Cost</t>
  </si>
  <si>
    <t>Service and Other Cost</t>
  </si>
  <si>
    <t>Total Cost of Revenue</t>
  </si>
  <si>
    <t>Gross Margin</t>
  </si>
  <si>
    <t>Research and Development</t>
  </si>
  <si>
    <t>Sales and Marketing</t>
  </si>
  <si>
    <t>General and Administrative</t>
  </si>
  <si>
    <t>Operating Income</t>
  </si>
  <si>
    <t>Other Income, Net</t>
  </si>
  <si>
    <t>Income Before Income Taxes</t>
  </si>
  <si>
    <t>Provision for Income Taxes</t>
  </si>
  <si>
    <t>Net Income</t>
  </si>
  <si>
    <t>Earnings Per Share - Basic</t>
  </si>
  <si>
    <t>Earnings Per Share - Diluted</t>
  </si>
  <si>
    <t>Weighted Avg Shares - Basic</t>
  </si>
  <si>
    <t>Weighted Avg Shares - Diluted</t>
  </si>
  <si>
    <t xml:space="preserve">Variance </t>
  </si>
  <si>
    <t>Variance %</t>
  </si>
  <si>
    <t>A</t>
  </si>
  <si>
    <t>B</t>
  </si>
  <si>
    <t>Gross Margin %</t>
  </si>
  <si>
    <t>Operating Income %</t>
  </si>
  <si>
    <t>Net Income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</si>
</sst>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0" fontId="1" fillId="0" borderId="2" xfId="0" applyNumberFormat="1" applyFont="1" applyFill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7">
    <dxf>
      <numFmt numFmtId="14" formatCode="0.00%"/>
    </dxf>
    <dxf>
      <fill>
        <patternFill>
          <f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TopVariance % Changes - Q1 2023 vs Q1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Variance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Sheet1!$A$24:$A$33</c:f>
              <c:strCache>
                <c:ptCount val="10"/>
                <c:pt idx="0">
                  <c:v>Service and Other Revenue</c:v>
                </c:pt>
                <c:pt idx="1">
                  <c:v>Research and Development</c:v>
                </c:pt>
                <c:pt idx="2">
                  <c:v>Product Cost</c:v>
                </c:pt>
                <c:pt idx="3">
                  <c:v>Service and Other Cost</c:v>
                </c:pt>
                <c:pt idx="4">
                  <c:v>Sales and Marketing</c:v>
                </c:pt>
                <c:pt idx="5">
                  <c:v>Gross Margin</c:v>
                </c:pt>
                <c:pt idx="6">
                  <c:v>General and Administrative</c:v>
                </c:pt>
                <c:pt idx="7">
                  <c:v>Operating Income</c:v>
                </c:pt>
                <c:pt idx="8">
                  <c:v>Product Revenue</c:v>
                </c:pt>
                <c:pt idx="9">
                  <c:v>Net Income</c:v>
                </c:pt>
              </c:strCache>
            </c:strRef>
          </c:cat>
          <c:val>
            <c:numRef>
              <c:f>Sheet1!$B$24:$B$33</c:f>
              <c:numCache>
                <c:formatCode>0.00%</c:formatCode>
                <c:ptCount val="10"/>
                <c:pt idx="0">
                  <c:v>0.19852889911455066</c:v>
                </c:pt>
                <c:pt idx="1">
                  <c:v>0.18378281836042151</c:v>
                </c:pt>
                <c:pt idx="2">
                  <c:v>0.13449367088607594</c:v>
                </c:pt>
                <c:pt idx="3">
                  <c:v>0.1315201948447331</c:v>
                </c:pt>
                <c:pt idx="4">
                  <c:v>0.12733670552012316</c:v>
                </c:pt>
                <c:pt idx="5">
                  <c:v>9.4692305263490262E-2</c:v>
                </c:pt>
                <c:pt idx="6">
                  <c:v>8.6247086247086241E-2</c:v>
                </c:pt>
                <c:pt idx="7">
                  <c:v>6.3247356458148038E-2</c:v>
                </c:pt>
                <c:pt idx="8">
                  <c:v>-5.3514521075100713E-2</c:v>
                </c:pt>
                <c:pt idx="9">
                  <c:v>-0.14381858083394294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E-4BCD-B8CD-A8EE52909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0916863"/>
        <c:axId val="1830925023"/>
      </c:barChart>
      <c:catAx>
        <c:axId val="183091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25023"/>
        <c:crosses val="autoZero"/>
        <c:auto val="1"/>
        <c:lblAlgn val="ctr"/>
        <c:lblOffset val="100"/>
        <c:noMultiLvlLbl val="0"/>
      </c:catAx>
      <c:valAx>
        <c:axId val="183092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1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sz="1200" b="1">
                <a:latin typeface="+mn-lt"/>
              </a:rPr>
              <a:t>Revenue</a:t>
            </a:r>
            <a:r>
              <a:rPr lang="en-IE" sz="1200" b="1" baseline="0">
                <a:latin typeface="+mn-lt"/>
              </a:rPr>
              <a:t> Vs Cost</a:t>
            </a:r>
            <a:endParaRPr lang="en-IE" sz="1200" b="1">
              <a:latin typeface="+mn-lt"/>
            </a:endParaRPr>
          </a:p>
        </c:rich>
      </c:tx>
      <c:layout>
        <c:manualLayout>
          <c:xMode val="edge"/>
          <c:yMode val="edge"/>
          <c:x val="7.787751136074131E-3"/>
          <c:y val="5.614036328561697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Dashboard!$A$41</c:f>
              <c:strCache>
                <c:ptCount val="1"/>
                <c:pt idx="0">
                  <c:v>Product Revenue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Dashboard!$B$41:$E$41</c:f>
              <c:numCache>
                <c:formatCode>#,##0</c:formatCode>
                <c:ptCount val="4"/>
                <c:pt idx="0">
                  <c:v>15741</c:v>
                </c:pt>
                <c:pt idx="1">
                  <c:v>16631</c:v>
                </c:pt>
                <c:pt idx="2">
                  <c:v>-890</c:v>
                </c:pt>
                <c:pt idx="3" formatCode="0.00%">
                  <c:v>-5.3514521075100713E-2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2-4A09-B5AC-21BC2EEAC735}"/>
            </c:ext>
          </c:extLst>
        </c:ser>
        <c:ser>
          <c:idx val="1"/>
          <c:order val="1"/>
          <c:tx>
            <c:strRef>
              <c:f>Dashboard!$A$42</c:f>
              <c:strCache>
                <c:ptCount val="1"/>
                <c:pt idx="0">
                  <c:v>Service and Other Revenue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Dashboard!$B$42:$E$42</c:f>
              <c:numCache>
                <c:formatCode>#,##0</c:formatCode>
                <c:ptCount val="4"/>
                <c:pt idx="0">
                  <c:v>34381</c:v>
                </c:pt>
                <c:pt idx="1">
                  <c:v>28686</c:v>
                </c:pt>
                <c:pt idx="2">
                  <c:v>5695</c:v>
                </c:pt>
                <c:pt idx="3" formatCode="0.00%">
                  <c:v>0.19852889911455066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2-4A09-B5AC-21BC2EEAC735}"/>
            </c:ext>
          </c:extLst>
        </c:ser>
        <c:ser>
          <c:idx val="2"/>
          <c:order val="2"/>
          <c:tx>
            <c:strRef>
              <c:f>Dashboard!$A$44</c:f>
              <c:strCache>
                <c:ptCount val="1"/>
                <c:pt idx="0">
                  <c:v>Product Cost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Dashboard!$B$44:$E$44</c:f>
              <c:numCache>
                <c:formatCode>#,##0</c:formatCode>
                <c:ptCount val="4"/>
                <c:pt idx="0">
                  <c:v>4302</c:v>
                </c:pt>
                <c:pt idx="1">
                  <c:v>3792</c:v>
                </c:pt>
                <c:pt idx="2">
                  <c:v>510</c:v>
                </c:pt>
                <c:pt idx="3" formatCode="0.00%">
                  <c:v>0.13449367088607594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2-4A09-B5AC-21BC2EEAC735}"/>
            </c:ext>
          </c:extLst>
        </c:ser>
        <c:ser>
          <c:idx val="3"/>
          <c:order val="3"/>
          <c:tx>
            <c:strRef>
              <c:f>Dashboard!$A$45</c:f>
              <c:strCache>
                <c:ptCount val="1"/>
                <c:pt idx="0">
                  <c:v>Service and Other Cost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Dashboard!$B$45:$E$45</c:f>
              <c:numCache>
                <c:formatCode>#,##0</c:formatCode>
                <c:ptCount val="4"/>
                <c:pt idx="0">
                  <c:v>11150</c:v>
                </c:pt>
                <c:pt idx="1">
                  <c:v>9854</c:v>
                </c:pt>
                <c:pt idx="2">
                  <c:v>1296</c:v>
                </c:pt>
                <c:pt idx="3" formatCode="0.00%">
                  <c:v>0.1315201948447331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2-4A09-B5AC-21BC2EEAC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0881343"/>
        <c:axId val="1830872223"/>
      </c:barChart>
      <c:catAx>
        <c:axId val="1830881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72223"/>
        <c:crosses val="autoZero"/>
        <c:auto val="1"/>
        <c:lblAlgn val="ctr"/>
        <c:lblOffset val="100"/>
        <c:noMultiLvlLbl val="0"/>
      </c:catAx>
      <c:valAx>
        <c:axId val="183087222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88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TopVariance % Changes - Q1 2023 vs Q1 2022</a:t>
            </a:r>
          </a:p>
        </c:rich>
      </c:tx>
      <c:layout>
        <c:manualLayout>
          <c:xMode val="edge"/>
          <c:yMode val="edge"/>
          <c:x val="8.1041119860017427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Variance %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Sheet1!$A$24:$A$33</c:f>
              <c:strCache>
                <c:ptCount val="10"/>
                <c:pt idx="0">
                  <c:v>Service and Other Revenue</c:v>
                </c:pt>
                <c:pt idx="1">
                  <c:v>Research and Development</c:v>
                </c:pt>
                <c:pt idx="2">
                  <c:v>Product Cost</c:v>
                </c:pt>
                <c:pt idx="3">
                  <c:v>Service and Other Cost</c:v>
                </c:pt>
                <c:pt idx="4">
                  <c:v>Sales and Marketing</c:v>
                </c:pt>
                <c:pt idx="5">
                  <c:v>Gross Margin</c:v>
                </c:pt>
                <c:pt idx="6">
                  <c:v>General and Administrative</c:v>
                </c:pt>
                <c:pt idx="7">
                  <c:v>Operating Income</c:v>
                </c:pt>
                <c:pt idx="8">
                  <c:v>Product Revenue</c:v>
                </c:pt>
                <c:pt idx="9">
                  <c:v>Net Income</c:v>
                </c:pt>
              </c:strCache>
            </c:strRef>
          </c:cat>
          <c:val>
            <c:numRef>
              <c:f>Sheet1!$B$24:$B$33</c:f>
              <c:numCache>
                <c:formatCode>0.00%</c:formatCode>
                <c:ptCount val="10"/>
                <c:pt idx="0">
                  <c:v>0.19852889911455066</c:v>
                </c:pt>
                <c:pt idx="1">
                  <c:v>0.18378281836042151</c:v>
                </c:pt>
                <c:pt idx="2">
                  <c:v>0.13449367088607594</c:v>
                </c:pt>
                <c:pt idx="3">
                  <c:v>0.1315201948447331</c:v>
                </c:pt>
                <c:pt idx="4">
                  <c:v>0.12733670552012316</c:v>
                </c:pt>
                <c:pt idx="5">
                  <c:v>9.4692305263490262E-2</c:v>
                </c:pt>
                <c:pt idx="6">
                  <c:v>8.6247086247086241E-2</c:v>
                </c:pt>
                <c:pt idx="7">
                  <c:v>6.3247356458148038E-2</c:v>
                </c:pt>
                <c:pt idx="8">
                  <c:v>-5.3514521075100713E-2</c:v>
                </c:pt>
                <c:pt idx="9">
                  <c:v>-0.14381858083394294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E-490B-93FF-083015A4E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0916863"/>
        <c:axId val="1830925023"/>
      </c:barChart>
      <c:catAx>
        <c:axId val="183091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25023"/>
        <c:crosses val="autoZero"/>
        <c:auto val="1"/>
        <c:lblAlgn val="ctr"/>
        <c:lblOffset val="100"/>
        <c:noMultiLvlLbl val="0"/>
      </c:catAx>
      <c:valAx>
        <c:axId val="1830925023"/>
        <c:scaling>
          <c:orientation val="minMax"/>
          <c:max val="0.2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91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  <cx:data id="2">
      <cx:strDim type="cat">
        <cx:f>_xlchart.v1.0</cx:f>
      </cx:strDim>
      <cx:numDim type="val">
        <cx:f>_xlchart.v1.3</cx:f>
      </cx:numDim>
    </cx:data>
    <cx:data id="3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Q1 2023 Financial Breakdown: Revenue to Net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/>
          </a:pPr>
          <a:r>
            <a:rPr 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Q1 2023 Financial Breakdown: Revenue to Net Income</a:t>
          </a:r>
        </a:p>
      </cx:txPr>
    </cx:title>
    <cx:plotArea>
      <cx:plotAreaRegion>
        <cx:series layoutId="waterfall" uniqueId="{BC61A84F-F44E-44DA-B31D-9F2888FF9A7B}" formatIdx="0">
          <cx:dataPt idx="0">
            <cx:spPr>
              <a:solidFill>
                <a:srgbClr val="1F497D">
                  <a:lumMod val="75000"/>
                </a:srgbClr>
              </a:solidFill>
            </cx:spPr>
          </cx:dataPt>
          <cx:dataPt idx="1">
            <cx:spPr>
              <a:solidFill>
                <a:srgbClr val="1F497D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3">
            <cx:spPr>
              <a:solidFill>
                <a:srgbClr val="1F497D">
                  <a:lumMod val="75000"/>
                </a:srgbClr>
              </a:solidFill>
            </cx:spPr>
          </cx:dataPt>
          <cx:dataPt idx="5">
            <cx:spPr>
              <a:solidFill>
                <a:srgbClr val="1F497D">
                  <a:lumMod val="75000"/>
                </a:srgbClr>
              </a:solidFill>
            </cx:spPr>
          </cx:dataPt>
          <cx:dataPt idx="6">
            <cx:spPr>
              <a:solidFill>
                <a:srgbClr val="1F497D">
                  <a:lumMod val="20000"/>
                  <a:lumOff val="80000"/>
                </a:srgb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0"/>
              <cx:idx val="1"/>
              <cx:idx val="2"/>
              <cx:idx val="3"/>
              <cx:idx val="4"/>
              <cx:idx val="5"/>
              <cx:idx val="6"/>
            </cx:subtotals>
          </cx:layoutPr>
        </cx:series>
        <cx:series layoutId="waterfall" hidden="1" uniqueId="{72D76DF9-91D9-46EF-BA7F-1162D9448BA4}" formatIdx="1"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BD0ABAFC-B624-4CA3-AF60-B1B6A5915F05}" formatIdx="2"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8926EA8E-9F00-4865-BB85-673E9DA7C37D}" formatIdx="3">
          <cx:dataLabels pos="outEnd">
            <cx:visibility seriesName="0" categoryName="0" value="1"/>
          </cx:dataLabels>
          <cx:dataId val="3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tickLabels/>
      </cx:axis>
    </cx:plotArea>
  </cx:chart>
  <cx:spPr>
    <a:ln>
      <a:noFill/>
    </a:ln>
    <a:effectLst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25</xdr:row>
      <xdr:rowOff>71437</xdr:rowOff>
    </xdr:from>
    <xdr:to>
      <xdr:col>9</xdr:col>
      <xdr:colOff>180975</xdr:colOff>
      <xdr:row>39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877C41-D90E-D4C0-126E-DC23112BC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1</xdr:row>
      <xdr:rowOff>133350</xdr:rowOff>
    </xdr:from>
    <xdr:to>
      <xdr:col>2</xdr:col>
      <xdr:colOff>323851</xdr:colOff>
      <xdr:row>5</xdr:row>
      <xdr:rowOff>152399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551194F-962F-19B9-56FE-966F16133B3C}"/>
            </a:ext>
          </a:extLst>
        </xdr:cNvPr>
        <xdr:cNvGrpSpPr/>
      </xdr:nvGrpSpPr>
      <xdr:grpSpPr>
        <a:xfrm>
          <a:off x="85726" y="323850"/>
          <a:ext cx="1457325" cy="781049"/>
          <a:chOff x="76200" y="561975"/>
          <a:chExt cx="1457325" cy="78104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6D85BD11-A972-E7C0-9EA7-81480BAB8304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EF6ED6D-E0E7-FF36-2EA3-4293550D0508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Total Revenue</a:t>
            </a:r>
          </a:p>
        </xdr:txBody>
      </xdr:sp>
      <xdr:sp macro="" textlink="$B$43">
        <xdr:nvSpPr>
          <xdr:cNvPr id="4" name="TextBox 3">
            <a:extLst>
              <a:ext uri="{FF2B5EF4-FFF2-40B4-BE49-F238E27FC236}">
                <a16:creationId xmlns:a16="http://schemas.microsoft.com/office/drawing/2014/main" id="{F76BAF11-7904-6AFE-0C16-E1CF4517F8D1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$</a:t>
            </a:r>
            <a:fld id="{2BF3D40D-8346-47DE-BFC8-106B23F1343C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50,122</a:t>
            </a:fld>
            <a:r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b</a:t>
            </a:r>
            <a:endParaRPr lang="en-IE" sz="1800" b="1"/>
          </a:p>
        </xdr:txBody>
      </xdr:sp>
    </xdr:grpSp>
    <xdr:clientData/>
  </xdr:twoCellAnchor>
  <xdr:twoCellAnchor>
    <xdr:from>
      <xdr:col>2</xdr:col>
      <xdr:colOff>400051</xdr:colOff>
      <xdr:row>1</xdr:row>
      <xdr:rowOff>133350</xdr:rowOff>
    </xdr:from>
    <xdr:to>
      <xdr:col>5</xdr:col>
      <xdr:colOff>28576</xdr:colOff>
      <xdr:row>5</xdr:row>
      <xdr:rowOff>152399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F1B5E80-9FE8-B266-BC1B-6A478856883F}"/>
            </a:ext>
          </a:extLst>
        </xdr:cNvPr>
        <xdr:cNvGrpSpPr/>
      </xdr:nvGrpSpPr>
      <xdr:grpSpPr>
        <a:xfrm>
          <a:off x="1619251" y="323850"/>
          <a:ext cx="1457325" cy="781049"/>
          <a:chOff x="76200" y="561975"/>
          <a:chExt cx="1457325" cy="78104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732F6DD-2CD6-BDBD-06E2-ED15C0332000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B496232-664E-CD0A-36D0-5FB502DBBF71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Revenue</a:t>
            </a:r>
            <a:r>
              <a:rPr lang="en-IE" sz="1100" b="1" baseline="0">
                <a:solidFill>
                  <a:schemeClr val="bg1"/>
                </a:solidFill>
              </a:rPr>
              <a:t> Growth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E$43">
        <xdr:nvSpPr>
          <xdr:cNvPr id="9" name="TextBox 8">
            <a:extLst>
              <a:ext uri="{FF2B5EF4-FFF2-40B4-BE49-F238E27FC236}">
                <a16:creationId xmlns:a16="http://schemas.microsoft.com/office/drawing/2014/main" id="{53CF4CA6-DE85-283D-AB46-8517604F3DC4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74302C1B-8CC0-4170-98B6-AEB3A4D6835F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10.60%</a:t>
            </a:fld>
            <a:endParaRPr lang="en-IE" sz="1800" b="1"/>
          </a:p>
        </xdr:txBody>
      </xdr:sp>
    </xdr:grpSp>
    <xdr:clientData/>
  </xdr:twoCellAnchor>
  <xdr:twoCellAnchor>
    <xdr:from>
      <xdr:col>5</xdr:col>
      <xdr:colOff>104776</xdr:colOff>
      <xdr:row>1</xdr:row>
      <xdr:rowOff>133350</xdr:rowOff>
    </xdr:from>
    <xdr:to>
      <xdr:col>7</xdr:col>
      <xdr:colOff>342901</xdr:colOff>
      <xdr:row>5</xdr:row>
      <xdr:rowOff>152399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5F369AE2-5655-42FD-BE47-33BCC84FF0B6}"/>
            </a:ext>
          </a:extLst>
        </xdr:cNvPr>
        <xdr:cNvGrpSpPr/>
      </xdr:nvGrpSpPr>
      <xdr:grpSpPr>
        <a:xfrm>
          <a:off x="3152776" y="323850"/>
          <a:ext cx="1457325" cy="781049"/>
          <a:chOff x="76200" y="561975"/>
          <a:chExt cx="1457325" cy="781049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8603883D-2F5E-6CE2-F63F-F78C76D1B097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C7B009EF-B818-D94D-FF56-2C2D15E58B41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Gross</a:t>
            </a:r>
            <a:r>
              <a:rPr lang="en-IE" sz="1100" b="1" baseline="0">
                <a:solidFill>
                  <a:schemeClr val="bg1"/>
                </a:solidFill>
              </a:rPr>
              <a:t> Margin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6">
        <xdr:nvSpPr>
          <xdr:cNvPr id="13" name="TextBox 12">
            <a:extLst>
              <a:ext uri="{FF2B5EF4-FFF2-40B4-BE49-F238E27FC236}">
                <a16:creationId xmlns:a16="http://schemas.microsoft.com/office/drawing/2014/main" id="{B0796984-9B4B-81D6-4179-3C11DCD434F2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63F08E05-483A-4D04-ABDF-59BC56563271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69%</a:t>
            </a:fld>
            <a:endParaRPr lang="en-IE" sz="1800" b="1"/>
          </a:p>
        </xdr:txBody>
      </xdr:sp>
    </xdr:grpSp>
    <xdr:clientData/>
  </xdr:twoCellAnchor>
  <xdr:twoCellAnchor>
    <xdr:from>
      <xdr:col>7</xdr:col>
      <xdr:colOff>419101</xdr:colOff>
      <xdr:row>1</xdr:row>
      <xdr:rowOff>133350</xdr:rowOff>
    </xdr:from>
    <xdr:to>
      <xdr:col>10</xdr:col>
      <xdr:colOff>47626</xdr:colOff>
      <xdr:row>5</xdr:row>
      <xdr:rowOff>152399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5920544-E606-584F-0377-797E87F8750A}"/>
            </a:ext>
          </a:extLst>
        </xdr:cNvPr>
        <xdr:cNvGrpSpPr/>
      </xdr:nvGrpSpPr>
      <xdr:grpSpPr>
        <a:xfrm>
          <a:off x="4686301" y="323850"/>
          <a:ext cx="1457325" cy="781049"/>
          <a:chOff x="76200" y="561975"/>
          <a:chExt cx="1457325" cy="78104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013CECD-50E8-12F0-FA8F-0009596A95C7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F1B3CCFE-E28A-9788-8815-D433495612A8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Opearting</a:t>
            </a:r>
            <a:r>
              <a:rPr lang="en-IE" sz="1100" b="1" baseline="0">
                <a:solidFill>
                  <a:schemeClr val="bg1"/>
                </a:solidFill>
              </a:rPr>
              <a:t> Income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7">
        <xdr:nvSpPr>
          <xdr:cNvPr id="17" name="TextBox 16">
            <a:extLst>
              <a:ext uri="{FF2B5EF4-FFF2-40B4-BE49-F238E27FC236}">
                <a16:creationId xmlns:a16="http://schemas.microsoft.com/office/drawing/2014/main" id="{C04FDDAD-0257-0FEE-AD32-C358B7868CE4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4143FF2B-5FCE-47C7-81AC-3CA40A3B864C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43%</a:t>
            </a:fld>
            <a:endParaRPr lang="en-IE" sz="1800" b="1"/>
          </a:p>
        </xdr:txBody>
      </xdr:sp>
    </xdr:grpSp>
    <xdr:clientData/>
  </xdr:twoCellAnchor>
  <xdr:twoCellAnchor>
    <xdr:from>
      <xdr:col>10</xdr:col>
      <xdr:colOff>123826</xdr:colOff>
      <xdr:row>1</xdr:row>
      <xdr:rowOff>133350</xdr:rowOff>
    </xdr:from>
    <xdr:to>
      <xdr:col>12</xdr:col>
      <xdr:colOff>361951</xdr:colOff>
      <xdr:row>5</xdr:row>
      <xdr:rowOff>152399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4AAD82F-D936-B871-2EE6-EBD0387130E5}"/>
            </a:ext>
          </a:extLst>
        </xdr:cNvPr>
        <xdr:cNvGrpSpPr/>
      </xdr:nvGrpSpPr>
      <xdr:grpSpPr>
        <a:xfrm>
          <a:off x="6219826" y="323850"/>
          <a:ext cx="1457325" cy="781049"/>
          <a:chOff x="76200" y="561975"/>
          <a:chExt cx="1457325" cy="781049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37F3E67-EF40-B7ED-F2DB-DD1E5AD8B1C8}"/>
              </a:ext>
            </a:extLst>
          </xdr:cNvPr>
          <xdr:cNvSpPr/>
        </xdr:nvSpPr>
        <xdr:spPr>
          <a:xfrm>
            <a:off x="76200" y="571499"/>
            <a:ext cx="1457325" cy="771525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E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EC3B50B8-F41B-AC77-5693-5AE551E3C815}"/>
              </a:ext>
            </a:extLst>
          </xdr:cNvPr>
          <xdr:cNvSpPr txBox="1"/>
        </xdr:nvSpPr>
        <xdr:spPr>
          <a:xfrm>
            <a:off x="76200" y="561975"/>
            <a:ext cx="1457325" cy="247650"/>
          </a:xfrm>
          <a:prstGeom prst="rect">
            <a:avLst/>
          </a:prstGeom>
          <a:solidFill>
            <a:schemeClr val="tx2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E" sz="1100" b="1">
                <a:solidFill>
                  <a:schemeClr val="bg1"/>
                </a:solidFill>
              </a:rPr>
              <a:t>Net</a:t>
            </a:r>
            <a:r>
              <a:rPr lang="en-IE" sz="1100" b="1" baseline="0">
                <a:solidFill>
                  <a:schemeClr val="bg1"/>
                </a:solidFill>
              </a:rPr>
              <a:t> Income %</a:t>
            </a:r>
            <a:endParaRPr lang="en-IE" sz="1100" b="1">
              <a:solidFill>
                <a:schemeClr val="bg1"/>
              </a:solidFill>
            </a:endParaRPr>
          </a:p>
        </xdr:txBody>
      </xdr:sp>
      <xdr:sp macro="" textlink="$K$68">
        <xdr:nvSpPr>
          <xdr:cNvPr id="21" name="TextBox 20">
            <a:extLst>
              <a:ext uri="{FF2B5EF4-FFF2-40B4-BE49-F238E27FC236}">
                <a16:creationId xmlns:a16="http://schemas.microsoft.com/office/drawing/2014/main" id="{AFE8CE74-620C-B443-A0CE-5F52A97A96B3}"/>
              </a:ext>
            </a:extLst>
          </xdr:cNvPr>
          <xdr:cNvSpPr txBox="1"/>
        </xdr:nvSpPr>
        <xdr:spPr>
          <a:xfrm>
            <a:off x="152400" y="885825"/>
            <a:ext cx="1304925" cy="409575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9A61DC51-4272-4585-9494-1D7DE5D5ECEE}" type="TxLink">
              <a:rPr lang="en-US" sz="1800" b="1" i="0" u="none" strike="noStrike">
                <a:solidFill>
                  <a:srgbClr val="000000"/>
                </a:solidFill>
                <a:latin typeface="Calibri"/>
                <a:cs typeface="Calibri"/>
              </a:rPr>
              <a:t>35%</a:t>
            </a:fld>
            <a:endParaRPr lang="en-IE" sz="1800" b="1"/>
          </a:p>
        </xdr:txBody>
      </xdr:sp>
    </xdr:grpSp>
    <xdr:clientData/>
  </xdr:twoCellAnchor>
  <xdr:twoCellAnchor>
    <xdr:from>
      <xdr:col>0</xdr:col>
      <xdr:colOff>76201</xdr:colOff>
      <xdr:row>6</xdr:row>
      <xdr:rowOff>90487</xdr:rowOff>
    </xdr:from>
    <xdr:to>
      <xdr:col>6</xdr:col>
      <xdr:colOff>594601</xdr:colOff>
      <xdr:row>26</xdr:row>
      <xdr:rowOff>123825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30EC5C5-E4CC-8CC9-FAF9-4092FA61E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542926</xdr:colOff>
      <xdr:row>6</xdr:row>
      <xdr:rowOff>100012</xdr:rowOff>
    </xdr:from>
    <xdr:to>
      <xdr:col>13</xdr:col>
      <xdr:colOff>451726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2CF1EFE0-4C69-9215-8F09-8C0544B92B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0526" y="1243012"/>
              <a:ext cx="4176000" cy="3862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85725</xdr:colOff>
      <xdr:row>0</xdr:row>
      <xdr:rowOff>1</xdr:rowOff>
    </xdr:from>
    <xdr:to>
      <xdr:col>8</xdr:col>
      <xdr:colOff>504825</xdr:colOff>
      <xdr:row>1</xdr:row>
      <xdr:rowOff>114301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942E09B-E254-2772-FDD5-88ADF7EA634F}"/>
            </a:ext>
          </a:extLst>
        </xdr:cNvPr>
        <xdr:cNvSpPr txBox="1"/>
      </xdr:nvSpPr>
      <xdr:spPr>
        <a:xfrm>
          <a:off x="85725" y="1"/>
          <a:ext cx="52959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600" b="1"/>
            <a:t>P &amp; L Variance Analysis:</a:t>
          </a:r>
          <a:r>
            <a:rPr lang="en-IE" sz="1600" b="1" baseline="0"/>
            <a:t> Microsoft Q1 FY2023 Vs FY2022</a:t>
          </a:r>
          <a:endParaRPr lang="en-IE" sz="1600" b="1"/>
        </a:p>
      </xdr:txBody>
    </xdr:sp>
    <xdr:clientData/>
  </xdr:twoCellAnchor>
  <xdr:twoCellAnchor>
    <xdr:from>
      <xdr:col>13</xdr:col>
      <xdr:colOff>485775</xdr:colOff>
      <xdr:row>6</xdr:row>
      <xdr:rowOff>85725</xdr:rowOff>
    </xdr:from>
    <xdr:to>
      <xdr:col>20</xdr:col>
      <xdr:colOff>394575</xdr:colOff>
      <xdr:row>24</xdr:row>
      <xdr:rowOff>148725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D8289BED-BBCA-4B4C-9ACD-414E2544B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390525</xdr:colOff>
      <xdr:row>1</xdr:row>
      <xdr:rowOff>95249</xdr:rowOff>
    </xdr:from>
    <xdr:to>
      <xdr:col>20</xdr:col>
      <xdr:colOff>85725</xdr:colOff>
      <xdr:row>5</xdr:row>
      <xdr:rowOff>161924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DE1C166-56CB-FBF4-EBEE-3E35F8288322}"/>
            </a:ext>
          </a:extLst>
        </xdr:cNvPr>
        <xdr:cNvSpPr txBox="1"/>
      </xdr:nvSpPr>
      <xdr:spPr>
        <a:xfrm>
          <a:off x="7705725" y="285749"/>
          <a:ext cx="4572000" cy="828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000" b="1" i="1" u="none"/>
            <a:t>"Microsoft's total</a:t>
          </a:r>
          <a:r>
            <a:rPr lang="en-IE" sz="1000" b="1" i="1" u="none" baseline="0"/>
            <a:t> revenue grew by 10.6%, driven by 20% increase in service-related income. Product revenue declined slightly. Key expenses like Research and Development, and sales rose, but strong margin retention led to a 6.3% increase in operating income. Net income, howeber dropped due to an unusial tax spike"</a:t>
          </a:r>
          <a:endParaRPr lang="en-IE" sz="1000" b="1" i="1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B605D-269A-4378-A29B-DCEEC08E4A8C}" name="Table1" displayName="Table1" ref="A23:B33" totalsRowShown="0">
  <autoFilter ref="A23:B33" xr:uid="{17AB605D-269A-4378-A29B-DCEEC08E4A8C}"/>
  <sortState xmlns:xlrd2="http://schemas.microsoft.com/office/spreadsheetml/2017/richdata2" ref="A24:B33">
    <sortCondition descending="1" ref="B23:B33"/>
  </sortState>
  <tableColumns count="2">
    <tableColumn id="1" xr3:uid="{342A8AFC-ED10-4712-9753-F6FF7B229DB5}" name="Line Item"/>
    <tableColumn id="2" xr3:uid="{4BE55A1A-0036-4337-A2BF-687190B5D922}" name="Variance %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2" sqref="G12"/>
    </sheetView>
  </sheetViews>
  <sheetFormatPr defaultRowHeight="15" x14ac:dyDescent="0.25"/>
  <cols>
    <col min="1" max="1" width="28.42578125" bestFit="1" customWidth="1"/>
    <col min="2" max="3" width="20.7109375" style="4" bestFit="1" customWidth="1"/>
    <col min="5" max="5" width="10.140625" style="6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2" t="s">
        <v>22</v>
      </c>
      <c r="E1" s="5" t="s">
        <v>23</v>
      </c>
    </row>
    <row r="2" spans="1:5" x14ac:dyDescent="0.25">
      <c r="A2" t="s">
        <v>3</v>
      </c>
      <c r="B2" s="4">
        <v>15741</v>
      </c>
      <c r="C2" s="4">
        <v>16631</v>
      </c>
      <c r="D2" s="4">
        <f>B2 - C2</f>
        <v>-890</v>
      </c>
      <c r="E2" s="6">
        <f>(B2 - C2)/C2</f>
        <v>-5.3514521075100713E-2</v>
      </c>
    </row>
    <row r="3" spans="1:5" x14ac:dyDescent="0.25">
      <c r="A3" t="s">
        <v>4</v>
      </c>
      <c r="B3" s="4">
        <v>34381</v>
      </c>
      <c r="C3" s="4">
        <v>28686</v>
      </c>
      <c r="D3" s="4">
        <f>B3 - C3</f>
        <v>5695</v>
      </c>
      <c r="E3" s="6">
        <f t="shared" ref="E3:E20" si="0">(B3 - C3)/C3</f>
        <v>0.19852889911455066</v>
      </c>
    </row>
    <row r="4" spans="1:5" x14ac:dyDescent="0.25">
      <c r="A4" t="s">
        <v>5</v>
      </c>
      <c r="B4" s="4">
        <v>50122</v>
      </c>
      <c r="C4" s="4">
        <v>45317</v>
      </c>
      <c r="D4" s="4">
        <f t="shared" ref="D3:D20" si="1">B4 - C4</f>
        <v>4805</v>
      </c>
      <c r="E4" s="6">
        <f t="shared" si="0"/>
        <v>0.1060308493501335</v>
      </c>
    </row>
    <row r="5" spans="1:5" x14ac:dyDescent="0.25">
      <c r="A5" t="s">
        <v>6</v>
      </c>
      <c r="B5" s="4">
        <v>4302</v>
      </c>
      <c r="C5" s="4">
        <v>3792</v>
      </c>
      <c r="D5" s="4">
        <f t="shared" si="1"/>
        <v>510</v>
      </c>
      <c r="E5" s="6">
        <f t="shared" si="0"/>
        <v>0.13449367088607594</v>
      </c>
    </row>
    <row r="6" spans="1:5" x14ac:dyDescent="0.25">
      <c r="A6" t="s">
        <v>7</v>
      </c>
      <c r="B6" s="4">
        <v>11150</v>
      </c>
      <c r="C6" s="4">
        <v>9854</v>
      </c>
      <c r="D6" s="4">
        <f t="shared" si="1"/>
        <v>1296</v>
      </c>
      <c r="E6" s="6">
        <f t="shared" si="0"/>
        <v>0.1315201948447331</v>
      </c>
    </row>
    <row r="7" spans="1:5" x14ac:dyDescent="0.25">
      <c r="A7" t="s">
        <v>8</v>
      </c>
      <c r="B7" s="4">
        <v>15452</v>
      </c>
      <c r="C7" s="4">
        <v>13646</v>
      </c>
      <c r="D7" s="4">
        <f t="shared" si="1"/>
        <v>1806</v>
      </c>
      <c r="E7" s="6">
        <f t="shared" si="0"/>
        <v>0.13234647515755532</v>
      </c>
    </row>
    <row r="8" spans="1:5" x14ac:dyDescent="0.25">
      <c r="A8" t="s">
        <v>9</v>
      </c>
      <c r="B8" s="4">
        <v>34670</v>
      </c>
      <c r="C8" s="4">
        <v>31671</v>
      </c>
      <c r="D8" s="4">
        <f t="shared" si="1"/>
        <v>2999</v>
      </c>
      <c r="E8" s="6">
        <f t="shared" si="0"/>
        <v>9.4692305263490262E-2</v>
      </c>
    </row>
    <row r="9" spans="1:5" x14ac:dyDescent="0.25">
      <c r="A9" t="s">
        <v>10</v>
      </c>
      <c r="B9" s="4">
        <v>6628</v>
      </c>
      <c r="C9" s="4">
        <v>5599</v>
      </c>
      <c r="D9" s="4">
        <f t="shared" si="1"/>
        <v>1029</v>
      </c>
      <c r="E9" s="6">
        <f t="shared" si="0"/>
        <v>0.18378281836042151</v>
      </c>
    </row>
    <row r="10" spans="1:5" x14ac:dyDescent="0.25">
      <c r="A10" t="s">
        <v>11</v>
      </c>
      <c r="B10" s="4">
        <v>5126</v>
      </c>
      <c r="C10" s="4">
        <v>4547</v>
      </c>
      <c r="D10" s="4">
        <f t="shared" si="1"/>
        <v>579</v>
      </c>
      <c r="E10" s="6">
        <f t="shared" si="0"/>
        <v>0.12733670552012316</v>
      </c>
    </row>
    <row r="11" spans="1:5" x14ac:dyDescent="0.25">
      <c r="A11" t="s">
        <v>12</v>
      </c>
      <c r="B11" s="4">
        <v>1398</v>
      </c>
      <c r="C11" s="4">
        <v>1287</v>
      </c>
      <c r="D11" s="4">
        <f t="shared" si="1"/>
        <v>111</v>
      </c>
      <c r="E11" s="6">
        <f t="shared" si="0"/>
        <v>8.6247086247086241E-2</v>
      </c>
    </row>
    <row r="12" spans="1:5" x14ac:dyDescent="0.25">
      <c r="A12" t="s">
        <v>13</v>
      </c>
      <c r="B12" s="4">
        <v>21518</v>
      </c>
      <c r="C12" s="4">
        <v>20238</v>
      </c>
      <c r="D12" s="4">
        <f t="shared" si="1"/>
        <v>1280</v>
      </c>
      <c r="E12" s="6">
        <f t="shared" si="0"/>
        <v>6.3247356458148038E-2</v>
      </c>
    </row>
    <row r="13" spans="1:5" x14ac:dyDescent="0.25">
      <c r="A13" t="s">
        <v>14</v>
      </c>
      <c r="B13" s="4">
        <v>54</v>
      </c>
      <c r="C13" s="4">
        <v>286</v>
      </c>
      <c r="D13" s="4">
        <f t="shared" si="1"/>
        <v>-232</v>
      </c>
      <c r="E13" s="6">
        <f t="shared" si="0"/>
        <v>-0.81118881118881114</v>
      </c>
    </row>
    <row r="14" spans="1:5" x14ac:dyDescent="0.25">
      <c r="A14" t="s">
        <v>15</v>
      </c>
      <c r="B14" s="4">
        <v>21572</v>
      </c>
      <c r="C14" s="4">
        <v>20524</v>
      </c>
      <c r="D14" s="4">
        <f t="shared" si="1"/>
        <v>1048</v>
      </c>
      <c r="E14" s="6">
        <f t="shared" si="0"/>
        <v>5.1062171116741377E-2</v>
      </c>
    </row>
    <row r="15" spans="1:5" x14ac:dyDescent="0.25">
      <c r="A15" t="s">
        <v>16</v>
      </c>
      <c r="B15" s="4">
        <v>4016</v>
      </c>
      <c r="C15" s="4">
        <v>19</v>
      </c>
      <c r="D15" s="4">
        <f t="shared" si="1"/>
        <v>3997</v>
      </c>
      <c r="E15" s="6">
        <f t="shared" si="0"/>
        <v>210.36842105263159</v>
      </c>
    </row>
    <row r="16" spans="1:5" x14ac:dyDescent="0.25">
      <c r="A16" t="s">
        <v>17</v>
      </c>
      <c r="B16" s="4">
        <v>17556</v>
      </c>
      <c r="C16" s="4">
        <v>20505</v>
      </c>
      <c r="D16" s="4">
        <f t="shared" si="1"/>
        <v>-2949</v>
      </c>
      <c r="E16" s="6">
        <f t="shared" si="0"/>
        <v>-0.14381858083394294</v>
      </c>
    </row>
    <row r="17" spans="1:10" x14ac:dyDescent="0.25">
      <c r="A17" t="s">
        <v>18</v>
      </c>
      <c r="B17" s="4">
        <v>2.35</v>
      </c>
      <c r="C17" s="4">
        <v>2.73</v>
      </c>
      <c r="D17" s="4">
        <f t="shared" si="1"/>
        <v>-0.37999999999999989</v>
      </c>
      <c r="E17" s="6">
        <f t="shared" si="0"/>
        <v>-0.13919413919413914</v>
      </c>
    </row>
    <row r="18" spans="1:10" x14ac:dyDescent="0.25">
      <c r="A18" t="s">
        <v>19</v>
      </c>
      <c r="B18" s="4">
        <v>2.35</v>
      </c>
      <c r="C18" s="4">
        <v>2.71</v>
      </c>
      <c r="D18" s="4">
        <f t="shared" si="1"/>
        <v>-0.35999999999999988</v>
      </c>
      <c r="E18" s="6">
        <f t="shared" si="0"/>
        <v>-0.13284132841328408</v>
      </c>
    </row>
    <row r="19" spans="1:10" x14ac:dyDescent="0.25">
      <c r="A19" t="s">
        <v>20</v>
      </c>
      <c r="B19" s="4">
        <v>7457</v>
      </c>
      <c r="C19" s="4">
        <v>7513</v>
      </c>
      <c r="D19" s="4">
        <f t="shared" si="1"/>
        <v>-56</v>
      </c>
      <c r="E19" s="6">
        <f t="shared" si="0"/>
        <v>-7.4537468388127248E-3</v>
      </c>
    </row>
    <row r="20" spans="1:10" x14ac:dyDescent="0.25">
      <c r="A20" t="s">
        <v>21</v>
      </c>
      <c r="B20" s="4">
        <v>7485</v>
      </c>
      <c r="C20" s="4">
        <v>7567</v>
      </c>
      <c r="D20" s="4">
        <f t="shared" si="1"/>
        <v>-82</v>
      </c>
      <c r="E20" s="6">
        <f t="shared" si="0"/>
        <v>-1.0836527025241179E-2</v>
      </c>
    </row>
    <row r="23" spans="1:10" x14ac:dyDescent="0.25">
      <c r="A23" t="s">
        <v>0</v>
      </c>
      <c r="B23" s="6" t="s">
        <v>23</v>
      </c>
    </row>
    <row r="24" spans="1:10" x14ac:dyDescent="0.25">
      <c r="A24" t="s">
        <v>4</v>
      </c>
      <c r="B24" s="6">
        <v>0.19852889911455066</v>
      </c>
    </row>
    <row r="25" spans="1:10" x14ac:dyDescent="0.25">
      <c r="A25" t="s">
        <v>10</v>
      </c>
      <c r="B25" s="6">
        <v>0.18378281836042151</v>
      </c>
      <c r="H25" t="s">
        <v>24</v>
      </c>
      <c r="I25" s="4" t="s">
        <v>25</v>
      </c>
      <c r="J25" s="4"/>
    </row>
    <row r="26" spans="1:10" x14ac:dyDescent="0.25">
      <c r="A26" t="s">
        <v>6</v>
      </c>
      <c r="B26" s="6">
        <v>0.13449367088607594</v>
      </c>
      <c r="H26" t="s">
        <v>26</v>
      </c>
      <c r="I26" s="7">
        <f>B8/B4</f>
        <v>0.69171222217788597</v>
      </c>
      <c r="J26" s="8">
        <f>B8/B4</f>
        <v>0.69171222217788597</v>
      </c>
    </row>
    <row r="27" spans="1:10" x14ac:dyDescent="0.25">
      <c r="A27" t="s">
        <v>7</v>
      </c>
      <c r="B27" s="6">
        <v>0.1315201948447331</v>
      </c>
      <c r="H27" t="s">
        <v>27</v>
      </c>
      <c r="I27" s="7">
        <f xml:space="preserve"> B12/B4</f>
        <v>0.42931247755476637</v>
      </c>
      <c r="J27" s="4"/>
    </row>
    <row r="28" spans="1:10" x14ac:dyDescent="0.25">
      <c r="A28" t="s">
        <v>11</v>
      </c>
      <c r="B28" s="6">
        <v>0.12733670552012316</v>
      </c>
      <c r="H28" t="s">
        <v>28</v>
      </c>
      <c r="I28" s="7">
        <f>B16/B4</f>
        <v>0.3502653525398029</v>
      </c>
      <c r="J28" s="4"/>
    </row>
    <row r="29" spans="1:10" x14ac:dyDescent="0.25">
      <c r="A29" t="s">
        <v>9</v>
      </c>
      <c r="B29" s="6">
        <v>9.4692305263490262E-2</v>
      </c>
    </row>
    <row r="30" spans="1:10" x14ac:dyDescent="0.25">
      <c r="A30" t="s">
        <v>12</v>
      </c>
      <c r="B30" s="6">
        <v>8.6247086247086241E-2</v>
      </c>
    </row>
    <row r="31" spans="1:10" x14ac:dyDescent="0.25">
      <c r="A31" t="s">
        <v>13</v>
      </c>
      <c r="B31" s="6">
        <v>6.3247356458148038E-2</v>
      </c>
    </row>
    <row r="32" spans="1:10" x14ac:dyDescent="0.25">
      <c r="A32" t="s">
        <v>3</v>
      </c>
      <c r="B32" s="6">
        <v>-5.3514521075100713E-2</v>
      </c>
    </row>
    <row r="33" spans="1:2" x14ac:dyDescent="0.25">
      <c r="A33" t="s">
        <v>17</v>
      </c>
      <c r="B33" s="6">
        <v>-0.14381858083394294</v>
      </c>
    </row>
    <row r="36" spans="1:2" x14ac:dyDescent="0.25">
      <c r="B36" s="6"/>
    </row>
    <row r="37" spans="1:2" x14ac:dyDescent="0.25">
      <c r="B37" s="6"/>
    </row>
    <row r="39" spans="1:2" x14ac:dyDescent="0.25">
      <c r="B39" s="6"/>
    </row>
    <row r="40" spans="1:2" x14ac:dyDescent="0.25">
      <c r="B40" s="6"/>
    </row>
    <row r="41" spans="1:2" x14ac:dyDescent="0.25">
      <c r="B41" s="6"/>
    </row>
    <row r="42" spans="1:2" x14ac:dyDescent="0.25">
      <c r="B42" s="6"/>
    </row>
  </sheetData>
  <conditionalFormatting sqref="E1:E22 E43:E1048576 B39:B42 B36:B37 B23:B33">
    <cfRule type="cellIs" dxfId="6" priority="2" operator="lessThan">
      <formula>-0.05</formula>
    </cfRule>
    <cfRule type="cellIs" dxfId="5" priority="3" operator="greaterThanOrEqual">
      <formula>0.0005</formula>
    </cfRule>
  </conditionalFormatting>
  <conditionalFormatting sqref="E1:E20">
    <cfRule type="cellIs" dxfId="4" priority="1" operator="between">
      <formula>-0.0005</formula>
      <formula>0.0005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74D2-0DAD-45ED-A6E0-07626C47C2FA}">
  <dimension ref="A40:L68"/>
  <sheetViews>
    <sheetView showGridLines="0" workbookViewId="0">
      <selection activeCell="N1" sqref="N1"/>
    </sheetView>
  </sheetViews>
  <sheetFormatPr defaultRowHeight="15" x14ac:dyDescent="0.25"/>
  <sheetData>
    <row r="40" spans="1:5" x14ac:dyDescent="0.25">
      <c r="A40" s="1" t="s">
        <v>0</v>
      </c>
      <c r="B40" s="3" t="s">
        <v>1</v>
      </c>
      <c r="C40" s="3" t="s">
        <v>2</v>
      </c>
      <c r="D40" s="2" t="s">
        <v>22</v>
      </c>
      <c r="E40" s="5" t="s">
        <v>23</v>
      </c>
    </row>
    <row r="41" spans="1:5" x14ac:dyDescent="0.25">
      <c r="A41" t="s">
        <v>3</v>
      </c>
      <c r="B41" s="4">
        <v>15741</v>
      </c>
      <c r="C41" s="4">
        <v>16631</v>
      </c>
      <c r="D41" s="4">
        <f>B41 - C41</f>
        <v>-890</v>
      </c>
      <c r="E41" s="6">
        <f>(B41 - C41)/C41</f>
        <v>-5.3514521075100713E-2</v>
      </c>
    </row>
    <row r="42" spans="1:5" x14ac:dyDescent="0.25">
      <c r="A42" t="s">
        <v>4</v>
      </c>
      <c r="B42" s="4">
        <v>34381</v>
      </c>
      <c r="C42" s="4">
        <v>28686</v>
      </c>
      <c r="D42" s="4">
        <f>B42 - C42</f>
        <v>5695</v>
      </c>
      <c r="E42" s="6">
        <f t="shared" ref="E42:E59" si="0">(B42 - C42)/C42</f>
        <v>0.19852889911455066</v>
      </c>
    </row>
    <row r="43" spans="1:5" x14ac:dyDescent="0.25">
      <c r="A43" t="s">
        <v>5</v>
      </c>
      <c r="B43" s="4">
        <v>50122</v>
      </c>
      <c r="C43" s="4">
        <v>45317</v>
      </c>
      <c r="D43" s="4">
        <f t="shared" ref="D43:D59" si="1">B43 - C43</f>
        <v>4805</v>
      </c>
      <c r="E43" s="6">
        <f t="shared" si="0"/>
        <v>0.1060308493501335</v>
      </c>
    </row>
    <row r="44" spans="1:5" x14ac:dyDescent="0.25">
      <c r="A44" t="s">
        <v>6</v>
      </c>
      <c r="B44" s="4">
        <v>4302</v>
      </c>
      <c r="C44" s="4">
        <v>3792</v>
      </c>
      <c r="D44" s="4">
        <f t="shared" si="1"/>
        <v>510</v>
      </c>
      <c r="E44" s="6">
        <f t="shared" si="0"/>
        <v>0.13449367088607594</v>
      </c>
    </row>
    <row r="45" spans="1:5" x14ac:dyDescent="0.25">
      <c r="A45" t="s">
        <v>7</v>
      </c>
      <c r="B45" s="4">
        <v>11150</v>
      </c>
      <c r="C45" s="4">
        <v>9854</v>
      </c>
      <c r="D45" s="4">
        <f t="shared" si="1"/>
        <v>1296</v>
      </c>
      <c r="E45" s="6">
        <f t="shared" si="0"/>
        <v>0.1315201948447331</v>
      </c>
    </row>
    <row r="46" spans="1:5" x14ac:dyDescent="0.25">
      <c r="A46" t="s">
        <v>8</v>
      </c>
      <c r="B46" s="4">
        <v>15452</v>
      </c>
      <c r="C46" s="4">
        <v>13646</v>
      </c>
      <c r="D46" s="4">
        <f t="shared" si="1"/>
        <v>1806</v>
      </c>
      <c r="E46" s="6">
        <f t="shared" si="0"/>
        <v>0.13234647515755532</v>
      </c>
    </row>
    <row r="47" spans="1:5" x14ac:dyDescent="0.25">
      <c r="A47" t="s">
        <v>9</v>
      </c>
      <c r="B47" s="4">
        <v>34670</v>
      </c>
      <c r="C47" s="4">
        <v>31671</v>
      </c>
      <c r="D47" s="4">
        <f t="shared" si="1"/>
        <v>2999</v>
      </c>
      <c r="E47" s="6">
        <f t="shared" si="0"/>
        <v>9.4692305263490262E-2</v>
      </c>
    </row>
    <row r="48" spans="1:5" x14ac:dyDescent="0.25">
      <c r="A48" t="s">
        <v>10</v>
      </c>
      <c r="B48" s="4">
        <v>6628</v>
      </c>
      <c r="C48" s="4">
        <v>5599</v>
      </c>
      <c r="D48" s="4">
        <f t="shared" si="1"/>
        <v>1029</v>
      </c>
      <c r="E48" s="6">
        <f t="shared" si="0"/>
        <v>0.18378281836042151</v>
      </c>
    </row>
    <row r="49" spans="1:5" x14ac:dyDescent="0.25">
      <c r="A49" t="s">
        <v>11</v>
      </c>
      <c r="B49" s="4">
        <v>5126</v>
      </c>
      <c r="C49" s="4">
        <v>4547</v>
      </c>
      <c r="D49" s="4">
        <f t="shared" si="1"/>
        <v>579</v>
      </c>
      <c r="E49" s="6">
        <f t="shared" si="0"/>
        <v>0.12733670552012316</v>
      </c>
    </row>
    <row r="50" spans="1:5" x14ac:dyDescent="0.25">
      <c r="A50" t="s">
        <v>12</v>
      </c>
      <c r="B50" s="4">
        <v>1398</v>
      </c>
      <c r="C50" s="4">
        <v>1287</v>
      </c>
      <c r="D50" s="4">
        <f t="shared" si="1"/>
        <v>111</v>
      </c>
      <c r="E50" s="6">
        <f t="shared" si="0"/>
        <v>8.6247086247086241E-2</v>
      </c>
    </row>
    <row r="51" spans="1:5" x14ac:dyDescent="0.25">
      <c r="A51" t="s">
        <v>13</v>
      </c>
      <c r="B51" s="4">
        <v>21518</v>
      </c>
      <c r="C51" s="4">
        <v>20238</v>
      </c>
      <c r="D51" s="4">
        <f t="shared" si="1"/>
        <v>1280</v>
      </c>
      <c r="E51" s="6">
        <f t="shared" si="0"/>
        <v>6.3247356458148038E-2</v>
      </c>
    </row>
    <row r="52" spans="1:5" x14ac:dyDescent="0.25">
      <c r="A52" t="s">
        <v>14</v>
      </c>
      <c r="B52" s="4">
        <v>54</v>
      </c>
      <c r="C52" s="4">
        <v>286</v>
      </c>
      <c r="D52" s="4">
        <f t="shared" si="1"/>
        <v>-232</v>
      </c>
      <c r="E52" s="6">
        <f t="shared" si="0"/>
        <v>-0.81118881118881114</v>
      </c>
    </row>
    <row r="53" spans="1:5" x14ac:dyDescent="0.25">
      <c r="A53" t="s">
        <v>15</v>
      </c>
      <c r="B53" s="4">
        <v>21572</v>
      </c>
      <c r="C53" s="4">
        <v>20524</v>
      </c>
      <c r="D53" s="4">
        <f t="shared" si="1"/>
        <v>1048</v>
      </c>
      <c r="E53" s="6">
        <f t="shared" si="0"/>
        <v>5.1062171116741377E-2</v>
      </c>
    </row>
    <row r="54" spans="1:5" x14ac:dyDescent="0.25">
      <c r="A54" t="s">
        <v>16</v>
      </c>
      <c r="B54" s="4">
        <v>4016</v>
      </c>
      <c r="C54" s="4">
        <v>19</v>
      </c>
      <c r="D54" s="4">
        <f t="shared" si="1"/>
        <v>3997</v>
      </c>
      <c r="E54" s="6">
        <f t="shared" si="0"/>
        <v>210.36842105263159</v>
      </c>
    </row>
    <row r="55" spans="1:5" x14ac:dyDescent="0.25">
      <c r="A55" t="s">
        <v>17</v>
      </c>
      <c r="B55" s="4">
        <v>17556</v>
      </c>
      <c r="C55" s="4">
        <v>20505</v>
      </c>
      <c r="D55" s="4">
        <f t="shared" si="1"/>
        <v>-2949</v>
      </c>
      <c r="E55" s="6">
        <f t="shared" si="0"/>
        <v>-0.14381858083394294</v>
      </c>
    </row>
    <row r="56" spans="1:5" x14ac:dyDescent="0.25">
      <c r="A56" t="s">
        <v>18</v>
      </c>
      <c r="B56" s="4">
        <v>2.35</v>
      </c>
      <c r="C56" s="4">
        <v>2.73</v>
      </c>
      <c r="D56" s="4">
        <f t="shared" si="1"/>
        <v>-0.37999999999999989</v>
      </c>
      <c r="E56" s="6">
        <f t="shared" si="0"/>
        <v>-0.13919413919413914</v>
      </c>
    </row>
    <row r="57" spans="1:5" x14ac:dyDescent="0.25">
      <c r="A57" t="s">
        <v>19</v>
      </c>
      <c r="B57" s="4">
        <v>2.35</v>
      </c>
      <c r="C57" s="4">
        <v>2.71</v>
      </c>
      <c r="D57" s="4">
        <f t="shared" si="1"/>
        <v>-0.35999999999999988</v>
      </c>
      <c r="E57" s="6">
        <f t="shared" si="0"/>
        <v>-0.13284132841328408</v>
      </c>
    </row>
    <row r="58" spans="1:5" x14ac:dyDescent="0.25">
      <c r="A58" t="s">
        <v>20</v>
      </c>
      <c r="B58" s="4">
        <v>7457</v>
      </c>
      <c r="C58" s="4">
        <v>7513</v>
      </c>
      <c r="D58" s="4">
        <f t="shared" si="1"/>
        <v>-56</v>
      </c>
      <c r="E58" s="6">
        <f t="shared" si="0"/>
        <v>-7.4537468388127248E-3</v>
      </c>
    </row>
    <row r="59" spans="1:5" x14ac:dyDescent="0.25">
      <c r="A59" t="s">
        <v>21</v>
      </c>
      <c r="B59" s="4">
        <v>7485</v>
      </c>
      <c r="C59" s="4">
        <v>7567</v>
      </c>
      <c r="D59" s="4">
        <f t="shared" si="1"/>
        <v>-82</v>
      </c>
      <c r="E59" s="6">
        <f t="shared" si="0"/>
        <v>-1.0836527025241179E-2</v>
      </c>
    </row>
    <row r="60" spans="1:5" x14ac:dyDescent="0.25">
      <c r="B60" s="4"/>
      <c r="C60" s="4"/>
      <c r="E60" s="6"/>
    </row>
    <row r="61" spans="1:5" x14ac:dyDescent="0.25">
      <c r="B61" s="4"/>
      <c r="C61" s="4"/>
      <c r="E61" s="6"/>
    </row>
    <row r="62" spans="1:5" x14ac:dyDescent="0.25">
      <c r="B62" s="4"/>
      <c r="C62" s="4"/>
      <c r="E62" s="6"/>
    </row>
    <row r="63" spans="1:5" x14ac:dyDescent="0.25">
      <c r="B63" s="4"/>
      <c r="C63" s="4"/>
      <c r="E63" s="6"/>
    </row>
    <row r="64" spans="1:5" x14ac:dyDescent="0.25">
      <c r="E64" s="6"/>
    </row>
    <row r="65" spans="5:12" x14ac:dyDescent="0.25">
      <c r="E65" s="6"/>
      <c r="J65" t="s">
        <v>24</v>
      </c>
      <c r="K65" s="4" t="s">
        <v>25</v>
      </c>
      <c r="L65" s="4"/>
    </row>
    <row r="66" spans="5:12" x14ac:dyDescent="0.25">
      <c r="E66" s="6"/>
      <c r="J66" t="s">
        <v>26</v>
      </c>
      <c r="K66" s="7">
        <f>B47/B43</f>
        <v>0.69171222217788597</v>
      </c>
      <c r="L66" s="8">
        <f>B47/B43</f>
        <v>0.69171222217788597</v>
      </c>
    </row>
    <row r="67" spans="5:12" x14ac:dyDescent="0.25">
      <c r="E67" s="6"/>
      <c r="J67" t="s">
        <v>27</v>
      </c>
      <c r="K67" s="7">
        <f xml:space="preserve"> B51/B43</f>
        <v>0.42931247755476637</v>
      </c>
      <c r="L67" s="4"/>
    </row>
    <row r="68" spans="5:12" x14ac:dyDescent="0.25">
      <c r="J68" t="s">
        <v>28</v>
      </c>
      <c r="K68" s="7">
        <f>B55/B43</f>
        <v>0.3502653525398029</v>
      </c>
      <c r="L68" s="4"/>
    </row>
  </sheetData>
  <conditionalFormatting sqref="E40:E67">
    <cfRule type="cellIs" dxfId="3" priority="2" operator="lessThan">
      <formula>-0.05</formula>
    </cfRule>
    <cfRule type="cellIs" dxfId="2" priority="3" operator="greaterThanOrEqual">
      <formula>0.0005</formula>
    </cfRule>
  </conditionalFormatting>
  <conditionalFormatting sqref="E40:E59">
    <cfRule type="cellIs" dxfId="1" priority="1" operator="between">
      <formula>-0.0005</formula>
      <formula>0.0005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Noel</dc:creator>
  <cp:lastModifiedBy>Arinze Egwu</cp:lastModifiedBy>
  <dcterms:created xsi:type="dcterms:W3CDTF">2025-05-21T00:44:38Z</dcterms:created>
  <dcterms:modified xsi:type="dcterms:W3CDTF">2025-05-22T02:54:01Z</dcterms:modified>
</cp:coreProperties>
</file>