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1560" yWindow="1400" windowWidth="28800" windowHeight="18000" tabRatio="5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" i="2" l="1"/>
  <c r="I39" i="2"/>
  <c r="J39" i="2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40" i="2"/>
  <c r="J40" i="2"/>
  <c r="I41" i="2"/>
  <c r="J41" i="2"/>
  <c r="I42" i="2"/>
  <c r="J42" i="2"/>
  <c r="I43" i="2"/>
  <c r="J43" i="2"/>
  <c r="I44" i="2"/>
  <c r="J44" i="2"/>
  <c r="I45" i="2"/>
  <c r="J45" i="2"/>
  <c r="I2" i="2"/>
  <c r="J2" i="2"/>
  <c r="L5" i="2"/>
  <c r="L8" i="2"/>
  <c r="G36" i="2"/>
  <c r="G37" i="2"/>
  <c r="G38" i="2"/>
  <c r="G40" i="2"/>
  <c r="G41" i="2"/>
  <c r="G42" i="2"/>
  <c r="G43" i="2"/>
  <c r="G44" i="2"/>
  <c r="G45" i="2"/>
  <c r="G4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5" i="2"/>
  <c r="G6" i="2"/>
  <c r="G3" i="2"/>
  <c r="G2" i="2"/>
  <c r="G6" i="1"/>
  <c r="G4" i="1"/>
  <c r="G5" i="1"/>
  <c r="G19" i="1"/>
  <c r="G20" i="1"/>
  <c r="G21" i="1"/>
  <c r="G22" i="1"/>
  <c r="G23" i="1"/>
  <c r="G24" i="1"/>
  <c r="G25" i="1"/>
  <c r="G26" i="1"/>
  <c r="G27" i="1"/>
  <c r="G2" i="1"/>
  <c r="G3" i="1"/>
  <c r="G7" i="1"/>
  <c r="G8" i="1"/>
  <c r="G9" i="1"/>
  <c r="G10" i="1"/>
  <c r="G11" i="1"/>
  <c r="G12" i="1"/>
  <c r="G13" i="1"/>
  <c r="G14" i="1"/>
  <c r="G15" i="1"/>
  <c r="G16" i="1"/>
  <c r="G17" i="1"/>
  <c r="G18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</calcChain>
</file>

<file path=xl/sharedStrings.xml><?xml version="1.0" encoding="utf-8"?>
<sst xmlns="http://schemas.openxmlformats.org/spreadsheetml/2006/main" count="134" uniqueCount="106">
  <si>
    <t>Part Type</t>
  </si>
  <si>
    <t>Value</t>
  </si>
  <si>
    <t>Quantity</t>
  </si>
  <si>
    <t>Part Number</t>
  </si>
  <si>
    <t>Price/Unit</t>
  </si>
  <si>
    <t>Price</t>
  </si>
  <si>
    <t>Transistor</t>
  </si>
  <si>
    <t>MPSA42</t>
  </si>
  <si>
    <t>IFR820</t>
  </si>
  <si>
    <t>Resistor</t>
  </si>
  <si>
    <t>Pack</t>
  </si>
  <si>
    <t>Inductor</t>
  </si>
  <si>
    <t>33uH 1.5A</t>
  </si>
  <si>
    <t>330uH 1A</t>
  </si>
  <si>
    <t>Capacitor</t>
  </si>
  <si>
    <t>100pF 2000V</t>
  </si>
  <si>
    <t>680uF 25V E.</t>
  </si>
  <si>
    <t>220uF 25V E.</t>
  </si>
  <si>
    <t>100uF 25V E.</t>
  </si>
  <si>
    <t>470pF 25V</t>
  </si>
  <si>
    <t>10uF 250V E.</t>
  </si>
  <si>
    <t>1uF Tantalum</t>
  </si>
  <si>
    <t>22pF</t>
  </si>
  <si>
    <t>10uF Tantalum</t>
  </si>
  <si>
    <t>Diode</t>
  </si>
  <si>
    <t>1N4001</t>
  </si>
  <si>
    <t>1N5819</t>
  </si>
  <si>
    <t>BYV26</t>
  </si>
  <si>
    <t>IC</t>
  </si>
  <si>
    <t>LM2596-5.0</t>
  </si>
  <si>
    <t>LM1117-3.3</t>
  </si>
  <si>
    <t>MC34063</t>
  </si>
  <si>
    <t>MCP23008</t>
  </si>
  <si>
    <t>DS1307</t>
  </si>
  <si>
    <t>Socket DIP 18</t>
  </si>
  <si>
    <t>Socket DIP 8</t>
  </si>
  <si>
    <t>Crystal</t>
  </si>
  <si>
    <t>16MHz</t>
  </si>
  <si>
    <t>32.768kHz</t>
  </si>
  <si>
    <t>Misc</t>
  </si>
  <si>
    <t>Battery Holder CR1220</t>
  </si>
  <si>
    <t>CR1220 Battery</t>
  </si>
  <si>
    <t>Vert PCB Mount Switch</t>
  </si>
  <si>
    <t>AVR AtMega328P</t>
  </si>
  <si>
    <t>Socket DIP 28</t>
  </si>
  <si>
    <t>Minimum Order</t>
  </si>
  <si>
    <t>81-0144</t>
  </si>
  <si>
    <t>13-0270</t>
  </si>
  <si>
    <t>82-1088</t>
  </si>
  <si>
    <t>82-0567</t>
  </si>
  <si>
    <t>73-4477</t>
  </si>
  <si>
    <t>22-1720</t>
  </si>
  <si>
    <t>22-1723</t>
  </si>
  <si>
    <t>22-1726</t>
  </si>
  <si>
    <t>90-0244</t>
  </si>
  <si>
    <t>90-1082</t>
  </si>
  <si>
    <t>78-0140</t>
  </si>
  <si>
    <t>20-0970</t>
  </si>
  <si>
    <t>Mono 3.5mm Socket</t>
  </si>
  <si>
    <t>DC Scoket 2.1mm</t>
  </si>
  <si>
    <t>20-0138</t>
  </si>
  <si>
    <t>40 Pin Transition Connector</t>
  </si>
  <si>
    <t>40 Pin Box Header</t>
  </si>
  <si>
    <t>19-0530</t>
  </si>
  <si>
    <t>19-0370</t>
  </si>
  <si>
    <t>100nF 50v</t>
  </si>
  <si>
    <t>2N7000G MOSFET</t>
  </si>
  <si>
    <t>5k Cermet Pot</t>
  </si>
  <si>
    <t>68-1945</t>
  </si>
  <si>
    <t>ATMEGA-328PU</t>
  </si>
  <si>
    <t>24LC128</t>
  </si>
  <si>
    <t>SN74141</t>
  </si>
  <si>
    <t>H11D1X</t>
  </si>
  <si>
    <t>IRF820</t>
  </si>
  <si>
    <t>2N7000</t>
  </si>
  <si>
    <t>330uH</t>
  </si>
  <si>
    <t>33uH</t>
  </si>
  <si>
    <t>100nF Polyester Film</t>
  </si>
  <si>
    <t>10uF Tant. 6.3V 5mm</t>
  </si>
  <si>
    <t>1uF Tant. 25V 5mm</t>
  </si>
  <si>
    <t>10uF 250V 10-5</t>
  </si>
  <si>
    <t>680uF 16V 8-3.5</t>
  </si>
  <si>
    <t>220uF 16V 7-2.5</t>
  </si>
  <si>
    <t>100uF 16V 5-2</t>
  </si>
  <si>
    <t>22k x6 Network</t>
  </si>
  <si>
    <t>DC Barrel Jack</t>
  </si>
  <si>
    <t>WiFly</t>
  </si>
  <si>
    <t>CR1220 Holder</t>
  </si>
  <si>
    <t>Tactile Switch</t>
  </si>
  <si>
    <t>Slide Switch</t>
  </si>
  <si>
    <t>2x1 Pin Header</t>
  </si>
  <si>
    <t>3.5mm Stereo Jack</t>
  </si>
  <si>
    <t>IC Sockets</t>
  </si>
  <si>
    <t>28 Pin</t>
  </si>
  <si>
    <t>8 Pin</t>
  </si>
  <si>
    <t>18 Pin</t>
  </si>
  <si>
    <t>16 Pin</t>
  </si>
  <si>
    <t>Number of Clocks</t>
  </si>
  <si>
    <t>Total Quantity</t>
  </si>
  <si>
    <t>Total Price</t>
  </si>
  <si>
    <t>Price/Clock</t>
  </si>
  <si>
    <t>5k POT</t>
  </si>
  <si>
    <t>100pF 2kV</t>
  </si>
  <si>
    <t>Resistor Pack</t>
  </si>
  <si>
    <t>2x20 Transition Connector</t>
  </si>
  <si>
    <t>2x20 Box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</si>
</sst>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sqref="A1:G3"/>
    </sheetView>
  </sheetViews>
  <sheetFormatPr baseColWidth="10" defaultRowHeight="15" x14ac:dyDescent="0"/>
  <cols>
    <col min="2" max="2" width="23.83203125" bestFit="1" customWidth="1"/>
    <col min="4" max="4" width="20.33203125" customWidth="1"/>
    <col min="5" max="5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12</v>
      </c>
      <c r="D2" s="1" t="s">
        <v>46</v>
      </c>
      <c r="E2">
        <v>1</v>
      </c>
      <c r="F2" s="2">
        <v>6.7000000000000004E-2</v>
      </c>
      <c r="G2" s="2">
        <f>IF(E2&lt;C2,SUM(C2*F2),SUM(E2*F2))</f>
        <v>0.80400000000000005</v>
      </c>
    </row>
    <row r="3" spans="1:7">
      <c r="B3" t="s">
        <v>8</v>
      </c>
      <c r="C3">
        <v>1</v>
      </c>
      <c r="D3" s="1">
        <v>8648514</v>
      </c>
      <c r="E3">
        <v>1</v>
      </c>
      <c r="F3" s="2">
        <v>0.97</v>
      </c>
      <c r="G3" s="2">
        <f t="shared" ref="G3:G39" si="0">IF(E3&lt;C3,SUM(C3*F3),SUM(E3*F3))</f>
        <v>0.97</v>
      </c>
    </row>
    <row r="4" spans="1:7">
      <c r="B4" t="s">
        <v>66</v>
      </c>
      <c r="C4">
        <v>1</v>
      </c>
      <c r="D4" s="1">
        <v>1459027</v>
      </c>
      <c r="E4">
        <v>1</v>
      </c>
      <c r="F4" s="2">
        <v>7.9000000000000001E-2</v>
      </c>
      <c r="G4" s="2">
        <f t="shared" si="0"/>
        <v>7.9000000000000001E-2</v>
      </c>
    </row>
    <row r="5" spans="1:7">
      <c r="A5" t="s">
        <v>9</v>
      </c>
      <c r="B5" t="s">
        <v>10</v>
      </c>
      <c r="C5">
        <v>1</v>
      </c>
      <c r="D5" s="1" t="s">
        <v>47</v>
      </c>
      <c r="E5">
        <v>1</v>
      </c>
      <c r="F5" s="2">
        <v>9.2100000000000009</v>
      </c>
      <c r="G5" s="2">
        <f t="shared" si="0"/>
        <v>9.2100000000000009</v>
      </c>
    </row>
    <row r="6" spans="1:7">
      <c r="B6" t="s">
        <v>67</v>
      </c>
      <c r="C6">
        <v>1</v>
      </c>
      <c r="D6" s="1" t="s">
        <v>68</v>
      </c>
      <c r="E6">
        <v>1</v>
      </c>
      <c r="F6" s="2">
        <v>0.25600000000000001</v>
      </c>
      <c r="G6" s="2">
        <f t="shared" si="0"/>
        <v>0.25600000000000001</v>
      </c>
    </row>
    <row r="7" spans="1:7">
      <c r="A7" t="s">
        <v>11</v>
      </c>
      <c r="B7" t="s">
        <v>12</v>
      </c>
      <c r="C7">
        <v>1</v>
      </c>
      <c r="D7" s="1">
        <v>1768363</v>
      </c>
      <c r="E7">
        <v>1</v>
      </c>
      <c r="F7" s="2">
        <v>1.79</v>
      </c>
      <c r="G7" s="2">
        <f t="shared" si="0"/>
        <v>1.79</v>
      </c>
    </row>
    <row r="8" spans="1:7">
      <c r="B8" t="s">
        <v>13</v>
      </c>
      <c r="C8">
        <v>1</v>
      </c>
      <c r="D8" s="1">
        <v>1181648</v>
      </c>
      <c r="E8">
        <v>1</v>
      </c>
      <c r="F8" s="2">
        <v>1.84</v>
      </c>
      <c r="G8" s="2">
        <f t="shared" si="0"/>
        <v>1.84</v>
      </c>
    </row>
    <row r="9" spans="1:7">
      <c r="A9" t="s">
        <v>14</v>
      </c>
      <c r="B9" t="s">
        <v>65</v>
      </c>
      <c r="C9">
        <v>10</v>
      </c>
      <c r="D9" s="1">
        <v>1216445</v>
      </c>
      <c r="E9">
        <v>5</v>
      </c>
      <c r="F9" s="2">
        <v>0.109</v>
      </c>
      <c r="G9" s="2">
        <f t="shared" si="0"/>
        <v>1.0900000000000001</v>
      </c>
    </row>
    <row r="10" spans="1:7">
      <c r="B10" t="s">
        <v>15</v>
      </c>
      <c r="C10">
        <v>6</v>
      </c>
      <c r="D10" s="1">
        <v>1141797</v>
      </c>
      <c r="E10">
        <v>5</v>
      </c>
      <c r="F10" s="2">
        <v>7.4999999999999997E-2</v>
      </c>
      <c r="G10" s="2">
        <f t="shared" si="0"/>
        <v>0.44999999999999996</v>
      </c>
    </row>
    <row r="11" spans="1:7">
      <c r="B11" t="s">
        <v>16</v>
      </c>
      <c r="C11">
        <v>1</v>
      </c>
      <c r="D11" s="1">
        <v>1800635</v>
      </c>
      <c r="E11">
        <v>5</v>
      </c>
      <c r="F11" s="2">
        <v>0.28999999999999998</v>
      </c>
      <c r="G11" s="2">
        <f t="shared" si="0"/>
        <v>1.45</v>
      </c>
    </row>
    <row r="12" spans="1:7">
      <c r="B12" t="s">
        <v>17</v>
      </c>
      <c r="C12">
        <v>1</v>
      </c>
      <c r="D12" s="1">
        <v>9693599</v>
      </c>
      <c r="E12">
        <v>5</v>
      </c>
      <c r="F12" s="2">
        <v>0.107</v>
      </c>
      <c r="G12" s="2">
        <f t="shared" si="0"/>
        <v>0.53500000000000003</v>
      </c>
    </row>
    <row r="13" spans="1:7">
      <c r="B13" t="s">
        <v>18</v>
      </c>
      <c r="C13">
        <v>1</v>
      </c>
      <c r="D13" s="1">
        <v>9693580</v>
      </c>
      <c r="E13">
        <v>5</v>
      </c>
      <c r="F13" s="2">
        <v>8.6999999999999994E-2</v>
      </c>
      <c r="G13" s="2">
        <f t="shared" si="0"/>
        <v>0.43499999999999994</v>
      </c>
    </row>
    <row r="14" spans="1:7">
      <c r="B14" t="s">
        <v>19</v>
      </c>
      <c r="C14">
        <v>1</v>
      </c>
      <c r="D14" s="1">
        <v>1694141</v>
      </c>
      <c r="E14">
        <v>1</v>
      </c>
      <c r="F14" s="2">
        <v>2.1000000000000001E-2</v>
      </c>
      <c r="G14" s="2">
        <f t="shared" si="0"/>
        <v>2.1000000000000001E-2</v>
      </c>
    </row>
    <row r="15" spans="1:7">
      <c r="B15" t="s">
        <v>20</v>
      </c>
      <c r="C15">
        <v>1</v>
      </c>
      <c r="D15" s="1">
        <v>9694013</v>
      </c>
      <c r="E15">
        <v>5</v>
      </c>
      <c r="F15" s="2">
        <v>0.3</v>
      </c>
      <c r="G15" s="2">
        <f t="shared" si="0"/>
        <v>1.5</v>
      </c>
    </row>
    <row r="16" spans="1:7">
      <c r="B16" t="s">
        <v>21</v>
      </c>
      <c r="C16">
        <v>1</v>
      </c>
      <c r="D16" s="1">
        <v>9708405</v>
      </c>
      <c r="E16">
        <v>5</v>
      </c>
      <c r="F16" s="2">
        <v>0.19900000000000001</v>
      </c>
      <c r="G16" s="2">
        <f t="shared" si="0"/>
        <v>0.99500000000000011</v>
      </c>
    </row>
    <row r="17" spans="1:7">
      <c r="B17" t="s">
        <v>22</v>
      </c>
      <c r="C17">
        <v>2</v>
      </c>
      <c r="D17" s="1">
        <v>1694229</v>
      </c>
      <c r="E17">
        <v>1</v>
      </c>
      <c r="F17" s="2">
        <v>2.1999999999999999E-2</v>
      </c>
      <c r="G17" s="2">
        <f t="shared" si="0"/>
        <v>4.3999999999999997E-2</v>
      </c>
    </row>
    <row r="18" spans="1:7">
      <c r="B18" t="s">
        <v>23</v>
      </c>
      <c r="C18">
        <v>1</v>
      </c>
      <c r="D18" s="1">
        <v>9708200</v>
      </c>
      <c r="E18">
        <v>5</v>
      </c>
      <c r="F18" s="2">
        <v>0.23</v>
      </c>
      <c r="G18" s="2">
        <f t="shared" si="0"/>
        <v>1.1500000000000001</v>
      </c>
    </row>
    <row r="19" spans="1:7">
      <c r="A19" t="s">
        <v>24</v>
      </c>
      <c r="B19" t="s">
        <v>25</v>
      </c>
      <c r="C19">
        <v>1</v>
      </c>
      <c r="D19" s="1">
        <v>1843694</v>
      </c>
      <c r="E19">
        <v>1</v>
      </c>
      <c r="F19" s="2">
        <v>3.5000000000000003E-2</v>
      </c>
      <c r="G19" s="2">
        <f t="shared" si="0"/>
        <v>3.5000000000000003E-2</v>
      </c>
    </row>
    <row r="20" spans="1:7">
      <c r="B20" t="s">
        <v>26</v>
      </c>
      <c r="C20">
        <v>1</v>
      </c>
      <c r="D20" s="1">
        <v>1843511</v>
      </c>
      <c r="E20">
        <v>1</v>
      </c>
      <c r="F20" s="2">
        <v>2.3E-2</v>
      </c>
      <c r="G20" s="2">
        <f t="shared" si="0"/>
        <v>2.3E-2</v>
      </c>
    </row>
    <row r="21" spans="1:7">
      <c r="B21" t="s">
        <v>27</v>
      </c>
      <c r="C21">
        <v>1</v>
      </c>
      <c r="D21" s="1">
        <v>5390450</v>
      </c>
      <c r="E21">
        <v>1</v>
      </c>
      <c r="F21" s="2">
        <v>0.25</v>
      </c>
      <c r="G21" s="2">
        <f t="shared" si="0"/>
        <v>0.25</v>
      </c>
    </row>
    <row r="22" spans="1:7">
      <c r="A22" t="s">
        <v>28</v>
      </c>
      <c r="B22" t="s">
        <v>29</v>
      </c>
      <c r="C22">
        <v>1</v>
      </c>
      <c r="D22" s="1">
        <v>1150103</v>
      </c>
      <c r="E22">
        <v>1</v>
      </c>
      <c r="F22" s="2">
        <v>3.87</v>
      </c>
      <c r="G22" s="2">
        <f t="shared" si="0"/>
        <v>3.87</v>
      </c>
    </row>
    <row r="23" spans="1:7">
      <c r="B23" t="s">
        <v>30</v>
      </c>
      <c r="C23">
        <v>1</v>
      </c>
      <c r="D23" s="1">
        <v>1469056</v>
      </c>
      <c r="E23">
        <v>1</v>
      </c>
      <c r="F23" s="2">
        <v>1.1200000000000001</v>
      </c>
      <c r="G23" s="2">
        <f t="shared" si="0"/>
        <v>1.1200000000000001</v>
      </c>
    </row>
    <row r="24" spans="1:7">
      <c r="B24" t="s">
        <v>31</v>
      </c>
      <c r="C24">
        <v>1</v>
      </c>
      <c r="D24" s="1" t="s">
        <v>48</v>
      </c>
      <c r="E24">
        <v>1</v>
      </c>
      <c r="F24" s="2">
        <v>0.48199999999999998</v>
      </c>
      <c r="G24" s="2">
        <f t="shared" si="0"/>
        <v>0.48199999999999998</v>
      </c>
    </row>
    <row r="25" spans="1:7">
      <c r="B25" t="s">
        <v>32</v>
      </c>
      <c r="C25">
        <v>3</v>
      </c>
      <c r="D25" s="1">
        <v>1439387</v>
      </c>
      <c r="E25">
        <v>1</v>
      </c>
      <c r="F25" s="2">
        <v>0.81</v>
      </c>
      <c r="G25" s="2">
        <f t="shared" si="0"/>
        <v>2.4300000000000002</v>
      </c>
    </row>
    <row r="26" spans="1:7">
      <c r="B26" t="s">
        <v>33</v>
      </c>
      <c r="C26">
        <v>1</v>
      </c>
      <c r="D26" s="1" t="s">
        <v>49</v>
      </c>
      <c r="E26">
        <v>1</v>
      </c>
      <c r="F26" s="2">
        <v>2.98</v>
      </c>
      <c r="G26" s="2">
        <f t="shared" si="0"/>
        <v>2.98</v>
      </c>
    </row>
    <row r="27" spans="1:7">
      <c r="B27" t="s">
        <v>43</v>
      </c>
      <c r="C27">
        <v>1</v>
      </c>
      <c r="D27" s="1" t="s">
        <v>50</v>
      </c>
      <c r="E27">
        <v>1</v>
      </c>
      <c r="F27" s="2">
        <v>3.2</v>
      </c>
      <c r="G27" s="2">
        <f t="shared" si="0"/>
        <v>3.2</v>
      </c>
    </row>
    <row r="28" spans="1:7">
      <c r="B28" t="s">
        <v>44</v>
      </c>
      <c r="C28">
        <v>1</v>
      </c>
      <c r="D28" s="1" t="s">
        <v>53</v>
      </c>
      <c r="E28">
        <v>1</v>
      </c>
      <c r="F28" s="2">
        <v>0.55400000000000005</v>
      </c>
      <c r="G28" s="2">
        <f t="shared" si="0"/>
        <v>0.55400000000000005</v>
      </c>
    </row>
    <row r="29" spans="1:7">
      <c r="B29" t="s">
        <v>34</v>
      </c>
      <c r="C29">
        <v>3</v>
      </c>
      <c r="D29" s="1" t="s">
        <v>52</v>
      </c>
      <c r="E29">
        <v>1</v>
      </c>
      <c r="F29" s="2">
        <v>0.53300000000000003</v>
      </c>
      <c r="G29" s="2">
        <f t="shared" si="0"/>
        <v>1.5990000000000002</v>
      </c>
    </row>
    <row r="30" spans="1:7">
      <c r="B30" t="s">
        <v>35</v>
      </c>
      <c r="C30">
        <v>2</v>
      </c>
      <c r="D30" s="1" t="s">
        <v>51</v>
      </c>
      <c r="E30">
        <v>1</v>
      </c>
      <c r="F30" s="2">
        <v>0.17399999999999999</v>
      </c>
      <c r="G30" s="2">
        <f t="shared" si="0"/>
        <v>0.34799999999999998</v>
      </c>
    </row>
    <row r="31" spans="1:7">
      <c r="A31" t="s">
        <v>36</v>
      </c>
      <c r="B31" t="s">
        <v>37</v>
      </c>
      <c r="C31">
        <v>1</v>
      </c>
      <c r="D31" s="1" t="s">
        <v>55</v>
      </c>
      <c r="E31">
        <v>1</v>
      </c>
      <c r="F31" s="2">
        <v>0.22600000000000001</v>
      </c>
      <c r="G31" s="2">
        <f t="shared" si="0"/>
        <v>0.22600000000000001</v>
      </c>
    </row>
    <row r="32" spans="1:7">
      <c r="B32" t="s">
        <v>38</v>
      </c>
      <c r="C32">
        <v>1</v>
      </c>
      <c r="D32" s="1" t="s">
        <v>54</v>
      </c>
      <c r="E32">
        <v>1</v>
      </c>
      <c r="F32" s="2">
        <v>0.26700000000000002</v>
      </c>
      <c r="G32" s="2">
        <f t="shared" si="0"/>
        <v>0.26700000000000002</v>
      </c>
    </row>
    <row r="33" spans="1:7">
      <c r="A33" t="s">
        <v>39</v>
      </c>
      <c r="B33" t="s">
        <v>40</v>
      </c>
      <c r="C33">
        <v>1</v>
      </c>
      <c r="D33" s="1">
        <v>908642</v>
      </c>
      <c r="E33">
        <v>1</v>
      </c>
      <c r="F33" s="2">
        <v>2.15</v>
      </c>
      <c r="G33" s="2">
        <f t="shared" si="0"/>
        <v>2.15</v>
      </c>
    </row>
    <row r="34" spans="1:7">
      <c r="B34" t="s">
        <v>41</v>
      </c>
      <c r="C34">
        <v>1</v>
      </c>
      <c r="D34" s="1">
        <v>2065165</v>
      </c>
      <c r="E34">
        <v>1</v>
      </c>
      <c r="F34" s="2">
        <v>0.47</v>
      </c>
      <c r="G34" s="2">
        <f t="shared" si="0"/>
        <v>0.47</v>
      </c>
    </row>
    <row r="35" spans="1:7">
      <c r="B35" t="s">
        <v>42</v>
      </c>
      <c r="C35">
        <v>1</v>
      </c>
      <c r="D35" s="1" t="s">
        <v>56</v>
      </c>
      <c r="E35">
        <v>1</v>
      </c>
      <c r="F35" s="2">
        <v>0.36899999999999999</v>
      </c>
      <c r="G35" s="2">
        <f t="shared" si="0"/>
        <v>0.36899999999999999</v>
      </c>
    </row>
    <row r="36" spans="1:7">
      <c r="B36" t="s">
        <v>59</v>
      </c>
      <c r="C36">
        <v>1</v>
      </c>
      <c r="D36" s="1" t="s">
        <v>57</v>
      </c>
      <c r="E36">
        <v>1</v>
      </c>
      <c r="F36" s="2">
        <v>0.17399999999999999</v>
      </c>
      <c r="G36" s="2">
        <f t="shared" si="0"/>
        <v>0.17399999999999999</v>
      </c>
    </row>
    <row r="37" spans="1:7">
      <c r="B37" t="s">
        <v>58</v>
      </c>
      <c r="C37">
        <v>2</v>
      </c>
      <c r="D37" s="1" t="s">
        <v>60</v>
      </c>
      <c r="E37">
        <v>1</v>
      </c>
      <c r="F37" s="2">
        <v>0.11</v>
      </c>
      <c r="G37" s="2">
        <f t="shared" si="0"/>
        <v>0.22</v>
      </c>
    </row>
    <row r="38" spans="1:7">
      <c r="B38" t="s">
        <v>61</v>
      </c>
      <c r="C38">
        <v>1</v>
      </c>
      <c r="D38" s="1" t="s">
        <v>64</v>
      </c>
      <c r="E38">
        <v>1</v>
      </c>
      <c r="F38" s="2">
        <v>1.18</v>
      </c>
      <c r="G38" s="2">
        <f t="shared" si="0"/>
        <v>1.18</v>
      </c>
    </row>
    <row r="39" spans="1:7">
      <c r="B39" t="s">
        <v>62</v>
      </c>
      <c r="C39">
        <v>1</v>
      </c>
      <c r="D39" s="1" t="s">
        <v>63</v>
      </c>
      <c r="E39">
        <v>1</v>
      </c>
      <c r="F39" s="2">
        <v>0.97399999999999998</v>
      </c>
      <c r="G39" s="2">
        <f t="shared" si="0"/>
        <v>0.97399999999999998</v>
      </c>
    </row>
    <row r="40" spans="1:7">
      <c r="G40" s="2"/>
    </row>
    <row r="41" spans="1:7">
      <c r="G41" s="2">
        <f>SUM(G2:G39)</f>
        <v>45.54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showRuler="0" workbookViewId="0">
      <selection activeCell="L3" sqref="L3"/>
    </sheetView>
  </sheetViews>
  <sheetFormatPr baseColWidth="10" defaultRowHeight="15" x14ac:dyDescent="0"/>
  <cols>
    <col min="1" max="1" width="12.1640625" bestFit="1" customWidth="1"/>
    <col min="2" max="2" width="22.6640625" bestFit="1" customWidth="1"/>
    <col min="3" max="3" width="8.33203125" bestFit="1" customWidth="1"/>
    <col min="5" max="5" width="14.33203125" bestFit="1" customWidth="1"/>
    <col min="9" max="9" width="13" bestFit="1" customWidth="1"/>
    <col min="10" max="10" width="9.83203125" bestFit="1" customWidth="1"/>
    <col min="12" max="12" width="15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  <c r="G1" t="s">
        <v>5</v>
      </c>
      <c r="I1" t="s">
        <v>98</v>
      </c>
      <c r="J1" t="s">
        <v>99</v>
      </c>
      <c r="L1" t="s">
        <v>97</v>
      </c>
    </row>
    <row r="2" spans="1:12">
      <c r="A2" t="s">
        <v>28</v>
      </c>
      <c r="B2" t="s">
        <v>69</v>
      </c>
      <c r="C2">
        <v>1</v>
      </c>
      <c r="D2" s="1"/>
      <c r="E2">
        <v>1</v>
      </c>
      <c r="F2" s="2">
        <v>3.02</v>
      </c>
      <c r="G2" s="2">
        <f>IF(E2&lt;C2,SUM(C2*F2),SUM(E2*F2))</f>
        <v>3.02</v>
      </c>
      <c r="I2">
        <f>IF($L$2 * C2 &lt;E2, E2,$L$2 *C2)</f>
        <v>3</v>
      </c>
      <c r="J2" s="2">
        <f>F2*I2</f>
        <v>9.06</v>
      </c>
      <c r="L2">
        <v>3</v>
      </c>
    </row>
    <row r="3" spans="1:12">
      <c r="B3" t="s">
        <v>31</v>
      </c>
      <c r="C3">
        <v>1</v>
      </c>
      <c r="D3" s="1"/>
      <c r="E3">
        <v>1</v>
      </c>
      <c r="F3" s="2">
        <v>0.49399999999999999</v>
      </c>
      <c r="G3" s="2">
        <f t="shared" ref="G3:G4" si="0">IF(E3&lt;C3,SUM(C3*F3),SUM(E3*F3))</f>
        <v>0.49399999999999999</v>
      </c>
      <c r="I3">
        <f>IF($L$2 * C3 &lt;E3, E3,$L$2 *C3)</f>
        <v>3</v>
      </c>
      <c r="J3" s="2">
        <f t="shared" ref="J3:J45" si="1">F3*I3</f>
        <v>1.482</v>
      </c>
    </row>
    <row r="4" spans="1:12">
      <c r="B4" t="s">
        <v>32</v>
      </c>
      <c r="C4">
        <v>3</v>
      </c>
      <c r="D4" s="1"/>
      <c r="E4">
        <v>10</v>
      </c>
      <c r="F4" s="2">
        <v>0.56000000000000005</v>
      </c>
      <c r="G4" s="2">
        <f t="shared" si="0"/>
        <v>5.6000000000000005</v>
      </c>
      <c r="I4">
        <f t="shared" ref="I4:I31" si="2">IF($L$2 * C4 &lt;E4, E4,$L$2 *C4)</f>
        <v>10</v>
      </c>
      <c r="J4" s="2">
        <f t="shared" si="1"/>
        <v>5.6000000000000005</v>
      </c>
      <c r="L4" t="s">
        <v>99</v>
      </c>
    </row>
    <row r="5" spans="1:12">
      <c r="B5" t="s">
        <v>33</v>
      </c>
      <c r="C5">
        <v>1</v>
      </c>
      <c r="D5" s="1"/>
      <c r="E5">
        <v>1</v>
      </c>
      <c r="F5" s="2">
        <v>2.81</v>
      </c>
      <c r="G5" s="2">
        <f t="shared" ref="G5:G35" si="3">IF(E5&lt;C5,SUM(C5*F5),SUM(E5*F5))</f>
        <v>2.81</v>
      </c>
      <c r="I5">
        <f t="shared" si="2"/>
        <v>3</v>
      </c>
      <c r="J5" s="2">
        <f t="shared" si="1"/>
        <v>8.43</v>
      </c>
      <c r="L5" s="2">
        <f>SUM(J2:J45)</f>
        <v>197.21</v>
      </c>
    </row>
    <row r="6" spans="1:12">
      <c r="B6" t="s">
        <v>70</v>
      </c>
      <c r="C6">
        <v>1</v>
      </c>
      <c r="D6" s="1"/>
      <c r="E6">
        <v>10</v>
      </c>
      <c r="F6" s="2">
        <v>0.45</v>
      </c>
      <c r="G6" s="2">
        <f t="shared" si="3"/>
        <v>4.5</v>
      </c>
      <c r="I6">
        <f t="shared" si="2"/>
        <v>10</v>
      </c>
      <c r="J6" s="2">
        <f t="shared" si="1"/>
        <v>4.5</v>
      </c>
    </row>
    <row r="7" spans="1:12">
      <c r="B7" t="s">
        <v>29</v>
      </c>
      <c r="C7">
        <v>1</v>
      </c>
      <c r="D7" s="1"/>
      <c r="E7">
        <v>1</v>
      </c>
      <c r="F7" s="2">
        <v>3.48</v>
      </c>
      <c r="G7" s="2">
        <f t="shared" si="3"/>
        <v>3.48</v>
      </c>
      <c r="I7">
        <f t="shared" si="2"/>
        <v>3</v>
      </c>
      <c r="J7" s="2">
        <f t="shared" si="1"/>
        <v>10.44</v>
      </c>
      <c r="L7" t="s">
        <v>100</v>
      </c>
    </row>
    <row r="8" spans="1:12">
      <c r="B8" t="s">
        <v>30</v>
      </c>
      <c r="C8">
        <v>1</v>
      </c>
      <c r="D8" s="1"/>
      <c r="E8">
        <v>1</v>
      </c>
      <c r="F8" s="2">
        <v>1.35</v>
      </c>
      <c r="G8" s="2">
        <f t="shared" si="3"/>
        <v>1.35</v>
      </c>
      <c r="I8">
        <f t="shared" si="2"/>
        <v>3</v>
      </c>
      <c r="J8" s="2">
        <f t="shared" si="1"/>
        <v>4.0500000000000007</v>
      </c>
      <c r="L8" s="2">
        <f>L5/L2</f>
        <v>65.736666666666665</v>
      </c>
    </row>
    <row r="9" spans="1:12">
      <c r="B9" t="s">
        <v>71</v>
      </c>
      <c r="C9">
        <v>6</v>
      </c>
      <c r="D9" s="1"/>
      <c r="E9">
        <v>1</v>
      </c>
      <c r="F9" s="2">
        <v>0.5</v>
      </c>
      <c r="G9" s="2">
        <f t="shared" si="3"/>
        <v>3</v>
      </c>
      <c r="I9">
        <f t="shared" si="2"/>
        <v>18</v>
      </c>
      <c r="J9" s="2">
        <f t="shared" si="1"/>
        <v>9</v>
      </c>
    </row>
    <row r="10" spans="1:12">
      <c r="B10" t="s">
        <v>72</v>
      </c>
      <c r="C10">
        <v>1</v>
      </c>
      <c r="D10" s="1"/>
      <c r="E10">
        <v>1</v>
      </c>
      <c r="F10" s="2">
        <v>0.71</v>
      </c>
      <c r="G10" s="2">
        <f t="shared" si="3"/>
        <v>0.71</v>
      </c>
      <c r="I10">
        <f t="shared" si="2"/>
        <v>3</v>
      </c>
      <c r="J10" s="2">
        <f t="shared" si="1"/>
        <v>2.13</v>
      </c>
    </row>
    <row r="11" spans="1:12">
      <c r="A11" t="s">
        <v>6</v>
      </c>
      <c r="B11" t="s">
        <v>73</v>
      </c>
      <c r="C11">
        <v>1</v>
      </c>
      <c r="D11" s="1"/>
      <c r="E11">
        <v>1</v>
      </c>
      <c r="F11" s="2">
        <v>0.73</v>
      </c>
      <c r="G11" s="2">
        <f t="shared" si="3"/>
        <v>0.73</v>
      </c>
      <c r="I11">
        <f t="shared" si="2"/>
        <v>3</v>
      </c>
      <c r="J11" s="2">
        <f t="shared" si="1"/>
        <v>2.19</v>
      </c>
    </row>
    <row r="12" spans="1:12">
      <c r="B12" t="s">
        <v>74</v>
      </c>
      <c r="C12">
        <v>2</v>
      </c>
      <c r="D12" s="1"/>
      <c r="E12">
        <v>1</v>
      </c>
      <c r="F12" s="2">
        <v>8.5000000000000006E-2</v>
      </c>
      <c r="G12" s="2">
        <f t="shared" si="3"/>
        <v>0.17</v>
      </c>
      <c r="I12">
        <f t="shared" si="2"/>
        <v>6</v>
      </c>
      <c r="J12" s="2">
        <f t="shared" si="1"/>
        <v>0.51</v>
      </c>
    </row>
    <row r="13" spans="1:12">
      <c r="A13" t="s">
        <v>24</v>
      </c>
      <c r="B13" t="s">
        <v>25</v>
      </c>
      <c r="C13">
        <v>1</v>
      </c>
      <c r="D13" s="1"/>
      <c r="E13">
        <v>1</v>
      </c>
      <c r="F13" s="2">
        <v>4.2000000000000003E-2</v>
      </c>
      <c r="G13" s="2">
        <f t="shared" si="3"/>
        <v>4.2000000000000003E-2</v>
      </c>
      <c r="I13">
        <f t="shared" si="2"/>
        <v>3</v>
      </c>
      <c r="J13" s="2">
        <f t="shared" si="1"/>
        <v>0.126</v>
      </c>
    </row>
    <row r="14" spans="1:12">
      <c r="B14" t="s">
        <v>26</v>
      </c>
      <c r="C14">
        <v>1</v>
      </c>
      <c r="D14" s="1"/>
      <c r="E14">
        <v>1</v>
      </c>
      <c r="F14" s="2">
        <v>0.109</v>
      </c>
      <c r="G14" s="2">
        <f t="shared" si="3"/>
        <v>0.109</v>
      </c>
      <c r="I14">
        <f t="shared" si="2"/>
        <v>3</v>
      </c>
      <c r="J14" s="2">
        <f t="shared" si="1"/>
        <v>0.32700000000000001</v>
      </c>
    </row>
    <row r="15" spans="1:12">
      <c r="B15" t="s">
        <v>27</v>
      </c>
      <c r="C15">
        <v>1</v>
      </c>
      <c r="D15" s="1"/>
      <c r="E15">
        <v>1</v>
      </c>
      <c r="F15" s="2">
        <v>0.16400000000000001</v>
      </c>
      <c r="G15" s="2">
        <f t="shared" si="3"/>
        <v>0.16400000000000001</v>
      </c>
      <c r="I15">
        <f t="shared" si="2"/>
        <v>3</v>
      </c>
      <c r="J15" s="2">
        <f t="shared" si="1"/>
        <v>0.49199999999999999</v>
      </c>
    </row>
    <row r="16" spans="1:12">
      <c r="A16" t="s">
        <v>36</v>
      </c>
      <c r="B16" t="s">
        <v>37</v>
      </c>
      <c r="C16">
        <v>1</v>
      </c>
      <c r="D16" s="1"/>
      <c r="E16">
        <v>1</v>
      </c>
      <c r="F16" s="2">
        <v>0.2</v>
      </c>
      <c r="G16" s="2">
        <f t="shared" si="3"/>
        <v>0.2</v>
      </c>
      <c r="I16">
        <f t="shared" si="2"/>
        <v>3</v>
      </c>
      <c r="J16" s="2">
        <f t="shared" si="1"/>
        <v>0.60000000000000009</v>
      </c>
    </row>
    <row r="17" spans="1:10">
      <c r="B17" t="s">
        <v>38</v>
      </c>
      <c r="C17">
        <v>1</v>
      </c>
      <c r="D17" s="1"/>
      <c r="E17">
        <v>1</v>
      </c>
      <c r="F17" s="2">
        <v>0.27400000000000002</v>
      </c>
      <c r="G17" s="2">
        <f t="shared" si="3"/>
        <v>0.27400000000000002</v>
      </c>
      <c r="I17">
        <f t="shared" si="2"/>
        <v>3</v>
      </c>
      <c r="J17" s="2">
        <f t="shared" si="1"/>
        <v>0.82200000000000006</v>
      </c>
    </row>
    <row r="18" spans="1:10">
      <c r="A18" t="s">
        <v>11</v>
      </c>
      <c r="B18" t="s">
        <v>75</v>
      </c>
      <c r="C18">
        <v>1</v>
      </c>
      <c r="D18" s="1"/>
      <c r="E18">
        <v>1</v>
      </c>
      <c r="F18" s="2">
        <v>1.33</v>
      </c>
      <c r="G18" s="2">
        <f t="shared" si="3"/>
        <v>1.33</v>
      </c>
      <c r="I18">
        <f t="shared" si="2"/>
        <v>3</v>
      </c>
      <c r="J18" s="2">
        <f t="shared" si="1"/>
        <v>3.99</v>
      </c>
    </row>
    <row r="19" spans="1:10">
      <c r="B19" t="s">
        <v>76</v>
      </c>
      <c r="C19">
        <v>1</v>
      </c>
      <c r="D19" s="1"/>
      <c r="E19">
        <v>1</v>
      </c>
      <c r="F19" s="2">
        <v>0.25</v>
      </c>
      <c r="G19" s="2">
        <f t="shared" si="3"/>
        <v>0.25</v>
      </c>
      <c r="I19">
        <f t="shared" si="2"/>
        <v>3</v>
      </c>
      <c r="J19" s="2">
        <f t="shared" si="1"/>
        <v>0.75</v>
      </c>
    </row>
    <row r="20" spans="1:10">
      <c r="A20" t="s">
        <v>14</v>
      </c>
      <c r="B20" t="s">
        <v>77</v>
      </c>
      <c r="C20">
        <v>14</v>
      </c>
      <c r="D20" s="1"/>
      <c r="E20">
        <v>1</v>
      </c>
      <c r="F20" s="2">
        <v>5.0999999999999997E-2</v>
      </c>
      <c r="G20" s="2">
        <f t="shared" si="3"/>
        <v>0.71399999999999997</v>
      </c>
      <c r="I20">
        <f t="shared" si="2"/>
        <v>42</v>
      </c>
      <c r="J20" s="2">
        <f t="shared" si="1"/>
        <v>2.1419999999999999</v>
      </c>
    </row>
    <row r="21" spans="1:10">
      <c r="B21" t="s">
        <v>102</v>
      </c>
      <c r="C21">
        <v>6</v>
      </c>
      <c r="D21" s="1"/>
      <c r="E21">
        <v>5</v>
      </c>
      <c r="F21" s="2">
        <v>8.2000000000000003E-2</v>
      </c>
      <c r="G21" s="2">
        <f t="shared" si="3"/>
        <v>0.49199999999999999</v>
      </c>
      <c r="I21">
        <f t="shared" si="2"/>
        <v>18</v>
      </c>
      <c r="J21" s="2">
        <f t="shared" si="1"/>
        <v>1.476</v>
      </c>
    </row>
    <row r="22" spans="1:10">
      <c r="B22" t="s">
        <v>22</v>
      </c>
      <c r="C22">
        <v>2</v>
      </c>
      <c r="D22" s="1"/>
      <c r="E22">
        <v>1</v>
      </c>
      <c r="F22" s="2">
        <v>3.5000000000000003E-2</v>
      </c>
      <c r="G22" s="2">
        <f t="shared" si="3"/>
        <v>7.0000000000000007E-2</v>
      </c>
      <c r="I22">
        <f t="shared" si="2"/>
        <v>6</v>
      </c>
      <c r="J22" s="2">
        <f t="shared" si="1"/>
        <v>0.21000000000000002</v>
      </c>
    </row>
    <row r="23" spans="1:10">
      <c r="B23" t="s">
        <v>78</v>
      </c>
      <c r="C23">
        <v>2</v>
      </c>
      <c r="D23" s="1"/>
      <c r="E23">
        <v>5</v>
      </c>
      <c r="F23" s="2">
        <v>0.23</v>
      </c>
      <c r="G23" s="2">
        <f t="shared" si="3"/>
        <v>1.1500000000000001</v>
      </c>
      <c r="I23">
        <f t="shared" si="2"/>
        <v>6</v>
      </c>
      <c r="J23" s="2">
        <f t="shared" si="1"/>
        <v>1.3800000000000001</v>
      </c>
    </row>
    <row r="24" spans="1:10">
      <c r="B24" t="s">
        <v>79</v>
      </c>
      <c r="C24">
        <v>1</v>
      </c>
      <c r="D24" s="1"/>
      <c r="E24">
        <v>5</v>
      </c>
      <c r="F24" s="2">
        <v>0.19900000000000001</v>
      </c>
      <c r="G24" s="2">
        <f t="shared" si="3"/>
        <v>0.99500000000000011</v>
      </c>
      <c r="I24">
        <f t="shared" si="2"/>
        <v>5</v>
      </c>
      <c r="J24" s="2">
        <f t="shared" si="1"/>
        <v>0.99500000000000011</v>
      </c>
    </row>
    <row r="25" spans="1:10">
      <c r="B25" t="s">
        <v>80</v>
      </c>
      <c r="C25">
        <v>1</v>
      </c>
      <c r="D25" s="1"/>
      <c r="E25">
        <v>5</v>
      </c>
      <c r="F25" s="2">
        <v>0.3</v>
      </c>
      <c r="G25" s="2">
        <f t="shared" si="3"/>
        <v>1.5</v>
      </c>
      <c r="I25">
        <f t="shared" si="2"/>
        <v>5</v>
      </c>
      <c r="J25" s="2">
        <f t="shared" si="1"/>
        <v>1.5</v>
      </c>
    </row>
    <row r="26" spans="1:10">
      <c r="B26" t="s">
        <v>81</v>
      </c>
      <c r="C26">
        <v>1</v>
      </c>
      <c r="D26" s="1"/>
      <c r="E26">
        <v>5</v>
      </c>
      <c r="F26" s="2">
        <v>0.28999999999999998</v>
      </c>
      <c r="G26" s="2">
        <f t="shared" si="3"/>
        <v>1.45</v>
      </c>
      <c r="I26">
        <f t="shared" si="2"/>
        <v>5</v>
      </c>
      <c r="J26" s="2">
        <f t="shared" si="1"/>
        <v>1.45</v>
      </c>
    </row>
    <row r="27" spans="1:10">
      <c r="B27" t="s">
        <v>82</v>
      </c>
      <c r="C27">
        <v>1</v>
      </c>
      <c r="D27" s="1"/>
      <c r="E27">
        <v>5</v>
      </c>
      <c r="F27" s="2">
        <v>0.107</v>
      </c>
      <c r="G27" s="2">
        <f t="shared" si="3"/>
        <v>0.53500000000000003</v>
      </c>
      <c r="I27">
        <f t="shared" si="2"/>
        <v>5</v>
      </c>
      <c r="J27" s="2">
        <f t="shared" si="1"/>
        <v>0.53500000000000003</v>
      </c>
    </row>
    <row r="28" spans="1:10">
      <c r="B28" t="s">
        <v>83</v>
      </c>
      <c r="C28">
        <v>1</v>
      </c>
      <c r="D28" s="1"/>
      <c r="E28">
        <v>5</v>
      </c>
      <c r="F28" s="2">
        <v>8.6999999999999994E-2</v>
      </c>
      <c r="G28" s="2">
        <f t="shared" si="3"/>
        <v>0.43499999999999994</v>
      </c>
      <c r="I28">
        <f t="shared" si="2"/>
        <v>5</v>
      </c>
      <c r="J28" s="2">
        <f t="shared" si="1"/>
        <v>0.43499999999999994</v>
      </c>
    </row>
    <row r="29" spans="1:10">
      <c r="B29" t="s">
        <v>19</v>
      </c>
      <c r="C29">
        <v>1</v>
      </c>
      <c r="D29" s="1"/>
      <c r="E29">
        <v>25</v>
      </c>
      <c r="F29" s="2">
        <v>2.5999999999999999E-2</v>
      </c>
      <c r="G29" s="2">
        <f t="shared" si="3"/>
        <v>0.65</v>
      </c>
      <c r="I29">
        <f t="shared" si="2"/>
        <v>25</v>
      </c>
      <c r="J29" s="2">
        <f t="shared" si="1"/>
        <v>0.65</v>
      </c>
    </row>
    <row r="30" spans="1:10">
      <c r="A30" t="s">
        <v>9</v>
      </c>
      <c r="B30" t="s">
        <v>101</v>
      </c>
      <c r="C30">
        <v>1</v>
      </c>
      <c r="D30" s="1"/>
      <c r="E30">
        <v>1</v>
      </c>
      <c r="F30" s="2">
        <v>0.26200000000000001</v>
      </c>
      <c r="G30" s="2">
        <f t="shared" si="3"/>
        <v>0.26200000000000001</v>
      </c>
      <c r="I30">
        <f t="shared" si="2"/>
        <v>3</v>
      </c>
      <c r="J30" s="2">
        <f t="shared" si="1"/>
        <v>0.78600000000000003</v>
      </c>
    </row>
    <row r="31" spans="1:10">
      <c r="B31" t="s">
        <v>103</v>
      </c>
      <c r="C31">
        <v>1</v>
      </c>
      <c r="D31" s="1"/>
      <c r="E31">
        <v>1</v>
      </c>
      <c r="F31" s="2">
        <v>9.44</v>
      </c>
      <c r="G31" s="2">
        <f t="shared" si="3"/>
        <v>9.44</v>
      </c>
      <c r="I31">
        <f t="shared" si="2"/>
        <v>3</v>
      </c>
      <c r="J31" s="2">
        <f t="shared" si="1"/>
        <v>28.32</v>
      </c>
    </row>
    <row r="32" spans="1:10">
      <c r="B32" t="s">
        <v>84</v>
      </c>
      <c r="C32">
        <v>1</v>
      </c>
      <c r="D32" s="1"/>
      <c r="E32">
        <v>1</v>
      </c>
      <c r="F32" s="2">
        <v>0</v>
      </c>
      <c r="G32" s="2">
        <f t="shared" si="3"/>
        <v>0</v>
      </c>
      <c r="I32">
        <f>IF($L$2 * C32 &lt;E32, E32,$L$2 *C32)</f>
        <v>3</v>
      </c>
      <c r="J32" s="2">
        <f t="shared" si="1"/>
        <v>0</v>
      </c>
    </row>
    <row r="33" spans="1:10">
      <c r="A33" t="s">
        <v>39</v>
      </c>
      <c r="B33" t="s">
        <v>85</v>
      </c>
      <c r="C33">
        <v>1</v>
      </c>
      <c r="D33" s="1"/>
      <c r="E33">
        <v>1</v>
      </c>
      <c r="F33" s="2">
        <v>0.17799999999999999</v>
      </c>
      <c r="G33" s="2">
        <f t="shared" si="3"/>
        <v>0.17799999999999999</v>
      </c>
      <c r="I33">
        <f>IF($L$2 * C33 &lt;E33, E33,$L$2 *C33)</f>
        <v>3</v>
      </c>
      <c r="J33" s="2">
        <f t="shared" si="1"/>
        <v>0.53400000000000003</v>
      </c>
    </row>
    <row r="34" spans="1:10">
      <c r="B34" t="s">
        <v>86</v>
      </c>
      <c r="C34">
        <v>1</v>
      </c>
      <c r="D34" s="1"/>
      <c r="E34">
        <v>1</v>
      </c>
      <c r="F34" s="2">
        <v>22.41</v>
      </c>
      <c r="G34" s="2">
        <f t="shared" si="3"/>
        <v>22.41</v>
      </c>
      <c r="I34">
        <f t="shared" ref="I34:I45" si="4">IF($L$2 * C34 &lt;E34, E34,$L$2 *C34)</f>
        <v>3</v>
      </c>
      <c r="J34" s="2">
        <f t="shared" si="1"/>
        <v>67.23</v>
      </c>
    </row>
    <row r="35" spans="1:10">
      <c r="B35" t="s">
        <v>87</v>
      </c>
      <c r="C35">
        <v>1</v>
      </c>
      <c r="D35" s="1"/>
      <c r="E35">
        <v>1</v>
      </c>
      <c r="F35" s="2">
        <v>0</v>
      </c>
      <c r="G35" s="2">
        <f t="shared" si="3"/>
        <v>0</v>
      </c>
      <c r="I35">
        <f t="shared" si="4"/>
        <v>3</v>
      </c>
      <c r="J35" s="2">
        <f t="shared" si="1"/>
        <v>0</v>
      </c>
    </row>
    <row r="36" spans="1:10">
      <c r="B36" t="s">
        <v>88</v>
      </c>
      <c r="C36">
        <v>1</v>
      </c>
      <c r="E36">
        <v>1</v>
      </c>
      <c r="F36" s="2">
        <v>0.37</v>
      </c>
      <c r="G36" s="2">
        <f t="shared" ref="G36:G41" si="5">IF(E36&lt;C36,SUM(C36*F36),SUM(E36*F36))</f>
        <v>0.37</v>
      </c>
      <c r="I36">
        <f t="shared" si="4"/>
        <v>3</v>
      </c>
      <c r="J36" s="2">
        <f t="shared" si="1"/>
        <v>1.1099999999999999</v>
      </c>
    </row>
    <row r="37" spans="1:10">
      <c r="B37" t="s">
        <v>89</v>
      </c>
      <c r="C37">
        <v>1</v>
      </c>
      <c r="E37">
        <v>1</v>
      </c>
      <c r="F37" s="2">
        <v>0</v>
      </c>
      <c r="G37" s="2">
        <f t="shared" si="5"/>
        <v>0</v>
      </c>
      <c r="I37">
        <f t="shared" si="4"/>
        <v>3</v>
      </c>
      <c r="J37" s="2">
        <f t="shared" si="1"/>
        <v>0</v>
      </c>
    </row>
    <row r="38" spans="1:10">
      <c r="B38" t="s">
        <v>90</v>
      </c>
      <c r="C38">
        <v>2</v>
      </c>
      <c r="E38">
        <v>1</v>
      </c>
      <c r="F38" s="2">
        <v>2.1000000000000001E-2</v>
      </c>
      <c r="G38" s="2">
        <f t="shared" si="5"/>
        <v>4.2000000000000003E-2</v>
      </c>
      <c r="I38">
        <f t="shared" si="4"/>
        <v>6</v>
      </c>
      <c r="J38" s="2">
        <f t="shared" si="1"/>
        <v>0.126</v>
      </c>
    </row>
    <row r="39" spans="1:10">
      <c r="B39" t="s">
        <v>104</v>
      </c>
      <c r="C39">
        <v>1</v>
      </c>
      <c r="E39">
        <v>1</v>
      </c>
      <c r="F39" s="2">
        <v>1.18</v>
      </c>
      <c r="G39" s="2">
        <f t="shared" ref="G39" si="6">IF(E39&lt;C39,SUM(C39*F39),SUM(E39*F39))</f>
        <v>1.18</v>
      </c>
      <c r="I39">
        <f t="shared" ref="I39" si="7">IF($L$2 * C39 &lt;E39, E39,$L$2 *C39)</f>
        <v>3</v>
      </c>
      <c r="J39" s="2">
        <f t="shared" ref="J39" si="8">F39*I39</f>
        <v>3.54</v>
      </c>
    </row>
    <row r="40" spans="1:10">
      <c r="B40" t="s">
        <v>105</v>
      </c>
      <c r="C40">
        <v>1</v>
      </c>
      <c r="E40">
        <v>1</v>
      </c>
      <c r="F40" s="2">
        <v>0.97</v>
      </c>
      <c r="G40" s="2">
        <f t="shared" si="5"/>
        <v>0.97</v>
      </c>
      <c r="I40">
        <f t="shared" si="4"/>
        <v>3</v>
      </c>
      <c r="J40" s="2">
        <f t="shared" si="1"/>
        <v>2.91</v>
      </c>
    </row>
    <row r="41" spans="1:10">
      <c r="B41" t="s">
        <v>91</v>
      </c>
      <c r="C41">
        <v>2</v>
      </c>
      <c r="E41">
        <v>1</v>
      </c>
      <c r="F41" s="2">
        <v>0.12</v>
      </c>
      <c r="G41" s="2">
        <f t="shared" si="5"/>
        <v>0.24</v>
      </c>
      <c r="I41">
        <f t="shared" si="4"/>
        <v>6</v>
      </c>
      <c r="J41" s="2">
        <f t="shared" si="1"/>
        <v>0.72</v>
      </c>
    </row>
    <row r="42" spans="1:10">
      <c r="A42" t="s">
        <v>92</v>
      </c>
      <c r="B42" t="s">
        <v>93</v>
      </c>
      <c r="C42">
        <v>1</v>
      </c>
      <c r="E42">
        <v>1</v>
      </c>
      <c r="F42" s="2">
        <v>0.55000000000000004</v>
      </c>
      <c r="G42" s="2">
        <f t="shared" ref="G42:G45" si="9">IF(E42&lt;C42,SUM(C42*F42),SUM(E42*F42))</f>
        <v>0.55000000000000004</v>
      </c>
      <c r="I42">
        <f t="shared" si="4"/>
        <v>3</v>
      </c>
      <c r="J42" s="2">
        <f t="shared" si="1"/>
        <v>1.6500000000000001</v>
      </c>
    </row>
    <row r="43" spans="1:10">
      <c r="B43" t="s">
        <v>94</v>
      </c>
      <c r="C43">
        <v>3</v>
      </c>
      <c r="E43">
        <v>1</v>
      </c>
      <c r="F43" s="2">
        <v>0.17</v>
      </c>
      <c r="G43" s="2">
        <f t="shared" si="9"/>
        <v>0.51</v>
      </c>
      <c r="I43">
        <f t="shared" si="4"/>
        <v>9</v>
      </c>
      <c r="J43" s="2">
        <f t="shared" si="1"/>
        <v>1.53</v>
      </c>
    </row>
    <row r="44" spans="1:10">
      <c r="B44" t="s">
        <v>95</v>
      </c>
      <c r="C44">
        <v>3</v>
      </c>
      <c r="E44">
        <v>1</v>
      </c>
      <c r="F44" s="2">
        <v>0.53</v>
      </c>
      <c r="G44" s="2">
        <f t="shared" si="9"/>
        <v>1.59</v>
      </c>
      <c r="I44">
        <f t="shared" si="4"/>
        <v>9</v>
      </c>
      <c r="J44" s="2">
        <f t="shared" si="1"/>
        <v>4.7700000000000005</v>
      </c>
    </row>
    <row r="45" spans="1:10">
      <c r="B45" t="s">
        <v>96</v>
      </c>
      <c r="C45">
        <v>6</v>
      </c>
      <c r="E45">
        <v>1</v>
      </c>
      <c r="F45" s="2">
        <v>0.48399999999999999</v>
      </c>
      <c r="G45" s="2">
        <f t="shared" si="9"/>
        <v>2.9039999999999999</v>
      </c>
      <c r="I45">
        <f t="shared" si="4"/>
        <v>18</v>
      </c>
      <c r="J45" s="2">
        <f t="shared" si="1"/>
        <v>8.7119999999999997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Jaryczewski</dc:creator>
  <cp:lastModifiedBy>Noel Jaryczewski</cp:lastModifiedBy>
  <dcterms:created xsi:type="dcterms:W3CDTF">2012-08-26T13:09:07Z</dcterms:created>
  <dcterms:modified xsi:type="dcterms:W3CDTF">2013-03-26T23:39:39Z</dcterms:modified>
</cp:coreProperties>
</file>