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Ivers\"/>
    </mc:Choice>
  </mc:AlternateContent>
  <bookViews>
    <workbookView xWindow="240" yWindow="210" windowWidth="12810" windowHeight="7305"/>
  </bookViews>
  <sheets>
    <sheet name="CVAE" sheetId="7" r:id="rId1"/>
  </sheets>
  <calcPr calcId="162913"/>
</workbook>
</file>

<file path=xl/calcChain.xml><?xml version="1.0" encoding="utf-8"?>
<calcChain xmlns="http://schemas.openxmlformats.org/spreadsheetml/2006/main">
  <c r="B53" i="7" l="1"/>
  <c r="B46" i="7"/>
  <c r="B49" i="7"/>
  <c r="B47" i="7"/>
  <c r="B48" i="7"/>
  <c r="F31" i="7"/>
  <c r="J31" i="7"/>
  <c r="F32" i="7" s="1"/>
  <c r="E27" i="7"/>
  <c r="F27" i="7" s="1"/>
  <c r="F39" i="7" s="1"/>
  <c r="E17" i="7"/>
  <c r="F17" i="7" s="1"/>
  <c r="F20" i="7" s="1"/>
  <c r="F9" i="7"/>
  <c r="F41" i="7" s="1"/>
  <c r="H9" i="7" l="1"/>
  <c r="C53" i="7" l="1"/>
  <c r="D43" i="7"/>
  <c r="C52" i="7"/>
  <c r="E54" i="7"/>
  <c r="F55" i="7" s="1"/>
  <c r="E49" i="7" l="1"/>
  <c r="E47" i="7"/>
  <c r="E46" i="7"/>
  <c r="E48" i="7"/>
  <c r="E45" i="7"/>
  <c r="F57" i="7" l="1"/>
</calcChain>
</file>

<file path=xl/sharedStrings.xml><?xml version="1.0" encoding="utf-8"?>
<sst xmlns="http://schemas.openxmlformats.org/spreadsheetml/2006/main" count="66" uniqueCount="60">
  <si>
    <t>CVAE</t>
  </si>
  <si>
    <t>Chiffre d'Affaires de référence</t>
  </si>
  <si>
    <t>Ventes, prestations, marchandises</t>
  </si>
  <si>
    <t>Redevances conecssions, brevets …</t>
  </si>
  <si>
    <t>Autres produits inclus dans VA</t>
  </si>
  <si>
    <t>Variation &gt;0 des stocks</t>
  </si>
  <si>
    <t>Subventions d'exploitation reçues</t>
  </si>
  <si>
    <t>???</t>
  </si>
  <si>
    <t>Total I</t>
  </si>
  <si>
    <t>Total II</t>
  </si>
  <si>
    <t>Charges à retenir pour la VA</t>
  </si>
  <si>
    <t>Achats</t>
  </si>
  <si>
    <t>61+62</t>
  </si>
  <si>
    <t>Services extérieurs</t>
  </si>
  <si>
    <t>Leasing</t>
  </si>
  <si>
    <t>Locations</t>
  </si>
  <si>
    <t>Locations courtes durées</t>
  </si>
  <si>
    <t>N° cpt</t>
  </si>
  <si>
    <t>Libéllé</t>
  </si>
  <si>
    <t>Montant</t>
  </si>
  <si>
    <t>Services extérieurs hors locations</t>
  </si>
  <si>
    <t>Locations &lt; 6 mois</t>
  </si>
  <si>
    <t>cf détail</t>
  </si>
  <si>
    <t>Charges déductibles VA afférentes à prod immob</t>
  </si>
  <si>
    <t>Total III</t>
  </si>
  <si>
    <t>Valeur ajoutée produite</t>
  </si>
  <si>
    <t>durée exercice</t>
  </si>
  <si>
    <t>mois</t>
  </si>
  <si>
    <t>CA de référence</t>
  </si>
  <si>
    <t>12 mois</t>
  </si>
  <si>
    <t>Groupe</t>
  </si>
  <si>
    <t>Exercice</t>
  </si>
  <si>
    <t>Client</t>
  </si>
  <si>
    <t>Exercice:</t>
  </si>
  <si>
    <t>% VA</t>
  </si>
  <si>
    <t>Plancher</t>
  </si>
  <si>
    <t>Plafond</t>
  </si>
  <si>
    <t>CA</t>
  </si>
  <si>
    <t>rappel CA de référence:</t>
  </si>
  <si>
    <t>taux base</t>
  </si>
  <si>
    <t>taux réel</t>
  </si>
  <si>
    <t>Montant CVAE</t>
  </si>
  <si>
    <t>Limitation VA</t>
  </si>
  <si>
    <t>CA &lt;=</t>
  </si>
  <si>
    <t>CA &gt;</t>
  </si>
  <si>
    <t>limite%</t>
  </si>
  <si>
    <t>Plafond VA</t>
  </si>
  <si>
    <t>Valeur ajouté à retenir</t>
  </si>
  <si>
    <r>
      <t xml:space="preserve">+Value cession immo </t>
    </r>
    <r>
      <rPr>
        <u/>
        <sz val="11"/>
        <color theme="1"/>
        <rFont val="Calibri"/>
        <family val="2"/>
        <scheme val="minor"/>
      </rPr>
      <t>si activité normale et courante</t>
    </r>
  </si>
  <si>
    <t>791+797</t>
  </si>
  <si>
    <t>Rentrées sur créances soldées</t>
  </si>
  <si>
    <r>
      <t xml:space="preserve">Transfert de charges: </t>
    </r>
    <r>
      <rPr>
        <u/>
        <sz val="11"/>
        <color theme="1"/>
        <rFont val="Calibri"/>
        <family val="2"/>
        <scheme val="minor"/>
      </rPr>
      <t>qui aurait pu être refacturés</t>
    </r>
  </si>
  <si>
    <r>
      <t xml:space="preserve">Prod immobilisée </t>
    </r>
    <r>
      <rPr>
        <u/>
        <sz val="11"/>
        <color theme="1"/>
        <rFont val="Calibri"/>
        <family val="2"/>
        <scheme val="minor"/>
      </rPr>
      <t>(limitée aux charges déductibles ds CVAE)</t>
    </r>
  </si>
  <si>
    <r>
      <t>Autres produits (</t>
    </r>
    <r>
      <rPr>
        <u/>
        <sz val="11"/>
        <color theme="1"/>
        <rFont val="Calibri"/>
        <family val="2"/>
        <scheme val="minor"/>
      </rPr>
      <t>hors QP résultat s/op en commun</t>
    </r>
    <r>
      <rPr>
        <sz val="11"/>
        <color theme="1"/>
        <rFont val="Calibri"/>
        <family val="2"/>
        <scheme val="minor"/>
      </rPr>
      <t>)</t>
    </r>
  </si>
  <si>
    <r>
      <t xml:space="preserve">Transferts de charges </t>
    </r>
    <r>
      <rPr>
        <u/>
        <sz val="11"/>
        <color theme="1"/>
        <rFont val="Calibri"/>
        <family val="2"/>
        <scheme val="minor"/>
      </rPr>
      <t>déductible VA (60&gt;62)</t>
    </r>
  </si>
  <si>
    <t>Vêtements de travail ou remb frais -&gt; à mettre avec 61+62</t>
  </si>
  <si>
    <t>Tx Ordures ménagères + taxes refact propriétaire+Contrib Eco-emballage+Tx de séjour</t>
  </si>
  <si>
    <r>
      <t>Autres charges (</t>
    </r>
    <r>
      <rPr>
        <u/>
        <sz val="11"/>
        <color theme="1"/>
        <rFont val="Calibri"/>
        <family val="2"/>
        <scheme val="minor"/>
      </rPr>
      <t>hors QP résultat s/op en commun</t>
    </r>
    <r>
      <rPr>
        <sz val="11"/>
        <color theme="1"/>
        <rFont val="Calibri"/>
        <family val="2"/>
        <scheme val="minor"/>
      </rPr>
      <t>)</t>
    </r>
  </si>
  <si>
    <r>
      <t xml:space="preserve">Dot Amort </t>
    </r>
    <r>
      <rPr>
        <u/>
        <sz val="11"/>
        <color theme="1"/>
        <rFont val="Calibri"/>
        <family val="2"/>
        <scheme val="minor"/>
      </rPr>
      <t>sur biens mis à dispo par convention &gt;6 mois</t>
    </r>
  </si>
  <si>
    <r>
      <t xml:space="preserve">-Value cession immo </t>
    </r>
    <r>
      <rPr>
        <u/>
        <sz val="11"/>
        <color theme="1"/>
        <rFont val="Calibri"/>
        <family val="2"/>
        <scheme val="minor"/>
      </rPr>
      <t>si activité normale et courante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</si>
</sst>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0" fontId="4" fillId="0" borderId="0" xfId="0" applyFont="1" applyAlignment="1">
      <alignment horizontal="left"/>
    </xf>
    <xf numFmtId="0" fontId="0" fillId="3" borderId="0" xfId="0" applyFill="1"/>
    <xf numFmtId="165" fontId="0" fillId="0" borderId="0" xfId="1" applyNumberFormat="1" applyFont="1"/>
    <xf numFmtId="165" fontId="0" fillId="3" borderId="0" xfId="1" applyNumberFormat="1" applyFont="1" applyFill="1"/>
    <xf numFmtId="165" fontId="0" fillId="2" borderId="1" xfId="1" applyNumberFormat="1" applyFont="1" applyFill="1" applyBorder="1"/>
    <xf numFmtId="165" fontId="0" fillId="2" borderId="0" xfId="1" applyNumberFormat="1" applyFont="1" applyFill="1"/>
    <xf numFmtId="0" fontId="5" fillId="0" borderId="0" xfId="0" applyFont="1" applyAlignment="1">
      <alignment horizontal="left"/>
    </xf>
    <xf numFmtId="165" fontId="3" fillId="2" borderId="0" xfId="1" applyNumberFormat="1" applyFont="1" applyFill="1"/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165" fontId="0" fillId="3" borderId="0" xfId="1" applyNumberFormat="1" applyFont="1" applyFill="1" applyAlignment="1">
      <alignment vertical="top"/>
    </xf>
    <xf numFmtId="0" fontId="3" fillId="0" borderId="2" xfId="0" applyFont="1" applyBorder="1" applyAlignment="1">
      <alignment horizontal="left"/>
    </xf>
    <xf numFmtId="0" fontId="0" fillId="0" borderId="3" xfId="0" applyBorder="1"/>
    <xf numFmtId="3" fontId="0" fillId="0" borderId="0" xfId="1" applyNumberFormat="1" applyFont="1"/>
    <xf numFmtId="0" fontId="4" fillId="0" borderId="0" xfId="0" quotePrefix="1" applyFont="1" applyAlignment="1">
      <alignment horizontal="left"/>
    </xf>
    <xf numFmtId="3" fontId="0" fillId="2" borderId="0" xfId="0" applyNumberFormat="1" applyFill="1"/>
    <xf numFmtId="2" fontId="3" fillId="0" borderId="0" xfId="0" applyNumberFormat="1" applyFont="1"/>
    <xf numFmtId="165" fontId="3" fillId="2" borderId="4" xfId="1" applyNumberFormat="1" applyFont="1" applyFill="1" applyBorder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3" fontId="3" fillId="0" borderId="3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165" fontId="0" fillId="2" borderId="4" xfId="1" applyNumberFormat="1" applyFont="1" applyFill="1" applyBorder="1" applyAlignment="1">
      <alignment vertical="center"/>
    </xf>
    <xf numFmtId="165" fontId="3" fillId="2" borderId="4" xfId="1" applyNumberFormat="1" applyFont="1" applyFill="1" applyBorder="1" applyAlignment="1">
      <alignment vertical="center"/>
    </xf>
    <xf numFmtId="9" fontId="0" fillId="2" borderId="0" xfId="4" applyFont="1" applyFill="1"/>
    <xf numFmtId="0" fontId="3" fillId="2" borderId="0" xfId="0" applyFont="1" applyFill="1"/>
    <xf numFmtId="2" fontId="3" fillId="2" borderId="0" xfId="0" applyNumberFormat="1" applyFont="1" applyFill="1"/>
    <xf numFmtId="3" fontId="0" fillId="0" borderId="0" xfId="0" applyNumberFormat="1" applyAlignment="1">
      <alignment horizontal="left"/>
    </xf>
    <xf numFmtId="0" fontId="7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 wrapText="1"/>
    </xf>
  </cellXfs>
  <cellStyles count="6">
    <cellStyle name="Milliers" xfId="1" builtinId="3"/>
    <cellStyle name="Monétaire 2" xfId="2"/>
    <cellStyle name="Normal" xfId="0" builtinId="0"/>
    <cellStyle name="Normal 2" xfId="3"/>
    <cellStyle name="Pourcentage" xfId="4" builtinId="5"/>
    <cellStyle name="Pourcentag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tabSelected="1" zoomScaleNormal="100" workbookViewId="0">
      <selection activeCell="D43" sqref="D43"/>
    </sheetView>
  </sheetViews>
  <sheetFormatPr baseColWidth="10" defaultRowHeight="15" x14ac:dyDescent="0.25"/>
  <cols>
    <col min="1" max="1" width="8.140625" style="4" customWidth="1"/>
    <col min="2" max="2" width="11.7109375" customWidth="1"/>
    <col min="3" max="3" width="12.7109375" bestFit="1" customWidth="1"/>
    <col min="4" max="4" width="9.85546875" customWidth="1"/>
    <col min="5" max="5" width="17.28515625" customWidth="1"/>
    <col min="6" max="6" width="13.85546875" style="8" customWidth="1"/>
    <col min="7" max="7" width="3.42578125" customWidth="1"/>
    <col min="8" max="8" width="13.7109375" customWidth="1"/>
    <col min="9" max="9" width="12.7109375" customWidth="1"/>
  </cols>
  <sheetData>
    <row r="1" spans="1:9" s="21" customFormat="1" ht="27" customHeight="1" x14ac:dyDescent="0.25">
      <c r="A1" s="19" t="s">
        <v>32</v>
      </c>
      <c r="B1" s="20"/>
      <c r="C1" s="20"/>
      <c r="E1" s="22" t="s">
        <v>33</v>
      </c>
      <c r="F1" s="23"/>
    </row>
    <row r="2" spans="1:9" s="15" customFormat="1" ht="29.45" customHeight="1" x14ac:dyDescent="0.25">
      <c r="A2" s="14" t="s">
        <v>0</v>
      </c>
      <c r="C2" s="16" t="s">
        <v>26</v>
      </c>
      <c r="D2" s="17">
        <v>12</v>
      </c>
      <c r="E2" s="15" t="s">
        <v>27</v>
      </c>
      <c r="F2" s="18"/>
    </row>
    <row r="3" spans="1:9" ht="14.45" customHeight="1" x14ac:dyDescent="0.25">
      <c r="A3" s="6" t="s">
        <v>1</v>
      </c>
      <c r="H3" s="47" t="s">
        <v>28</v>
      </c>
      <c r="I3" s="47"/>
    </row>
    <row r="4" spans="1:9" x14ac:dyDescent="0.25">
      <c r="B4" t="s">
        <v>31</v>
      </c>
      <c r="H4" s="1" t="s">
        <v>29</v>
      </c>
      <c r="I4" s="1" t="s">
        <v>30</v>
      </c>
    </row>
    <row r="5" spans="1:9" x14ac:dyDescent="0.25">
      <c r="A5" s="4">
        <v>70</v>
      </c>
      <c r="B5" t="s">
        <v>2</v>
      </c>
      <c r="F5" s="9"/>
    </row>
    <row r="6" spans="1:9" x14ac:dyDescent="0.25">
      <c r="B6" t="s">
        <v>3</v>
      </c>
      <c r="F6" s="9"/>
    </row>
    <row r="7" spans="1:9" x14ac:dyDescent="0.25">
      <c r="A7" s="4">
        <v>775</v>
      </c>
      <c r="B7" s="5" t="s">
        <v>48</v>
      </c>
      <c r="F7" s="9"/>
    </row>
    <row r="8" spans="1:9" x14ac:dyDescent="0.25">
      <c r="A8" s="4">
        <v>791</v>
      </c>
      <c r="B8" t="s">
        <v>51</v>
      </c>
      <c r="F8" s="9"/>
    </row>
    <row r="9" spans="1:9" x14ac:dyDescent="0.25">
      <c r="E9" t="s">
        <v>8</v>
      </c>
      <c r="F9" s="10">
        <f>SUM(F5:F8)</f>
        <v>0</v>
      </c>
      <c r="H9" s="13">
        <f>+F9*12/D2</f>
        <v>0</v>
      </c>
      <c r="I9" s="9"/>
    </row>
    <row r="10" spans="1:9" x14ac:dyDescent="0.25">
      <c r="A10" s="6" t="s">
        <v>4</v>
      </c>
    </row>
    <row r="11" spans="1:9" x14ac:dyDescent="0.25">
      <c r="A11" s="4">
        <v>75</v>
      </c>
      <c r="B11" t="s">
        <v>53</v>
      </c>
      <c r="F11" s="9"/>
    </row>
    <row r="12" spans="1:9" x14ac:dyDescent="0.25">
      <c r="A12" s="4">
        <v>72</v>
      </c>
      <c r="B12" t="s">
        <v>52</v>
      </c>
      <c r="F12" s="9"/>
    </row>
    <row r="13" spans="1:9" x14ac:dyDescent="0.25">
      <c r="A13" s="4">
        <v>74</v>
      </c>
      <c r="B13" t="s">
        <v>6</v>
      </c>
      <c r="F13" s="9"/>
    </row>
    <row r="14" spans="1:9" x14ac:dyDescent="0.25">
      <c r="A14" s="4">
        <v>713</v>
      </c>
      <c r="B14" t="s">
        <v>5</v>
      </c>
      <c r="E14" s="9"/>
    </row>
    <row r="15" spans="1:9" x14ac:dyDescent="0.25">
      <c r="A15" s="4">
        <v>745</v>
      </c>
      <c r="B15" s="2" t="s">
        <v>5</v>
      </c>
      <c r="E15" s="9"/>
    </row>
    <row r="16" spans="1:9" x14ac:dyDescent="0.25">
      <c r="A16" s="4">
        <v>603</v>
      </c>
      <c r="B16" s="2" t="s">
        <v>5</v>
      </c>
      <c r="E16" s="9"/>
    </row>
    <row r="17" spans="1:10" x14ac:dyDescent="0.25">
      <c r="E17" s="10">
        <f>SUM(E14:E16)</f>
        <v>0</v>
      </c>
      <c r="F17" s="11">
        <f>+E17</f>
        <v>0</v>
      </c>
    </row>
    <row r="18" spans="1:10" x14ac:dyDescent="0.25">
      <c r="A18" s="44" t="s">
        <v>49</v>
      </c>
      <c r="B18" t="s">
        <v>54</v>
      </c>
      <c r="F18" s="9"/>
    </row>
    <row r="19" spans="1:10" x14ac:dyDescent="0.25">
      <c r="A19" s="4" t="s">
        <v>7</v>
      </c>
      <c r="B19" t="s">
        <v>50</v>
      </c>
      <c r="F19" s="9"/>
    </row>
    <row r="20" spans="1:10" x14ac:dyDescent="0.25">
      <c r="E20" s="2" t="s">
        <v>9</v>
      </c>
      <c r="F20" s="10">
        <f>SUM(F11:F19)</f>
        <v>0</v>
      </c>
    </row>
    <row r="22" spans="1:10" x14ac:dyDescent="0.25">
      <c r="A22" s="6" t="s">
        <v>10</v>
      </c>
    </row>
    <row r="23" spans="1:10" x14ac:dyDescent="0.25">
      <c r="A23" s="4">
        <v>60</v>
      </c>
      <c r="B23" t="s">
        <v>11</v>
      </c>
      <c r="F23" s="9"/>
    </row>
    <row r="24" spans="1:10" x14ac:dyDescent="0.25">
      <c r="A24" s="4">
        <v>713</v>
      </c>
      <c r="B24" s="2" t="s">
        <v>5</v>
      </c>
      <c r="C24" s="2"/>
      <c r="D24" s="2"/>
      <c r="E24" s="9"/>
      <c r="H24" s="3" t="s">
        <v>16</v>
      </c>
    </row>
    <row r="25" spans="1:10" x14ac:dyDescent="0.25">
      <c r="A25" s="4">
        <v>745</v>
      </c>
      <c r="B25" s="2" t="s">
        <v>5</v>
      </c>
      <c r="C25" s="2"/>
      <c r="D25" s="2"/>
      <c r="E25" s="9"/>
      <c r="H25" t="s">
        <v>17</v>
      </c>
      <c r="I25" t="s">
        <v>18</v>
      </c>
      <c r="J25" t="s">
        <v>19</v>
      </c>
    </row>
    <row r="26" spans="1:10" x14ac:dyDescent="0.25">
      <c r="A26" s="4">
        <v>603</v>
      </c>
      <c r="B26" s="2" t="s">
        <v>5</v>
      </c>
      <c r="C26" s="2"/>
      <c r="D26" s="2"/>
      <c r="E26" s="9"/>
      <c r="H26" s="7"/>
      <c r="I26" s="7"/>
      <c r="J26" s="9"/>
    </row>
    <row r="27" spans="1:10" x14ac:dyDescent="0.25">
      <c r="B27" s="2"/>
      <c r="C27" s="2"/>
      <c r="D27" s="2"/>
      <c r="E27" s="10">
        <f>SUM(E24:E26)</f>
        <v>0</v>
      </c>
      <c r="F27" s="11">
        <f>+E27</f>
        <v>0</v>
      </c>
      <c r="H27" s="7"/>
      <c r="I27" s="7"/>
      <c r="J27" s="9"/>
    </row>
    <row r="28" spans="1:10" x14ac:dyDescent="0.25">
      <c r="A28" s="4" t="s">
        <v>12</v>
      </c>
      <c r="B28" t="s">
        <v>13</v>
      </c>
      <c r="E28" s="7"/>
      <c r="H28" s="7"/>
      <c r="I28" s="7"/>
      <c r="J28" s="9"/>
    </row>
    <row r="29" spans="1:10" x14ac:dyDescent="0.25">
      <c r="A29" s="4">
        <v>612</v>
      </c>
      <c r="B29" t="s">
        <v>14</v>
      </c>
      <c r="E29" s="7"/>
      <c r="H29" s="7"/>
      <c r="I29" s="7"/>
      <c r="J29" s="9"/>
    </row>
    <row r="30" spans="1:10" x14ac:dyDescent="0.25">
      <c r="A30" s="4">
        <v>613</v>
      </c>
      <c r="B30" t="s">
        <v>15</v>
      </c>
      <c r="E30" s="7"/>
      <c r="H30" s="7"/>
      <c r="I30" s="7"/>
      <c r="J30" s="9"/>
    </row>
    <row r="31" spans="1:10" x14ac:dyDescent="0.25">
      <c r="B31" s="2" t="s">
        <v>20</v>
      </c>
      <c r="C31" s="2"/>
      <c r="D31" s="2"/>
      <c r="E31" s="2"/>
      <c r="F31" s="11">
        <f>+E28-E29-E30</f>
        <v>0</v>
      </c>
      <c r="J31" s="10">
        <f>SUM(J26:J30)</f>
        <v>0</v>
      </c>
    </row>
    <row r="32" spans="1:10" x14ac:dyDescent="0.25">
      <c r="A32" s="12" t="s">
        <v>22</v>
      </c>
      <c r="B32" t="s">
        <v>21</v>
      </c>
      <c r="E32" s="2"/>
      <c r="F32" s="11">
        <f>+E32</f>
        <v>0</v>
      </c>
    </row>
    <row r="33" spans="1:6" ht="31.5" customHeight="1" x14ac:dyDescent="0.25">
      <c r="A33" s="46">
        <v>63</v>
      </c>
      <c r="B33" s="48" t="s">
        <v>56</v>
      </c>
      <c r="C33" s="48"/>
      <c r="D33" s="48"/>
      <c r="E33" s="48"/>
      <c r="F33" s="9"/>
    </row>
    <row r="34" spans="1:6" s="2" customFormat="1" x14ac:dyDescent="0.25">
      <c r="A34" s="4">
        <v>64</v>
      </c>
      <c r="B34" s="45" t="s">
        <v>55</v>
      </c>
    </row>
    <row r="35" spans="1:6" x14ac:dyDescent="0.25">
      <c r="A35" s="4">
        <v>65</v>
      </c>
      <c r="B35" s="2" t="s">
        <v>57</v>
      </c>
      <c r="F35" s="9"/>
    </row>
    <row r="36" spans="1:6" x14ac:dyDescent="0.25">
      <c r="A36" s="4" t="s">
        <v>7</v>
      </c>
      <c r="B36" s="45" t="s">
        <v>23</v>
      </c>
      <c r="F36" s="9"/>
    </row>
    <row r="37" spans="1:6" x14ac:dyDescent="0.25">
      <c r="A37" s="4">
        <v>681</v>
      </c>
      <c r="B37" t="s">
        <v>58</v>
      </c>
      <c r="F37" s="9"/>
    </row>
    <row r="38" spans="1:6" x14ac:dyDescent="0.25">
      <c r="A38" s="4">
        <v>675</v>
      </c>
      <c r="B38" s="5" t="s">
        <v>59</v>
      </c>
      <c r="F38" s="9"/>
    </row>
    <row r="39" spans="1:6" x14ac:dyDescent="0.25">
      <c r="E39" s="2" t="s">
        <v>24</v>
      </c>
      <c r="F39" s="10">
        <f>SUM(F23:F38)</f>
        <v>0</v>
      </c>
    </row>
    <row r="40" spans="1:6" ht="15.75" thickBot="1" x14ac:dyDescent="0.3"/>
    <row r="41" spans="1:6" ht="15.75" thickBot="1" x14ac:dyDescent="0.3">
      <c r="A41" s="24" t="s">
        <v>25</v>
      </c>
      <c r="B41" s="25"/>
      <c r="C41" s="25"/>
      <c r="D41" s="25"/>
      <c r="E41" s="25"/>
      <c r="F41" s="30">
        <f>+F9+F20-F39</f>
        <v>0</v>
      </c>
    </row>
    <row r="43" spans="1:6" x14ac:dyDescent="0.25">
      <c r="A43" s="27" t="s">
        <v>34</v>
      </c>
      <c r="B43" t="s">
        <v>38</v>
      </c>
      <c r="D43" s="28">
        <f>+IF(I9&gt;0,IF(D2=12,I9,I9/D2*12),H9)</f>
        <v>0</v>
      </c>
    </row>
    <row r="44" spans="1:6" x14ac:dyDescent="0.25">
      <c r="A44" s="4" t="s">
        <v>37</v>
      </c>
      <c r="B44" t="s">
        <v>35</v>
      </c>
      <c r="C44" t="s">
        <v>36</v>
      </c>
      <c r="D44" t="s">
        <v>39</v>
      </c>
      <c r="E44" t="s">
        <v>40</v>
      </c>
    </row>
    <row r="45" spans="1:6" x14ac:dyDescent="0.25">
      <c r="B45" s="26">
        <v>0</v>
      </c>
      <c r="C45" s="26">
        <v>500000</v>
      </c>
      <c r="D45">
        <v>0</v>
      </c>
      <c r="E45" s="42" t="str">
        <f>+IF($D$43&lt;(C45),"pas de CVAE","")</f>
        <v>pas de CVAE</v>
      </c>
    </row>
    <row r="46" spans="1:6" x14ac:dyDescent="0.25">
      <c r="B46" s="26">
        <f>+C45</f>
        <v>500000</v>
      </c>
      <c r="C46" s="26">
        <v>3000000</v>
      </c>
      <c r="D46">
        <v>0.5</v>
      </c>
      <c r="E46" s="43" t="str">
        <f>+IF($D$43&lt;(C46),IF($D$43&gt;B46,ROUND(($D46*($D$43-$B46))/($C46-$B46)+$D45,2),""),"")</f>
        <v/>
      </c>
    </row>
    <row r="47" spans="1:6" x14ac:dyDescent="0.25">
      <c r="B47" s="26">
        <f t="shared" ref="B47:B48" si="0">+C46</f>
        <v>3000000</v>
      </c>
      <c r="C47" s="26">
        <v>10000000</v>
      </c>
      <c r="D47" s="2">
        <v>0.9</v>
      </c>
      <c r="E47" s="43" t="str">
        <f>+IF($D$43&lt;(C47),IF($D$43&gt;B47,ROUND(($D47*($D$43-$B47))/($C47-$B47)+$D46,2),""),"")</f>
        <v/>
      </c>
    </row>
    <row r="48" spans="1:6" x14ac:dyDescent="0.25">
      <c r="B48" s="26">
        <f t="shared" si="0"/>
        <v>10000000</v>
      </c>
      <c r="C48" s="26">
        <v>50000000</v>
      </c>
      <c r="D48" s="2">
        <v>1.4</v>
      </c>
      <c r="E48" s="43" t="str">
        <f>+IF($D$43&lt;(C48),IF($D$43&gt;B48,ROUND((0.1*($D$43-$B48))/($C48-$B48)+$D48,2),""),"")</f>
        <v/>
      </c>
    </row>
    <row r="49" spans="1:6" x14ac:dyDescent="0.25">
      <c r="B49" s="26">
        <f>+C48</f>
        <v>50000000</v>
      </c>
      <c r="C49" s="8"/>
      <c r="D49">
        <v>1.5</v>
      </c>
      <c r="E49" s="43" t="str">
        <f>+IF($D$43&gt;B49,D49,"")</f>
        <v/>
      </c>
    </row>
    <row r="50" spans="1:6" s="2" customFormat="1" x14ac:dyDescent="0.25">
      <c r="A50" s="4"/>
      <c r="B50" s="26"/>
      <c r="C50" s="8"/>
      <c r="E50" s="29"/>
      <c r="F50" s="8"/>
    </row>
    <row r="51" spans="1:6" s="2" customFormat="1" x14ac:dyDescent="0.25">
      <c r="A51" s="6" t="s">
        <v>42</v>
      </c>
      <c r="B51" s="26"/>
      <c r="C51" s="31" t="s">
        <v>45</v>
      </c>
      <c r="E51" s="29"/>
      <c r="F51" s="32"/>
    </row>
    <row r="52" spans="1:6" s="2" customFormat="1" x14ac:dyDescent="0.25">
      <c r="A52" s="1" t="s">
        <v>43</v>
      </c>
      <c r="B52" s="26">
        <v>7600000</v>
      </c>
      <c r="C52" s="41">
        <f>+IF($H$9&lt;(B52+1),80%,)</f>
        <v>0.8</v>
      </c>
      <c r="E52" s="29"/>
      <c r="F52" s="8"/>
    </row>
    <row r="53" spans="1:6" s="2" customFormat="1" x14ac:dyDescent="0.25">
      <c r="A53" s="1" t="s">
        <v>44</v>
      </c>
      <c r="B53" s="26">
        <f>+B52</f>
        <v>7600000</v>
      </c>
      <c r="C53" s="41">
        <f>+IF($H$9&gt;B53,85%,)</f>
        <v>0</v>
      </c>
      <c r="E53" s="29"/>
      <c r="F53" s="8"/>
    </row>
    <row r="54" spans="1:6" s="2" customFormat="1" ht="15.75" thickBot="1" x14ac:dyDescent="0.3">
      <c r="A54" s="4" t="s">
        <v>46</v>
      </c>
      <c r="B54" s="26"/>
      <c r="C54" s="8"/>
      <c r="E54" s="13">
        <f>+$H$9*(C52+C53)</f>
        <v>0</v>
      </c>
      <c r="F54" s="8"/>
    </row>
    <row r="55" spans="1:6" s="15" customFormat="1" ht="25.15" customHeight="1" thickBot="1" x14ac:dyDescent="0.3">
      <c r="A55" s="33" t="s">
        <v>47</v>
      </c>
      <c r="B55" s="34"/>
      <c r="C55" s="35"/>
      <c r="D55" s="36"/>
      <c r="E55" s="37"/>
      <c r="F55" s="40">
        <f>+MIN(E54,F41)</f>
        <v>0</v>
      </c>
    </row>
    <row r="56" spans="1:6" ht="15.75" thickBot="1" x14ac:dyDescent="0.3"/>
    <row r="57" spans="1:6" s="15" customFormat="1" ht="23.45" customHeight="1" thickBot="1" x14ac:dyDescent="0.3">
      <c r="A57" s="33" t="s">
        <v>41</v>
      </c>
      <c r="B57" s="38"/>
      <c r="C57" s="38"/>
      <c r="D57" s="38"/>
      <c r="E57" s="38"/>
      <c r="F57" s="39">
        <f>+F55*(SUM(E45:E49))%</f>
        <v>0</v>
      </c>
    </row>
  </sheetData>
  <mergeCells count="2">
    <mergeCell ref="H3:I3"/>
    <mergeCell ref="B33:E33"/>
  </mergeCells>
  <pageMargins left="0.46" right="0.25" top="0.38" bottom="0.49" header="0.25" footer="0.2"/>
  <pageSetup paperSize="9" scale="85" fitToHeight="0" orientation="portrait" r:id="rId1"/>
  <headerFooter>
    <oddFooter>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CVAE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 YOUMBI</dc:creator>
  <cp:lastModifiedBy>Sorel YOUMBI</cp:lastModifiedBy>
  <cp:lastPrinted>2019-03-04T13:40:18Z</cp:lastPrinted>
  <dcterms:created xsi:type="dcterms:W3CDTF">2011-03-28T09:58:26Z</dcterms:created>
  <dcterms:modified xsi:type="dcterms:W3CDTF">2021-11-22T08:24:20Z</dcterms:modified>
</cp:coreProperties>
</file>