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-120" yWindow="-120" windowWidth="29040" windowHeight="15840" tabRatio="500" firstSheet="10" activeTab="19"/>
  </bookViews>
  <sheets>
    <sheet name="10.2018" sheetId="1" r:id="rId1"/>
    <sheet name="11.2018" sheetId="2" r:id="rId2"/>
    <sheet name="12.2018" sheetId="3" r:id="rId3"/>
    <sheet name="01.2019" sheetId="4" r:id="rId4"/>
    <sheet name="02.2019" sheetId="5" r:id="rId5"/>
    <sheet name="03.2019" sheetId="6" r:id="rId6"/>
    <sheet name="04.2019" sheetId="7" r:id="rId7"/>
    <sheet name="05.2019" sheetId="8" r:id="rId8"/>
    <sheet name="06.2019" sheetId="9" r:id="rId9"/>
    <sheet name="08.2019" sheetId="11" r:id="rId10"/>
    <sheet name="09.2019" sheetId="12" r:id="rId11"/>
    <sheet name="10.2019" sheetId="13" r:id="rId12"/>
    <sheet name="11.2019" sheetId="14" r:id="rId13"/>
    <sheet name="12.2019" sheetId="15" r:id="rId14"/>
    <sheet name="01.2020" sheetId="16" r:id="rId15"/>
    <sheet name="02.2020" sheetId="17" r:id="rId16"/>
    <sheet name="03.2020" sheetId="18" r:id="rId17"/>
    <sheet name="06.2020" sheetId="19" r:id="rId18"/>
    <sheet name="07.2020" sheetId="20" r:id="rId19"/>
    <sheet name="09.2020" sheetId="21" r:id="rId20"/>
    <sheet name="10.2020" sheetId="22" r:id="rId2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21" i="22" l="1"/>
  <c r="P10" i="22"/>
  <c r="P9" i="22"/>
  <c r="P10" i="21"/>
  <c r="P9" i="21"/>
  <c r="P8" i="21"/>
  <c r="P9" i="20"/>
  <c r="R9" i="20" s="1"/>
  <c r="P8" i="20"/>
  <c r="R8" i="20" s="1"/>
  <c r="P9" i="19"/>
  <c r="J10" i="22"/>
  <c r="J21" i="22" s="1"/>
  <c r="C11" i="22"/>
  <c r="C11" i="21"/>
  <c r="C21" i="21" s="1"/>
  <c r="O21" i="22"/>
  <c r="N21" i="22"/>
  <c r="M21" i="22"/>
  <c r="L21" i="22"/>
  <c r="K21" i="22"/>
  <c r="I21" i="22"/>
  <c r="H21" i="22"/>
  <c r="G21" i="22"/>
  <c r="F21" i="22"/>
  <c r="E21" i="22"/>
  <c r="D21" i="22"/>
  <c r="C21" i="22"/>
  <c r="R20" i="22"/>
  <c r="R19" i="22"/>
  <c r="R18" i="22"/>
  <c r="R17" i="22"/>
  <c r="R16" i="22"/>
  <c r="R15" i="22"/>
  <c r="R14" i="22"/>
  <c r="R13" i="22"/>
  <c r="R12" i="22"/>
  <c r="R11" i="22"/>
  <c r="R10" i="22"/>
  <c r="R9" i="22"/>
  <c r="R8" i="22"/>
  <c r="R7" i="22"/>
  <c r="R6" i="22"/>
  <c r="O21" i="21"/>
  <c r="N21" i="21"/>
  <c r="M21" i="21"/>
  <c r="L21" i="21"/>
  <c r="K21" i="21"/>
  <c r="J21" i="21"/>
  <c r="I21" i="21"/>
  <c r="H21" i="21"/>
  <c r="G21" i="21"/>
  <c r="F21" i="21"/>
  <c r="E21" i="21"/>
  <c r="D21" i="21"/>
  <c r="R20" i="21"/>
  <c r="R19" i="21"/>
  <c r="R18" i="21"/>
  <c r="R17" i="21"/>
  <c r="R16" i="21"/>
  <c r="R15" i="21"/>
  <c r="R14" i="21"/>
  <c r="R13" i="21"/>
  <c r="R12" i="21"/>
  <c r="R11" i="21"/>
  <c r="R10" i="21"/>
  <c r="R9" i="21"/>
  <c r="R8" i="21"/>
  <c r="R7" i="21"/>
  <c r="R6" i="21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R20" i="20"/>
  <c r="R19" i="20"/>
  <c r="R18" i="20"/>
  <c r="R17" i="20"/>
  <c r="R16" i="20"/>
  <c r="R15" i="20"/>
  <c r="R14" i="20"/>
  <c r="R13" i="20"/>
  <c r="R12" i="20"/>
  <c r="R11" i="20"/>
  <c r="R10" i="20"/>
  <c r="R7" i="20"/>
  <c r="R6" i="20"/>
  <c r="R21" i="21" l="1"/>
  <c r="P22" i="21" s="1"/>
  <c r="R21" i="20"/>
  <c r="P22" i="20" s="1"/>
  <c r="P22" i="22"/>
  <c r="X32" i="18"/>
  <c r="X29" i="18"/>
  <c r="X27" i="18"/>
  <c r="P33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C9" i="18"/>
  <c r="R8" i="18"/>
  <c r="R7" i="18"/>
  <c r="R6" i="18"/>
  <c r="O21" i="17"/>
  <c r="N21" i="17"/>
  <c r="M21" i="17"/>
  <c r="L21" i="17"/>
  <c r="K21" i="17"/>
  <c r="J21" i="17"/>
  <c r="I21" i="17"/>
  <c r="H21" i="17"/>
  <c r="G21" i="17"/>
  <c r="F21" i="17"/>
  <c r="E21" i="17"/>
  <c r="D21" i="17"/>
  <c r="R20" i="17"/>
  <c r="R19" i="17"/>
  <c r="R18" i="17"/>
  <c r="R17" i="17"/>
  <c r="R16" i="17"/>
  <c r="R15" i="17"/>
  <c r="R14" i="17"/>
  <c r="R13" i="17"/>
  <c r="R12" i="17"/>
  <c r="R11" i="17"/>
  <c r="R10" i="17"/>
  <c r="R21" i="17" s="1"/>
  <c r="R9" i="17"/>
  <c r="C9" i="17"/>
  <c r="R8" i="17"/>
  <c r="R7" i="17"/>
  <c r="C21" i="17"/>
  <c r="R6" i="17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C9" i="16"/>
  <c r="R8" i="16"/>
  <c r="R7" i="16"/>
  <c r="R21" i="16" s="1"/>
  <c r="R6" i="16"/>
  <c r="P22" i="17" l="1"/>
  <c r="P22" i="16"/>
  <c r="R21" i="19"/>
  <c r="P22" i="19" s="1"/>
  <c r="R21" i="18"/>
  <c r="P22" i="18" s="1"/>
  <c r="C9" i="15"/>
  <c r="C9" i="14"/>
  <c r="C9" i="13"/>
  <c r="C9" i="12"/>
  <c r="H30" i="12"/>
  <c r="O21" i="15"/>
  <c r="N21" i="15"/>
  <c r="M21" i="15"/>
  <c r="L21" i="15"/>
  <c r="K21" i="15"/>
  <c r="J21" i="15"/>
  <c r="I21" i="15"/>
  <c r="H21" i="15"/>
  <c r="G21" i="15"/>
  <c r="F21" i="15"/>
  <c r="E21" i="15"/>
  <c r="D21" i="15"/>
  <c r="R20" i="15"/>
  <c r="R19" i="15"/>
  <c r="R18" i="15"/>
  <c r="R17" i="15"/>
  <c r="R16" i="15"/>
  <c r="R15" i="15"/>
  <c r="R14" i="15"/>
  <c r="R13" i="15"/>
  <c r="R12" i="15"/>
  <c r="R11" i="15"/>
  <c r="R10" i="15"/>
  <c r="R9" i="15"/>
  <c r="R8" i="15"/>
  <c r="R7" i="15"/>
  <c r="C21" i="15"/>
  <c r="R6" i="15"/>
  <c r="R21" i="15" s="1"/>
  <c r="P22" i="15" l="1"/>
  <c r="O21" i="14"/>
  <c r="N21" i="14"/>
  <c r="M21" i="14"/>
  <c r="L21" i="14"/>
  <c r="K21" i="14"/>
  <c r="J21" i="14"/>
  <c r="I21" i="14"/>
  <c r="H21" i="14"/>
  <c r="G21" i="14"/>
  <c r="F21" i="14"/>
  <c r="E21" i="14"/>
  <c r="D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7" i="14"/>
  <c r="C21" i="14"/>
  <c r="R6" i="14"/>
  <c r="R21" i="14" s="1"/>
  <c r="O21" i="13"/>
  <c r="N21" i="13"/>
  <c r="M21" i="13"/>
  <c r="L21" i="13"/>
  <c r="K21" i="13"/>
  <c r="J21" i="13"/>
  <c r="I21" i="13"/>
  <c r="H21" i="13"/>
  <c r="G21" i="13"/>
  <c r="F21" i="13"/>
  <c r="E21" i="13"/>
  <c r="D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C21" i="13"/>
  <c r="R6" i="13"/>
  <c r="R21" i="13" s="1"/>
  <c r="O21" i="12"/>
  <c r="N21" i="12"/>
  <c r="M21" i="12"/>
  <c r="L21" i="12"/>
  <c r="K21" i="12"/>
  <c r="J21" i="12"/>
  <c r="I21" i="12"/>
  <c r="H21" i="12"/>
  <c r="G21" i="12"/>
  <c r="F21" i="12"/>
  <c r="E21" i="12"/>
  <c r="D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C21" i="12"/>
  <c r="R6" i="12"/>
  <c r="R21" i="12" s="1"/>
  <c r="O21" i="11"/>
  <c r="N21" i="11"/>
  <c r="M21" i="11"/>
  <c r="L21" i="11"/>
  <c r="K21" i="11"/>
  <c r="J21" i="11"/>
  <c r="I21" i="11"/>
  <c r="H21" i="11"/>
  <c r="G21" i="11"/>
  <c r="F21" i="11"/>
  <c r="E21" i="11"/>
  <c r="D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C9" i="11"/>
  <c r="R8" i="11"/>
  <c r="R7" i="11"/>
  <c r="C7" i="11"/>
  <c r="C21" i="11" s="1"/>
  <c r="R6" i="11"/>
  <c r="R21" i="11" s="1"/>
  <c r="P22" i="11" s="1"/>
  <c r="O21" i="9"/>
  <c r="N21" i="9"/>
  <c r="M21" i="9"/>
  <c r="L21" i="9"/>
  <c r="K21" i="9"/>
  <c r="J21" i="9"/>
  <c r="I21" i="9"/>
  <c r="H21" i="9"/>
  <c r="G21" i="9"/>
  <c r="F21" i="9"/>
  <c r="E21" i="9"/>
  <c r="D21" i="9"/>
  <c r="R20" i="9"/>
  <c r="R19" i="9"/>
  <c r="R18" i="9"/>
  <c r="R17" i="9"/>
  <c r="R16" i="9"/>
  <c r="R15" i="9"/>
  <c r="R14" i="9"/>
  <c r="R13" i="9"/>
  <c r="R12" i="9"/>
  <c r="R11" i="9"/>
  <c r="R10" i="9"/>
  <c r="R9" i="9"/>
  <c r="C9" i="9"/>
  <c r="R8" i="9"/>
  <c r="R7" i="9"/>
  <c r="C7" i="9"/>
  <c r="C21" i="9" s="1"/>
  <c r="R6" i="9"/>
  <c r="R21" i="9" s="1"/>
  <c r="P22" i="9" s="1"/>
  <c r="P22" i="14" l="1"/>
  <c r="P22" i="13"/>
  <c r="P22" i="12"/>
  <c r="O21" i="8"/>
  <c r="N21" i="8"/>
  <c r="M21" i="8"/>
  <c r="L21" i="8"/>
  <c r="K21" i="8"/>
  <c r="J21" i="8"/>
  <c r="I21" i="8"/>
  <c r="H21" i="8"/>
  <c r="G21" i="8"/>
  <c r="F21" i="8"/>
  <c r="E21" i="8"/>
  <c r="D21" i="8"/>
  <c r="R20" i="8"/>
  <c r="R19" i="8"/>
  <c r="R18" i="8"/>
  <c r="R17" i="8"/>
  <c r="R16" i="8"/>
  <c r="R15" i="8"/>
  <c r="R14" i="8"/>
  <c r="R13" i="8"/>
  <c r="R12" i="8"/>
  <c r="R11" i="8"/>
  <c r="R10" i="8"/>
  <c r="R9" i="8"/>
  <c r="C9" i="8"/>
  <c r="R8" i="8"/>
  <c r="R7" i="8"/>
  <c r="C7" i="8"/>
  <c r="C21" i="8" s="1"/>
  <c r="R6" i="8"/>
  <c r="R21" i="8" s="1"/>
  <c r="O21" i="7"/>
  <c r="N21" i="7"/>
  <c r="M21" i="7"/>
  <c r="L21" i="7"/>
  <c r="K21" i="7"/>
  <c r="J21" i="7"/>
  <c r="I21" i="7"/>
  <c r="H21" i="7"/>
  <c r="G21" i="7"/>
  <c r="F21" i="7"/>
  <c r="E21" i="7"/>
  <c r="D21" i="7"/>
  <c r="R20" i="7"/>
  <c r="R19" i="7"/>
  <c r="R18" i="7"/>
  <c r="R17" i="7"/>
  <c r="R16" i="7"/>
  <c r="R15" i="7"/>
  <c r="R14" i="7"/>
  <c r="R13" i="7"/>
  <c r="R12" i="7"/>
  <c r="R11" i="7"/>
  <c r="R10" i="7"/>
  <c r="R9" i="7"/>
  <c r="C9" i="7"/>
  <c r="R8" i="7"/>
  <c r="R7" i="7"/>
  <c r="C7" i="7"/>
  <c r="C21" i="7" s="1"/>
  <c r="R6" i="7"/>
  <c r="R21" i="7" s="1"/>
  <c r="O21" i="6"/>
  <c r="N21" i="6"/>
  <c r="M21" i="6"/>
  <c r="L21" i="6"/>
  <c r="K21" i="6"/>
  <c r="J21" i="6"/>
  <c r="I21" i="6"/>
  <c r="H21" i="6"/>
  <c r="G21" i="6"/>
  <c r="F21" i="6"/>
  <c r="E21" i="6"/>
  <c r="D21" i="6"/>
  <c r="R20" i="6"/>
  <c r="R19" i="6"/>
  <c r="R18" i="6"/>
  <c r="R17" i="6"/>
  <c r="R16" i="6"/>
  <c r="R15" i="6"/>
  <c r="R14" i="6"/>
  <c r="R13" i="6"/>
  <c r="R12" i="6"/>
  <c r="R11" i="6"/>
  <c r="R10" i="6"/>
  <c r="R9" i="6"/>
  <c r="C9" i="6"/>
  <c r="R8" i="6"/>
  <c r="R7" i="6"/>
  <c r="C7" i="6"/>
  <c r="C21" i="6" s="1"/>
  <c r="R6" i="6"/>
  <c r="R21" i="6" s="1"/>
  <c r="O21" i="5"/>
  <c r="N21" i="5"/>
  <c r="M21" i="5"/>
  <c r="L21" i="5"/>
  <c r="K21" i="5"/>
  <c r="J21" i="5"/>
  <c r="I21" i="5"/>
  <c r="H21" i="5"/>
  <c r="G21" i="5"/>
  <c r="F21" i="5"/>
  <c r="E21" i="5"/>
  <c r="D21" i="5"/>
  <c r="R20" i="5"/>
  <c r="R19" i="5"/>
  <c r="R18" i="5"/>
  <c r="R17" i="5"/>
  <c r="R16" i="5"/>
  <c r="R15" i="5"/>
  <c r="R14" i="5"/>
  <c r="R13" i="5"/>
  <c r="R12" i="5"/>
  <c r="R11" i="5"/>
  <c r="R10" i="5"/>
  <c r="R9" i="5"/>
  <c r="C9" i="5"/>
  <c r="R8" i="5"/>
  <c r="R7" i="5"/>
  <c r="C7" i="5"/>
  <c r="C21" i="5" s="1"/>
  <c r="R6" i="5"/>
  <c r="R21" i="5" s="1"/>
  <c r="P22" i="5" s="1"/>
  <c r="O21" i="4"/>
  <c r="N21" i="4"/>
  <c r="M21" i="4"/>
  <c r="L21" i="4"/>
  <c r="K21" i="4"/>
  <c r="J21" i="4"/>
  <c r="I21" i="4"/>
  <c r="H21" i="4"/>
  <c r="G21" i="4"/>
  <c r="F21" i="4"/>
  <c r="E21" i="4"/>
  <c r="D21" i="4"/>
  <c r="R20" i="4"/>
  <c r="R19" i="4"/>
  <c r="R18" i="4"/>
  <c r="R17" i="4"/>
  <c r="R16" i="4"/>
  <c r="R15" i="4"/>
  <c r="R14" i="4"/>
  <c r="R13" i="4"/>
  <c r="R12" i="4"/>
  <c r="R11" i="4"/>
  <c r="R10" i="4"/>
  <c r="R9" i="4"/>
  <c r="C9" i="4"/>
  <c r="R8" i="4"/>
  <c r="R7" i="4"/>
  <c r="C7" i="4"/>
  <c r="C21" i="4" s="1"/>
  <c r="R6" i="4"/>
  <c r="R21" i="4" s="1"/>
  <c r="O21" i="3"/>
  <c r="N21" i="3"/>
  <c r="M21" i="3"/>
  <c r="L21" i="3"/>
  <c r="K21" i="3"/>
  <c r="J21" i="3"/>
  <c r="I21" i="3"/>
  <c r="H21" i="3"/>
  <c r="G21" i="3"/>
  <c r="F21" i="3"/>
  <c r="E21" i="3"/>
  <c r="D21" i="3"/>
  <c r="R20" i="3"/>
  <c r="R19" i="3"/>
  <c r="R18" i="3"/>
  <c r="R17" i="3"/>
  <c r="R16" i="3"/>
  <c r="R15" i="3"/>
  <c r="R14" i="3"/>
  <c r="R13" i="3"/>
  <c r="R12" i="3"/>
  <c r="R11" i="3"/>
  <c r="R10" i="3"/>
  <c r="R9" i="3"/>
  <c r="C9" i="3"/>
  <c r="R8" i="3"/>
  <c r="R7" i="3"/>
  <c r="C7" i="3"/>
  <c r="C21" i="3" s="1"/>
  <c r="R6" i="3"/>
  <c r="R21" i="3" s="1"/>
  <c r="P22" i="3" s="1"/>
  <c r="C9" i="2"/>
  <c r="C9" i="1"/>
  <c r="O21" i="2"/>
  <c r="N21" i="2"/>
  <c r="M21" i="2"/>
  <c r="L21" i="2"/>
  <c r="K21" i="2"/>
  <c r="J21" i="2"/>
  <c r="I21" i="2"/>
  <c r="H21" i="2"/>
  <c r="G21" i="2"/>
  <c r="F21" i="2"/>
  <c r="E21" i="2"/>
  <c r="D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C7" i="2"/>
  <c r="C21" i="2" s="1"/>
  <c r="R6" i="2"/>
  <c r="R21" i="2" s="1"/>
  <c r="P22" i="8" l="1"/>
  <c r="P22" i="7"/>
  <c r="P22" i="6"/>
  <c r="P22" i="4"/>
  <c r="P22" i="2"/>
  <c r="C7" i="1" l="1"/>
  <c r="K21" i="1" l="1"/>
  <c r="H21" i="1"/>
  <c r="G21" i="1"/>
  <c r="C21" i="1"/>
  <c r="D21" i="1"/>
  <c r="E21" i="1"/>
  <c r="J21" i="1"/>
  <c r="F21" i="1"/>
  <c r="I21" i="1"/>
  <c r="L21" i="1"/>
  <c r="M21" i="1"/>
  <c r="N21" i="1"/>
  <c r="O21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 l="1"/>
  <c r="P22" i="1" s="1"/>
</calcChain>
</file>

<file path=xl/sharedStrings.xml><?xml version="1.0" encoding="utf-8"?>
<sst xmlns="http://schemas.openxmlformats.org/spreadsheetml/2006/main" count="627" uniqueCount="52">
  <si>
    <t>NOM :</t>
  </si>
  <si>
    <t>Divers</t>
  </si>
  <si>
    <t>Jour</t>
  </si>
  <si>
    <t>Objet</t>
  </si>
  <si>
    <t>Repas</t>
  </si>
  <si>
    <t>Hôtels</t>
  </si>
  <si>
    <t>Parking</t>
  </si>
  <si>
    <t>Essence</t>
  </si>
  <si>
    <t>Péages</t>
  </si>
  <si>
    <t>Nature</t>
  </si>
  <si>
    <t>Montant H.T</t>
  </si>
  <si>
    <t>T.V.A</t>
  </si>
  <si>
    <t>Kms</t>
  </si>
  <si>
    <t>Tarif au Km</t>
  </si>
  <si>
    <t xml:space="preserve">Total frais route </t>
  </si>
  <si>
    <t>TOTAL</t>
  </si>
  <si>
    <t>TOTAL A PAYER</t>
  </si>
  <si>
    <t>Frais Kilométriques</t>
    <phoneticPr fontId="4" type="noConversion"/>
  </si>
  <si>
    <t>NOTE DE FRAIS</t>
  </si>
  <si>
    <t>Transport (Métro, Avion, train,taxi, etc…)</t>
  </si>
  <si>
    <t>La poste</t>
  </si>
  <si>
    <t>Petit matériel (&lt; 500 €)</t>
  </si>
  <si>
    <t>Frais d'actes</t>
  </si>
  <si>
    <t>Matériel &gt; 500 €</t>
  </si>
  <si>
    <t xml:space="preserve">AVANISTA </t>
  </si>
  <si>
    <t>Francilienne de maintenance</t>
  </si>
  <si>
    <t>Kerouaz</t>
  </si>
  <si>
    <t>I-Fihn</t>
  </si>
  <si>
    <t>Mois de : Octobre 2018</t>
  </si>
  <si>
    <t>KONDA Sorel</t>
  </si>
  <si>
    <t>Mois de : Novembre 2018</t>
  </si>
  <si>
    <t>Mois de : Décembre 2018</t>
  </si>
  <si>
    <t>Mois de : Janvier 2019</t>
  </si>
  <si>
    <t>Mois de : Février 2019</t>
  </si>
  <si>
    <t>Mois de : Mars 2019</t>
  </si>
  <si>
    <t>Mois de : Avril 2019</t>
  </si>
  <si>
    <t>Mois de : Mai 2019</t>
  </si>
  <si>
    <t>Mois de : Juin 2019</t>
  </si>
  <si>
    <t>Mois de : Aout 2019</t>
  </si>
  <si>
    <t>Mois de : Septembre 2019</t>
  </si>
  <si>
    <t>Mois de : octobre 2019</t>
  </si>
  <si>
    <t>Mois de : Novembre 2019</t>
  </si>
  <si>
    <t>Mois de : Décembre 2019</t>
  </si>
  <si>
    <t>YOUMBI Sorel</t>
  </si>
  <si>
    <t>Mois de : Janvier 2020</t>
  </si>
  <si>
    <t>Mois de : Février 2020</t>
  </si>
  <si>
    <t>Mois de : Mars 2020</t>
  </si>
  <si>
    <t>Mois de : Juin 2020</t>
  </si>
  <si>
    <t>Francilienne de Maintenance</t>
  </si>
  <si>
    <t xml:space="preserve">Avanista </t>
  </si>
  <si>
    <t>B2C</t>
  </si>
  <si>
    <t>Awalee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</si>
</sst>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"/>
    <numFmt numFmtId="165" formatCode="#,##0.00\ [$€-1]"/>
  </numFmts>
  <fonts count="9" x14ac:knownFonts="1">
    <font>
      <sz val="10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sz val="10"/>
      <name val="Arial"/>
    </font>
    <font>
      <sz val="8"/>
      <name val="Verdana"/>
    </font>
    <font>
      <sz val="10"/>
      <color indexed="8"/>
      <name val="Arial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1" xfId="0" applyFont="1" applyBorder="1" applyAlignment="1"/>
    <xf numFmtId="0" fontId="2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/>
    <xf numFmtId="0" fontId="1" fillId="0" borderId="4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17" fontId="0" fillId="0" borderId="0" xfId="0" applyNumberFormat="1" applyAlignment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11" xfId="0" applyFont="1" applyBorder="1" applyAlignment="1">
      <alignment horizontal="center"/>
    </xf>
    <xf numFmtId="164" fontId="5" fillId="0" borderId="2" xfId="0" applyNumberFormat="1" applyFont="1" applyBorder="1" applyAlignment="1"/>
    <xf numFmtId="0" fontId="5" fillId="0" borderId="2" xfId="0" applyFont="1" applyBorder="1" applyAlignment="1"/>
    <xf numFmtId="0" fontId="0" fillId="0" borderId="0" xfId="0" applyAlignment="1"/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Font="1" applyAlignment="1">
      <alignment vertical="center"/>
    </xf>
    <xf numFmtId="0" fontId="0" fillId="0" borderId="2" xfId="0" applyFont="1" applyBorder="1" applyAlignment="1"/>
    <xf numFmtId="0" fontId="0" fillId="0" borderId="0" xfId="0" applyAlignment="1"/>
    <xf numFmtId="0" fontId="0" fillId="0" borderId="0" xfId="0" applyFont="1" applyAlignment="1">
      <alignment vertical="center"/>
    </xf>
    <xf numFmtId="0" fontId="0" fillId="0" borderId="0" xfId="0" applyAlignment="1"/>
    <xf numFmtId="0" fontId="0" fillId="0" borderId="0" xfId="0" applyFont="1" applyAlignment="1">
      <alignment vertical="center"/>
    </xf>
    <xf numFmtId="0" fontId="0" fillId="0" borderId="0" xfId="0" applyAlignment="1"/>
    <xf numFmtId="0" fontId="0" fillId="0" borderId="0" xfId="0" applyFont="1" applyAlignment="1">
      <alignment vertical="center"/>
    </xf>
    <xf numFmtId="0" fontId="0" fillId="0" borderId="0" xfId="0" applyAlignment="1"/>
    <xf numFmtId="0" fontId="0" fillId="0" borderId="0" xfId="0" applyFont="1" applyAlignment="1">
      <alignment vertical="center"/>
    </xf>
    <xf numFmtId="0" fontId="0" fillId="0" borderId="0" xfId="0" applyAlignment="1"/>
    <xf numFmtId="0" fontId="0" fillId="0" borderId="0" xfId="0" applyFont="1" applyAlignment="1">
      <alignment vertical="center"/>
    </xf>
    <xf numFmtId="0" fontId="7" fillId="2" borderId="10" xfId="0" applyFont="1" applyFill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Normal="100" workbookViewId="0">
      <selection activeCell="U25" sqref="U25"/>
    </sheetView>
  </sheetViews>
  <sheetFormatPr baseColWidth="10" defaultColWidth="14.453125" defaultRowHeight="15" customHeight="1" x14ac:dyDescent="0.25"/>
  <cols>
    <col min="1" max="1" width="9" customWidth="1"/>
    <col min="2" max="2" width="25" bestFit="1" customWidth="1"/>
    <col min="3" max="3" width="12" customWidth="1"/>
    <col min="4" max="4" width="7.26953125" customWidth="1"/>
    <col min="5" max="6" width="7.453125" customWidth="1"/>
    <col min="7" max="8" width="7.453125" style="12" customWidth="1"/>
    <col min="9" max="9" width="8.81640625" bestFit="1" customWidth="1"/>
    <col min="10" max="10" width="7.453125" customWidth="1"/>
    <col min="11" max="11" width="7.453125" style="12" customWidth="1"/>
    <col min="12" max="12" width="7.7265625" customWidth="1"/>
    <col min="13" max="13" width="6.26953125" customWidth="1"/>
    <col min="14" max="14" width="11.453125" customWidth="1"/>
    <col min="15" max="15" width="8" customWidth="1"/>
    <col min="16" max="16" width="8.453125" customWidth="1"/>
    <col min="17" max="17" width="11.7265625" customWidth="1"/>
    <col min="18" max="18" width="14.453125" customWidth="1"/>
    <col min="19" max="28" width="9.1796875" customWidth="1"/>
    <col min="29" max="29" width="10" customWidth="1"/>
  </cols>
  <sheetData>
    <row r="1" spans="1:18" ht="12.75" customHeight="1" x14ac:dyDescent="0.25">
      <c r="A1" s="35" t="s">
        <v>18</v>
      </c>
      <c r="B1" s="36"/>
      <c r="C1" s="13" t="s">
        <v>28</v>
      </c>
      <c r="D1" s="1"/>
      <c r="E1" s="1"/>
      <c r="F1" s="1"/>
      <c r="G1" s="11"/>
      <c r="H1" s="11"/>
      <c r="I1" s="1"/>
      <c r="J1" s="1"/>
      <c r="K1" s="11"/>
      <c r="L1" s="1"/>
      <c r="M1" s="1"/>
      <c r="N1" s="1"/>
      <c r="O1" s="1"/>
      <c r="P1" s="1"/>
      <c r="Q1" s="1"/>
      <c r="R1" s="1"/>
    </row>
    <row r="2" spans="1:18" ht="12.75" customHeight="1" x14ac:dyDescent="0.25">
      <c r="A2" s="1" t="s">
        <v>0</v>
      </c>
      <c r="B2" s="19" t="s">
        <v>29</v>
      </c>
      <c r="C2" s="1"/>
      <c r="D2" s="1"/>
      <c r="E2" s="1"/>
      <c r="F2" s="1"/>
      <c r="G2" s="11"/>
      <c r="H2" s="11"/>
      <c r="I2" s="1"/>
      <c r="J2" s="1"/>
      <c r="K2" s="11"/>
      <c r="L2" s="1"/>
      <c r="M2" s="1"/>
      <c r="N2" s="1"/>
      <c r="O2" s="1"/>
      <c r="P2" s="1"/>
      <c r="Q2" s="1"/>
      <c r="R2" s="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"/>
      <c r="R3" s="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1" t="s">
        <v>1</v>
      </c>
      <c r="N4" s="42"/>
      <c r="O4" s="42"/>
      <c r="P4" s="37" t="s">
        <v>17</v>
      </c>
      <c r="Q4" s="37"/>
      <c r="R4" s="37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"/>
      <c r="B22" s="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8">
        <f>SUM(C21:O21)+R21</f>
        <v>16.906399999999998</v>
      </c>
      <c r="Q22" s="39"/>
      <c r="R22" s="40"/>
    </row>
    <row r="23" spans="1:18" ht="12.75" customHeight="1" x14ac:dyDescent="0.25">
      <c r="A23" s="1"/>
      <c r="B23" s="1"/>
      <c r="C23" s="1"/>
      <c r="D23" s="1"/>
      <c r="E23" s="1"/>
      <c r="F23" s="1"/>
      <c r="G23" s="11"/>
      <c r="H23" s="11"/>
      <c r="I23" s="1"/>
      <c r="J23" s="1"/>
      <c r="K23" s="11"/>
      <c r="L23" s="1"/>
      <c r="M23" s="1"/>
      <c r="N23" s="1"/>
      <c r="O23" s="1"/>
      <c r="P23" s="6"/>
      <c r="Q23" s="6"/>
      <c r="R23" s="1"/>
    </row>
    <row r="24" spans="1:18" ht="12.75" customHeight="1" x14ac:dyDescent="0.25">
      <c r="A24" s="1"/>
      <c r="B24" s="2"/>
      <c r="C24" s="2"/>
      <c r="D24" s="2"/>
      <c r="E24" s="2"/>
      <c r="F24" s="1"/>
      <c r="G24" s="11"/>
      <c r="H24" s="11"/>
      <c r="I24" s="1"/>
      <c r="J24" s="1"/>
      <c r="K24" s="11"/>
      <c r="L24" s="1"/>
      <c r="M24" s="1"/>
      <c r="N24" s="1"/>
      <c r="O24" s="1"/>
      <c r="P24" s="1"/>
      <c r="Q24" s="1"/>
      <c r="R24" s="1"/>
    </row>
    <row r="25" spans="1:18" ht="12.75" customHeight="1" x14ac:dyDescent="0.25">
      <c r="A25" s="1"/>
      <c r="B25" s="6"/>
      <c r="C25" s="6"/>
      <c r="D25" s="6"/>
      <c r="E25" s="6"/>
      <c r="F25" s="1"/>
      <c r="G25" s="11"/>
      <c r="H25" s="11"/>
      <c r="I25" s="1"/>
      <c r="J25" s="1"/>
      <c r="K25" s="11"/>
      <c r="L25" s="1"/>
      <c r="M25" s="1"/>
      <c r="N25" s="1"/>
      <c r="O25" s="1"/>
      <c r="P25" s="1"/>
      <c r="Q25" s="1"/>
      <c r="R25" s="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P4:R4"/>
    <mergeCell ref="P22:R22"/>
    <mergeCell ref="M4:O4"/>
  </mergeCells>
  <phoneticPr fontId="4" type="noConversion"/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B3" sqref="B3"/>
    </sheetView>
  </sheetViews>
  <sheetFormatPr baseColWidth="10" defaultColWidth="14.453125" defaultRowHeight="15" customHeight="1" x14ac:dyDescent="0.25"/>
  <cols>
    <col min="1" max="1" width="9" style="28" customWidth="1"/>
    <col min="2" max="2" width="28.1796875" style="28" customWidth="1"/>
    <col min="3" max="3" width="12" style="28" customWidth="1"/>
    <col min="4" max="4" width="7.26953125" style="28" customWidth="1"/>
    <col min="5" max="8" width="7.453125" style="28" customWidth="1"/>
    <col min="9" max="9" width="8.81640625" style="28" bestFit="1" customWidth="1"/>
    <col min="10" max="11" width="7.453125" style="28" customWidth="1"/>
    <col min="12" max="12" width="7.7265625" style="28" customWidth="1"/>
    <col min="13" max="13" width="6.26953125" style="28" customWidth="1"/>
    <col min="14" max="14" width="11.453125" style="28" customWidth="1"/>
    <col min="15" max="15" width="8" style="28" customWidth="1"/>
    <col min="16" max="16" width="8.453125" style="28" customWidth="1"/>
    <col min="17" max="17" width="11.7265625" style="28" customWidth="1"/>
    <col min="18" max="18" width="14.453125" style="28" customWidth="1"/>
    <col min="19" max="28" width="9.1796875" style="28" customWidth="1"/>
    <col min="29" max="29" width="10" style="28" customWidth="1"/>
    <col min="30" max="16384" width="14.453125" style="28"/>
  </cols>
  <sheetData>
    <row r="1" spans="1:18" ht="12.75" customHeight="1" x14ac:dyDescent="0.25">
      <c r="A1" s="35" t="s">
        <v>18</v>
      </c>
      <c r="B1" s="36"/>
      <c r="C1" s="13" t="s">
        <v>38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7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1" t="s">
        <v>1</v>
      </c>
      <c r="N4" s="42"/>
      <c r="O4" s="42"/>
      <c r="P4" s="37" t="s">
        <v>17</v>
      </c>
      <c r="Q4" s="37"/>
      <c r="R4" s="37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8">
        <f>SUM(C21:O21)+R21</f>
        <v>16.906399999999998</v>
      </c>
      <c r="Q22" s="39"/>
      <c r="R22" s="40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L17" sqref="L17"/>
    </sheetView>
  </sheetViews>
  <sheetFormatPr baseColWidth="10" defaultColWidth="14.453125" defaultRowHeight="15" customHeight="1" x14ac:dyDescent="0.25"/>
  <cols>
    <col min="1" max="1" width="9" style="28" customWidth="1"/>
    <col min="2" max="2" width="28.1796875" style="28" customWidth="1"/>
    <col min="3" max="3" width="12" style="28" customWidth="1"/>
    <col min="4" max="4" width="7.26953125" style="28" customWidth="1"/>
    <col min="5" max="8" width="7.453125" style="28" customWidth="1"/>
    <col min="9" max="9" width="8.81640625" style="28" bestFit="1" customWidth="1"/>
    <col min="10" max="11" width="7.453125" style="28" customWidth="1"/>
    <col min="12" max="12" width="7.7265625" style="28" customWidth="1"/>
    <col min="13" max="13" width="6.26953125" style="28" customWidth="1"/>
    <col min="14" max="14" width="11.453125" style="28" customWidth="1"/>
    <col min="15" max="15" width="8" style="28" customWidth="1"/>
    <col min="16" max="16" width="8.453125" style="28" customWidth="1"/>
    <col min="17" max="17" width="11.7265625" style="28" customWidth="1"/>
    <col min="18" max="18" width="14.453125" style="28" customWidth="1"/>
    <col min="19" max="28" width="9.1796875" style="28" customWidth="1"/>
    <col min="29" max="29" width="10" style="28" customWidth="1"/>
    <col min="30" max="16384" width="14.453125" style="28"/>
  </cols>
  <sheetData>
    <row r="1" spans="1:18" ht="12.75" customHeight="1" x14ac:dyDescent="0.25">
      <c r="A1" s="35" t="s">
        <v>18</v>
      </c>
      <c r="B1" s="36"/>
      <c r="C1" s="13" t="s">
        <v>39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7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1" t="s">
        <v>1</v>
      </c>
      <c r="N4" s="42"/>
      <c r="O4" s="42"/>
      <c r="P4" s="37" t="s">
        <v>17</v>
      </c>
      <c r="Q4" s="37"/>
      <c r="R4" s="37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v>2.8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4.49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2.8*2+3.38</f>
        <v>8.98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16.27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8">
        <f>SUM(C21:O21)+R21</f>
        <v>18.636399999999998</v>
      </c>
      <c r="Q22" s="39"/>
      <c r="R22" s="40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>
      <c r="H30" s="28">
        <f>1.69*2</f>
        <v>3.38</v>
      </c>
    </row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C9" sqref="C9"/>
    </sheetView>
  </sheetViews>
  <sheetFormatPr baseColWidth="10" defaultColWidth="14.453125" defaultRowHeight="15" customHeight="1" x14ac:dyDescent="0.25"/>
  <cols>
    <col min="1" max="1" width="9" style="28" customWidth="1"/>
    <col min="2" max="2" width="28.1796875" style="28" customWidth="1"/>
    <col min="3" max="3" width="12" style="28" customWidth="1"/>
    <col min="4" max="4" width="7.26953125" style="28" customWidth="1"/>
    <col min="5" max="8" width="7.453125" style="28" customWidth="1"/>
    <col min="9" max="9" width="8.81640625" style="28" bestFit="1" customWidth="1"/>
    <col min="10" max="11" width="7.453125" style="28" customWidth="1"/>
    <col min="12" max="12" width="7.7265625" style="28" customWidth="1"/>
    <col min="13" max="13" width="6.26953125" style="28" customWidth="1"/>
    <col min="14" max="14" width="11.453125" style="28" customWidth="1"/>
    <col min="15" max="15" width="8" style="28" customWidth="1"/>
    <col min="16" max="16" width="8.453125" style="28" customWidth="1"/>
    <col min="17" max="17" width="11.7265625" style="28" customWidth="1"/>
    <col min="18" max="18" width="14.453125" style="28" customWidth="1"/>
    <col min="19" max="28" width="9.1796875" style="28" customWidth="1"/>
    <col min="29" max="29" width="10" style="28" customWidth="1"/>
    <col min="30" max="16384" width="14.453125" style="28"/>
  </cols>
  <sheetData>
    <row r="1" spans="1:18" ht="12.75" customHeight="1" x14ac:dyDescent="0.25">
      <c r="A1" s="35" t="s">
        <v>18</v>
      </c>
      <c r="B1" s="36"/>
      <c r="C1" s="13" t="s">
        <v>40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7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1" t="s">
        <v>1</v>
      </c>
      <c r="N4" s="42"/>
      <c r="O4" s="42"/>
      <c r="P4" s="37" t="s">
        <v>17</v>
      </c>
      <c r="Q4" s="37"/>
      <c r="R4" s="37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v>2.8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4.49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2.8*2+3.38</f>
        <v>8.98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16.27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8">
        <f>SUM(C21:O21)+R21</f>
        <v>18.636399999999998</v>
      </c>
      <c r="Q22" s="39"/>
      <c r="R22" s="40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C8" sqref="C8"/>
    </sheetView>
  </sheetViews>
  <sheetFormatPr baseColWidth="10" defaultColWidth="14.453125" defaultRowHeight="15" customHeight="1" x14ac:dyDescent="0.25"/>
  <cols>
    <col min="1" max="1" width="9" style="28" customWidth="1"/>
    <col min="2" max="2" width="28.1796875" style="28" customWidth="1"/>
    <col min="3" max="3" width="12" style="28" customWidth="1"/>
    <col min="4" max="4" width="7.26953125" style="28" customWidth="1"/>
    <col min="5" max="8" width="7.453125" style="28" customWidth="1"/>
    <col min="9" max="9" width="8.81640625" style="28" bestFit="1" customWidth="1"/>
    <col min="10" max="11" width="7.453125" style="28" customWidth="1"/>
    <col min="12" max="12" width="7.7265625" style="28" customWidth="1"/>
    <col min="13" max="13" width="6.26953125" style="28" customWidth="1"/>
    <col min="14" max="14" width="11.453125" style="28" customWidth="1"/>
    <col min="15" max="15" width="8" style="28" customWidth="1"/>
    <col min="16" max="16" width="8.453125" style="28" customWidth="1"/>
    <col min="17" max="17" width="11.7265625" style="28" customWidth="1"/>
    <col min="18" max="18" width="14.453125" style="28" customWidth="1"/>
    <col min="19" max="28" width="9.1796875" style="28" customWidth="1"/>
    <col min="29" max="29" width="10" style="28" customWidth="1"/>
    <col min="30" max="16384" width="14.453125" style="28"/>
  </cols>
  <sheetData>
    <row r="1" spans="1:18" ht="12.75" customHeight="1" x14ac:dyDescent="0.25">
      <c r="A1" s="35" t="s">
        <v>18</v>
      </c>
      <c r="B1" s="36"/>
      <c r="C1" s="13" t="s">
        <v>41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7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1" t="s">
        <v>1</v>
      </c>
      <c r="N4" s="42"/>
      <c r="O4" s="42"/>
      <c r="P4" s="37" t="s">
        <v>17</v>
      </c>
      <c r="Q4" s="37"/>
      <c r="R4" s="37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v>2.8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4.49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2.8*2+3.38</f>
        <v>8.98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16.27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8">
        <f>SUM(C21:O21)+R21</f>
        <v>18.636399999999998</v>
      </c>
      <c r="Q22" s="39"/>
      <c r="R22" s="40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C8" sqref="C8"/>
    </sheetView>
  </sheetViews>
  <sheetFormatPr baseColWidth="10" defaultColWidth="14.453125" defaultRowHeight="15" customHeight="1" x14ac:dyDescent="0.25"/>
  <cols>
    <col min="1" max="1" width="9" style="30" customWidth="1"/>
    <col min="2" max="2" width="28.1796875" style="30" customWidth="1"/>
    <col min="3" max="3" width="12" style="30" customWidth="1"/>
    <col min="4" max="4" width="7.26953125" style="30" customWidth="1"/>
    <col min="5" max="8" width="7.453125" style="30" customWidth="1"/>
    <col min="9" max="9" width="8.81640625" style="30" bestFit="1" customWidth="1"/>
    <col min="10" max="11" width="7.453125" style="30" customWidth="1"/>
    <col min="12" max="12" width="7.7265625" style="30" customWidth="1"/>
    <col min="13" max="13" width="6.26953125" style="30" customWidth="1"/>
    <col min="14" max="14" width="11.453125" style="30" customWidth="1"/>
    <col min="15" max="15" width="8" style="30" customWidth="1"/>
    <col min="16" max="16" width="8.453125" style="30" customWidth="1"/>
    <col min="17" max="17" width="11.7265625" style="30" customWidth="1"/>
    <col min="18" max="18" width="14.453125" style="30" customWidth="1"/>
    <col min="19" max="28" width="9.1796875" style="30" customWidth="1"/>
    <col min="29" max="29" width="10" style="30" customWidth="1"/>
    <col min="30" max="16384" width="14.453125" style="30"/>
  </cols>
  <sheetData>
    <row r="1" spans="1:18" ht="12.75" customHeight="1" x14ac:dyDescent="0.25">
      <c r="A1" s="35" t="s">
        <v>18</v>
      </c>
      <c r="B1" s="36"/>
      <c r="C1" s="13" t="s">
        <v>42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9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1" t="s">
        <v>1</v>
      </c>
      <c r="N4" s="42"/>
      <c r="O4" s="42"/>
      <c r="P4" s="37" t="s">
        <v>17</v>
      </c>
      <c r="Q4" s="37"/>
      <c r="R4" s="37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>
        <v>7.5</v>
      </c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v>2.8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4.49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2.8*2+3.38</f>
        <v>8.98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16.27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7.5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8">
        <f>SUM(C21:O21)+R21</f>
        <v>26.136399999999998</v>
      </c>
      <c r="Q22" s="39"/>
      <c r="R22" s="40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C8" sqref="C8"/>
    </sheetView>
  </sheetViews>
  <sheetFormatPr baseColWidth="10" defaultColWidth="14.453125" defaultRowHeight="15" customHeight="1" x14ac:dyDescent="0.25"/>
  <cols>
    <col min="1" max="1" width="9" style="32" customWidth="1"/>
    <col min="2" max="2" width="28.1796875" style="32" customWidth="1"/>
    <col min="3" max="3" width="12" style="32" customWidth="1"/>
    <col min="4" max="4" width="7.26953125" style="32" customWidth="1"/>
    <col min="5" max="8" width="7.453125" style="32" customWidth="1"/>
    <col min="9" max="9" width="8.81640625" style="32" bestFit="1" customWidth="1"/>
    <col min="10" max="11" width="7.453125" style="32" customWidth="1"/>
    <col min="12" max="12" width="7.7265625" style="32" customWidth="1"/>
    <col min="13" max="13" width="6.26953125" style="32" customWidth="1"/>
    <col min="14" max="14" width="11.453125" style="32" customWidth="1"/>
    <col min="15" max="15" width="8" style="32" customWidth="1"/>
    <col min="16" max="16" width="8.453125" style="32" customWidth="1"/>
    <col min="17" max="17" width="11.7265625" style="32" customWidth="1"/>
    <col min="18" max="18" width="14.453125" style="32" customWidth="1"/>
    <col min="19" max="28" width="9.1796875" style="32" customWidth="1"/>
    <col min="29" max="29" width="10" style="32" customWidth="1"/>
    <col min="30" max="16384" width="14.453125" style="32"/>
  </cols>
  <sheetData>
    <row r="1" spans="1:18" ht="12.75" customHeight="1" x14ac:dyDescent="0.25">
      <c r="A1" s="35" t="s">
        <v>18</v>
      </c>
      <c r="B1" s="36"/>
      <c r="C1" s="13" t="s">
        <v>44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31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1" t="s">
        <v>1</v>
      </c>
      <c r="N4" s="42"/>
      <c r="O4" s="42"/>
      <c r="P4" s="37" t="s">
        <v>17</v>
      </c>
      <c r="Q4" s="37"/>
      <c r="R4" s="37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>
        <v>7.5</v>
      </c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v>2.8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4.49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2.8*2+3.38</f>
        <v>8.98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16.27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7.5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8">
        <f>SUM(C21:O21)+R21</f>
        <v>26.136399999999998</v>
      </c>
      <c r="Q22" s="39"/>
      <c r="R22" s="40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C8" sqref="C8"/>
    </sheetView>
  </sheetViews>
  <sheetFormatPr baseColWidth="10" defaultColWidth="14.453125" defaultRowHeight="15" customHeight="1" x14ac:dyDescent="0.25"/>
  <cols>
    <col min="1" max="1" width="9" style="32" customWidth="1"/>
    <col min="2" max="2" width="28.1796875" style="32" customWidth="1"/>
    <col min="3" max="3" width="12" style="32" customWidth="1"/>
    <col min="4" max="4" width="7.26953125" style="32" customWidth="1"/>
    <col min="5" max="8" width="7.453125" style="32" customWidth="1"/>
    <col min="9" max="9" width="8.81640625" style="32" bestFit="1" customWidth="1"/>
    <col min="10" max="11" width="7.453125" style="32" customWidth="1"/>
    <col min="12" max="12" width="7.7265625" style="32" customWidth="1"/>
    <col min="13" max="13" width="6.26953125" style="32" customWidth="1"/>
    <col min="14" max="14" width="11.453125" style="32" customWidth="1"/>
    <col min="15" max="15" width="8" style="32" customWidth="1"/>
    <col min="16" max="16" width="8.453125" style="32" customWidth="1"/>
    <col min="17" max="17" width="11.7265625" style="32" customWidth="1"/>
    <col min="18" max="18" width="14.453125" style="32" customWidth="1"/>
    <col min="19" max="28" width="9.1796875" style="32" customWidth="1"/>
    <col min="29" max="29" width="10" style="32" customWidth="1"/>
    <col min="30" max="16384" width="14.453125" style="32"/>
  </cols>
  <sheetData>
    <row r="1" spans="1:18" ht="12.75" customHeight="1" x14ac:dyDescent="0.25">
      <c r="A1" s="35" t="s">
        <v>18</v>
      </c>
      <c r="B1" s="36"/>
      <c r="C1" s="13" t="s">
        <v>45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31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1" t="s">
        <v>1</v>
      </c>
      <c r="N4" s="42"/>
      <c r="O4" s="42"/>
      <c r="P4" s="37" t="s">
        <v>17</v>
      </c>
      <c r="Q4" s="37"/>
      <c r="R4" s="37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>
        <v>7</v>
      </c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v>2.8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4.49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2.8*2+3.38</f>
        <v>8.98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16.27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7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8">
        <f>SUM(C21:O21)+R21</f>
        <v>25.636399999999998</v>
      </c>
      <c r="Q22" s="39"/>
      <c r="R22" s="40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93"/>
  <sheetViews>
    <sheetView zoomScale="96" zoomScaleNormal="96" workbookViewId="0">
      <selection activeCell="X33" sqref="X33"/>
    </sheetView>
  </sheetViews>
  <sheetFormatPr baseColWidth="10" defaultColWidth="14.453125" defaultRowHeight="15" customHeight="1" x14ac:dyDescent="0.25"/>
  <cols>
    <col min="1" max="1" width="9" style="32" customWidth="1"/>
    <col min="2" max="2" width="28.1796875" style="32" customWidth="1"/>
    <col min="3" max="3" width="12" style="32" customWidth="1"/>
    <col min="4" max="4" width="7.26953125" style="32" customWidth="1"/>
    <col min="5" max="8" width="7.453125" style="32" customWidth="1"/>
    <col min="9" max="9" width="8.81640625" style="32" bestFit="1" customWidth="1"/>
    <col min="10" max="11" width="7.453125" style="32" customWidth="1"/>
    <col min="12" max="12" width="7.7265625" style="32" customWidth="1"/>
    <col min="13" max="13" width="6.26953125" style="32" customWidth="1"/>
    <col min="14" max="14" width="11.453125" style="32" customWidth="1"/>
    <col min="15" max="15" width="8" style="32" customWidth="1"/>
    <col min="16" max="16" width="8.453125" style="32" customWidth="1"/>
    <col min="17" max="17" width="11.7265625" style="32" customWidth="1"/>
    <col min="18" max="18" width="14.453125" style="32" customWidth="1"/>
    <col min="19" max="28" width="9.1796875" style="32" customWidth="1"/>
    <col min="29" max="29" width="10" style="32" customWidth="1"/>
    <col min="30" max="16384" width="14.453125" style="32"/>
  </cols>
  <sheetData>
    <row r="1" spans="1:18" ht="12.75" customHeight="1" x14ac:dyDescent="0.25">
      <c r="A1" s="35" t="s">
        <v>18</v>
      </c>
      <c r="B1" s="36"/>
      <c r="C1" s="13" t="s">
        <v>46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31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1" t="s">
        <v>1</v>
      </c>
      <c r="N4" s="42"/>
      <c r="O4" s="42"/>
      <c r="P4" s="37" t="s">
        <v>17</v>
      </c>
      <c r="Q4" s="37"/>
      <c r="R4" s="37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>
        <v>0.49299999999999999</v>
      </c>
      <c r="R6" s="14">
        <f t="shared" ref="R6:R20" si="0">P6*Q6</f>
        <v>0</v>
      </c>
    </row>
    <row r="7" spans="1:18" ht="12.75" customHeight="1" x14ac:dyDescent="0.25">
      <c r="A7" s="17"/>
      <c r="B7" s="26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2.8*2+3.38</f>
        <v>8.98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24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24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24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24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24" ht="12.75" customHeight="1" x14ac:dyDescent="0.3">
      <c r="A21" s="6"/>
      <c r="B21" s="7" t="s">
        <v>15</v>
      </c>
      <c r="C21" s="8">
        <f t="shared" ref="C21:O21" si="1">SUM(C6:C20)</f>
        <v>8.98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0</v>
      </c>
    </row>
    <row r="22" spans="1:24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8">
        <f>SUM(C21:O21)+R21</f>
        <v>8.98</v>
      </c>
      <c r="Q22" s="39"/>
      <c r="R22" s="40"/>
    </row>
    <row r="23" spans="1:24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24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24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24" ht="12.75" customHeight="1" x14ac:dyDescent="0.25">
      <c r="X26" s="32">
        <v>16.91</v>
      </c>
    </row>
    <row r="27" spans="1:24" ht="12.75" customHeight="1" x14ac:dyDescent="0.25">
      <c r="X27" s="32">
        <f>16.91+18.64+18.64+18.64+26.14+26.14+25.64+8.98</f>
        <v>159.72999999999999</v>
      </c>
    </row>
    <row r="28" spans="1:24" ht="12.75" customHeight="1" x14ac:dyDescent="0.25"/>
    <row r="29" spans="1:24" ht="12.75" customHeight="1" x14ac:dyDescent="0.25">
      <c r="X29" s="32">
        <f>X26+X27</f>
        <v>176.64</v>
      </c>
    </row>
    <row r="30" spans="1:24" ht="12.75" customHeight="1" x14ac:dyDescent="0.25"/>
    <row r="31" spans="1:24" ht="12.75" customHeight="1" x14ac:dyDescent="0.25">
      <c r="X31" s="32">
        <v>52.8</v>
      </c>
    </row>
    <row r="32" spans="1:24" ht="12.75" customHeight="1" x14ac:dyDescent="0.25">
      <c r="X32" s="32">
        <f>X29+X31</f>
        <v>229.44</v>
      </c>
    </row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P9" sqref="P9"/>
    </sheetView>
  </sheetViews>
  <sheetFormatPr baseColWidth="10" defaultColWidth="14.453125" defaultRowHeight="15" customHeight="1" x14ac:dyDescent="0.25"/>
  <cols>
    <col min="1" max="1" width="9" style="32" customWidth="1"/>
    <col min="2" max="2" width="28.1796875" style="32" customWidth="1"/>
    <col min="3" max="3" width="12" style="32" customWidth="1"/>
    <col min="4" max="4" width="7.26953125" style="32" customWidth="1"/>
    <col min="5" max="8" width="7.453125" style="32" customWidth="1"/>
    <col min="9" max="9" width="8.81640625" style="32" bestFit="1" customWidth="1"/>
    <col min="10" max="11" width="7.453125" style="32" customWidth="1"/>
    <col min="12" max="12" width="7.7265625" style="32" customWidth="1"/>
    <col min="13" max="13" width="6.26953125" style="32" customWidth="1"/>
    <col min="14" max="14" width="11.453125" style="32" customWidth="1"/>
    <col min="15" max="15" width="8" style="32" customWidth="1"/>
    <col min="16" max="16" width="8.453125" style="32" customWidth="1"/>
    <col min="17" max="17" width="11.7265625" style="32" customWidth="1"/>
    <col min="18" max="18" width="14.453125" style="32" customWidth="1"/>
    <col min="19" max="28" width="9.1796875" style="32" customWidth="1"/>
    <col min="29" max="29" width="10" style="32" customWidth="1"/>
    <col min="30" max="16384" width="14.453125" style="32"/>
  </cols>
  <sheetData>
    <row r="1" spans="1:18" ht="12.75" customHeight="1" x14ac:dyDescent="0.25">
      <c r="A1" s="35" t="s">
        <v>18</v>
      </c>
      <c r="B1" s="36"/>
      <c r="C1" s="13" t="s">
        <v>47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31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1" t="s">
        <v>1</v>
      </c>
      <c r="N4" s="42"/>
      <c r="O4" s="42"/>
      <c r="P4" s="37" t="s">
        <v>17</v>
      </c>
      <c r="Q4" s="37"/>
      <c r="R4" s="37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>
        <v>7.5</v>
      </c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/>
      <c r="D9" s="14"/>
      <c r="E9" s="14"/>
      <c r="F9" s="14"/>
      <c r="G9" s="14"/>
      <c r="H9" s="14"/>
      <c r="I9" s="14"/>
      <c r="J9" s="14">
        <v>34.9</v>
      </c>
      <c r="K9" s="14"/>
      <c r="L9" s="14"/>
      <c r="M9" s="14"/>
      <c r="N9" s="14"/>
      <c r="O9" s="14"/>
      <c r="P9" s="20">
        <f>24.4*2</f>
        <v>48.8</v>
      </c>
      <c r="Q9" s="14">
        <v>0.49299999999999999</v>
      </c>
      <c r="R9" s="14">
        <f t="shared" si="0"/>
        <v>24.058399999999999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0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42.4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26.424799999999998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8">
        <f>SUM(C21:O21)+R21</f>
        <v>68.824799999999996</v>
      </c>
      <c r="Q22" s="39"/>
      <c r="R22" s="40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spans="16:16" ht="12.75" customHeight="1" x14ac:dyDescent="0.25">
      <c r="P33" s="32">
        <f>1.9*2</f>
        <v>3.8</v>
      </c>
    </row>
    <row r="34" spans="16:16" ht="12.75" customHeight="1" x14ac:dyDescent="0.25"/>
    <row r="35" spans="16:16" ht="12.75" customHeight="1" x14ac:dyDescent="0.25"/>
    <row r="36" spans="16:16" ht="12.75" customHeight="1" x14ac:dyDescent="0.25"/>
    <row r="37" spans="16:16" ht="12.75" customHeight="1" x14ac:dyDescent="0.25"/>
    <row r="38" spans="16:16" ht="12.75" customHeight="1" x14ac:dyDescent="0.25"/>
    <row r="39" spans="16:16" ht="12.75" customHeight="1" x14ac:dyDescent="0.25"/>
    <row r="40" spans="16:16" ht="12.75" customHeight="1" x14ac:dyDescent="0.25"/>
    <row r="41" spans="16:16" ht="12.75" customHeight="1" x14ac:dyDescent="0.25"/>
    <row r="42" spans="16:16" ht="12.75" customHeight="1" x14ac:dyDescent="0.25"/>
    <row r="43" spans="16:16" ht="12.75" customHeight="1" x14ac:dyDescent="0.25"/>
    <row r="44" spans="16:16" ht="12.75" customHeight="1" x14ac:dyDescent="0.25"/>
    <row r="45" spans="16:16" ht="12.75" customHeight="1" x14ac:dyDescent="0.25"/>
    <row r="46" spans="16:16" ht="12.75" customHeight="1" x14ac:dyDescent="0.25"/>
    <row r="47" spans="16:16" ht="12.75" customHeight="1" x14ac:dyDescent="0.25"/>
    <row r="48" spans="16:1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P33" sqref="P33"/>
    </sheetView>
  </sheetViews>
  <sheetFormatPr baseColWidth="10" defaultColWidth="14.453125" defaultRowHeight="15" customHeight="1" x14ac:dyDescent="0.25"/>
  <cols>
    <col min="1" max="1" width="9" style="34" customWidth="1"/>
    <col min="2" max="2" width="28.1796875" style="34" customWidth="1"/>
    <col min="3" max="3" width="12" style="34" customWidth="1"/>
    <col min="4" max="4" width="7.26953125" style="34" customWidth="1"/>
    <col min="5" max="8" width="7.453125" style="34" customWidth="1"/>
    <col min="9" max="9" width="8.81640625" style="34" bestFit="1" customWidth="1"/>
    <col min="10" max="11" width="7.453125" style="34" customWidth="1"/>
    <col min="12" max="12" width="7.7265625" style="34" customWidth="1"/>
    <col min="13" max="13" width="6.26953125" style="34" customWidth="1"/>
    <col min="14" max="14" width="11.453125" style="34" customWidth="1"/>
    <col min="15" max="15" width="8" style="34" customWidth="1"/>
    <col min="16" max="16" width="8.453125" style="34" customWidth="1"/>
    <col min="17" max="17" width="11.7265625" style="34" customWidth="1"/>
    <col min="18" max="18" width="14.453125" style="34" customWidth="1"/>
    <col min="19" max="28" width="9.1796875" style="34" customWidth="1"/>
    <col min="29" max="29" width="10" style="34" customWidth="1"/>
    <col min="30" max="16384" width="14.453125" style="34"/>
  </cols>
  <sheetData>
    <row r="1" spans="1:18" ht="12.75" customHeight="1" x14ac:dyDescent="0.25">
      <c r="A1" s="35" t="s">
        <v>18</v>
      </c>
      <c r="B1" s="36"/>
      <c r="C1" s="13" t="s">
        <v>47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33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1" t="s">
        <v>1</v>
      </c>
      <c r="N4" s="42"/>
      <c r="O4" s="42"/>
      <c r="P4" s="37" t="s">
        <v>17</v>
      </c>
      <c r="Q4" s="37"/>
      <c r="R4" s="37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49</v>
      </c>
      <c r="C6" s="14"/>
      <c r="D6" s="14"/>
      <c r="E6" s="14"/>
      <c r="F6" s="14"/>
      <c r="G6" s="14"/>
      <c r="H6" s="14"/>
      <c r="I6" s="14"/>
      <c r="J6" s="14">
        <v>7.5</v>
      </c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48</v>
      </c>
      <c r="C7" s="14"/>
      <c r="D7" s="14"/>
      <c r="E7" s="14"/>
      <c r="F7" s="14"/>
      <c r="G7" s="14"/>
      <c r="H7" s="14"/>
      <c r="I7" s="14"/>
      <c r="J7" s="14">
        <v>15</v>
      </c>
      <c r="K7" s="14"/>
      <c r="L7" s="14"/>
      <c r="M7" s="14"/>
      <c r="N7" s="14"/>
      <c r="O7" s="14"/>
      <c r="P7" s="14">
        <v>2.6</v>
      </c>
      <c r="Q7" s="14">
        <v>0.49299999999999999</v>
      </c>
      <c r="R7" s="14">
        <f t="shared" si="0"/>
        <v>1.2818000000000001</v>
      </c>
    </row>
    <row r="8" spans="1:18" ht="12.75" customHeight="1" x14ac:dyDescent="0.25">
      <c r="A8" s="17"/>
      <c r="B8" s="26" t="s">
        <v>26</v>
      </c>
      <c r="C8" s="14"/>
      <c r="D8" s="14"/>
      <c r="E8" s="14"/>
      <c r="F8" s="14"/>
      <c r="G8" s="14"/>
      <c r="H8" s="14"/>
      <c r="I8" s="14"/>
      <c r="J8" s="14">
        <v>21.1</v>
      </c>
      <c r="K8" s="14"/>
      <c r="L8" s="14"/>
      <c r="M8" s="14"/>
      <c r="N8" s="14"/>
      <c r="O8" s="14"/>
      <c r="P8" s="14">
        <f>20.9*2</f>
        <v>41.8</v>
      </c>
      <c r="Q8" s="14">
        <v>0.49299999999999999</v>
      </c>
      <c r="R8" s="14">
        <f t="shared" si="0"/>
        <v>20.607399999999998</v>
      </c>
    </row>
    <row r="9" spans="1:18" ht="12.75" customHeight="1" x14ac:dyDescent="0.25">
      <c r="A9" s="17"/>
      <c r="B9" s="26" t="s">
        <v>27</v>
      </c>
      <c r="C9" s="14"/>
      <c r="D9" s="14"/>
      <c r="E9" s="14"/>
      <c r="F9" s="14"/>
      <c r="G9" s="14"/>
      <c r="H9" s="14"/>
      <c r="I9" s="14"/>
      <c r="J9" s="14">
        <v>34.9</v>
      </c>
      <c r="K9" s="14"/>
      <c r="L9" s="14"/>
      <c r="M9" s="14"/>
      <c r="N9" s="14"/>
      <c r="O9" s="14"/>
      <c r="P9" s="20">
        <f>24.4*2</f>
        <v>48.8</v>
      </c>
      <c r="Q9" s="14">
        <v>0.49299999999999999</v>
      </c>
      <c r="R9" s="14">
        <f t="shared" si="0"/>
        <v>24.058399999999999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0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78.5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48.313999999999993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8">
        <f>SUM(C21:O21)+R21</f>
        <v>126.81399999999999</v>
      </c>
      <c r="Q22" s="39"/>
      <c r="R22" s="40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Normal="100" workbookViewId="0">
      <selection activeCell="C2" sqref="C2"/>
    </sheetView>
  </sheetViews>
  <sheetFormatPr baseColWidth="10" defaultColWidth="14.453125" defaultRowHeight="15" customHeight="1" x14ac:dyDescent="0.25"/>
  <cols>
    <col min="1" max="1" width="9" style="25" customWidth="1"/>
    <col min="2" max="2" width="25" style="25" bestFit="1" customWidth="1"/>
    <col min="3" max="3" width="12" style="25" customWidth="1"/>
    <col min="4" max="4" width="7.26953125" style="25" customWidth="1"/>
    <col min="5" max="8" width="7.453125" style="25" customWidth="1"/>
    <col min="9" max="9" width="8.81640625" style="25" bestFit="1" customWidth="1"/>
    <col min="10" max="11" width="7.453125" style="25" customWidth="1"/>
    <col min="12" max="12" width="7.7265625" style="25" customWidth="1"/>
    <col min="13" max="13" width="6.26953125" style="25" customWidth="1"/>
    <col min="14" max="14" width="11.453125" style="25" customWidth="1"/>
    <col min="15" max="15" width="8" style="25" customWidth="1"/>
    <col min="16" max="16" width="8.453125" style="25" customWidth="1"/>
    <col min="17" max="17" width="11.7265625" style="25" customWidth="1"/>
    <col min="18" max="18" width="14.453125" style="25" customWidth="1"/>
    <col min="19" max="28" width="9.1796875" style="25" customWidth="1"/>
    <col min="29" max="29" width="10" style="25" customWidth="1"/>
    <col min="30" max="16384" width="14.453125" style="25"/>
  </cols>
  <sheetData>
    <row r="1" spans="1:18" ht="12.75" customHeight="1" x14ac:dyDescent="0.25">
      <c r="A1" s="35" t="s">
        <v>18</v>
      </c>
      <c r="B1" s="36"/>
      <c r="C1" s="13" t="s">
        <v>30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4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1" t="s">
        <v>1</v>
      </c>
      <c r="N4" s="42"/>
      <c r="O4" s="42"/>
      <c r="P4" s="37" t="s">
        <v>17</v>
      </c>
      <c r="Q4" s="37"/>
      <c r="R4" s="37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8">
        <f>SUM(C21:O21)+R21</f>
        <v>16.906399999999998</v>
      </c>
      <c r="Q22" s="39"/>
      <c r="R22" s="40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tabSelected="1" zoomScale="96" zoomScaleNormal="96" workbookViewId="0">
      <selection activeCell="P33" sqref="P33"/>
    </sheetView>
  </sheetViews>
  <sheetFormatPr baseColWidth="10" defaultColWidth="14.453125" defaultRowHeight="15" customHeight="1" x14ac:dyDescent="0.25"/>
  <cols>
    <col min="1" max="1" width="9" style="34" customWidth="1"/>
    <col min="2" max="2" width="28.1796875" style="34" customWidth="1"/>
    <col min="3" max="3" width="12" style="34" customWidth="1"/>
    <col min="4" max="4" width="7.26953125" style="34" customWidth="1"/>
    <col min="5" max="8" width="7.453125" style="34" customWidth="1"/>
    <col min="9" max="9" width="8.81640625" style="34" bestFit="1" customWidth="1"/>
    <col min="10" max="11" width="7.453125" style="34" customWidth="1"/>
    <col min="12" max="12" width="7.7265625" style="34" customWidth="1"/>
    <col min="13" max="13" width="6.26953125" style="34" customWidth="1"/>
    <col min="14" max="14" width="11.453125" style="34" customWidth="1"/>
    <col min="15" max="15" width="8" style="34" customWidth="1"/>
    <col min="16" max="16" width="8.453125" style="34" customWidth="1"/>
    <col min="17" max="17" width="11.7265625" style="34" customWidth="1"/>
    <col min="18" max="18" width="14.453125" style="34" customWidth="1"/>
    <col min="19" max="28" width="9.1796875" style="34" customWidth="1"/>
    <col min="29" max="29" width="10" style="34" customWidth="1"/>
    <col min="30" max="16384" width="14.453125" style="34"/>
  </cols>
  <sheetData>
    <row r="1" spans="1:18" ht="12.75" customHeight="1" x14ac:dyDescent="0.25">
      <c r="A1" s="35" t="s">
        <v>18</v>
      </c>
      <c r="B1" s="36"/>
      <c r="C1" s="13" t="s">
        <v>47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33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1" t="s">
        <v>1</v>
      </c>
      <c r="N4" s="42"/>
      <c r="O4" s="42"/>
      <c r="P4" s="37" t="s">
        <v>17</v>
      </c>
      <c r="Q4" s="37"/>
      <c r="R4" s="37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49</v>
      </c>
      <c r="C6" s="14"/>
      <c r="D6" s="14"/>
      <c r="E6" s="14"/>
      <c r="F6" s="14"/>
      <c r="G6" s="14"/>
      <c r="H6" s="14"/>
      <c r="I6" s="14"/>
      <c r="J6" s="14">
        <v>7.5</v>
      </c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48</v>
      </c>
      <c r="C7" s="14"/>
      <c r="D7" s="14"/>
      <c r="E7" s="14"/>
      <c r="F7" s="14"/>
      <c r="G7" s="14"/>
      <c r="H7" s="14"/>
      <c r="I7" s="14"/>
      <c r="J7" s="14">
        <v>15</v>
      </c>
      <c r="K7" s="14"/>
      <c r="L7" s="14"/>
      <c r="M7" s="14"/>
      <c r="N7" s="14"/>
      <c r="O7" s="14"/>
      <c r="P7" s="14">
        <v>2.6</v>
      </c>
      <c r="Q7" s="14">
        <v>0.49299999999999999</v>
      </c>
      <c r="R7" s="14">
        <f t="shared" si="0"/>
        <v>1.2818000000000001</v>
      </c>
    </row>
    <row r="8" spans="1:18" ht="12.75" customHeight="1" x14ac:dyDescent="0.25">
      <c r="A8" s="17"/>
      <c r="B8" s="26" t="s">
        <v>26</v>
      </c>
      <c r="C8" s="14"/>
      <c r="D8" s="14"/>
      <c r="E8" s="14"/>
      <c r="F8" s="14"/>
      <c r="G8" s="14"/>
      <c r="H8" s="14"/>
      <c r="I8" s="14"/>
      <c r="J8" s="14">
        <v>21.1</v>
      </c>
      <c r="K8" s="14"/>
      <c r="L8" s="14"/>
      <c r="M8" s="14"/>
      <c r="N8" s="14"/>
      <c r="O8" s="14"/>
      <c r="P8" s="14">
        <f>20.9*2</f>
        <v>41.8</v>
      </c>
      <c r="Q8" s="14">
        <v>0.49299999999999999</v>
      </c>
      <c r="R8" s="14">
        <f t="shared" si="0"/>
        <v>20.607399999999998</v>
      </c>
    </row>
    <row r="9" spans="1:18" ht="12.75" customHeight="1" x14ac:dyDescent="0.25">
      <c r="A9" s="17"/>
      <c r="B9" s="26" t="s">
        <v>27</v>
      </c>
      <c r="C9" s="14"/>
      <c r="D9" s="14"/>
      <c r="E9" s="14"/>
      <c r="F9" s="14"/>
      <c r="G9" s="14"/>
      <c r="H9" s="14"/>
      <c r="I9" s="14"/>
      <c r="J9" s="14">
        <v>34.9</v>
      </c>
      <c r="K9" s="14"/>
      <c r="L9" s="14"/>
      <c r="M9" s="14"/>
      <c r="N9" s="14"/>
      <c r="O9" s="14"/>
      <c r="P9" s="20">
        <f>24.4*2</f>
        <v>48.8</v>
      </c>
      <c r="Q9" s="14">
        <v>0.49299999999999999</v>
      </c>
      <c r="R9" s="14">
        <f t="shared" si="0"/>
        <v>24.058399999999999</v>
      </c>
    </row>
    <row r="10" spans="1:18" ht="12.75" customHeight="1" x14ac:dyDescent="0.25">
      <c r="A10" s="17"/>
      <c r="B10" s="26" t="s">
        <v>50</v>
      </c>
      <c r="C10" s="14"/>
      <c r="D10" s="14"/>
      <c r="E10" s="14"/>
      <c r="F10" s="14"/>
      <c r="G10" s="14"/>
      <c r="H10" s="14"/>
      <c r="I10" s="14"/>
      <c r="J10" s="14">
        <v>25.3</v>
      </c>
      <c r="K10" s="14"/>
      <c r="L10" s="14"/>
      <c r="M10" s="14"/>
      <c r="N10" s="14"/>
      <c r="O10" s="14"/>
      <c r="P10" s="14">
        <f>22.4*2</f>
        <v>44.8</v>
      </c>
      <c r="Q10" s="14">
        <v>0.49299999999999999</v>
      </c>
      <c r="R10" s="14">
        <f t="shared" si="0"/>
        <v>22.086399999999998</v>
      </c>
    </row>
    <row r="11" spans="1:18" ht="12.75" customHeight="1" x14ac:dyDescent="0.25">
      <c r="A11" s="17"/>
      <c r="B11" s="26" t="s">
        <v>51</v>
      </c>
      <c r="C11" s="14">
        <f>2.8+1.69+1.69+2.8</f>
        <v>8.98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8.98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103.8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70.400399999999991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8">
        <f>SUM(C21:O21)+R21</f>
        <v>183.18039999999999</v>
      </c>
      <c r="Q22" s="39"/>
      <c r="R22" s="40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P22" sqref="P22:R22"/>
    </sheetView>
  </sheetViews>
  <sheetFormatPr baseColWidth="10" defaultColWidth="14.453125" defaultRowHeight="15" customHeight="1" x14ac:dyDescent="0.25"/>
  <cols>
    <col min="1" max="1" width="9" style="34" customWidth="1"/>
    <col min="2" max="2" width="28.1796875" style="34" customWidth="1"/>
    <col min="3" max="3" width="12" style="34" customWidth="1"/>
    <col min="4" max="4" width="7.26953125" style="34" customWidth="1"/>
    <col min="5" max="8" width="7.453125" style="34" customWidth="1"/>
    <col min="9" max="9" width="8.81640625" style="34" bestFit="1" customWidth="1"/>
    <col min="10" max="11" width="7.453125" style="34" customWidth="1"/>
    <col min="12" max="12" width="7.7265625" style="34" customWidth="1"/>
    <col min="13" max="13" width="6.26953125" style="34" customWidth="1"/>
    <col min="14" max="14" width="11.453125" style="34" customWidth="1"/>
    <col min="15" max="15" width="8" style="34" customWidth="1"/>
    <col min="16" max="16" width="8.453125" style="34" customWidth="1"/>
    <col min="17" max="17" width="11.7265625" style="34" customWidth="1"/>
    <col min="18" max="18" width="14.453125" style="34" customWidth="1"/>
    <col min="19" max="28" width="9.1796875" style="34" customWidth="1"/>
    <col min="29" max="29" width="10" style="34" customWidth="1"/>
    <col min="30" max="16384" width="14.453125" style="34"/>
  </cols>
  <sheetData>
    <row r="1" spans="1:18" ht="12.75" customHeight="1" x14ac:dyDescent="0.25">
      <c r="A1" s="35" t="s">
        <v>18</v>
      </c>
      <c r="B1" s="36"/>
      <c r="C1" s="13" t="s">
        <v>47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33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1" t="s">
        <v>1</v>
      </c>
      <c r="N4" s="42"/>
      <c r="O4" s="42"/>
      <c r="P4" s="37" t="s">
        <v>17</v>
      </c>
      <c r="Q4" s="37"/>
      <c r="R4" s="37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49</v>
      </c>
      <c r="C6" s="14"/>
      <c r="D6" s="14"/>
      <c r="E6" s="14"/>
      <c r="F6" s="14"/>
      <c r="G6" s="14"/>
      <c r="H6" s="14"/>
      <c r="I6" s="14"/>
      <c r="J6" s="14">
        <v>7.5</v>
      </c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/>
      <c r="D9" s="14"/>
      <c r="E9" s="14"/>
      <c r="F9" s="14"/>
      <c r="G9" s="14"/>
      <c r="H9" s="14"/>
      <c r="I9" s="14"/>
      <c r="J9" s="14">
        <v>34.9</v>
      </c>
      <c r="K9" s="14"/>
      <c r="L9" s="14"/>
      <c r="M9" s="14"/>
      <c r="N9" s="14"/>
      <c r="O9" s="14"/>
      <c r="P9" s="20">
        <f>24.4*2</f>
        <v>48.8</v>
      </c>
      <c r="Q9" s="14">
        <v>0.49299999999999999</v>
      </c>
      <c r="R9" s="14">
        <f t="shared" si="0"/>
        <v>24.058399999999999</v>
      </c>
    </row>
    <row r="10" spans="1:18" ht="12.75" customHeight="1" x14ac:dyDescent="0.25">
      <c r="A10" s="17"/>
      <c r="B10" s="26" t="s">
        <v>50</v>
      </c>
      <c r="C10" s="14"/>
      <c r="D10" s="14"/>
      <c r="E10" s="14"/>
      <c r="F10" s="14"/>
      <c r="G10" s="14"/>
      <c r="H10" s="14"/>
      <c r="I10" s="14"/>
      <c r="J10" s="14">
        <f>13.9-2.32</f>
        <v>11.58</v>
      </c>
      <c r="K10" s="14"/>
      <c r="L10" s="14"/>
      <c r="M10" s="14"/>
      <c r="N10" s="14"/>
      <c r="O10" s="14">
        <v>2.3199999999999998</v>
      </c>
      <c r="P10" s="14">
        <f>22.4*2</f>
        <v>44.8</v>
      </c>
      <c r="Q10" s="14">
        <v>0.49299999999999999</v>
      </c>
      <c r="R10" s="14">
        <f t="shared" si="0"/>
        <v>22.086399999999998</v>
      </c>
    </row>
    <row r="11" spans="1:18" ht="12.75" customHeight="1" x14ac:dyDescent="0.25">
      <c r="A11" s="17"/>
      <c r="B11" s="26" t="s">
        <v>51</v>
      </c>
      <c r="C11" s="14">
        <f>2.8+2.8+1.49+1.49+1.69+1.69</f>
        <v>11.959999999999999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11.959999999999999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53.98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2.3199999999999998</v>
      </c>
      <c r="P21" s="8"/>
      <c r="Q21" s="4"/>
      <c r="R21" s="5">
        <f>SUM(R6:R20)</f>
        <v>48.511199999999995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8">
        <f>SUM(C21:O21)+R21</f>
        <v>116.77119999999999</v>
      </c>
      <c r="Q22" s="39"/>
      <c r="R22" s="40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Normal="100" workbookViewId="0">
      <selection activeCell="B3" sqref="B3"/>
    </sheetView>
  </sheetViews>
  <sheetFormatPr baseColWidth="10" defaultColWidth="14.453125" defaultRowHeight="15" customHeight="1" x14ac:dyDescent="0.25"/>
  <cols>
    <col min="1" max="1" width="9" style="25" customWidth="1"/>
    <col min="2" max="2" width="25" style="25" bestFit="1" customWidth="1"/>
    <col min="3" max="3" width="12" style="25" customWidth="1"/>
    <col min="4" max="4" width="7.26953125" style="25" customWidth="1"/>
    <col min="5" max="8" width="7.453125" style="25" customWidth="1"/>
    <col min="9" max="9" width="8.81640625" style="25" bestFit="1" customWidth="1"/>
    <col min="10" max="11" width="7.453125" style="25" customWidth="1"/>
    <col min="12" max="12" width="7.7265625" style="25" customWidth="1"/>
    <col min="13" max="13" width="6.26953125" style="25" customWidth="1"/>
    <col min="14" max="14" width="11.453125" style="25" customWidth="1"/>
    <col min="15" max="15" width="8" style="25" customWidth="1"/>
    <col min="16" max="16" width="8.453125" style="25" customWidth="1"/>
    <col min="17" max="17" width="11.7265625" style="25" customWidth="1"/>
    <col min="18" max="18" width="14.453125" style="25" customWidth="1"/>
    <col min="19" max="28" width="9.1796875" style="25" customWidth="1"/>
    <col min="29" max="29" width="10" style="25" customWidth="1"/>
    <col min="30" max="16384" width="14.453125" style="25"/>
  </cols>
  <sheetData>
    <row r="1" spans="1:18" ht="12.75" customHeight="1" x14ac:dyDescent="0.25">
      <c r="A1" s="35" t="s">
        <v>18</v>
      </c>
      <c r="B1" s="36"/>
      <c r="C1" s="13" t="s">
        <v>31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4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1" t="s">
        <v>1</v>
      </c>
      <c r="N4" s="42"/>
      <c r="O4" s="42"/>
      <c r="P4" s="37" t="s">
        <v>17</v>
      </c>
      <c r="Q4" s="37"/>
      <c r="R4" s="37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8">
        <f>SUM(C21:O21)+R21</f>
        <v>16.906399999999998</v>
      </c>
      <c r="Q22" s="39"/>
      <c r="R22" s="40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Normal="100" workbookViewId="0">
      <selection activeCell="F15" sqref="F15"/>
    </sheetView>
  </sheetViews>
  <sheetFormatPr baseColWidth="10" defaultColWidth="14.453125" defaultRowHeight="15" customHeight="1" x14ac:dyDescent="0.25"/>
  <cols>
    <col min="1" max="1" width="9" style="25" customWidth="1"/>
    <col min="2" max="2" width="25" style="25" bestFit="1" customWidth="1"/>
    <col min="3" max="3" width="12" style="25" customWidth="1"/>
    <col min="4" max="4" width="7.26953125" style="25" customWidth="1"/>
    <col min="5" max="8" width="7.453125" style="25" customWidth="1"/>
    <col min="9" max="9" width="8.81640625" style="25" bestFit="1" customWidth="1"/>
    <col min="10" max="11" width="7.453125" style="25" customWidth="1"/>
    <col min="12" max="12" width="7.7265625" style="25" customWidth="1"/>
    <col min="13" max="13" width="6.26953125" style="25" customWidth="1"/>
    <col min="14" max="14" width="11.453125" style="25" customWidth="1"/>
    <col min="15" max="15" width="8" style="25" customWidth="1"/>
    <col min="16" max="16" width="8.453125" style="25" customWidth="1"/>
    <col min="17" max="17" width="11.7265625" style="25" customWidth="1"/>
    <col min="18" max="18" width="14.453125" style="25" customWidth="1"/>
    <col min="19" max="28" width="9.1796875" style="25" customWidth="1"/>
    <col min="29" max="29" width="10" style="25" customWidth="1"/>
    <col min="30" max="16384" width="14.453125" style="25"/>
  </cols>
  <sheetData>
    <row r="1" spans="1:18" ht="12.75" customHeight="1" x14ac:dyDescent="0.25">
      <c r="A1" s="35" t="s">
        <v>18</v>
      </c>
      <c r="B1" s="36"/>
      <c r="C1" s="13" t="s">
        <v>32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4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1" t="s">
        <v>1</v>
      </c>
      <c r="N4" s="42"/>
      <c r="O4" s="42"/>
      <c r="P4" s="37" t="s">
        <v>17</v>
      </c>
      <c r="Q4" s="37"/>
      <c r="R4" s="37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8">
        <f>SUM(C21:O21)+R21</f>
        <v>16.906399999999998</v>
      </c>
      <c r="Q22" s="39"/>
      <c r="R22" s="40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I28" sqref="I28"/>
    </sheetView>
  </sheetViews>
  <sheetFormatPr baseColWidth="10" defaultColWidth="14.453125" defaultRowHeight="15" customHeight="1" x14ac:dyDescent="0.25"/>
  <cols>
    <col min="1" max="1" width="9" style="25" customWidth="1"/>
    <col min="2" max="2" width="25" style="25" bestFit="1" customWidth="1"/>
    <col min="3" max="3" width="12" style="25" customWidth="1"/>
    <col min="4" max="4" width="7.26953125" style="25" customWidth="1"/>
    <col min="5" max="8" width="7.453125" style="25" customWidth="1"/>
    <col min="9" max="9" width="8.81640625" style="25" bestFit="1" customWidth="1"/>
    <col min="10" max="11" width="7.453125" style="25" customWidth="1"/>
    <col min="12" max="12" width="7.7265625" style="25" customWidth="1"/>
    <col min="13" max="13" width="6.26953125" style="25" customWidth="1"/>
    <col min="14" max="14" width="11.453125" style="25" customWidth="1"/>
    <col min="15" max="15" width="8" style="25" customWidth="1"/>
    <col min="16" max="16" width="8.453125" style="25" customWidth="1"/>
    <col min="17" max="17" width="11.7265625" style="25" customWidth="1"/>
    <col min="18" max="18" width="14.453125" style="25" customWidth="1"/>
    <col min="19" max="28" width="9.1796875" style="25" customWidth="1"/>
    <col min="29" max="29" width="10" style="25" customWidth="1"/>
    <col min="30" max="16384" width="14.453125" style="25"/>
  </cols>
  <sheetData>
    <row r="1" spans="1:18" ht="12.75" customHeight="1" x14ac:dyDescent="0.25">
      <c r="A1" s="35" t="s">
        <v>18</v>
      </c>
      <c r="B1" s="36"/>
      <c r="C1" s="13" t="s">
        <v>33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4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1" t="s">
        <v>1</v>
      </c>
      <c r="N4" s="42"/>
      <c r="O4" s="42"/>
      <c r="P4" s="37" t="s">
        <v>17</v>
      </c>
      <c r="Q4" s="37"/>
      <c r="R4" s="37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8">
        <f>SUM(C21:O21)+R21</f>
        <v>16.906399999999998</v>
      </c>
      <c r="Q22" s="39"/>
      <c r="R22" s="40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B3" sqref="B3"/>
    </sheetView>
  </sheetViews>
  <sheetFormatPr baseColWidth="10" defaultColWidth="14.453125" defaultRowHeight="15" customHeight="1" x14ac:dyDescent="0.25"/>
  <cols>
    <col min="1" max="1" width="9" style="25" customWidth="1"/>
    <col min="2" max="2" width="25" style="25" bestFit="1" customWidth="1"/>
    <col min="3" max="3" width="12" style="25" customWidth="1"/>
    <col min="4" max="4" width="7.26953125" style="25" customWidth="1"/>
    <col min="5" max="8" width="7.453125" style="25" customWidth="1"/>
    <col min="9" max="9" width="8.81640625" style="25" bestFit="1" customWidth="1"/>
    <col min="10" max="11" width="7.453125" style="25" customWidth="1"/>
    <col min="12" max="12" width="7.7265625" style="25" customWidth="1"/>
    <col min="13" max="13" width="6.26953125" style="25" customWidth="1"/>
    <col min="14" max="14" width="11.453125" style="25" customWidth="1"/>
    <col min="15" max="15" width="8" style="25" customWidth="1"/>
    <col min="16" max="16" width="8.453125" style="25" customWidth="1"/>
    <col min="17" max="17" width="11.7265625" style="25" customWidth="1"/>
    <col min="18" max="18" width="14.453125" style="25" customWidth="1"/>
    <col min="19" max="28" width="9.1796875" style="25" customWidth="1"/>
    <col min="29" max="29" width="10" style="25" customWidth="1"/>
    <col min="30" max="16384" width="14.453125" style="25"/>
  </cols>
  <sheetData>
    <row r="1" spans="1:18" ht="12.75" customHeight="1" x14ac:dyDescent="0.25">
      <c r="A1" s="35" t="s">
        <v>18</v>
      </c>
      <c r="B1" s="36"/>
      <c r="C1" s="13" t="s">
        <v>34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4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1" t="s">
        <v>1</v>
      </c>
      <c r="N4" s="42"/>
      <c r="O4" s="42"/>
      <c r="P4" s="37" t="s">
        <v>17</v>
      </c>
      <c r="Q4" s="37"/>
      <c r="R4" s="37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8">
        <f>SUM(C21:O21)+R21</f>
        <v>16.906399999999998</v>
      </c>
      <c r="Q22" s="39"/>
      <c r="R22" s="40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B3" sqref="B3"/>
    </sheetView>
  </sheetViews>
  <sheetFormatPr baseColWidth="10" defaultColWidth="14.453125" defaultRowHeight="15" customHeight="1" x14ac:dyDescent="0.25"/>
  <cols>
    <col min="1" max="1" width="9" style="25" customWidth="1"/>
    <col min="2" max="2" width="25" style="25" bestFit="1" customWidth="1"/>
    <col min="3" max="3" width="12" style="25" customWidth="1"/>
    <col min="4" max="4" width="7.26953125" style="25" customWidth="1"/>
    <col min="5" max="8" width="7.453125" style="25" customWidth="1"/>
    <col min="9" max="9" width="8.81640625" style="25" bestFit="1" customWidth="1"/>
    <col min="10" max="11" width="7.453125" style="25" customWidth="1"/>
    <col min="12" max="12" width="7.7265625" style="25" customWidth="1"/>
    <col min="13" max="13" width="6.26953125" style="25" customWidth="1"/>
    <col min="14" max="14" width="11.453125" style="25" customWidth="1"/>
    <col min="15" max="15" width="8" style="25" customWidth="1"/>
    <col min="16" max="16" width="8.453125" style="25" customWidth="1"/>
    <col min="17" max="17" width="11.7265625" style="25" customWidth="1"/>
    <col min="18" max="18" width="14.453125" style="25" customWidth="1"/>
    <col min="19" max="28" width="9.1796875" style="25" customWidth="1"/>
    <col min="29" max="29" width="10" style="25" customWidth="1"/>
    <col min="30" max="16384" width="14.453125" style="25"/>
  </cols>
  <sheetData>
    <row r="1" spans="1:18" ht="12.75" customHeight="1" x14ac:dyDescent="0.25">
      <c r="A1" s="35" t="s">
        <v>18</v>
      </c>
      <c r="B1" s="36"/>
      <c r="C1" s="13" t="s">
        <v>35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4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1" t="s">
        <v>1</v>
      </c>
      <c r="N4" s="42"/>
      <c r="O4" s="42"/>
      <c r="P4" s="37" t="s">
        <v>17</v>
      </c>
      <c r="Q4" s="37"/>
      <c r="R4" s="37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8">
        <f>SUM(C21:O21)+R21</f>
        <v>16.906399999999998</v>
      </c>
      <c r="Q22" s="39"/>
      <c r="R22" s="40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C2" sqref="C2"/>
    </sheetView>
  </sheetViews>
  <sheetFormatPr baseColWidth="10" defaultColWidth="14.453125" defaultRowHeight="15" customHeight="1" x14ac:dyDescent="0.25"/>
  <cols>
    <col min="1" max="1" width="9" style="25" customWidth="1"/>
    <col min="2" max="2" width="28.1796875" style="25" customWidth="1"/>
    <col min="3" max="3" width="12" style="25" customWidth="1"/>
    <col min="4" max="4" width="7.26953125" style="25" customWidth="1"/>
    <col min="5" max="8" width="7.453125" style="25" customWidth="1"/>
    <col min="9" max="9" width="8.81640625" style="25" bestFit="1" customWidth="1"/>
    <col min="10" max="11" width="7.453125" style="25" customWidth="1"/>
    <col min="12" max="12" width="7.7265625" style="25" customWidth="1"/>
    <col min="13" max="13" width="6.26953125" style="25" customWidth="1"/>
    <col min="14" max="14" width="11.453125" style="25" customWidth="1"/>
    <col min="15" max="15" width="8" style="25" customWidth="1"/>
    <col min="16" max="16" width="8.453125" style="25" customWidth="1"/>
    <col min="17" max="17" width="11.7265625" style="25" customWidth="1"/>
    <col min="18" max="18" width="14.453125" style="25" customWidth="1"/>
    <col min="19" max="28" width="9.1796875" style="25" customWidth="1"/>
    <col min="29" max="29" width="10" style="25" customWidth="1"/>
    <col min="30" max="16384" width="14.453125" style="25"/>
  </cols>
  <sheetData>
    <row r="1" spans="1:18" ht="12.75" customHeight="1" x14ac:dyDescent="0.25">
      <c r="A1" s="35" t="s">
        <v>18</v>
      </c>
      <c r="B1" s="36"/>
      <c r="C1" s="13" t="s">
        <v>36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4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1" t="s">
        <v>1</v>
      </c>
      <c r="N4" s="42"/>
      <c r="O4" s="42"/>
      <c r="P4" s="37" t="s">
        <v>17</v>
      </c>
      <c r="Q4" s="37"/>
      <c r="R4" s="37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8">
        <f>SUM(C21:O21)+R21</f>
        <v>16.906399999999998</v>
      </c>
      <c r="Q22" s="39"/>
      <c r="R22" s="40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B3" sqref="B3"/>
    </sheetView>
  </sheetViews>
  <sheetFormatPr baseColWidth="10" defaultColWidth="14.453125" defaultRowHeight="15" customHeight="1" x14ac:dyDescent="0.25"/>
  <cols>
    <col min="1" max="1" width="9" style="28" customWidth="1"/>
    <col min="2" max="2" width="28.1796875" style="28" customWidth="1"/>
    <col min="3" max="3" width="12" style="28" customWidth="1"/>
    <col min="4" max="4" width="7.26953125" style="28" customWidth="1"/>
    <col min="5" max="8" width="7.453125" style="28" customWidth="1"/>
    <col min="9" max="9" width="8.81640625" style="28" bestFit="1" customWidth="1"/>
    <col min="10" max="11" width="7.453125" style="28" customWidth="1"/>
    <col min="12" max="12" width="7.7265625" style="28" customWidth="1"/>
    <col min="13" max="13" width="6.26953125" style="28" customWidth="1"/>
    <col min="14" max="14" width="11.453125" style="28" customWidth="1"/>
    <col min="15" max="15" width="8" style="28" customWidth="1"/>
    <col min="16" max="16" width="8.453125" style="28" customWidth="1"/>
    <col min="17" max="17" width="11.7265625" style="28" customWidth="1"/>
    <col min="18" max="18" width="14.453125" style="28" customWidth="1"/>
    <col min="19" max="28" width="9.1796875" style="28" customWidth="1"/>
    <col min="29" max="29" width="10" style="28" customWidth="1"/>
    <col min="30" max="16384" width="14.453125" style="28"/>
  </cols>
  <sheetData>
    <row r="1" spans="1:18" ht="12.75" customHeight="1" x14ac:dyDescent="0.25">
      <c r="A1" s="35" t="s">
        <v>18</v>
      </c>
      <c r="B1" s="36"/>
      <c r="C1" s="13" t="s">
        <v>37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7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1" t="s">
        <v>1</v>
      </c>
      <c r="N4" s="42"/>
      <c r="O4" s="42"/>
      <c r="P4" s="37" t="s">
        <v>17</v>
      </c>
      <c r="Q4" s="37"/>
      <c r="R4" s="37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8">
        <f>SUM(C21:O21)+R21</f>
        <v>16.906399999999998</v>
      </c>
      <c r="Q22" s="39"/>
      <c r="R22" s="40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10.2018</vt:lpstr>
      <vt:lpstr>11.2018</vt:lpstr>
      <vt:lpstr>12.2018</vt:lpstr>
      <vt:lpstr>01.2019</vt:lpstr>
      <vt:lpstr>02.2019</vt:lpstr>
      <vt:lpstr>03.2019</vt:lpstr>
      <vt:lpstr>04.2019</vt:lpstr>
      <vt:lpstr>05.2019</vt:lpstr>
      <vt:lpstr>06.2019</vt:lpstr>
      <vt:lpstr>08.2019</vt:lpstr>
      <vt:lpstr>09.2019</vt:lpstr>
      <vt:lpstr>10.2019</vt:lpstr>
      <vt:lpstr>11.2019</vt:lpstr>
      <vt:lpstr>12.2019</vt:lpstr>
      <vt:lpstr>01.2020</vt:lpstr>
      <vt:lpstr>02.2020</vt:lpstr>
      <vt:lpstr>03.2020</vt:lpstr>
      <vt:lpstr>06.2020</vt:lpstr>
      <vt:lpstr>07.2020</vt:lpstr>
      <vt:lpstr>09.2020</vt:lpstr>
      <vt:lpstr>10.2020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Sorel KONDA</dc:creator>
  <cp:lastModifiedBy>Sorel YOUMBI</cp:lastModifiedBy>
  <cp:lastPrinted>2020-06-17T10:42:06Z</cp:lastPrinted>
  <dcterms:created xsi:type="dcterms:W3CDTF">2018-05-14T21:53:56Z</dcterms:created>
  <dcterms:modified xsi:type="dcterms:W3CDTF">2020-11-16T16:03:44Z</dcterms:modified>
</cp:coreProperties>
</file>