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LA\results\"/>
    </mc:Choice>
  </mc:AlternateContent>
  <xr:revisionPtr revIDLastSave="0" documentId="13_ncr:1_{E9353632-4FCF-4F9E-B328-03D4AF9AB71F}" xr6:coauthVersionLast="46" xr6:coauthVersionMax="46" xr10:uidLastSave="{00000000-0000-0000-0000-000000000000}"/>
  <bookViews>
    <workbookView xWindow="-108" yWindow="-108" windowWidth="23256" windowHeight="12576" tabRatio="769" activeTab="6" xr2:uid="{00000000-000D-0000-FFFF-FFFF00000000}"/>
  </bookViews>
  <sheets>
    <sheet name="SST_40-60" sheetId="1" r:id="rId1"/>
    <sheet name="SST_80-120" sheetId="2" r:id="rId2"/>
    <sheet name="SST_120-180" sheetId="3" r:id="rId3"/>
    <sheet name="Sheet1" sheetId="9" r:id="rId4"/>
    <sheet name="summary SST_40-60" sheetId="4" r:id="rId5"/>
    <sheet name="summary SST_80-120" sheetId="5" r:id="rId6"/>
    <sheet name="summary SST_120-180" sheetId="6" r:id="rId7"/>
    <sheet name="horseshoe" sheetId="7" r:id="rId8"/>
    <sheet name="horseshoe2" sheetId="10" r:id="rId9"/>
    <sheet name="summary horseshoe" sheetId="8" r:id="rId10"/>
    <sheet name="summary horseshoe2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6" l="1"/>
  <c r="C29" i="6"/>
  <c r="D30" i="5"/>
  <c r="C30" i="5"/>
  <c r="B30" i="4"/>
  <c r="C30" i="4"/>
  <c r="U14" i="1"/>
  <c r="D17" i="11"/>
  <c r="C17" i="11"/>
  <c r="BL8" i="8"/>
  <c r="BM8" i="8"/>
  <c r="BL9" i="8"/>
  <c r="BM9" i="8"/>
  <c r="BL10" i="8"/>
  <c r="BM10" i="8"/>
  <c r="BL11" i="8"/>
  <c r="BM11" i="8"/>
  <c r="BL12" i="8"/>
  <c r="BM12" i="8"/>
  <c r="BL13" i="8"/>
  <c r="BM13" i="8"/>
  <c r="BL14" i="8"/>
  <c r="BM14" i="8"/>
  <c r="BL15" i="8"/>
  <c r="BM15" i="8"/>
  <c r="BL16" i="8"/>
  <c r="BM16" i="8"/>
  <c r="BL17" i="8"/>
  <c r="BM17" i="8"/>
  <c r="BL18" i="8"/>
  <c r="BM18" i="8"/>
  <c r="BL19" i="8"/>
  <c r="BM19" i="8"/>
  <c r="BL20" i="8"/>
  <c r="BM20" i="8"/>
  <c r="BL21" i="8"/>
  <c r="BM21" i="8"/>
  <c r="BL22" i="8"/>
  <c r="BM22" i="8"/>
  <c r="BL23" i="8"/>
  <c r="BM23" i="8"/>
  <c r="BL24" i="8"/>
  <c r="BM24" i="8"/>
  <c r="BM7" i="8"/>
  <c r="BL7" i="8"/>
  <c r="T3" i="6"/>
  <c r="U3" i="6"/>
  <c r="T4" i="6"/>
  <c r="U4" i="6"/>
  <c r="W4" i="6"/>
  <c r="T5" i="6"/>
  <c r="U5" i="6"/>
  <c r="W5" i="6"/>
  <c r="X5" i="6"/>
  <c r="T6" i="6"/>
  <c r="U6" i="6"/>
  <c r="V6" i="6"/>
  <c r="W6" i="6"/>
  <c r="X6" i="6"/>
  <c r="T7" i="6"/>
  <c r="U7" i="6"/>
  <c r="V7" i="6"/>
  <c r="W7" i="6"/>
  <c r="T8" i="6"/>
  <c r="U8" i="6"/>
  <c r="T9" i="6"/>
  <c r="U9" i="6"/>
  <c r="AB9" i="6"/>
  <c r="T10" i="6"/>
  <c r="U10" i="6"/>
  <c r="Y10" i="6"/>
  <c r="Z10" i="6"/>
  <c r="AA10" i="6"/>
  <c r="T11" i="6"/>
  <c r="U11" i="6"/>
  <c r="X11" i="6"/>
  <c r="Y11" i="6"/>
  <c r="Z11" i="6"/>
  <c r="T12" i="6"/>
  <c r="U12" i="6"/>
  <c r="X12" i="6"/>
  <c r="Y12" i="6"/>
  <c r="Z12" i="6"/>
  <c r="T13" i="6"/>
  <c r="U13" i="6"/>
  <c r="V13" i="6"/>
  <c r="X13" i="6"/>
  <c r="Y13" i="6"/>
  <c r="T14" i="6"/>
  <c r="U14" i="6"/>
  <c r="W14" i="6"/>
  <c r="T15" i="6"/>
  <c r="U15" i="6"/>
  <c r="V15" i="6"/>
  <c r="AB15" i="6"/>
  <c r="T16" i="6"/>
  <c r="U16" i="6"/>
  <c r="V16" i="6"/>
  <c r="AA16" i="6"/>
  <c r="AB16" i="6"/>
  <c r="T17" i="6"/>
  <c r="U17" i="6"/>
  <c r="Z17" i="6"/>
  <c r="AA17" i="6"/>
  <c r="AB17" i="6"/>
  <c r="T18" i="6"/>
  <c r="U18" i="6"/>
  <c r="AA18" i="6"/>
  <c r="AB18" i="6"/>
  <c r="T19" i="6"/>
  <c r="U19" i="6"/>
  <c r="Z19" i="6"/>
  <c r="AA19" i="6"/>
  <c r="T20" i="6"/>
  <c r="U20" i="6"/>
  <c r="W20" i="6"/>
  <c r="Y20" i="6"/>
  <c r="T21" i="6"/>
  <c r="U21" i="6"/>
  <c r="W21" i="6"/>
  <c r="X21" i="6"/>
  <c r="T22" i="6"/>
  <c r="U22" i="6"/>
  <c r="V22" i="6"/>
  <c r="W22" i="6"/>
  <c r="X22" i="6"/>
  <c r="T23" i="6"/>
  <c r="U23" i="6"/>
  <c r="V23" i="6"/>
  <c r="W23" i="6"/>
  <c r="T24" i="6"/>
  <c r="U24" i="6"/>
  <c r="T25" i="6"/>
  <c r="U25" i="6"/>
  <c r="AB25" i="6"/>
  <c r="T26" i="6"/>
  <c r="U26" i="6"/>
  <c r="Y26" i="6"/>
  <c r="Z26" i="6"/>
  <c r="AA26" i="6"/>
  <c r="T27" i="6"/>
  <c r="U27" i="6"/>
  <c r="X27" i="6"/>
  <c r="Y27" i="6"/>
  <c r="Z27" i="6"/>
  <c r="T28" i="6"/>
  <c r="U28" i="6"/>
  <c r="X28" i="6"/>
  <c r="Y28" i="6"/>
  <c r="Z28" i="6"/>
  <c r="T29" i="6"/>
  <c r="U29" i="6"/>
  <c r="V29" i="6"/>
  <c r="X29" i="6"/>
  <c r="Y29" i="6"/>
  <c r="T30" i="6"/>
  <c r="U30" i="6"/>
  <c r="W30" i="6"/>
  <c r="T31" i="6"/>
  <c r="U31" i="6"/>
  <c r="V31" i="6"/>
  <c r="AB31" i="6"/>
  <c r="T32" i="6"/>
  <c r="U32" i="6"/>
  <c r="V32" i="6"/>
  <c r="AA32" i="6"/>
  <c r="AB32" i="6"/>
  <c r="T33" i="6"/>
  <c r="U33" i="6"/>
  <c r="Z33" i="6"/>
  <c r="AA33" i="6"/>
  <c r="AB33" i="6"/>
  <c r="T34" i="6"/>
  <c r="U34" i="6"/>
  <c r="AA34" i="6"/>
  <c r="AB34" i="6"/>
  <c r="AA2" i="6"/>
  <c r="AB2" i="6"/>
  <c r="U2" i="6"/>
  <c r="V2" i="6"/>
  <c r="W2" i="6"/>
  <c r="X2" i="6"/>
  <c r="Y2" i="6"/>
  <c r="Z2" i="6"/>
  <c r="T2" i="6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E4" i="4"/>
  <c r="AP4" i="4" s="1"/>
  <c r="AF4" i="4"/>
  <c r="AQ4" i="4" s="1"/>
  <c r="AG4" i="4"/>
  <c r="AH4" i="4"/>
  <c r="AI4" i="4"/>
  <c r="AJ4" i="4"/>
  <c r="AK4" i="4"/>
  <c r="AL4" i="4"/>
  <c r="AU4" i="4" s="1"/>
  <c r="AM4" i="4"/>
  <c r="AO4" i="4"/>
  <c r="AR4" i="4"/>
  <c r="AE5" i="4"/>
  <c r="AF5" i="4"/>
  <c r="AG5" i="4"/>
  <c r="AH5" i="4"/>
  <c r="AI5" i="4"/>
  <c r="AR5" i="4" s="1"/>
  <c r="AJ5" i="4"/>
  <c r="AK5" i="4"/>
  <c r="AL5" i="4"/>
  <c r="AM5" i="4"/>
  <c r="AN5" i="4"/>
  <c r="AO5" i="4"/>
  <c r="AP5" i="4"/>
  <c r="AQ5" i="4"/>
  <c r="AE6" i="4"/>
  <c r="AF6" i="4"/>
  <c r="AG6" i="4"/>
  <c r="AH6" i="4"/>
  <c r="AI6" i="4"/>
  <c r="AJ6" i="4"/>
  <c r="AK6" i="4"/>
  <c r="AT6" i="4" s="1"/>
  <c r="AL6" i="4"/>
  <c r="AM6" i="4"/>
  <c r="AO6" i="4"/>
  <c r="AP6" i="4"/>
  <c r="AQ6" i="4"/>
  <c r="AR6" i="4"/>
  <c r="AE7" i="4"/>
  <c r="AP7" i="4" s="1"/>
  <c r="AF7" i="4"/>
  <c r="AQ7" i="4" s="1"/>
  <c r="AG7" i="4"/>
  <c r="AH7" i="4"/>
  <c r="AI7" i="4"/>
  <c r="AJ7" i="4"/>
  <c r="AK7" i="4"/>
  <c r="AL7" i="4"/>
  <c r="AU7" i="4" s="1"/>
  <c r="AM7" i="4"/>
  <c r="AN7" i="4"/>
  <c r="AO7" i="4"/>
  <c r="AR7" i="4"/>
  <c r="AE8" i="4"/>
  <c r="AF8" i="4"/>
  <c r="AG8" i="4"/>
  <c r="AH8" i="4"/>
  <c r="AI8" i="4"/>
  <c r="AJ8" i="4"/>
  <c r="AK8" i="4"/>
  <c r="AL8" i="4"/>
  <c r="AM8" i="4"/>
  <c r="AO8" i="4"/>
  <c r="AP8" i="4"/>
  <c r="AQ8" i="4"/>
  <c r="AR8" i="4"/>
  <c r="CE24" i="11"/>
  <c r="CD24" i="11"/>
  <c r="CE23" i="11"/>
  <c r="CD23" i="11"/>
  <c r="CE22" i="11"/>
  <c r="CD22" i="11"/>
  <c r="CE21" i="11"/>
  <c r="CD21" i="11"/>
  <c r="CE20" i="11"/>
  <c r="CD20" i="11"/>
  <c r="CE19" i="11"/>
  <c r="CD19" i="11"/>
  <c r="CE18" i="11"/>
  <c r="CD18" i="11"/>
  <c r="CE17" i="11"/>
  <c r="CD17" i="11"/>
  <c r="CE16" i="11"/>
  <c r="CD16" i="11"/>
  <c r="CE15" i="11"/>
  <c r="CD15" i="11"/>
  <c r="CE14" i="11"/>
  <c r="CD14" i="11"/>
  <c r="CE13" i="11"/>
  <c r="CD13" i="11"/>
  <c r="CE12" i="11"/>
  <c r="CD12" i="11"/>
  <c r="CE11" i="11"/>
  <c r="CD11" i="11"/>
  <c r="CE10" i="11"/>
  <c r="CD10" i="11"/>
  <c r="CE9" i="11"/>
  <c r="CD9" i="11"/>
  <c r="CE8" i="11"/>
  <c r="CD8" i="11"/>
  <c r="CE7" i="11"/>
  <c r="CD7" i="11"/>
  <c r="CC24" i="11"/>
  <c r="CB24" i="11"/>
  <c r="CA24" i="11"/>
  <c r="BZ24" i="11"/>
  <c r="CC23" i="11"/>
  <c r="CB23" i="11"/>
  <c r="CA23" i="11"/>
  <c r="BZ23" i="11"/>
  <c r="CC22" i="11"/>
  <c r="CB22" i="11"/>
  <c r="CA22" i="11"/>
  <c r="BZ22" i="11"/>
  <c r="CC21" i="11"/>
  <c r="CB21" i="11"/>
  <c r="CA21" i="11"/>
  <c r="BZ21" i="11"/>
  <c r="CC20" i="11"/>
  <c r="CB20" i="11"/>
  <c r="CA20" i="11"/>
  <c r="BZ20" i="11"/>
  <c r="CC19" i="11"/>
  <c r="CB19" i="11"/>
  <c r="CA19" i="11"/>
  <c r="BZ19" i="11"/>
  <c r="CC18" i="11"/>
  <c r="CB18" i="11"/>
  <c r="CA18" i="11"/>
  <c r="BZ18" i="11"/>
  <c r="CC17" i="11"/>
  <c r="CB17" i="11"/>
  <c r="CA17" i="11"/>
  <c r="BZ17" i="11"/>
  <c r="CC16" i="11"/>
  <c r="CB16" i="11"/>
  <c r="CA16" i="11"/>
  <c r="BZ16" i="11"/>
  <c r="CC15" i="11"/>
  <c r="CB15" i="11"/>
  <c r="CA15" i="11"/>
  <c r="BZ15" i="11"/>
  <c r="CC14" i="11"/>
  <c r="CB14" i="11"/>
  <c r="CA14" i="11"/>
  <c r="BZ14" i="11"/>
  <c r="CC13" i="11"/>
  <c r="CB13" i="11"/>
  <c r="CA13" i="11"/>
  <c r="BZ13" i="11"/>
  <c r="CC12" i="11"/>
  <c r="CB12" i="11"/>
  <c r="CA12" i="11"/>
  <c r="BZ12" i="11"/>
  <c r="CC11" i="11"/>
  <c r="CB11" i="11"/>
  <c r="CA11" i="11"/>
  <c r="BZ11" i="11"/>
  <c r="CC10" i="11"/>
  <c r="CB10" i="11"/>
  <c r="CA10" i="11"/>
  <c r="BZ10" i="11"/>
  <c r="CC9" i="11"/>
  <c r="CB9" i="11"/>
  <c r="CA9" i="11"/>
  <c r="BZ9" i="11"/>
  <c r="CC8" i="11"/>
  <c r="CB8" i="11"/>
  <c r="CA8" i="11"/>
  <c r="BZ8" i="11"/>
  <c r="CC7" i="11"/>
  <c r="CB7" i="11"/>
  <c r="CA7" i="11"/>
  <c r="BZ7" i="11"/>
  <c r="BP7" i="11"/>
  <c r="BU7" i="11" s="1"/>
  <c r="BQ7" i="11"/>
  <c r="BS7" i="11"/>
  <c r="BT7" i="11"/>
  <c r="BV7" i="11"/>
  <c r="BP8" i="11"/>
  <c r="BQ8" i="11"/>
  <c r="BV8" i="11" s="1"/>
  <c r="BS8" i="11"/>
  <c r="BT8" i="11"/>
  <c r="BP9" i="11"/>
  <c r="BQ9" i="11"/>
  <c r="BS9" i="11"/>
  <c r="BT9" i="11"/>
  <c r="BP10" i="11"/>
  <c r="BQ10" i="11"/>
  <c r="BV10" i="11" s="1"/>
  <c r="BS10" i="11"/>
  <c r="BT10" i="11"/>
  <c r="BP11" i="11"/>
  <c r="BU11" i="11" s="1"/>
  <c r="BQ11" i="11"/>
  <c r="BS11" i="11"/>
  <c r="BT11" i="11"/>
  <c r="BP12" i="11"/>
  <c r="BQ12" i="11"/>
  <c r="BV12" i="11" s="1"/>
  <c r="BS12" i="11"/>
  <c r="BT12" i="11"/>
  <c r="BP13" i="11"/>
  <c r="BU13" i="11" s="1"/>
  <c r="BQ13" i="11"/>
  <c r="BS13" i="11"/>
  <c r="BT13" i="11"/>
  <c r="BP14" i="11"/>
  <c r="BQ14" i="11"/>
  <c r="BV14" i="11" s="1"/>
  <c r="BS14" i="11"/>
  <c r="BT14" i="11"/>
  <c r="BU14" i="11"/>
  <c r="BP15" i="11"/>
  <c r="BQ15" i="11"/>
  <c r="BS15" i="11"/>
  <c r="BT15" i="11"/>
  <c r="BV15" i="11" s="1"/>
  <c r="BU15" i="11"/>
  <c r="BP16" i="11"/>
  <c r="BQ16" i="11"/>
  <c r="BV16" i="11" s="1"/>
  <c r="BS16" i="11"/>
  <c r="BT16" i="11"/>
  <c r="BP17" i="11"/>
  <c r="BQ17" i="11"/>
  <c r="BS17" i="11"/>
  <c r="BT17" i="11"/>
  <c r="BP18" i="11"/>
  <c r="BQ18" i="11"/>
  <c r="BV18" i="11" s="1"/>
  <c r="BS18" i="11"/>
  <c r="BT18" i="11"/>
  <c r="BP19" i="11"/>
  <c r="BQ19" i="11"/>
  <c r="BS19" i="11"/>
  <c r="BT19" i="11"/>
  <c r="BP20" i="11"/>
  <c r="BQ20" i="11"/>
  <c r="BV20" i="11" s="1"/>
  <c r="BS20" i="11"/>
  <c r="BT20" i="11"/>
  <c r="BP21" i="11"/>
  <c r="BQ21" i="11"/>
  <c r="BS21" i="11"/>
  <c r="BT21" i="11"/>
  <c r="BP22" i="11"/>
  <c r="BQ22" i="11"/>
  <c r="BV22" i="11" s="1"/>
  <c r="BS22" i="11"/>
  <c r="BT22" i="11"/>
  <c r="BU22" i="11"/>
  <c r="BP23" i="11"/>
  <c r="BU23" i="11" s="1"/>
  <c r="BQ23" i="11"/>
  <c r="BS23" i="11"/>
  <c r="BT23" i="11"/>
  <c r="BV23" i="11" s="1"/>
  <c r="BP24" i="11"/>
  <c r="BQ24" i="11"/>
  <c r="BS24" i="11"/>
  <c r="BT24" i="11"/>
  <c r="AQ2" i="1"/>
  <c r="AQ3" i="1"/>
  <c r="AQ4" i="1"/>
  <c r="AQ5" i="1"/>
  <c r="AQ6" i="1"/>
  <c r="AQ7" i="1"/>
  <c r="AQ9" i="1"/>
  <c r="AH74" i="3"/>
  <c r="AH73" i="3"/>
  <c r="AH34" i="2"/>
  <c r="AH33" i="2"/>
  <c r="AG35" i="1"/>
  <c r="AG36" i="1"/>
  <c r="L4" i="6"/>
  <c r="M4" i="6"/>
  <c r="N4" i="6"/>
  <c r="O4" i="6"/>
  <c r="X4" i="6" s="1"/>
  <c r="P4" i="6"/>
  <c r="Y4" i="6" s="1"/>
  <c r="Q4" i="6"/>
  <c r="Z4" i="6" s="1"/>
  <c r="R4" i="6"/>
  <c r="AA4" i="6" s="1"/>
  <c r="S4" i="6"/>
  <c r="AB4" i="6" s="1"/>
  <c r="L3" i="6"/>
  <c r="W3" i="6" s="1"/>
  <c r="M3" i="6"/>
  <c r="N3" i="6"/>
  <c r="O3" i="6"/>
  <c r="X3" i="6" s="1"/>
  <c r="P3" i="6"/>
  <c r="Y3" i="6" s="1"/>
  <c r="Q3" i="6"/>
  <c r="Z3" i="6" s="1"/>
  <c r="R3" i="6"/>
  <c r="AA3" i="6" s="1"/>
  <c r="L5" i="6"/>
  <c r="M5" i="6"/>
  <c r="N5" i="6"/>
  <c r="O5" i="6"/>
  <c r="P5" i="6"/>
  <c r="Y5" i="6" s="1"/>
  <c r="Q5" i="6"/>
  <c r="Z5" i="6" s="1"/>
  <c r="R5" i="6"/>
  <c r="AA5" i="6" s="1"/>
  <c r="L6" i="6"/>
  <c r="M6" i="6"/>
  <c r="N6" i="6"/>
  <c r="O6" i="6"/>
  <c r="P6" i="6"/>
  <c r="Y6" i="6" s="1"/>
  <c r="Q6" i="6"/>
  <c r="Z6" i="6" s="1"/>
  <c r="R6" i="6"/>
  <c r="AA6" i="6" s="1"/>
  <c r="S6" i="6"/>
  <c r="AB6" i="6" s="1"/>
  <c r="L7" i="6"/>
  <c r="M7" i="6"/>
  <c r="N7" i="6"/>
  <c r="O7" i="6"/>
  <c r="X7" i="6" s="1"/>
  <c r="P7" i="6"/>
  <c r="Y7" i="6" s="1"/>
  <c r="Q7" i="6"/>
  <c r="Z7" i="6" s="1"/>
  <c r="R7" i="6"/>
  <c r="AA7" i="6" s="1"/>
  <c r="L8" i="6"/>
  <c r="W8" i="6" s="1"/>
  <c r="M8" i="6"/>
  <c r="N8" i="6"/>
  <c r="O8" i="6"/>
  <c r="X8" i="6" s="1"/>
  <c r="P8" i="6"/>
  <c r="Y8" i="6" s="1"/>
  <c r="Q8" i="6"/>
  <c r="Z8" i="6" s="1"/>
  <c r="R8" i="6"/>
  <c r="AA8" i="6" s="1"/>
  <c r="S8" i="6"/>
  <c r="AB8" i="6" s="1"/>
  <c r="L9" i="6"/>
  <c r="W9" i="6" s="1"/>
  <c r="M9" i="6"/>
  <c r="N9" i="6"/>
  <c r="O9" i="6"/>
  <c r="X9" i="6" s="1"/>
  <c r="P9" i="6"/>
  <c r="Y9" i="6" s="1"/>
  <c r="Q9" i="6"/>
  <c r="Z9" i="6" s="1"/>
  <c r="R9" i="6"/>
  <c r="AA9" i="6" s="1"/>
  <c r="L10" i="6"/>
  <c r="W10" i="6" s="1"/>
  <c r="M10" i="6"/>
  <c r="N10" i="6"/>
  <c r="O10" i="6"/>
  <c r="X10" i="6" s="1"/>
  <c r="P10" i="6"/>
  <c r="Q10" i="6"/>
  <c r="R10" i="6"/>
  <c r="S10" i="6"/>
  <c r="AB10" i="6" s="1"/>
  <c r="L11" i="6"/>
  <c r="W11" i="6" s="1"/>
  <c r="M11" i="6"/>
  <c r="N11" i="6"/>
  <c r="O11" i="6"/>
  <c r="P11" i="6"/>
  <c r="Q11" i="6"/>
  <c r="R11" i="6"/>
  <c r="AA11" i="6" s="1"/>
  <c r="L12" i="6"/>
  <c r="W12" i="6" s="1"/>
  <c r="M12" i="6"/>
  <c r="N12" i="6"/>
  <c r="O12" i="6"/>
  <c r="P12" i="6"/>
  <c r="Q12" i="6"/>
  <c r="R12" i="6"/>
  <c r="AA12" i="6" s="1"/>
  <c r="S12" i="6"/>
  <c r="AB12" i="6" s="1"/>
  <c r="L13" i="6"/>
  <c r="W13" i="6" s="1"/>
  <c r="M13" i="6"/>
  <c r="N13" i="6"/>
  <c r="O13" i="6"/>
  <c r="P13" i="6"/>
  <c r="Q13" i="6"/>
  <c r="Z13" i="6" s="1"/>
  <c r="R13" i="6"/>
  <c r="AA13" i="6" s="1"/>
  <c r="L14" i="6"/>
  <c r="M14" i="6"/>
  <c r="N14" i="6"/>
  <c r="O14" i="6"/>
  <c r="X14" i="6" s="1"/>
  <c r="P14" i="6"/>
  <c r="Y14" i="6" s="1"/>
  <c r="Q14" i="6"/>
  <c r="Z14" i="6" s="1"/>
  <c r="R14" i="6"/>
  <c r="AA14" i="6" s="1"/>
  <c r="S14" i="6"/>
  <c r="AB14" i="6" s="1"/>
  <c r="L15" i="6"/>
  <c r="W15" i="6" s="1"/>
  <c r="M15" i="6"/>
  <c r="N15" i="6"/>
  <c r="O15" i="6"/>
  <c r="X15" i="6" s="1"/>
  <c r="P15" i="6"/>
  <c r="Y15" i="6" s="1"/>
  <c r="Q15" i="6"/>
  <c r="Z15" i="6" s="1"/>
  <c r="R15" i="6"/>
  <c r="AA15" i="6" s="1"/>
  <c r="L16" i="6"/>
  <c r="W16" i="6" s="1"/>
  <c r="M16" i="6"/>
  <c r="N16" i="6"/>
  <c r="O16" i="6"/>
  <c r="X16" i="6" s="1"/>
  <c r="P16" i="6"/>
  <c r="Y16" i="6" s="1"/>
  <c r="Q16" i="6"/>
  <c r="Z16" i="6" s="1"/>
  <c r="R16" i="6"/>
  <c r="S16" i="6"/>
  <c r="L17" i="6"/>
  <c r="W17" i="6" s="1"/>
  <c r="M17" i="6"/>
  <c r="N17" i="6"/>
  <c r="O17" i="6"/>
  <c r="X17" i="6" s="1"/>
  <c r="P17" i="6"/>
  <c r="Y17" i="6" s="1"/>
  <c r="Q17" i="6"/>
  <c r="R17" i="6"/>
  <c r="L18" i="6"/>
  <c r="W18" i="6" s="1"/>
  <c r="M18" i="6"/>
  <c r="N18" i="6"/>
  <c r="O18" i="6"/>
  <c r="X18" i="6" s="1"/>
  <c r="P18" i="6"/>
  <c r="Y18" i="6" s="1"/>
  <c r="Q18" i="6"/>
  <c r="Z18" i="6" s="1"/>
  <c r="R18" i="6"/>
  <c r="S18" i="6"/>
  <c r="L19" i="6"/>
  <c r="W19" i="6" s="1"/>
  <c r="M19" i="6"/>
  <c r="N19" i="6"/>
  <c r="O19" i="6"/>
  <c r="X19" i="6" s="1"/>
  <c r="P19" i="6"/>
  <c r="Y19" i="6" s="1"/>
  <c r="Q19" i="6"/>
  <c r="R19" i="6"/>
  <c r="L20" i="6"/>
  <c r="M20" i="6"/>
  <c r="N20" i="6"/>
  <c r="O20" i="6"/>
  <c r="X20" i="6" s="1"/>
  <c r="P20" i="6"/>
  <c r="Q20" i="6"/>
  <c r="Z20" i="6" s="1"/>
  <c r="R20" i="6"/>
  <c r="AA20" i="6" s="1"/>
  <c r="S20" i="6"/>
  <c r="AB20" i="6" s="1"/>
  <c r="L21" i="6"/>
  <c r="M21" i="6"/>
  <c r="N21" i="6"/>
  <c r="O21" i="6"/>
  <c r="P21" i="6"/>
  <c r="Y21" i="6" s="1"/>
  <c r="Q21" i="6"/>
  <c r="Z21" i="6" s="1"/>
  <c r="R21" i="6"/>
  <c r="AA21" i="6" s="1"/>
  <c r="L22" i="6"/>
  <c r="M22" i="6"/>
  <c r="N22" i="6"/>
  <c r="O22" i="6"/>
  <c r="P22" i="6"/>
  <c r="Y22" i="6" s="1"/>
  <c r="Q22" i="6"/>
  <c r="Z22" i="6" s="1"/>
  <c r="R22" i="6"/>
  <c r="AA22" i="6" s="1"/>
  <c r="S22" i="6"/>
  <c r="AB22" i="6" s="1"/>
  <c r="L23" i="6"/>
  <c r="M23" i="6"/>
  <c r="N23" i="6"/>
  <c r="O23" i="6"/>
  <c r="X23" i="6" s="1"/>
  <c r="P23" i="6"/>
  <c r="Y23" i="6" s="1"/>
  <c r="Q23" i="6"/>
  <c r="Z23" i="6" s="1"/>
  <c r="R23" i="6"/>
  <c r="AA23" i="6" s="1"/>
  <c r="L24" i="6"/>
  <c r="W24" i="6" s="1"/>
  <c r="M24" i="6"/>
  <c r="N24" i="6"/>
  <c r="O24" i="6"/>
  <c r="X24" i="6" s="1"/>
  <c r="P24" i="6"/>
  <c r="Y24" i="6" s="1"/>
  <c r="Q24" i="6"/>
  <c r="Z24" i="6" s="1"/>
  <c r="R24" i="6"/>
  <c r="AA24" i="6" s="1"/>
  <c r="S24" i="6"/>
  <c r="AB24" i="6" s="1"/>
  <c r="L25" i="6"/>
  <c r="W25" i="6" s="1"/>
  <c r="M25" i="6"/>
  <c r="N25" i="6"/>
  <c r="O25" i="6"/>
  <c r="X25" i="6" s="1"/>
  <c r="P25" i="6"/>
  <c r="Y25" i="6" s="1"/>
  <c r="Q25" i="6"/>
  <c r="Z25" i="6" s="1"/>
  <c r="R25" i="6"/>
  <c r="AA25" i="6" s="1"/>
  <c r="L26" i="6"/>
  <c r="W26" i="6" s="1"/>
  <c r="M26" i="6"/>
  <c r="N26" i="6"/>
  <c r="O26" i="6"/>
  <c r="X26" i="6" s="1"/>
  <c r="P26" i="6"/>
  <c r="Q26" i="6"/>
  <c r="R26" i="6"/>
  <c r="S26" i="6"/>
  <c r="AB26" i="6" s="1"/>
  <c r="L27" i="6"/>
  <c r="W27" i="6" s="1"/>
  <c r="M27" i="6"/>
  <c r="N27" i="6"/>
  <c r="O27" i="6"/>
  <c r="P27" i="6"/>
  <c r="Q27" i="6"/>
  <c r="R27" i="6"/>
  <c r="AA27" i="6" s="1"/>
  <c r="L28" i="6"/>
  <c r="W28" i="6" s="1"/>
  <c r="M28" i="6"/>
  <c r="N28" i="6"/>
  <c r="O28" i="6"/>
  <c r="P28" i="6"/>
  <c r="Q28" i="6"/>
  <c r="R28" i="6"/>
  <c r="AA28" i="6" s="1"/>
  <c r="S28" i="6"/>
  <c r="AB28" i="6" s="1"/>
  <c r="L29" i="6"/>
  <c r="W29" i="6" s="1"/>
  <c r="M29" i="6"/>
  <c r="N29" i="6"/>
  <c r="O29" i="6"/>
  <c r="P29" i="6"/>
  <c r="Q29" i="6"/>
  <c r="Z29" i="6" s="1"/>
  <c r="R29" i="6"/>
  <c r="AA29" i="6" s="1"/>
  <c r="L30" i="6"/>
  <c r="M30" i="6"/>
  <c r="N30" i="6"/>
  <c r="O30" i="6"/>
  <c r="X30" i="6" s="1"/>
  <c r="P30" i="6"/>
  <c r="Y30" i="6" s="1"/>
  <c r="Q30" i="6"/>
  <c r="Z30" i="6" s="1"/>
  <c r="R30" i="6"/>
  <c r="AA30" i="6" s="1"/>
  <c r="S30" i="6"/>
  <c r="AB30" i="6" s="1"/>
  <c r="L31" i="6"/>
  <c r="W31" i="6" s="1"/>
  <c r="M31" i="6"/>
  <c r="N31" i="6"/>
  <c r="O31" i="6"/>
  <c r="X31" i="6" s="1"/>
  <c r="P31" i="6"/>
  <c r="Y31" i="6" s="1"/>
  <c r="Q31" i="6"/>
  <c r="Z31" i="6" s="1"/>
  <c r="R31" i="6"/>
  <c r="AA31" i="6" s="1"/>
  <c r="L32" i="6"/>
  <c r="W32" i="6" s="1"/>
  <c r="M32" i="6"/>
  <c r="N32" i="6"/>
  <c r="O32" i="6"/>
  <c r="X32" i="6" s="1"/>
  <c r="P32" i="6"/>
  <c r="Y32" i="6" s="1"/>
  <c r="Q32" i="6"/>
  <c r="Z32" i="6" s="1"/>
  <c r="R32" i="6"/>
  <c r="S32" i="6"/>
  <c r="L33" i="6"/>
  <c r="W33" i="6" s="1"/>
  <c r="M33" i="6"/>
  <c r="N33" i="6"/>
  <c r="O33" i="6"/>
  <c r="X33" i="6" s="1"/>
  <c r="P33" i="6"/>
  <c r="Y33" i="6" s="1"/>
  <c r="Q33" i="6"/>
  <c r="R33" i="6"/>
  <c r="L34" i="6"/>
  <c r="W34" i="6" s="1"/>
  <c r="M34" i="6"/>
  <c r="N34" i="6"/>
  <c r="O34" i="6"/>
  <c r="X34" i="6" s="1"/>
  <c r="P34" i="6"/>
  <c r="Y34" i="6" s="1"/>
  <c r="Q34" i="6"/>
  <c r="Z34" i="6" s="1"/>
  <c r="R34" i="6"/>
  <c r="S34" i="6"/>
  <c r="K34" i="6"/>
  <c r="V34" i="6" s="1"/>
  <c r="K32" i="6"/>
  <c r="K30" i="6"/>
  <c r="V30" i="6" s="1"/>
  <c r="K28" i="6"/>
  <c r="V28" i="6" s="1"/>
  <c r="K26" i="6"/>
  <c r="V26" i="6" s="1"/>
  <c r="K24" i="6"/>
  <c r="V24" i="6" s="1"/>
  <c r="K22" i="6"/>
  <c r="K20" i="6"/>
  <c r="V20" i="6" s="1"/>
  <c r="K18" i="6"/>
  <c r="V18" i="6" s="1"/>
  <c r="K16" i="6"/>
  <c r="K14" i="6"/>
  <c r="V14" i="6" s="1"/>
  <c r="K12" i="6"/>
  <c r="V12" i="6" s="1"/>
  <c r="K10" i="6"/>
  <c r="V10" i="6" s="1"/>
  <c r="K8" i="6"/>
  <c r="V8" i="6" s="1"/>
  <c r="K6" i="6"/>
  <c r="K4" i="6"/>
  <c r="V4" i="6" s="1"/>
  <c r="R6" i="9"/>
  <c r="R5" i="9"/>
  <c r="R4" i="9"/>
  <c r="R3" i="9"/>
  <c r="Q6" i="9"/>
  <c r="Q5" i="9"/>
  <c r="Q4" i="9"/>
  <c r="Q3" i="9"/>
  <c r="P6" i="9"/>
  <c r="P5" i="9"/>
  <c r="P4" i="9"/>
  <c r="P3" i="9"/>
  <c r="K33" i="6"/>
  <c r="V33" i="6" s="1"/>
  <c r="K31" i="6"/>
  <c r="K29" i="6"/>
  <c r="K27" i="6"/>
  <c r="V27" i="6" s="1"/>
  <c r="K25" i="6"/>
  <c r="V25" i="6" s="1"/>
  <c r="K23" i="6"/>
  <c r="K21" i="6"/>
  <c r="V21" i="6" s="1"/>
  <c r="K19" i="6"/>
  <c r="V19" i="6" s="1"/>
  <c r="K17" i="6"/>
  <c r="V17" i="6" s="1"/>
  <c r="K15" i="6"/>
  <c r="K13" i="6"/>
  <c r="K11" i="6"/>
  <c r="V11" i="6" s="1"/>
  <c r="K9" i="6"/>
  <c r="V9" i="6" s="1"/>
  <c r="K7" i="6"/>
  <c r="K5" i="6"/>
  <c r="V5" i="6" s="1"/>
  <c r="K3" i="6"/>
  <c r="V3" i="6" s="1"/>
  <c r="N3" i="5"/>
  <c r="O3" i="5"/>
  <c r="P3" i="5"/>
  <c r="Q3" i="5"/>
  <c r="R3" i="5"/>
  <c r="N4" i="5"/>
  <c r="O4" i="5"/>
  <c r="P4" i="5"/>
  <c r="Q4" i="5"/>
  <c r="R4" i="5"/>
  <c r="N5" i="5"/>
  <c r="O5" i="5"/>
  <c r="P5" i="5"/>
  <c r="Q5" i="5"/>
  <c r="N6" i="5"/>
  <c r="O6" i="5"/>
  <c r="P6" i="5"/>
  <c r="Q6" i="5"/>
  <c r="R6" i="5"/>
  <c r="N7" i="5"/>
  <c r="O7" i="5"/>
  <c r="P7" i="5"/>
  <c r="Q7" i="5"/>
  <c r="N8" i="5"/>
  <c r="O8" i="5"/>
  <c r="P8" i="5"/>
  <c r="Q8" i="5"/>
  <c r="R8" i="5"/>
  <c r="N9" i="5"/>
  <c r="O9" i="5"/>
  <c r="P9" i="5"/>
  <c r="Q9" i="5"/>
  <c r="N10" i="5"/>
  <c r="O10" i="5"/>
  <c r="P10" i="5"/>
  <c r="Q10" i="5"/>
  <c r="R10" i="5"/>
  <c r="N11" i="5"/>
  <c r="O11" i="5"/>
  <c r="P11" i="5"/>
  <c r="Q11" i="5"/>
  <c r="N12" i="5"/>
  <c r="O12" i="5"/>
  <c r="P12" i="5"/>
  <c r="Q12" i="5"/>
  <c r="R12" i="5"/>
  <c r="N13" i="5"/>
  <c r="O13" i="5"/>
  <c r="P13" i="5"/>
  <c r="Q13" i="5"/>
  <c r="N14" i="5"/>
  <c r="O14" i="5"/>
  <c r="P14" i="5"/>
  <c r="Q14" i="5"/>
  <c r="R14" i="5"/>
  <c r="N15" i="5"/>
  <c r="O15" i="5"/>
  <c r="P15" i="5"/>
  <c r="Q15" i="5"/>
  <c r="N16" i="5"/>
  <c r="O16" i="5"/>
  <c r="P16" i="5"/>
  <c r="Q16" i="5"/>
  <c r="R16" i="5"/>
  <c r="N17" i="5"/>
  <c r="O17" i="5"/>
  <c r="P17" i="5"/>
  <c r="Q17" i="5"/>
  <c r="N18" i="5"/>
  <c r="O18" i="5"/>
  <c r="P18" i="5"/>
  <c r="Q18" i="5"/>
  <c r="R18" i="5"/>
  <c r="N19" i="5"/>
  <c r="O19" i="5"/>
  <c r="P19" i="5"/>
  <c r="Q19" i="5"/>
  <c r="N20" i="5"/>
  <c r="O20" i="5"/>
  <c r="P20" i="5"/>
  <c r="Q20" i="5"/>
  <c r="R20" i="5"/>
  <c r="N21" i="5"/>
  <c r="O21" i="5"/>
  <c r="P21" i="5"/>
  <c r="Q21" i="5"/>
  <c r="N22" i="5"/>
  <c r="O22" i="5"/>
  <c r="P22" i="5"/>
  <c r="Q22" i="5"/>
  <c r="R22" i="5"/>
  <c r="N23" i="5"/>
  <c r="O23" i="5"/>
  <c r="P23" i="5"/>
  <c r="Q23" i="5"/>
  <c r="N24" i="5"/>
  <c r="O24" i="5"/>
  <c r="P24" i="5"/>
  <c r="Q24" i="5"/>
  <c r="R24" i="5"/>
  <c r="K3" i="5"/>
  <c r="L3" i="5"/>
  <c r="M3" i="5"/>
  <c r="K4" i="5"/>
  <c r="L4" i="5"/>
  <c r="M4" i="5"/>
  <c r="K5" i="5"/>
  <c r="L5" i="5"/>
  <c r="M5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J24" i="5"/>
  <c r="J22" i="5"/>
  <c r="J20" i="5"/>
  <c r="J18" i="5"/>
  <c r="J16" i="5"/>
  <c r="J14" i="5"/>
  <c r="J12" i="5"/>
  <c r="J10" i="5"/>
  <c r="J8" i="5"/>
  <c r="J6" i="5"/>
  <c r="J4" i="5"/>
  <c r="J23" i="5"/>
  <c r="J21" i="5"/>
  <c r="J19" i="5"/>
  <c r="J17" i="5"/>
  <c r="J15" i="5"/>
  <c r="J13" i="5"/>
  <c r="J11" i="5"/>
  <c r="J9" i="5"/>
  <c r="J7" i="5"/>
  <c r="J5" i="5"/>
  <c r="J3" i="5"/>
  <c r="AR85" i="10"/>
  <c r="AR84" i="10"/>
  <c r="AR81" i="10"/>
  <c r="AR80" i="10"/>
  <c r="AV83" i="7"/>
  <c r="AV80" i="7"/>
  <c r="AT83" i="7"/>
  <c r="AT84" i="7"/>
  <c r="AS84" i="7"/>
  <c r="AS83" i="7"/>
  <c r="AT80" i="7"/>
  <c r="AT81" i="7"/>
  <c r="AS81" i="7"/>
  <c r="AS80" i="7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L35" i="11"/>
  <c r="L34" i="11"/>
  <c r="L33" i="11"/>
  <c r="L32" i="11"/>
  <c r="L31" i="11"/>
  <c r="L30" i="11"/>
  <c r="L29" i="11"/>
  <c r="L28" i="11"/>
  <c r="L27" i="11"/>
  <c r="L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AR35" i="11"/>
  <c r="AR34" i="11"/>
  <c r="AR33" i="11"/>
  <c r="AR32" i="11"/>
  <c r="AR31" i="11"/>
  <c r="AR30" i="11"/>
  <c r="AR29" i="11"/>
  <c r="AR28" i="11"/>
  <c r="AR27" i="11"/>
  <c r="AR26" i="11"/>
  <c r="BU29" i="11"/>
  <c r="BV29" i="11"/>
  <c r="BU30" i="11"/>
  <c r="BV30" i="11"/>
  <c r="BU31" i="11"/>
  <c r="BV31" i="11"/>
  <c r="BU32" i="11"/>
  <c r="BV32" i="11"/>
  <c r="BU33" i="11"/>
  <c r="BV33" i="11"/>
  <c r="BU34" i="11"/>
  <c r="BV34" i="11"/>
  <c r="BU35" i="11"/>
  <c r="BV35" i="11"/>
  <c r="BU36" i="11"/>
  <c r="BV36" i="11"/>
  <c r="BU37" i="11"/>
  <c r="BV37" i="11"/>
  <c r="BU38" i="11"/>
  <c r="BV38" i="11"/>
  <c r="BU39" i="11"/>
  <c r="BV39" i="11"/>
  <c r="BU40" i="11"/>
  <c r="BV40" i="11"/>
  <c r="BU41" i="11"/>
  <c r="BV41" i="11"/>
  <c r="BU42" i="11"/>
  <c r="BV42" i="11"/>
  <c r="BU43" i="11"/>
  <c r="BV43" i="11"/>
  <c r="BU44" i="11"/>
  <c r="BV44" i="11"/>
  <c r="BU45" i="11"/>
  <c r="BV45" i="11"/>
  <c r="BV28" i="11"/>
  <c r="BU28" i="11"/>
  <c r="BP29" i="11"/>
  <c r="BQ29" i="11"/>
  <c r="BP30" i="11"/>
  <c r="BQ30" i="11"/>
  <c r="BP31" i="11"/>
  <c r="BQ31" i="11"/>
  <c r="BP32" i="11"/>
  <c r="BQ32" i="11"/>
  <c r="BP33" i="11"/>
  <c r="BQ33" i="11"/>
  <c r="BP34" i="11"/>
  <c r="BQ34" i="11"/>
  <c r="BP35" i="11"/>
  <c r="BQ35" i="11"/>
  <c r="BP36" i="11"/>
  <c r="BQ36" i="11"/>
  <c r="BP37" i="11"/>
  <c r="BQ37" i="11"/>
  <c r="BP38" i="11"/>
  <c r="BQ38" i="11"/>
  <c r="BP39" i="11"/>
  <c r="BQ39" i="11"/>
  <c r="BP40" i="11"/>
  <c r="BQ40" i="11"/>
  <c r="BP41" i="11"/>
  <c r="BQ41" i="11"/>
  <c r="BP42" i="11"/>
  <c r="BQ42" i="11"/>
  <c r="BP43" i="11"/>
  <c r="BQ43" i="11"/>
  <c r="BP44" i="11"/>
  <c r="BQ44" i="11"/>
  <c r="BP45" i="11"/>
  <c r="BQ45" i="11"/>
  <c r="BS29" i="11"/>
  <c r="BT29" i="11"/>
  <c r="BS30" i="11"/>
  <c r="BT30" i="11"/>
  <c r="BS31" i="11"/>
  <c r="BT31" i="11"/>
  <c r="BS32" i="11"/>
  <c r="BT32" i="11"/>
  <c r="BS33" i="11"/>
  <c r="BT33" i="11"/>
  <c r="BS34" i="11"/>
  <c r="BT34" i="11"/>
  <c r="BS35" i="11"/>
  <c r="BT35" i="11"/>
  <c r="BS36" i="11"/>
  <c r="BT36" i="11"/>
  <c r="BS37" i="11"/>
  <c r="BT37" i="11"/>
  <c r="BS38" i="11"/>
  <c r="BT38" i="11"/>
  <c r="BS39" i="11"/>
  <c r="BT39" i="11"/>
  <c r="BS40" i="11"/>
  <c r="BT40" i="11"/>
  <c r="BS41" i="11"/>
  <c r="BT41" i="11"/>
  <c r="BS42" i="11"/>
  <c r="BT42" i="11"/>
  <c r="BS43" i="11"/>
  <c r="BT43" i="11"/>
  <c r="BS44" i="11"/>
  <c r="BT44" i="11"/>
  <c r="BS45" i="11"/>
  <c r="BT45" i="11"/>
  <c r="BT28" i="11"/>
  <c r="BS28" i="11"/>
  <c r="BQ28" i="11"/>
  <c r="BP28" i="11"/>
  <c r="BF29" i="8"/>
  <c r="BG29" i="8"/>
  <c r="BH29" i="8"/>
  <c r="BI29" i="8"/>
  <c r="BJ29" i="8"/>
  <c r="BK29" i="8"/>
  <c r="BF30" i="8"/>
  <c r="BG30" i="8"/>
  <c r="BH30" i="8"/>
  <c r="BI30" i="8"/>
  <c r="BJ30" i="8"/>
  <c r="BK30" i="8"/>
  <c r="BF31" i="8"/>
  <c r="BG31" i="8"/>
  <c r="BH31" i="8"/>
  <c r="BI31" i="8"/>
  <c r="BJ31" i="8"/>
  <c r="BK31" i="8"/>
  <c r="BF32" i="8"/>
  <c r="BG32" i="8"/>
  <c r="BH32" i="8"/>
  <c r="BI32" i="8"/>
  <c r="BJ32" i="8"/>
  <c r="BK32" i="8"/>
  <c r="BF33" i="8"/>
  <c r="BG33" i="8"/>
  <c r="BH33" i="8"/>
  <c r="BI33" i="8"/>
  <c r="BJ33" i="8"/>
  <c r="BK33" i="8"/>
  <c r="BF34" i="8"/>
  <c r="BG34" i="8"/>
  <c r="BH34" i="8"/>
  <c r="BI34" i="8"/>
  <c r="BJ34" i="8"/>
  <c r="BK34" i="8"/>
  <c r="BF35" i="8"/>
  <c r="BG35" i="8"/>
  <c r="BH35" i="8"/>
  <c r="BI35" i="8"/>
  <c r="BJ35" i="8"/>
  <c r="BK35" i="8"/>
  <c r="BF36" i="8"/>
  <c r="BG36" i="8"/>
  <c r="BH36" i="8"/>
  <c r="BI36" i="8"/>
  <c r="BJ36" i="8"/>
  <c r="BK36" i="8"/>
  <c r="BF37" i="8"/>
  <c r="BG37" i="8"/>
  <c r="BH37" i="8"/>
  <c r="BI37" i="8"/>
  <c r="BJ37" i="8"/>
  <c r="BK37" i="8"/>
  <c r="BF38" i="8"/>
  <c r="BG38" i="8"/>
  <c r="BH38" i="8"/>
  <c r="BI38" i="8"/>
  <c r="BJ38" i="8"/>
  <c r="BK38" i="8"/>
  <c r="BF39" i="8"/>
  <c r="BG39" i="8"/>
  <c r="BH39" i="8"/>
  <c r="BI39" i="8"/>
  <c r="BJ39" i="8"/>
  <c r="BK39" i="8"/>
  <c r="BF40" i="8"/>
  <c r="BG40" i="8"/>
  <c r="BH40" i="8"/>
  <c r="BI40" i="8"/>
  <c r="BJ40" i="8"/>
  <c r="BK40" i="8"/>
  <c r="BF41" i="8"/>
  <c r="BG41" i="8"/>
  <c r="BH41" i="8"/>
  <c r="BI41" i="8"/>
  <c r="BJ41" i="8"/>
  <c r="BK41" i="8"/>
  <c r="BF42" i="8"/>
  <c r="BG42" i="8"/>
  <c r="BH42" i="8"/>
  <c r="BI42" i="8"/>
  <c r="BJ42" i="8"/>
  <c r="BK42" i="8"/>
  <c r="BF43" i="8"/>
  <c r="BG43" i="8"/>
  <c r="BH43" i="8"/>
  <c r="BI43" i="8"/>
  <c r="BJ43" i="8"/>
  <c r="BK43" i="8"/>
  <c r="BF44" i="8"/>
  <c r="BG44" i="8"/>
  <c r="BH44" i="8"/>
  <c r="BI44" i="8"/>
  <c r="BJ44" i="8"/>
  <c r="BK44" i="8"/>
  <c r="BF45" i="8"/>
  <c r="BG45" i="8"/>
  <c r="BH45" i="8"/>
  <c r="BI45" i="8"/>
  <c r="BJ45" i="8"/>
  <c r="BK45" i="8"/>
  <c r="BK28" i="8"/>
  <c r="BJ28" i="8"/>
  <c r="BI28" i="8"/>
  <c r="BH28" i="8"/>
  <c r="BG28" i="8"/>
  <c r="BF28" i="8"/>
  <c r="BN8" i="8"/>
  <c r="BO8" i="8"/>
  <c r="BN9" i="8"/>
  <c r="BO9" i="8"/>
  <c r="BN10" i="8"/>
  <c r="BO10" i="8"/>
  <c r="BN11" i="8"/>
  <c r="BO11" i="8"/>
  <c r="BN12" i="8"/>
  <c r="BO12" i="8"/>
  <c r="BN13" i="8"/>
  <c r="BO13" i="8"/>
  <c r="BN14" i="8"/>
  <c r="BO14" i="8"/>
  <c r="BN15" i="8"/>
  <c r="BO15" i="8"/>
  <c r="BN16" i="8"/>
  <c r="BO16" i="8"/>
  <c r="BN17" i="8"/>
  <c r="BO17" i="8"/>
  <c r="BN18" i="8"/>
  <c r="BO18" i="8"/>
  <c r="BN19" i="8"/>
  <c r="BO19" i="8"/>
  <c r="BN20" i="8"/>
  <c r="BO20" i="8"/>
  <c r="BN21" i="8"/>
  <c r="BO21" i="8"/>
  <c r="BN22" i="8"/>
  <c r="BO22" i="8"/>
  <c r="BN23" i="8"/>
  <c r="BO23" i="8"/>
  <c r="BN24" i="8"/>
  <c r="BO24" i="8"/>
  <c r="BO7" i="8"/>
  <c r="BN7" i="8"/>
  <c r="BJ8" i="8"/>
  <c r="BK8" i="8"/>
  <c r="BJ9" i="8"/>
  <c r="BK9" i="8"/>
  <c r="BJ10" i="8"/>
  <c r="BK10" i="8"/>
  <c r="BJ11" i="8"/>
  <c r="BK11" i="8"/>
  <c r="BJ12" i="8"/>
  <c r="BK12" i="8"/>
  <c r="BJ13" i="8"/>
  <c r="BK13" i="8"/>
  <c r="BJ14" i="8"/>
  <c r="BK14" i="8"/>
  <c r="BJ15" i="8"/>
  <c r="BK15" i="8"/>
  <c r="BJ16" i="8"/>
  <c r="BK16" i="8"/>
  <c r="BJ17" i="8"/>
  <c r="BK17" i="8"/>
  <c r="BJ18" i="8"/>
  <c r="BK18" i="8"/>
  <c r="BJ19" i="8"/>
  <c r="BK19" i="8"/>
  <c r="BJ20" i="8"/>
  <c r="BK20" i="8"/>
  <c r="BJ21" i="8"/>
  <c r="BK21" i="8"/>
  <c r="BJ22" i="8"/>
  <c r="BK22" i="8"/>
  <c r="BJ23" i="8"/>
  <c r="BK23" i="8"/>
  <c r="BJ24" i="8"/>
  <c r="BK24" i="8"/>
  <c r="BG8" i="8"/>
  <c r="BH8" i="8"/>
  <c r="BG9" i="8"/>
  <c r="BH9" i="8"/>
  <c r="BG10" i="8"/>
  <c r="BH10" i="8"/>
  <c r="BG11" i="8"/>
  <c r="BH11" i="8"/>
  <c r="BG12" i="8"/>
  <c r="BH12" i="8"/>
  <c r="BG13" i="8"/>
  <c r="BH13" i="8"/>
  <c r="BG14" i="8"/>
  <c r="BH14" i="8"/>
  <c r="BG15" i="8"/>
  <c r="BH15" i="8"/>
  <c r="BG16" i="8"/>
  <c r="BH16" i="8"/>
  <c r="BG17" i="8"/>
  <c r="BH17" i="8"/>
  <c r="BG18" i="8"/>
  <c r="BH18" i="8"/>
  <c r="BG19" i="8"/>
  <c r="BH19" i="8"/>
  <c r="BG20" i="8"/>
  <c r="BH20" i="8"/>
  <c r="BG21" i="8"/>
  <c r="BH21" i="8"/>
  <c r="BG22" i="8"/>
  <c r="BH22" i="8"/>
  <c r="BG23" i="8"/>
  <c r="BH23" i="8"/>
  <c r="BG24" i="8"/>
  <c r="BH24" i="8"/>
  <c r="BK7" i="8"/>
  <c r="BH7" i="8"/>
  <c r="BJ7" i="8"/>
  <c r="BG7" i="8"/>
  <c r="AV2" i="4"/>
  <c r="AV4" i="4"/>
  <c r="AV5" i="4"/>
  <c r="AV6" i="4"/>
  <c r="AV7" i="4"/>
  <c r="AV8" i="4"/>
  <c r="AV10" i="4"/>
  <c r="AV12" i="4"/>
  <c r="AV14" i="4"/>
  <c r="AV3" i="4"/>
  <c r="AM9" i="4"/>
  <c r="AV9" i="4" s="1"/>
  <c r="AM10" i="4"/>
  <c r="AM11" i="4"/>
  <c r="AV11" i="4" s="1"/>
  <c r="AM12" i="4"/>
  <c r="AM13" i="4"/>
  <c r="AV13" i="4" s="1"/>
  <c r="AM14" i="4"/>
  <c r="AO2" i="4"/>
  <c r="AP2" i="4"/>
  <c r="AQ2" i="4"/>
  <c r="AR2" i="4"/>
  <c r="AS2" i="4"/>
  <c r="AT2" i="4"/>
  <c r="AU2" i="4"/>
  <c r="AS4" i="4"/>
  <c r="AS6" i="4"/>
  <c r="AU6" i="4"/>
  <c r="AT8" i="4"/>
  <c r="AU8" i="4"/>
  <c r="AO9" i="4"/>
  <c r="AO10" i="4"/>
  <c r="AQ10" i="4"/>
  <c r="AT10" i="4"/>
  <c r="AO11" i="4"/>
  <c r="AO12" i="4"/>
  <c r="AS12" i="4"/>
  <c r="AO13" i="4"/>
  <c r="AO14" i="4"/>
  <c r="AP14" i="4"/>
  <c r="AR14" i="4"/>
  <c r="AS14" i="4"/>
  <c r="AU14" i="4"/>
  <c r="AN9" i="4"/>
  <c r="AN11" i="4"/>
  <c r="AN13" i="4"/>
  <c r="AN2" i="4"/>
  <c r="AS3" i="4"/>
  <c r="AT3" i="4"/>
  <c r="AU3" i="4"/>
  <c r="AT4" i="4"/>
  <c r="AS5" i="4"/>
  <c r="AT5" i="4"/>
  <c r="AU5" i="4"/>
  <c r="AS7" i="4"/>
  <c r="AT7" i="4"/>
  <c r="AS8" i="4"/>
  <c r="AF9" i="4"/>
  <c r="AQ9" i="4" s="1"/>
  <c r="AG9" i="4"/>
  <c r="AH9" i="4"/>
  <c r="AI9" i="4"/>
  <c r="AR9" i="4" s="1"/>
  <c r="AJ9" i="4"/>
  <c r="AS9" i="4" s="1"/>
  <c r="AK9" i="4"/>
  <c r="AT9" i="4" s="1"/>
  <c r="AL9" i="4"/>
  <c r="AU9" i="4" s="1"/>
  <c r="AF10" i="4"/>
  <c r="AG10" i="4"/>
  <c r="AH10" i="4"/>
  <c r="AI10" i="4"/>
  <c r="AR10" i="4" s="1"/>
  <c r="AJ10" i="4"/>
  <c r="AS10" i="4" s="1"/>
  <c r="AK10" i="4"/>
  <c r="AL10" i="4"/>
  <c r="AU10" i="4" s="1"/>
  <c r="AF11" i="4"/>
  <c r="AQ11" i="4" s="1"/>
  <c r="AG11" i="4"/>
  <c r="AH11" i="4"/>
  <c r="AI11" i="4"/>
  <c r="AR11" i="4" s="1"/>
  <c r="AJ11" i="4"/>
  <c r="AS11" i="4" s="1"/>
  <c r="AK11" i="4"/>
  <c r="AT11" i="4" s="1"/>
  <c r="AL11" i="4"/>
  <c r="AU11" i="4" s="1"/>
  <c r="AF12" i="4"/>
  <c r="AQ12" i="4" s="1"/>
  <c r="AG12" i="4"/>
  <c r="AH12" i="4"/>
  <c r="AI12" i="4"/>
  <c r="AR12" i="4" s="1"/>
  <c r="AJ12" i="4"/>
  <c r="AK12" i="4"/>
  <c r="AT12" i="4" s="1"/>
  <c r="AL12" i="4"/>
  <c r="AU12" i="4" s="1"/>
  <c r="AF13" i="4"/>
  <c r="AQ13" i="4" s="1"/>
  <c r="AG13" i="4"/>
  <c r="AH13" i="4"/>
  <c r="AI13" i="4"/>
  <c r="AR13" i="4" s="1"/>
  <c r="AJ13" i="4"/>
  <c r="AS13" i="4" s="1"/>
  <c r="AK13" i="4"/>
  <c r="AT13" i="4" s="1"/>
  <c r="AL13" i="4"/>
  <c r="AU13" i="4" s="1"/>
  <c r="AF14" i="4"/>
  <c r="AQ14" i="4" s="1"/>
  <c r="AG14" i="4"/>
  <c r="AH14" i="4"/>
  <c r="AI14" i="4"/>
  <c r="AJ14" i="4"/>
  <c r="AK14" i="4"/>
  <c r="AT14" i="4" s="1"/>
  <c r="AL14" i="4"/>
  <c r="AE13" i="4"/>
  <c r="AP13" i="4" s="1"/>
  <c r="AE11" i="4"/>
  <c r="AP11" i="4" s="1"/>
  <c r="AE9" i="4"/>
  <c r="AP9" i="4" s="1"/>
  <c r="AE14" i="4"/>
  <c r="AE12" i="4"/>
  <c r="AP12" i="4" s="1"/>
  <c r="AE10" i="4"/>
  <c r="AP10" i="4" s="1"/>
  <c r="AQ2" i="2"/>
  <c r="R23" i="5" s="1"/>
  <c r="AQ3" i="2"/>
  <c r="R21" i="5" s="1"/>
  <c r="AQ4" i="2"/>
  <c r="R19" i="5" s="1"/>
  <c r="AQ5" i="2"/>
  <c r="R17" i="5" s="1"/>
  <c r="AQ6" i="2"/>
  <c r="R15" i="5" s="1"/>
  <c r="AQ7" i="2"/>
  <c r="R13" i="5" s="1"/>
  <c r="AQ8" i="2"/>
  <c r="R11" i="5" s="1"/>
  <c r="AQ9" i="2"/>
  <c r="R9" i="5" s="1"/>
  <c r="AQ10" i="2"/>
  <c r="R7" i="5" s="1"/>
  <c r="AQ11" i="2"/>
  <c r="R5" i="5" s="1"/>
  <c r="AQ12" i="2"/>
  <c r="F24" i="11"/>
  <c r="F14" i="11"/>
  <c r="F13" i="11"/>
  <c r="F12" i="11"/>
  <c r="F11" i="11"/>
  <c r="F10" i="11"/>
  <c r="F9" i="11"/>
  <c r="F8" i="11"/>
  <c r="F7" i="11"/>
  <c r="F25" i="11"/>
  <c r="E25" i="11"/>
  <c r="E14" i="11"/>
  <c r="E13" i="11"/>
  <c r="E12" i="11"/>
  <c r="E11" i="11"/>
  <c r="E10" i="11"/>
  <c r="E9" i="11"/>
  <c r="E8" i="11"/>
  <c r="E7" i="11"/>
  <c r="E24" i="11"/>
  <c r="E26" i="6"/>
  <c r="E26" i="5"/>
  <c r="E26" i="4"/>
  <c r="E25" i="8"/>
  <c r="J24" i="11"/>
  <c r="I24" i="11"/>
  <c r="J23" i="11"/>
  <c r="I23" i="11"/>
  <c r="J22" i="11"/>
  <c r="I22" i="11"/>
  <c r="J21" i="11"/>
  <c r="I21" i="11"/>
  <c r="J20" i="11"/>
  <c r="I20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J7" i="11"/>
  <c r="I7" i="11"/>
  <c r="E21" i="9"/>
  <c r="E25" i="9" s="1"/>
  <c r="D21" i="9"/>
  <c r="D25" i="9" s="1"/>
  <c r="C21" i="9"/>
  <c r="C25" i="9" s="1"/>
  <c r="E20" i="9"/>
  <c r="E24" i="9" s="1"/>
  <c r="D20" i="9"/>
  <c r="D24" i="9" s="1"/>
  <c r="C20" i="9"/>
  <c r="C24" i="9" s="1"/>
  <c r="AQ3" i="3"/>
  <c r="S31" i="6" s="1"/>
  <c r="AQ4" i="3"/>
  <c r="S29" i="6" s="1"/>
  <c r="AB29" i="6" s="1"/>
  <c r="AQ5" i="3"/>
  <c r="S27" i="6" s="1"/>
  <c r="AB27" i="6" s="1"/>
  <c r="AQ6" i="3"/>
  <c r="S25" i="6" s="1"/>
  <c r="AQ7" i="3"/>
  <c r="S23" i="6" s="1"/>
  <c r="AB23" i="6" s="1"/>
  <c r="AQ8" i="3"/>
  <c r="S21" i="6" s="1"/>
  <c r="AB21" i="6" s="1"/>
  <c r="AQ9" i="3"/>
  <c r="S19" i="6" s="1"/>
  <c r="AB19" i="6" s="1"/>
  <c r="AQ10" i="3"/>
  <c r="S17" i="6" s="1"/>
  <c r="AQ11" i="3"/>
  <c r="S15" i="6" s="1"/>
  <c r="AQ12" i="3"/>
  <c r="S13" i="6" s="1"/>
  <c r="AB13" i="6" s="1"/>
  <c r="AQ13" i="3"/>
  <c r="S11" i="6" s="1"/>
  <c r="AB11" i="6" s="1"/>
  <c r="AQ14" i="3"/>
  <c r="S9" i="6" s="1"/>
  <c r="AQ15" i="3"/>
  <c r="S7" i="6" s="1"/>
  <c r="AB7" i="6" s="1"/>
  <c r="AQ16" i="3"/>
  <c r="S5" i="6" s="1"/>
  <c r="AB5" i="6" s="1"/>
  <c r="AQ17" i="3"/>
  <c r="S3" i="6" s="1"/>
  <c r="AB3" i="6" s="1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2" i="3"/>
  <c r="S33" i="6" s="1"/>
  <c r="AQ20" i="2"/>
  <c r="AQ21" i="2"/>
  <c r="AQ22" i="2"/>
  <c r="AQ23" i="2"/>
  <c r="AQ24" i="2"/>
  <c r="AQ25" i="2"/>
  <c r="AQ26" i="2"/>
  <c r="AQ27" i="2"/>
  <c r="AQ28" i="2"/>
  <c r="AQ29" i="2"/>
  <c r="AQ30" i="2"/>
  <c r="AQ38" i="2"/>
  <c r="AQ39" i="2"/>
  <c r="AQ40" i="2"/>
  <c r="AQ41" i="2"/>
  <c r="AQ42" i="2"/>
  <c r="AQ43" i="2"/>
  <c r="AQ44" i="2"/>
  <c r="AQ45" i="2"/>
  <c r="AQ46" i="2"/>
  <c r="AQ47" i="2"/>
  <c r="AQ48" i="2"/>
  <c r="AQ10" i="1"/>
  <c r="AQ11" i="1"/>
  <c r="AQ12" i="1"/>
  <c r="AQ13" i="1"/>
  <c r="AQ14" i="1"/>
  <c r="AQ15" i="1"/>
  <c r="AQ18" i="1"/>
  <c r="AQ19" i="1"/>
  <c r="AQ20" i="1"/>
  <c r="AQ21" i="1"/>
  <c r="AQ22" i="1"/>
  <c r="AQ23" i="1"/>
  <c r="AQ26" i="1"/>
  <c r="AQ27" i="1"/>
  <c r="AQ28" i="1"/>
  <c r="AQ29" i="1"/>
  <c r="AQ30" i="1"/>
  <c r="AQ31" i="1"/>
  <c r="D7" i="4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" i="9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7" i="8"/>
  <c r="BV21" i="11" l="1"/>
  <c r="BV19" i="11"/>
  <c r="BV17" i="11"/>
  <c r="BU10" i="11"/>
  <c r="BU8" i="11"/>
  <c r="BV24" i="11"/>
  <c r="BU21" i="11"/>
  <c r="BU19" i="11"/>
  <c r="BU24" i="11"/>
  <c r="BV13" i="11"/>
  <c r="BV11" i="11"/>
  <c r="BV9" i="11"/>
  <c r="BU18" i="11"/>
  <c r="BU16" i="11"/>
  <c r="BU20" i="11"/>
  <c r="BU17" i="11"/>
  <c r="BU12" i="11"/>
  <c r="BU9" i="11"/>
  <c r="E18" i="6"/>
  <c r="H16" i="9" s="1"/>
  <c r="E17" i="6"/>
  <c r="H15" i="9" s="1"/>
  <c r="E16" i="6"/>
  <c r="H14" i="9" s="1"/>
  <c r="E15" i="6"/>
  <c r="H13" i="9" s="1"/>
  <c r="E14" i="6"/>
  <c r="H12" i="9" s="1"/>
  <c r="E13" i="6"/>
  <c r="H11" i="9" s="1"/>
  <c r="E12" i="6"/>
  <c r="H10" i="9" s="1"/>
  <c r="E11" i="6"/>
  <c r="H9" i="9" s="1"/>
  <c r="E10" i="6"/>
  <c r="H8" i="9" s="1"/>
  <c r="E9" i="6"/>
  <c r="H7" i="9" s="1"/>
  <c r="E8" i="6"/>
  <c r="H6" i="9" s="1"/>
  <c r="E7" i="6"/>
  <c r="H5" i="9" s="1"/>
  <c r="E6" i="6"/>
  <c r="H4" i="9" s="1"/>
  <c r="E5" i="6"/>
  <c r="H3" i="9" s="1"/>
  <c r="E4" i="6"/>
  <c r="H2" i="9" s="1"/>
  <c r="E3" i="6"/>
  <c r="H1" i="9" s="1"/>
  <c r="E25" i="5"/>
  <c r="E18" i="5"/>
  <c r="F16" i="9" s="1"/>
  <c r="E17" i="5"/>
  <c r="F15" i="9" s="1"/>
  <c r="E16" i="5"/>
  <c r="F14" i="9" s="1"/>
  <c r="E15" i="5"/>
  <c r="F13" i="9" s="1"/>
  <c r="E14" i="5"/>
  <c r="F12" i="9" s="1"/>
  <c r="E13" i="5"/>
  <c r="F11" i="9" s="1"/>
  <c r="E12" i="5"/>
  <c r="F10" i="9" s="1"/>
  <c r="E11" i="5"/>
  <c r="F9" i="9" s="1"/>
  <c r="E10" i="5"/>
  <c r="F8" i="9" s="1"/>
  <c r="E9" i="5"/>
  <c r="F7" i="9" s="1"/>
  <c r="E8" i="5"/>
  <c r="F6" i="9" s="1"/>
  <c r="E7" i="5"/>
  <c r="F5" i="9" s="1"/>
  <c r="E6" i="5"/>
  <c r="F4" i="9" s="1"/>
  <c r="E5" i="5"/>
  <c r="F3" i="9" s="1"/>
  <c r="E4" i="5"/>
  <c r="F2" i="9" s="1"/>
  <c r="E3" i="5"/>
  <c r="F1" i="9" s="1"/>
  <c r="E18" i="4"/>
  <c r="D16" i="9" s="1"/>
  <c r="E17" i="4"/>
  <c r="D15" i="9" s="1"/>
  <c r="E16" i="4"/>
  <c r="D14" i="9" s="1"/>
  <c r="E15" i="4"/>
  <c r="D13" i="9" s="1"/>
  <c r="E14" i="4"/>
  <c r="D12" i="9" s="1"/>
  <c r="E13" i="4"/>
  <c r="D11" i="9" s="1"/>
  <c r="E12" i="4"/>
  <c r="D10" i="9" s="1"/>
  <c r="E11" i="4"/>
  <c r="D9" i="9" s="1"/>
  <c r="E10" i="4"/>
  <c r="D8" i="9" s="1"/>
  <c r="E9" i="4"/>
  <c r="D7" i="9" s="1"/>
  <c r="E8" i="4"/>
  <c r="D6" i="9" s="1"/>
  <c r="E7" i="4"/>
  <c r="D5" i="9" s="1"/>
  <c r="E6" i="4"/>
  <c r="D4" i="9" s="1"/>
  <c r="E5" i="4"/>
  <c r="D3" i="9" s="1"/>
  <c r="E3" i="4"/>
  <c r="D1" i="9" s="1"/>
  <c r="E4" i="4"/>
  <c r="D2" i="9" s="1"/>
  <c r="E14" i="8" l="1"/>
  <c r="E13" i="8"/>
  <c r="E12" i="8"/>
  <c r="E11" i="8"/>
  <c r="D14" i="8"/>
  <c r="D13" i="8"/>
  <c r="D12" i="8"/>
  <c r="D11" i="8"/>
  <c r="E10" i="8"/>
  <c r="E9" i="8"/>
  <c r="E8" i="8"/>
  <c r="E7" i="8"/>
  <c r="D10" i="8"/>
  <c r="D9" i="8"/>
  <c r="D8" i="8"/>
  <c r="D7" i="8"/>
  <c r="D7" i="6"/>
  <c r="G5" i="9" s="1"/>
  <c r="L5" i="9" s="1"/>
  <c r="D7" i="5"/>
  <c r="E5" i="9" s="1"/>
  <c r="K5" i="9" s="1"/>
  <c r="D25" i="8"/>
  <c r="D26" i="6"/>
  <c r="D26" i="5"/>
  <c r="D26" i="4"/>
  <c r="E25" i="6"/>
  <c r="D25" i="6"/>
  <c r="D25" i="5"/>
  <c r="E25" i="4"/>
  <c r="D25" i="4"/>
  <c r="E24" i="8"/>
  <c r="D24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D18" i="6"/>
  <c r="G16" i="9" s="1"/>
  <c r="L16" i="9" s="1"/>
  <c r="D17" i="6"/>
  <c r="D16" i="6"/>
  <c r="G14" i="9" s="1"/>
  <c r="L14" i="9" s="1"/>
  <c r="D15" i="6"/>
  <c r="G13" i="9" s="1"/>
  <c r="L13" i="9" s="1"/>
  <c r="D14" i="6"/>
  <c r="G12" i="9" s="1"/>
  <c r="L12" i="9" s="1"/>
  <c r="D13" i="6"/>
  <c r="G11" i="9" s="1"/>
  <c r="L11" i="9" s="1"/>
  <c r="D12" i="6"/>
  <c r="G10" i="9" s="1"/>
  <c r="L10" i="9" s="1"/>
  <c r="D11" i="6"/>
  <c r="G9" i="9" s="1"/>
  <c r="L9" i="9" s="1"/>
  <c r="D10" i="6"/>
  <c r="G8" i="9" s="1"/>
  <c r="L8" i="9" s="1"/>
  <c r="D9" i="6"/>
  <c r="G7" i="9" s="1"/>
  <c r="L7" i="9" s="1"/>
  <c r="D8" i="6"/>
  <c r="G6" i="9" s="1"/>
  <c r="L6" i="9" s="1"/>
  <c r="D6" i="6"/>
  <c r="G4" i="9" s="1"/>
  <c r="L4" i="9" s="1"/>
  <c r="D5" i="6"/>
  <c r="G3" i="9" s="1"/>
  <c r="L3" i="9" s="1"/>
  <c r="D4" i="6"/>
  <c r="G2" i="9" s="1"/>
  <c r="L2" i="9" s="1"/>
  <c r="D3" i="6"/>
  <c r="G1" i="9" s="1"/>
  <c r="L1" i="9" s="1"/>
  <c r="D18" i="5"/>
  <c r="E16" i="9" s="1"/>
  <c r="K16" i="9" s="1"/>
  <c r="D17" i="5"/>
  <c r="E15" i="9" s="1"/>
  <c r="K15" i="9" s="1"/>
  <c r="D16" i="5"/>
  <c r="E14" i="9" s="1"/>
  <c r="K14" i="9" s="1"/>
  <c r="D15" i="5"/>
  <c r="E13" i="9" s="1"/>
  <c r="K13" i="9" s="1"/>
  <c r="D14" i="5"/>
  <c r="E12" i="9" s="1"/>
  <c r="K12" i="9" s="1"/>
  <c r="D13" i="5"/>
  <c r="D12" i="5"/>
  <c r="E10" i="9" s="1"/>
  <c r="K10" i="9" s="1"/>
  <c r="D11" i="5"/>
  <c r="E9" i="9" s="1"/>
  <c r="K9" i="9" s="1"/>
  <c r="D10" i="5"/>
  <c r="E8" i="9" s="1"/>
  <c r="K8" i="9" s="1"/>
  <c r="D9" i="5"/>
  <c r="D8" i="5"/>
  <c r="E6" i="9" s="1"/>
  <c r="K6" i="9" s="1"/>
  <c r="D6" i="5"/>
  <c r="E4" i="9" s="1"/>
  <c r="K4" i="9" s="1"/>
  <c r="D5" i="5"/>
  <c r="D4" i="5"/>
  <c r="E2" i="9" s="1"/>
  <c r="K2" i="9" s="1"/>
  <c r="D3" i="5"/>
  <c r="E1" i="9" s="1"/>
  <c r="K1" i="9" s="1"/>
  <c r="D18" i="4"/>
  <c r="C16" i="9" s="1"/>
  <c r="J16" i="9" s="1"/>
  <c r="D17" i="4"/>
  <c r="C15" i="9" s="1"/>
  <c r="J15" i="9" s="1"/>
  <c r="D16" i="4"/>
  <c r="C14" i="9" s="1"/>
  <c r="J14" i="9" s="1"/>
  <c r="D15" i="4"/>
  <c r="C13" i="9" s="1"/>
  <c r="J13" i="9" s="1"/>
  <c r="D14" i="4"/>
  <c r="C12" i="9" s="1"/>
  <c r="J12" i="9" s="1"/>
  <c r="D13" i="4"/>
  <c r="C11" i="9" s="1"/>
  <c r="J11" i="9" s="1"/>
  <c r="D12" i="4"/>
  <c r="C10" i="9" s="1"/>
  <c r="J10" i="9" s="1"/>
  <c r="D11" i="4"/>
  <c r="C9" i="9" s="1"/>
  <c r="J9" i="9" s="1"/>
  <c r="D10" i="4"/>
  <c r="C8" i="9" s="1"/>
  <c r="J8" i="9" s="1"/>
  <c r="D9" i="4"/>
  <c r="C7" i="9" s="1"/>
  <c r="J7" i="9" s="1"/>
  <c r="D8" i="4"/>
  <c r="C6" i="9" s="1"/>
  <c r="J6" i="9" s="1"/>
  <c r="C5" i="9"/>
  <c r="J5" i="9" s="1"/>
  <c r="D6" i="4"/>
  <c r="C4" i="9" s="1"/>
  <c r="J4" i="9" s="1"/>
  <c r="D5" i="4"/>
  <c r="C3" i="9" s="1"/>
  <c r="J3" i="9" s="1"/>
  <c r="D4" i="4"/>
  <c r="C2" i="9" s="1"/>
  <c r="J2" i="9" s="1"/>
  <c r="D3" i="4"/>
  <c r="C1" i="9" s="1"/>
  <c r="J1" i="9" s="1"/>
  <c r="F12" i="6" l="1"/>
  <c r="F15" i="6"/>
  <c r="F4" i="5"/>
  <c r="F4" i="6"/>
  <c r="F8" i="6"/>
  <c r="F16" i="5"/>
  <c r="F7" i="5"/>
  <c r="F14" i="5"/>
  <c r="F10" i="4"/>
  <c r="F12" i="4"/>
  <c r="F15" i="4"/>
  <c r="F16" i="4"/>
  <c r="F4" i="4"/>
  <c r="F11" i="4"/>
  <c r="F11" i="6"/>
  <c r="F18" i="6"/>
  <c r="F6" i="6"/>
  <c r="F14" i="6"/>
  <c r="F16" i="6"/>
  <c r="F3" i="6"/>
  <c r="F10" i="6"/>
  <c r="F17" i="6"/>
  <c r="G15" i="9"/>
  <c r="L15" i="9" s="1"/>
  <c r="F5" i="5"/>
  <c r="E3" i="9"/>
  <c r="K3" i="9" s="1"/>
  <c r="F10" i="5"/>
  <c r="F13" i="5"/>
  <c r="E11" i="9"/>
  <c r="K11" i="9" s="1"/>
  <c r="F15" i="5"/>
  <c r="F12" i="5"/>
  <c r="F3" i="5"/>
  <c r="F8" i="5"/>
  <c r="F6" i="5"/>
  <c r="F9" i="5"/>
  <c r="E7" i="9"/>
  <c r="K7" i="9" s="1"/>
  <c r="F11" i="5"/>
  <c r="F18" i="5"/>
  <c r="F6" i="4"/>
  <c r="F18" i="4"/>
  <c r="F7" i="4"/>
  <c r="F3" i="4"/>
  <c r="F8" i="4"/>
  <c r="F14" i="4"/>
  <c r="F9" i="6"/>
  <c r="F5" i="6"/>
  <c r="F13" i="6"/>
  <c r="F7" i="6"/>
  <c r="F17" i="5"/>
  <c r="F13" i="4"/>
  <c r="F17" i="4"/>
  <c r="F9" i="4"/>
  <c r="F5" i="4"/>
</calcChain>
</file>

<file path=xl/sharedStrings.xml><?xml version="1.0" encoding="utf-8"?>
<sst xmlns="http://schemas.openxmlformats.org/spreadsheetml/2006/main" count="2240" uniqueCount="561">
  <si>
    <t>Results FXI</t>
  </si>
  <si>
    <t>time (s)</t>
  </si>
  <si>
    <t>Unnamed: 2</t>
  </si>
  <si>
    <t>Unnamed: 3</t>
  </si>
  <si>
    <t>n_obj_func_calls</t>
  </si>
  <si>
    <t>penalty_spacing</t>
  </si>
  <si>
    <t>index panel</t>
  </si>
  <si>
    <t>n_plies</t>
  </si>
  <si>
    <t>n_violations_diso</t>
  </si>
  <si>
    <t>n_violations_contig</t>
  </si>
  <si>
    <t>ipo: |lampam[3]| + |lampam[4]|</t>
  </si>
  <si>
    <t>oopo: |lampam[11]| + |lampam[12]|</t>
  </si>
  <si>
    <t>percentage_0_plies</t>
  </si>
  <si>
    <t>percentage_90_plies</t>
  </si>
  <si>
    <t>percentage_+45_plies</t>
  </si>
  <si>
    <t>percentage_-45_plies</t>
  </si>
  <si>
    <t>percentage_+-45_plies</t>
  </si>
  <si>
    <t>penalty_diso</t>
  </si>
  <si>
    <t>penalty_contig</t>
  </si>
  <si>
    <t>penalty_10</t>
  </si>
  <si>
    <t>penalty_ipo</t>
  </si>
  <si>
    <t>penalty_oopo</t>
  </si>
  <si>
    <t>n_-75plies</t>
  </si>
  <si>
    <t>n_-60plies</t>
  </si>
  <si>
    <t>n_-45plies</t>
  </si>
  <si>
    <t>n_-30plies</t>
  </si>
  <si>
    <t>n_-15plies</t>
  </si>
  <si>
    <t>n_0plies</t>
  </si>
  <si>
    <t>n_15plies</t>
  </si>
  <si>
    <t>n_30plies</t>
  </si>
  <si>
    <t>n_45plies</t>
  </si>
  <si>
    <t>n_60plies</t>
  </si>
  <si>
    <t>n_75plies</t>
  </si>
  <si>
    <t>n_90plies</t>
  </si>
  <si>
    <t>lampam_error[1]</t>
  </si>
  <si>
    <t>lampam_error[2]</t>
  </si>
  <si>
    <t>lampam_error[3]</t>
  </si>
  <si>
    <t>lampam_error[4]</t>
  </si>
  <si>
    <t>lampam_error[5]</t>
  </si>
  <si>
    <t>lampam_error[6]</t>
  </si>
  <si>
    <t>lampam_error[7]</t>
  </si>
  <si>
    <t>lampam_error[8]</t>
  </si>
  <si>
    <t>lampam_error[9]</t>
  </si>
  <si>
    <t>lampam_error[10]</t>
  </si>
  <si>
    <t>lampam_error[11]</t>
  </si>
  <si>
    <t>lampam_error[12]</t>
  </si>
  <si>
    <t>lampam[1]</t>
  </si>
  <si>
    <t>lampam[2]</t>
  </si>
  <si>
    <t>lampam[3]</t>
  </si>
  <si>
    <t>lampam[4]</t>
  </si>
  <si>
    <t>lampam[5]</t>
  </si>
  <si>
    <t>lampam[6]</t>
  </si>
  <si>
    <t>lampam[7]</t>
  </si>
  <si>
    <t>lampam[8]</t>
  </si>
  <si>
    <t>lampam[9]</t>
  </si>
  <si>
    <t>lampam[10]</t>
  </si>
  <si>
    <t>lampam[11]</t>
  </si>
  <si>
    <t>lampam[12]</t>
  </si>
  <si>
    <t>stacking sequences with ply drops included</t>
  </si>
  <si>
    <t>stacking sequences</t>
  </si>
  <si>
    <t>Results BELLA - thin</t>
  </si>
  <si>
    <t>obj_constraints</t>
  </si>
  <si>
    <t>obj_no_constraints</t>
  </si>
  <si>
    <t>initial ply drop layout</t>
  </si>
  <si>
    <t>1.0 2.0 3.0 4.0 5.0 6.0 7.0 8.0 9.0 10.0 11.0 12.0 13.0 14.0 15.0 16.0 17.0 18.0 19.0 20.0 21.0 22.0 23.0 24.0 25.0 26.0 27.0 28.0 29.0 30.0 30.0 29.0 28.0 27.0 26.0 25.0 24.0 23.0 22.0 21.0 20.0 19.0 18.0 17.0 16.0 15.0 14.0 13.0 12.0 11.0 10.0 9.0 8.0 7.0 6.0 5.0 4.0 3.0 2.0 1.0</t>
  </si>
  <si>
    <t>Results BELLA - mid</t>
  </si>
  <si>
    <t>Results BELLA - thick</t>
  </si>
  <si>
    <t>n_obj_func_calls.1</t>
  </si>
  <si>
    <t>Unnamed: 1</t>
  </si>
  <si>
    <t>FXI</t>
  </si>
  <si>
    <t>BELLA</t>
  </si>
  <si>
    <t>BELLA - FXI</t>
  </si>
  <si>
    <t>mean error LP1</t>
  </si>
  <si>
    <t>max error LP1</t>
  </si>
  <si>
    <t>mean error LP2</t>
  </si>
  <si>
    <t>max error LP2</t>
  </si>
  <si>
    <t>mean error LP3</t>
  </si>
  <si>
    <t>max error LP3</t>
  </si>
  <si>
    <t>mean error LP4</t>
  </si>
  <si>
    <t>max error LP4</t>
  </si>
  <si>
    <t>mean error LP9</t>
  </si>
  <si>
    <t>max error LP9</t>
  </si>
  <si>
    <t>mean error LP10</t>
  </si>
  <si>
    <t>max error LP10</t>
  </si>
  <si>
    <t>mean error LP11</t>
  </si>
  <si>
    <t>max error LP11</t>
  </si>
  <si>
    <t>mean error LP12</t>
  </si>
  <si>
    <t>max error LP12</t>
  </si>
  <si>
    <t>n panels violating 10% rule</t>
  </si>
  <si>
    <t>n panels violating balance</t>
  </si>
  <si>
    <t>only 1 ply, which is allowed</t>
  </si>
  <si>
    <t>n panels violating disorientation</t>
  </si>
  <si>
    <t>n panels violating contiguity</t>
  </si>
  <si>
    <t>penalty ply-drop design guidelines</t>
  </si>
  <si>
    <t>n_plies_</t>
  </si>
  <si>
    <t>lambda buckling</t>
  </si>
  <si>
    <t>1.0 2.0 3.0 4.0 5.0 6.0 7.0 8.0 9.0 10.0 11.0 12.0 13.0 14.0 15.0 16.0 17.0 18.0 19.0 19.0 18.0 17.0 16.0 15.0 14.0 13.0 12.0 11.0 10.0 9.0 8.0 7.0 6.0 5.0 4.0 3.0 2.0 1.0</t>
  </si>
  <si>
    <t>buckling factor</t>
  </si>
  <si>
    <t>all</t>
  </si>
  <si>
    <t>-45 -30 -15 -15 -45 -30 0 30 15 15 45 90 -60 -30 15 60 -75 -60 -15 30 -15 -60 75 45 60 15 60 30 -15 15 60 15 -30 -30 -15 -30 -60 -15 -45 -15 -30 -75 -60 90 -75 75 30 45 15 60 15 -15 0 15 15 30 -15 30 75 30 30 75 30 -15 30 15 15 0 -15 15 60 15 45 30 75 -75 90 -60 -75 -30 -15 -45 -15 -60 -30 -15 -30 -30 15 60 15 -15 30 60 15 60 45 75 -60 -15 30 -15 -60 -75 60 15 -30 -60 90 45 15 15 30 0 -30 -45 -15 -15 -30 -45</t>
  </si>
  <si>
    <t>-45 -30 -15 -15 -45 -30 0 30 15 15 45 90 -60 -30 15 60 -75 -60 -15 30 -15 -60 75 45 60 15 60 30 -15 15 60 15 -30 -30 -15 -30 -60 -15 -45 -15 -30 -75 -60 90 -75 75 30 45 15 60 15 -15 0 -1 15 30 -1 30 75 30 30 75 30 -1 30 15 -1 0 -15 15 60 15 45 30 75 -75 90 -60 -75 -30 -15 -45 -15 -60 -30 -15 -30 -30 15 60 15 -15 30 60 15 60 45 75 -60 -15 30 -15 -60 -75 60 15 -30 -60 90 45 15 15 30 0 -30 -45 -15 -15 -30 -45</t>
  </si>
  <si>
    <t>-45 -30 -15 -15 -45 -30 0 30 15 15 45 90 -60 -30 15 60 -75 -60 -15 30 -15 -60 75 45 60 15 60 30 -15 15 60 15 -30 -30 -15 -30 -60 -15 -45 -15 -30 -75 -60 90 -75 75 30 45 15 60 15 -15 0 15 30 30 75 30 30 75 30 30 15 0 -15 15 60 15 45 30 75 -75 90 -60 -75 -30 -15 -45 -15 -60 -30 -15 -30 -30 15 60 15 -15 30 60 15 60 45 75 -60 -15 30 -15 -60 -75 60 15 -30 -60 90 45 15 15 30 0 -30 -45 -15 -15 -30 -45</t>
  </si>
  <si>
    <t>-45 -30 -15 -15 -45 -30 0 30 15 15 45 90 -60 -30 15 60 -75 -60 -15 30 -15 -60 75 45 60 15 60 30 -15 15 60 15 -1 -30 -15 -30 -60 -15 -45 -15 -30 -75 -60 90 -75 75 30 45 15 60 15 -15 0 -1 15 -1 -1 30 75 30 30 75 30 -1 -1 15 -1 0 -15 15 60 15 45 30 75 -75 90 -60 -75 -30 -15 -45 -15 -60 -30 -15 -30 -1 15 60 15 -15 30 60 15 60 45 75 -60 -15 30 -15 -60 -75 60 15 -30 -60 90 45 15 15 30 0 -30 -45 -15 -15 -30 -45</t>
  </si>
  <si>
    <t>-45 -30 -15 -15 -45 -30 0 30 15 15 45 90 -60 -30 15 60 -75 -60 -15 30 -15 -60 75 45 60 15 60 30 -15 15 60 15 -30 -15 -30 -60 -15 -45 -15 -30 -75 -60 90 -75 75 30 45 15 60 15 -15 0 15 30 75 30 30 75 30 15 0 -15 15 60 15 45 30 75 -75 90 -60 -75 -30 -15 -45 -15 -60 -30 -15 -30 15 60 15 -15 30 60 15 60 45 75 -60 -15 30 -15 -60 -75 60 15 -30 -60 90 45 15 15 30 0 -30 -45 -15 -15 -30 -45</t>
  </si>
  <si>
    <t>-45 -30 -15 -15 -45 -30 0 30 15 15 45 90 -60 -30 15 60 -75 -60 -15 30 -15 -60 75 45 60 15 60 30 -15 15 60 15 -1 -30 -15 -30 -60 -1 -45 -15 -30 -75 -60 90 -75 75 30 45 15 60 15 -15 0 -1 -1 -1 -1 30 75 30 30 75 30 -1 -1 -1 -1 0 -15 15 60 15 45 30 75 -75 90 -60 -75 -30 -15 -45 -1 -60 -30 -15 -30 -1 15 60 15 -15 30 60 15 60 45 75 -60 -15 30 -15 -60 -75 60 15 -30 -60 90 45 15 15 30 0 -30 -45 -15 -15 -30 -45</t>
  </si>
  <si>
    <t>-45 -30 -15 -15 -45 -30 0 30 15 15 45 90 -60 -30 15 60 -75 -60 -15 30 -15 -60 75 45 60 15 60 30 -15 15 60 15 -30 -15 -30 -60 -45 -15 -30 -75 -60 90 -75 75 30 45 15 60 15 -15 0 30 75 30 30 75 30 0 -15 15 60 15 45 30 75 -75 90 -60 -75 -30 -15 -45 -60 -30 -15 -30 15 60 15 -15 30 60 15 60 45 75 -60 -15 30 -15 -60 -75 60 15 -30 -60 90 45 15 15 30 0 -30 -45 -15 -15 -30 -45</t>
  </si>
  <si>
    <t>-45 -30 -15 -15 -45 -30 0 30 15 15 45 90 -60 -30 15 60 -75 -60 -15 30 -15 -60 75 45 60 15 60 30 -15 15 60 15 -1 -30 -15 -30 -60 -1 -45 -1 -30 -75 -60 90 -75 75 30 45 -1 60 15 -15 0 -1 -1 -1 -1 30 75 30 30 75 30 -1 -1 -1 -1 0 -15 15 60 -1 45 30 75 -75 90 -60 -75 -30 -1 -45 -1 -60 -30 -15 -30 -1 15 60 15 -15 30 60 15 60 45 75 -60 -15 30 -15 -60 -75 60 15 -30 -60 90 45 15 15 30 0 -30 -45 -15 -15 -30 -45</t>
  </si>
  <si>
    <t>-45 -30 -15 -15 -45 -30 0 30 15 15 45 90 -60 -30 15 60 -75 -60 -15 30 -15 -60 75 45 60 15 60 30 -15 15 60 15 -30 -15 -30 -60 -45 -30 -75 -60 90 -75 75 30 45 60 15 -15 0 30 75 30 30 75 30 0 -15 15 60 45 30 75 -75 90 -60 -75 -30 -45 -60 -30 -15 -30 15 60 15 -15 30 60 15 60 45 75 -60 -15 30 -15 -60 -75 60 15 -30 -60 90 45 15 15 30 0 -30 -45 -15 -15 -30 -45</t>
  </si>
  <si>
    <t>-45 -30 -15 -15 -45 -30 0 30 15 15 45 90 -60 -30 15 60 -75 -60 -15 30 -15 -60 75 -1 60 15 60 30 -15 15 60 15 -1 -30 -15 -30 -60 -1 -1 -1 -30 -75 -60 90 -75 75 30 45 -1 60 15 -15 0 -1 -1 -1 -1 30 75 30 30 75 30 -1 -1 -1 -1 0 -15 15 60 -1 45 30 75 -75 90 -60 -75 -30 -1 -1 -1 -60 -30 -15 -30 -1 15 60 15 -15 30 60 15 60 -1 75 -60 -15 30 -15 -60 -75 60 15 -30 -60 90 45 15 15 30 0 -30 -45 -15 -15 -30 -45</t>
  </si>
  <si>
    <t>-45 -30 -15 -15 -45 -30 0 30 15 15 45 90 -60 -30 15 60 -75 -60 -15 30 -15 -60 75 60 15 60 30 -15 15 60 15 -30 -15 -30 -60 -30 -75 -60 90 -75 75 30 45 60 15 -15 0 30 75 30 30 75 30 0 -15 15 60 45 30 75 -75 90 -60 -75 -30 -60 -30 -15 -30 15 60 15 -15 30 60 15 60 75 -60 -15 30 -15 -60 -75 60 15 -30 -60 90 45 15 15 30 0 -30 -45 -15 -15 -30 -45</t>
  </si>
  <si>
    <t>-45 -30 -15 -15 -45 -30 0 30 15 15 45 -1 -60 -30 15 60 -75 -60 -15 -1 -15 -60 75 -1 60 15 60 30 -15 15 60 15 -1 -30 -15 -30 -60 -1 -1 -1 -30 -75 -60 90 -75 75 30 45 -1 60 15 -15 0 -1 -1 -1 -1 30 75 30 30 75 30 -1 -1 -1 -1 0 -15 15 60 -1 45 30 75 -75 90 -60 -75 -30 -1 -1 -1 -60 -30 -15 -30 -1 15 60 15 -15 30 60 15 60 -1 75 -60 -15 -1 -15 -60 -75 60 15 -30 -60 -1 45 15 15 30 0 -30 -45 -15 -15 -30 -45</t>
  </si>
  <si>
    <t>-45 -30 -15 -15 -45 -30 0 30 15 15 45 -60 -30 15 60 -75 -60 -15 -15 -60 75 60 15 60 30 -15 15 60 15 -30 -15 -30 -60 -30 -75 -60 90 -75 75 30 45 60 15 -15 0 30 75 30 30 75 30 0 -15 15 60 45 30 75 -75 90 -60 -75 -30 -60 -30 -15 -30 15 60 15 -15 30 60 15 60 75 -60 -15 -15 -60 -75 60 15 -30 -60 45 15 15 30 0 -30 -45 -15 -15 -30 -45</t>
  </si>
  <si>
    <t>-45 -30 -15 -15 -45 -30 -1 30 15 15 45 -1 -60 -1 15 60 -75 -60 -15 -1 -15 -60 75 -1 60 15 60 30 -15 15 60 15 -1 -30 -15 -30 -60 -1 -1 -1 -30 -75 -60 90 -75 75 30 45 -1 60 15 -15 0 -1 -1 -1 -1 30 75 30 30 75 30 -1 -1 -1 -1 0 -15 15 60 -1 45 30 75 -75 90 -60 -75 -30 -1 -1 -1 -60 -30 -15 -30 -1 15 60 15 -15 30 60 15 60 -1 75 -60 -15 -1 -15 -60 -75 60 15 -1 -60 -1 45 15 15 30 -1 -30 -45 -15 -15 -30 -45</t>
  </si>
  <si>
    <t>-45 -30 -15 -15 -45 -30 30 15 15 45 -60 15 60 -75 -60 -15 -15 -60 75 60 15 60 30 -15 15 60 15 -30 -15 -30 -60 -30 -75 -60 90 -75 75 30 45 60 15 -15 0 30 75 30 30 75 30 0 -15 15 60 45 30 75 -75 90 -60 -75 -30 -60 -30 -15 -30 15 60 15 -15 30 60 15 60 75 -60 -15 -15 -60 -75 60 15 -60 45 15 15 30 -30 -45 -15 -15 -30 -45</t>
  </si>
  <si>
    <t>-45 -30 -15 -15 -45 -30 -1 30 15 15 45 -1 -60 -1 15 60 -75 -60 -15 -1 -15 -60 75 -1 60 15 60 30 -15 15 60 15 -1 -30 -15 -1 -60 -1 -1 -1 -30 -75 -60 -1 -75 75 30 45 -1 60 15 -15 0 -1 -1 -1 -1 30 75 30 30 75 30 -1 -1 -1 -1 0 -15 15 60 -1 45 30 75 -75 -1 -60 -75 -30 -1 -1 -1 -60 -1 -15 -30 -1 15 60 15 -15 30 60 15 60 -1 75 -60 -15 -1 -15 -60 -75 60 15 -1 -60 -1 45 15 15 30 -1 -30 -45 -15 -15 -30 -45</t>
  </si>
  <si>
    <t>-45 -30 -15 -15 -45 -30 30 15 15 45 -60 15 60 -75 -60 -15 -15 -60 75 60 15 60 30 -15 15 60 15 -30 -15 -60 -30 -75 -60 -75 75 30 45 60 15 -15 0 30 75 30 30 75 30 0 -15 15 60 45 30 75 -75 -60 -75 -30 -60 -15 -30 15 60 15 -15 30 60 15 60 75 -60 -15 -15 -60 -75 60 15 -60 45 15 15 30 -30 -45 -15 -15 -30 -45</t>
  </si>
  <si>
    <t>-45 -30 -15 -15 -45 -30 -1 30 15 15 45 -1 -60 -1 15 60 -75 -60 -15 -1 -15 -60 75 -1 60 15 60 -1 -15 15 60 15 -1 -30 -15 -1 -60 -1 -1 -1 -30 -75 -60 -1 -75 75 30 45 -1 60 15 -15 -1 -1 -1 -1 -1 30 75 30 30 75 30 -1 -1 -1 -1 -1 -15 15 60 -1 45 30 75 -75 -1 -60 -75 -30 -1 -1 -1 -60 -1 -15 -30 -1 15 60 15 -15 -1 60 15 60 -1 75 -60 -15 -1 -15 -60 -75 60 15 -1 -60 -1 45 15 15 30 -1 -30 -45 -15 -15 -30 -45</t>
  </si>
  <si>
    <t>-45 -30 -15 -15 -45 -30 30 15 15 45 -60 15 60 -75 -60 -15 -15 -60 75 60 15 60 -15 15 60 15 -30 -15 -60 -30 -75 -60 -75 75 30 45 60 15 -15 30 75 30 30 75 30 -15 15 60 45 30 75 -75 -60 -75 -30 -60 -15 -30 15 60 15 -15 60 15 60 75 -60 -15 -15 -60 -75 60 15 -60 45 15 15 30 -30 -45 -15 -15 -30 -45</t>
  </si>
  <si>
    <t>-45 -30 -15 -15 -45 -30 -1 30 15 15 45 -1 -60 -1 15 60 -75 -60 -15 -1 -15 -60 75 -1 60 15 60 -1 -15 -1 60 15 -1 -30 -15 -1 -60 -1 -1 -1 -30 -75 -60 -1 -75 75 30 45 -1 60 15 -1 -1 -1 -1 -1 -1 30 75 30 30 75 30 -1 -1 -1 -1 -1 -1 15 60 -1 45 30 75 -75 -1 -60 -75 -30 -1 -1 -1 -60 -1 -15 -30 -1 15 60 -1 -15 -1 60 15 60 -1 75 -60 -15 -1 -15 -60 -75 60 15 -1 -60 -1 45 15 15 30 -1 -30 -45 -15 -15 -30 -45</t>
  </si>
  <si>
    <t>-45 -30 -15 -15 -45 -30 30 15 15 45 -60 15 60 -75 -60 -15 -15 -60 75 60 15 60 -15 60 15 -30 -15 -60 -30 -75 -60 -75 75 30 45 60 15 30 75 30 30 75 30 15 60 45 30 75 -75 -60 -75 -30 -60 -15 -30 15 60 -15 60 15 60 75 -60 -15 -15 -60 -75 60 15 -60 45 15 15 30 -30 -45 -15 -15 -30 -45</t>
  </si>
  <si>
    <t>1.0 2.0 3.0 4.0 5.0 6.0 7.0 8.0 9.0 10.0 11.0 12.0 13.0 -1.0 14.0 15.0 16.0 -1.0 17.0 17.0 -1.0 16.0 15.0 14.0 -1.0 13.0 12.0 11.0 10.0 9.0 8.0 7.0 6.0 5.0 4.0 3.0 2.0 1.0</t>
  </si>
  <si>
    <t>0 0 0 0 0 0 0 0 0 0 0 0 0 0 0 0 0 0 0 0 0 0 0 0 0 0 0 0 0 0 0 0 0 0 0 0 0 0</t>
  </si>
  <si>
    <t>0 0 0 0 0 0 0 0 0 0 0 0 0 0 0 0 0 0 0 0 0 0 0 0 0 0 0 0 0 0 0 0</t>
  </si>
  <si>
    <t>1.0 2.0 3.0 4.0 5.0 -1.0 6.0 7.0 8.0 -1.0 9.0 10.0 11.0 12.0 13.0 14.0 15.0 -1.0 16.0 16.0 -1.0 15.0 14.0 13.0 12.0 11.0 10.0 9.0 -1.0 8.0 7.0 6.0 -1.0 5.0 4.0 3.0 2.0 1.0</t>
  </si>
  <si>
    <t>0 0 0 0 0 0 0 0 0 0 0 0 0 0 0 0 0 0 0 0 0 0 0 0 0 0 0 0</t>
  </si>
  <si>
    <t>1.0 -1.0 2.0 3.0 4.0 -1.0 5.0 6.0 7.0 -1.0 8.0 9.0 10.0 11.0 12.0 -1.0 13.0 -1.0 14.0 14.0 -1.0 13.0 -1.0 12.0 11.0 10.0 9.0 8.0 -1.0 7.0 6.0 5.0 -1.0 4.0 3.0 2.0 -1.0 1.0</t>
  </si>
  <si>
    <t>0 0 0 0 0 0 0 0 0 0 0 0 0 0 0 0 0 0 0 0</t>
  </si>
  <si>
    <t>1.0 -1.0 2.0 3.0 -1.0 -1.0 4.0 5.0 -1.0 -1.0 6.0 -1.0 7.0 8.0 9.0 -1.0 -1.0 -1.0 10.0 10.0 -1.0 -1.0 -1.0 9.0 8.0 7.0 -1.0 6.0 -1.0 -1.0 5.0 4.0 -1.0 -1.0 3.0 2.0 -1.0 1.0</t>
  </si>
  <si>
    <t>0 0 0 0 0 0 0 0 0 0 0 0 0 0 0 0 0 0</t>
  </si>
  <si>
    <t>1.0 -1.0 2.0 3.0 -1.0 -1.0 4.0 5.0 -1.0 -1.0 6.0 -1.0 7.0 8.0 -1.0 -1.0 -1.0 -1.0 9.0 9.0 -1.0 -1.0 -1.0 -1.0 8.0 7.0 -1.0 6.0 -1.0 -1.0 5.0 4.0 -1.0 -1.0 3.0 2.0 -1.0 1.0</t>
  </si>
  <si>
    <t>0 0 0 0 0 0 0 0 0 0 0 0 0 0 0 0</t>
  </si>
  <si>
    <t>1.0 -1.0 2.0 3.0 -1.0 -1.0 4.0 5.0 -1.0 -1.0 -1.0 -1.0 6.0 7.0 -1.0 -1.0 -1.0 -1.0 8.0 8.0 -1.0 -1.0 -1.0 -1.0 7.0 6.0 -1.0 -1.0 -1.0 -1.0 5.0 4.0 -1.0 -1.0 3.0 2.0 -1.0 1.0</t>
  </si>
  <si>
    <t>0 0 0 0 0 0 0 0 0 0 0 0 0 0 0 0 0 0 0 0 0 0</t>
  </si>
  <si>
    <t>1.0 -1.0 2.0 3.0 -1.0 -1.0 4.0 5.0 6.0 -1.0 7.0 -1.0 8.0 9.0 10.0 -1.0 -1.0 -1.0 11.0 11.0 -1.0 -1.0 -1.0 10.0 9.0 8.0 -1.0 7.0 -1.0 6.0 5.0 4.0 -1.0 -1.0 3.0 2.0 -1.0 1.0</t>
  </si>
  <si>
    <t>0 0 0 0 0 0 0 0 0 0 0 0 0 0 0 0 0 0 0 0 0 0 0 0</t>
  </si>
  <si>
    <t>1.0 -1.0 2.0 3.0 -1.0 -1.0 4.0 5.0 6.0 -1.0 7.0 8.0 9.0 10.0 11.0 -1.0 -1.0 -1.0 12.0 12.0 -1.0 -1.0 -1.0 11.0 10.0 9.0 8.0 7.0 -1.0 6.0 5.0 4.0 -1.0 -1.0 3.0 2.0 -1.0 1.0</t>
  </si>
  <si>
    <t>0 0 0 0 0 0 0 0 0 0 0 0 0 0 0 0 0 0 0 0 0 0 0 0 0 0 0 0 0 0 0 0 0 0</t>
  </si>
  <si>
    <t>1.0 2.0 3.0 4.0 5.0 6.0 7.0 8.0 9.0 -1.0 10.0 11.0 12.0 13.0 14.0 15.0 16.0 -1.0 17.0 17.0 -1.0 16.0 15.0 14.0 13.0 12.0 11.0 10.0 -1.0 9.0 8.0 7.0 6.0 5.0 4.0 3.0 2.0 1.0</t>
  </si>
  <si>
    <t>0 0 0 0 0 0 0 0 0 0 0 0 0 0 0 0 0 0 0 0 0 0 0 0 0 0 0 0 0 0</t>
  </si>
  <si>
    <t>1.0 2.0 3.0 4.0 5.0 -1.0 6.0 7.0 8.0 -1.0 9.0 10.0 11.0 12.0 13.0 -1.0 14.0 -1.0 15.0 15.0 -1.0 14.0 -1.0 13.0 12.0 11.0 10.0 9.0 -1.0 8.0 7.0 6.0 -1.0 5.0 4.0 3.0 2.0 1.0</t>
  </si>
  <si>
    <t>1.0 2.0 3.0 4.0 5.0 -1.0 6.0 7.0 8.0 9.0 -1.0 10.0 11.0 12.0 13.0 14.0 15.0 -1.0 16.0 16.0 -1.0 15.0 14.0 13.0 12.0 11.0 10.0 -1.0 9.0 8.0 7.0 6.0 -1.0 5.0 4.0 3.0 2.0 1.0</t>
  </si>
  <si>
    <t>1.0 2.0 3.0 4.0 5.0 -1.0 6.0 7.0 -1.0 8.0 -1.0 9.0 10.0 -1.0 11.0 12.0 13.0 -1.0 14.0 14.0 -1.0 13.0 12.0 11.0 -1.0 10.0 9.0 -1.0 8.0 -1.0 7.0 6.0 -1.0 5.0 4.0 3.0 2.0 1.0</t>
  </si>
  <si>
    <t>1.0 -1.0 2.0 3.0 -1.0 -1.0 4.0 5.0 -1.0 -1.0 -1.0 6.0 7.0 -1.0 -1.0 8.0 9.0 -1.0 10.0 10.0 -1.0 9.0 8.0 -1.0 -1.0 7.0 6.0 -1.0 -1.0 -1.0 5.0 4.0 -1.0 -1.0 3.0 2.0 -1.0 1.0</t>
  </si>
  <si>
    <t>1.0 -1.0 2.0 3.0 -1.0 -1.0 4.0 5.0 -1.0 -1.0 -1.0 6.0 7.0 -1.0 -1.0 8.0 -1.0 -1.0 9.0 9.0 -1.0 -1.0 8.0 -1.0 -1.0 7.0 6.0 -1.0 -1.0 -1.0 5.0 4.0 -1.0 -1.0 3.0 2.0 -1.0 1.0</t>
  </si>
  <si>
    <t>1.0 -1.0 2.0 3.0 -1.0 -1.0 4.0 5.0 -1.0 -1.0 -1.0 -1.0 6.0 -1.0 -1.0 7.0 -1.0 -1.0 8.0 8.0 -1.0 -1.0 7.0 -1.0 -1.0 6.0 -1.0 -1.0 -1.0 -1.0 5.0 4.0 -1.0 -1.0 3.0 2.0 -1.0 1.0</t>
  </si>
  <si>
    <t>1.0 -1.0 2.0 3.0 4.0 -1.0 5.0 6.0 -1.0 -1.0 -1.0 7.0 8.0 -1.0 -1.0 9.0 10.0 -1.0 11.0 11.0 -1.0 10.0 9.0 -1.0 -1.0 8.0 7.0 -1.0 -1.0 -1.0 6.0 5.0 -1.0 4.0 3.0 2.0 -1.0 1.0</t>
  </si>
  <si>
    <t>1.0 -1.0 2.0 3.0 4.0 -1.0 5.0 6.0 -1.0 7.0 -1.0 8.0 9.0 -1.0 -1.0 10.0 11.0 -1.0 12.0 12.0 -1.0 11.0 10.0 -1.0 -1.0 9.0 8.0 -1.0 7.0 -1.0 6.0 5.0 -1.0 4.0 3.0 2.0 -1.0 1.0</t>
  </si>
  <si>
    <t>1.0 2.0 3.0 4.0 5.0 6.0 7.0 8.0 9.0 10.0 -1.0 11.0 12.0 13.0 14.0 15.0 16.0 -1.0 17.0 17.0 -1.0 16.0 15.0 14.0 13.0 12.0 11.0 -1.0 10.0 9.0 8.0 7.0 6.0 5.0 4.0 3.0 2.0 1.0</t>
  </si>
  <si>
    <t>1.0 2.0 3.0 4.0 5.0 -1.0 6.0 7.0 8.0 9.0 -1.0 10.0 11.0 -1.0 12.0 13.0 14.0 -1.0 15.0 15.0 -1.0 14.0 13.0 12.0 -1.0 11.0 10.0 -1.0 9.0 8.0 7.0 6.0 -1.0 5.0 4.0 3.0 2.0 1.0</t>
  </si>
  <si>
    <t>-45 -45 -60 -30 -60 90 -1 -45 90 60 90 -1 60 45 30 45 45 -1 0 0 -1 45 45 30 45 60 -1 90 60 90 -45 -1 90 -60 -30 -60 -45 -45</t>
  </si>
  <si>
    <t>-45 -45 -60 -30 -60 90 -45 90 60 90 60 45 30 45 45 0 0 45 45 30 45 60 90 60 90 -45 90 -60 -30 -60 -45 -45</t>
  </si>
  <si>
    <t>1.0 2.0 3.0 4.0 5.0 6.0 -1.0 7.0 8.0 9.0 10.0 11.0 12.0 -1.0 13.0 14.0 15.0 -1.0 16.0 16.0 -1.0 15.0 14.0 13.0 -1.0 12.0 11.0 10.0 9.0 8.0 7.0 -1.0 6.0 5.0 4.0 3.0 2.0 1.0</t>
  </si>
  <si>
    <t>-45 -45 -60 -1 -60 90 -1 -45 90 60 90 -1 60 45 -1 45 45 -1 0 0 -1 45 45 -1 45 60 -1 90 60 90 -45 -1 90 -60 -1 -60 -45 -45</t>
  </si>
  <si>
    <t>-45 -45 -60 -60 90 -45 90 60 90 60 45 45 45 0 0 45 45 45 60 90 60 90 -45 90 -60 -60 -45 -45</t>
  </si>
  <si>
    <t>1.0 -1.0 2.0 3.0 4.0 5.0 -1.0 6.0 7.0 8.0 9.0 -1.0 10.0 -1.0 11.0 12.0 13.0 -1.0 14.0 14.0 -1.0 13.0 12.0 11.0 -1.0 10.0 -1.0 9.0 8.0 7.0 6.0 -1.0 5.0 4.0 3.0 2.0 -1.0 1.0</t>
  </si>
  <si>
    <t>-45 -1 -60 -1 -60 90 -1 -1 90 60 -1 -1 60 45 -1 -1 45 -1 0 0 -1 45 -1 -1 45 60 -1 -1 60 90 -1 -1 90 -60 -1 -60 -1 -45</t>
  </si>
  <si>
    <t>-45 -60 -60 90 90 60 60 45 45 0 0 45 45 60 60 90 90 -60 -60 -45</t>
  </si>
  <si>
    <t>1.0 -1.0 2.0 3.0 -1.0 4.0 -1.0 5.0 -1.0 6.0 7.0 -1.0 -1.0 -1.0 8.0 9.0 -1.0 -1.0 10.0 10.0 -1.0 -1.0 9.0 8.0 -1.0 -1.0 -1.0 7.0 6.0 -1.0 5.0 -1.0 4.0 -1.0 3.0 2.0 -1.0 1.0</t>
  </si>
  <si>
    <t>-45 -1 -60 -1 -60 90 -1 -1 90 60 -1 -1 60 45 -1 -1 -1 -1 0 0 -1 -1 -1 -1 45 60 -1 -1 60 90 -1 -1 90 -60 -1 -60 -1 -45</t>
  </si>
  <si>
    <t>-45 -60 -60 90 90 60 60 45 0 0 45 60 60 90 90 -60 -60 -45</t>
  </si>
  <si>
    <t>1.0 -1.0 2.0 3.0 -1.0 4.0 -1.0 5.0 -1.0 -1.0 6.0 -1.0 -1.0 -1.0 7.0 8.0 -1.0 -1.0 9.0 9.0 -1.0 -1.0 8.0 7.0 -1.0 -1.0 -1.0 6.0 -1.0 -1.0 5.0 -1.0 4.0 -1.0 3.0 2.0 -1.0 1.0</t>
  </si>
  <si>
    <t>-45 -1 -60 -1 -60 -1 -1 -1 90 60 -1 -1 60 45 -1 -1 -1 -1 0 0 -1 -1 -1 -1 45 60 -1 -1 60 90 -1 -1 -1 -60 -1 -60 -1 -45</t>
  </si>
  <si>
    <t>-45 -60 -60 90 60 60 45 0 0 45 60 60 90 -60 -60 -45</t>
  </si>
  <si>
    <t>1.0 -1.0 2.0 3.0 -1.0 4.0 -1.0 5.0 -1.0 -1.0 -1.0 -1.0 -1.0 -1.0 6.0 7.0 -1.0 -1.0 8.0 8.0 -1.0 -1.0 7.0 6.0 -1.0 -1.0 -1.0 -1.0 -1.0 -1.0 5.0 -1.0 4.0 -1.0 3.0 2.0 -1.0 1.0</t>
  </si>
  <si>
    <t>-45 -45 -60 -1 -60 90 -1 -1 90 60 -1 -1 60 45 -1 -1 45 -1 0 0 -1 45 -1 -1 45 60 -1 -1 60 90 -1 -1 90 -60 -1 -60 -45 -45</t>
  </si>
  <si>
    <t>-45 -45 -60 -60 90 90 60 60 45 45 0 0 45 45 60 60 90 90 -60 -60 -45 -45</t>
  </si>
  <si>
    <t>1.0 -1.0 2.0 3.0 4.0 5.0 -1.0 6.0 -1.0 7.0 8.0 -1.0 -1.0 -1.0 9.0 10.0 -1.0 -1.0 11.0 11.0 -1.0 -1.0 10.0 9.0 -1.0 -1.0 -1.0 8.0 7.0 -1.0 6.0 -1.0 5.0 4.0 3.0 2.0 -1.0 1.0</t>
  </si>
  <si>
    <t>-45 -45 -60 -1 -60 90 -1 -1 90 60 90 -1 60 45 -1 -1 45 -1 0 0 -1 45 -1 -1 45 60 -1 90 60 90 -1 -1 90 -60 -1 -60 -45 -45</t>
  </si>
  <si>
    <t>-45 -45 -60 -60 90 90 60 90 60 45 45 0 0 45 45 60 90 60 90 90 -60 -60 -45 -45</t>
  </si>
  <si>
    <t>1.0 -1.0 2.0 3.0 4.0 5.0 -1.0 6.0 -1.0 7.0 8.0 -1.0 -1.0 -1.0 9.0 10.0 11.0 -1.0 12.0 12.0 -1.0 11.0 10.0 9.0 -1.0 -1.0 -1.0 8.0 7.0 -1.0 6.0 -1.0 5.0 4.0 3.0 2.0 -1.0 1.0</t>
  </si>
  <si>
    <t>-45 -45 -60 -30 -60 90 -45 -45 90 60 90 45 60 45 30 45 45 0 0 0 0 45 45 30 45 60 45 90 60 90 -45 -45 90 -60 -30 -60 -45 -45</t>
  </si>
  <si>
    <t>-45 -45 -60 -30 -60 90 -1 -45 90 60 90 -1 60 45 30 45 45 0 0 0 0 45 45 30 45 60 -1 90 60 90 -45 -1 90 -60 -30 -60 -45 -45</t>
  </si>
  <si>
    <t>-45 -45 -60 -30 -60 90 -45 90 60 90 60 45 30 45 45 0 0 0 0 45 45 30 45 60 90 60 90 -45 90 -60 -30 -60 -45 -45</t>
  </si>
  <si>
    <t>-45 -45 -60 -30 -60 90 -1 -45 90 60 90 -1 60 45 -1 45 45 -1 0 0 -1 45 45 -1 45 60 -1 90 60 90 -45 -1 90 -60 -30 -60 -45 -45</t>
  </si>
  <si>
    <t>-45 -45 -60 -30 -60 90 -45 90 60 90 60 45 45 45 0 0 45 45 45 60 90 60 90 -45 90 -60 -30 -60 -45 -45</t>
  </si>
  <si>
    <t>1.0 2.0 3.0 4.0 5.0 6.0 -1.0 7.0 8.0 9.0 10.0 -1.0 11.0 -1.0 12.0 13.0 14.0 -1.0 15.0 15.0 -1.0 14.0 13.0 12.0 -1.0 11.0 -1.0 10.0 9.0 8.0 7.0 -1.0 6.0 5.0 4.0 3.0 2.0 1.0</t>
  </si>
  <si>
    <t>45 45 0 -45 -30 -30 15 -15 -15 0 -45 -60 -45 90 45 30 15 0 45 75 60 60 90 -60 75 30 0 -45 -75 -75 -75 -75 -45 0 30 75 -60 90 60 60 75 45 0 15 30 45 90 -45 -60 -45 0 -15 -15 15 -30 -30 -45 0 45 45</t>
  </si>
  <si>
    <t>45 45 0 -45 -30 -30 15 -15 -15 0 -45 -60 -1 90 45 30 15 -1 45 75 60 60 90 -60 75 30 0 -45 -75 -75 -75 -75 -45 0 30 75 -60 90 60 60 75 45 -1 15 30 45 90 -1 -60 -45 0 -15 -15 15 -30 -30 -45 0 45 45</t>
  </si>
  <si>
    <t>45 45 0 -45 -30 -30 15 -15 -15 0 -45 -60 90 45 30 15 45 75 60 60 90 -60 75 30 0 -45 -75 -75 -75 -75 -45 0 30 75 -60 90 60 60 75 45 15 30 45 90 -60 -45 0 -15 -15 15 -30 -30 -45 0 45 45</t>
  </si>
  <si>
    <t>1.0 2.0 3.0 4.0 5.0 6.0 7.0 8.0 9.0 -1.0 10.0 11.0 12.0 13.0 14.0 15.0 16.0 17.0 18.0 19.0 20.0 21.0 22.0 23.0 24.0 25.0 -1.0 26.0 27.0 28.0 28.0 27.0 26.0 -1.0 25.0 24.0 23.0 22.0 21.0 20.0 19.0 18.0 17.0 16.0 15.0 14.0 13.0 12.0 11.0 10.0 -1.0 9.0 8.0 7.0 6.0 5.0 4.0 3.0 2.0 1.0</t>
  </si>
  <si>
    <t>45 -1 0 -45 -30 -30 15 -15 -15 0 -45 -60 -1 90 45 30 15 -1 45 75 60 -1 90 -60 75 30 0 -45 -75 -75 -75 -75 -45 0 30 75 -60 90 -1 60 75 45 -1 15 30 45 90 -1 -60 -45 0 -15 -15 15 -30 -30 -45 0 -1 45</t>
  </si>
  <si>
    <t>45 0 -45 -30 -30 15 -15 -15 0 -45 -60 90 45 30 15 45 75 60 90 -60 75 30 0 -45 -75 -75 -75 -75 -45 0 30 75 -60 90 60 75 45 15 30 45 90 -60 -45 0 -15 -15 15 -30 -30 -45 0 45</t>
  </si>
  <si>
    <t>1.0 -1.0 2.0 3.0 4.0 5.0 6.0 7.0 8.0 -1.0 9.0 10.0 11.0 12.0 13.0 14.0 15.0 16.0 17.0 18.0 19.0 -1.0 20.0 21.0 22.0 23.0 -1.0 24.0 25.0 26.0 26.0 25.0 24.0 -1.0 23.0 22.0 21.0 20.0 -1.0 19.0 18.0 17.0 16.0 15.0 14.0 13.0 12.0 11.0 10.0 9.0 -1.0 8.0 7.0 6.0 5.0 4.0 3.0 2.0 -1.0 1.0</t>
  </si>
  <si>
    <t>45 -1 0 -45 -30 -30 15 -15 -15 0 -45 -1 -1 90 45 30 15 -1 45 75 60 -1 90 -60 75 -1 0 -45 -75 -75 -75 -75 -45 0 -1 75 -60 90 -1 60 75 45 -1 15 30 45 90 -1 -1 -45 0 -15 -15 15 -30 -30 -45 0 -1 45</t>
  </si>
  <si>
    <t>45 0 -45 -30 -30 15 -15 -15 0 -45 90 45 30 15 45 75 60 90 -60 75 0 -45 -75 -75 -75 -75 -45 0 75 -60 90 60 75 45 15 30 45 90 -45 0 -15 -15 15 -30 -30 -45 0 45</t>
  </si>
  <si>
    <t>1.0 -1.0 2.0 3.0 4.0 5.0 6.0 7.0 8.0 -1.0 -1.0 9.0 10.0 11.0 12.0 13.0 14.0 15.0 16.0 17.0 18.0 -1.0 19.0 20.0 21.0 22.0 -1.0 23.0 -1.0 24.0 24.0 -1.0 23.0 -1.0 22.0 21.0 20.0 19.0 -1.0 18.0 17.0 16.0 15.0 14.0 13.0 12.0 11.0 10.0 9.0 -1.0 -1.0 8.0 7.0 6.0 5.0 4.0 3.0 2.0 -1.0 1.0</t>
  </si>
  <si>
    <t>45 -1 0 -45 -1 -30 15 -15 -15 0 -45 -1 -1 90 45 30 15 -1 45 75 -1 -1 90 -60 75 -1 0 -45 -75 -75 -75 -75 -45 0 -1 75 -60 90 -1 -1 75 45 -1 15 30 45 90 -1 -1 -45 0 -15 -15 15 -30 -1 -45 0 -1 45</t>
  </si>
  <si>
    <t>45 0 -45 -30 15 -15 -15 0 -45 90 45 30 15 45 75 90 -60 75 0 -45 -75 -75 -75 -75 -45 0 75 -60 90 75 45 15 30 45 90 -45 0 -15 -15 15 -30 -45 0 45</t>
  </si>
  <si>
    <t>1.0 -1.0 -1.0 2.0 3.0 4.0 5.0 6.0 7.0 -1.0 -1.0 8.0 9.0 10.0 11.0 12.0 13.0 14.0 15.0 16.0 17.0 -1.0 -1.0 18.0 19.0 20.0 -1.0 21.0 -1.0 22.0 22.0 -1.0 21.0 -1.0 20.0 19.0 18.0 -1.0 -1.0 17.0 16.0 15.0 14.0 13.0 12.0 11.0 10.0 9.0 8.0 -1.0 -1.0 7.0 6.0 5.0 4.0 3.0 2.0 -1.0 -1.0 1.0</t>
  </si>
  <si>
    <t>45 -1 0 -45 -1 -30 -1 -15 -15 0 -45 -1 -1 90 45 30 15 -1 45 75 -1 -1 90 -1 75 -1 0 -45 -75 -75 -75 -75 -45 0 -1 75 -1 90 -1 -1 75 45 -1 15 30 45 90 -1 -1 -45 0 -15 -15 -1 -30 -1 -45 0 -1 45</t>
  </si>
  <si>
    <t>45 0 -45 -30 -15 -15 0 -45 90 45 30 15 45 75 90 75 0 -45 -75 -75 -75 -75 -45 0 75 90 75 45 15 30 45 90 -45 0 -15 -15 -30 -45 0 45</t>
  </si>
  <si>
    <t>1.0 -1.0 -1.0 2.0 3.0 4.0 5.0 6.0 7.0 -1.0 -1.0 8.0 9.0 10.0 -1.0 11.0 12.0 13.0 14.0 15.0 16.0 -1.0 -1.0 17.0 -1.0 18.0 -1.0 19.0 -1.0 20.0 20.0 -1.0 19.0 -1.0 18.0 -1.0 17.0 -1.0 -1.0 16.0 15.0 14.0 13.0 12.0 11.0 -1.0 10.0 9.0 8.0 -1.0 -1.0 7.0 6.0 5.0 4.0 3.0 2.0 -1.0 -1.0 1.0</t>
  </si>
  <si>
    <t>45 0 -30 0 -30 0 15 45 30 -15 -45 -45 -45 -75 60 45 60 75 90 -60 90 -60 -60 -15 0 15 60 30 75 -75 -75 75 30 60 15 0 -15 -60 -60 90 -60 90 75 60 45 60 -75 -45 -45 -45 -15 30 45 15 0 -30 0 -30 0 45</t>
  </si>
  <si>
    <t>45 0 -30 0 -30 0 15 45 30 -15 -45 -45 -45 -75 60 45 60 75 90 -1 90 -60 -60 -15 0 15 -1 30 75 -75 -75 75 30 -1 15 0 -15 -60 -60 90 -1 90 75 60 45 60 -75 -45 -45 -45 -15 30 45 15 0 -30 0 -30 0 45</t>
  </si>
  <si>
    <t>45 0 -30 0 -30 0 15 45 30 -15 -45 -45 -45 -75 60 45 60 75 90 90 -60 -60 -15 0 15 30 75 -75 -75 75 30 15 0 -15 -60 -60 90 90 75 60 45 60 -75 -45 -45 -45 -15 30 45 15 0 -30 0 -30 0 45</t>
  </si>
  <si>
    <t>1.0 2.0 3.0 4.0 5.0 6.0 7.0 8.0 9.0 10.0 11.0 12.0 13.0 14.0 15.0 -1.0 16.0 17.0 18.0 -1.0 19.0 20.0 21.0 22.0 23.0 24.0 25.0 26.0 27.0 28.0 28.0 27.0 26.0 25.0 24.0 23.0 22.0 21.0 20.0 19.0 -1.0 18.0 17.0 16.0 -1.0 15.0 14.0 13.0 12.0 11.0 10.0 9.0 8.0 7.0 6.0 5.0 4.0 3.0 2.0 1.0</t>
  </si>
  <si>
    <t>45 0 -30 0 -30 0 15 45 30 -15 -45 -45 -45 -75 60 45 -1 75 90 -1 90 -1 -60 -15 0 15 -1 30 75 -75 -75 75 30 -1 15 0 -15 -60 -1 90 -1 90 75 -1 45 60 -75 -45 -45 -45 -15 30 45 15 0 -30 0 -30 0 45</t>
  </si>
  <si>
    <t>45 0 -30 0 -30 0 15 45 30 -15 -45 -45 -45 -75 60 45 75 90 90 -60 -15 0 15 30 75 -75 -75 75 30 15 0 -15 -60 90 90 75 45 60 -75 -45 -45 -45 -15 30 45 15 0 -30 0 -30 0 45</t>
  </si>
  <si>
    <t>1.0 2.0 -1.0 3.0 4.0 5.0 6.0 7.0 8.0 9.0 10.0 11.0 12.0 13.0 14.0 -1.0 15.0 16.0 17.0 -1.0 18.0 19.0 20.0 21.0 22.0 23.0 24.0 -1.0 25.0 26.0 26.0 25.0 -1.0 24.0 23.0 22.0 21.0 20.0 19.0 18.0 -1.0 17.0 16.0 15.0 -1.0 14.0 13.0 12.0 11.0 10.0 9.0 8.0 7.0 6.0 5.0 4.0 3.0 -1.0 2.0 1.0</t>
  </si>
  <si>
    <t>45 0 -30 0 -30 0 15 -1 30 -15 -1 -45 -45 -75 60 45 -1 75 90 -1 90 -1 -60 -15 0 15 -1 30 75 -75 -75 75 30 -1 15 0 -15 -60 -1 90 -1 90 75 -1 45 60 -75 -45 -45 -1 -15 30 -1 15 0 -30 0 -30 0 45</t>
  </si>
  <si>
    <t>45 0 -30 0 -30 0 15 30 -15 -45 -45 -75 60 45 75 90 90 -60 -15 0 15 30 75 -75 -75 75 30 15 0 -15 -60 90 90 75 45 60 -75 -45 -45 -15 30 15 0 -30 0 -30 0 45</t>
  </si>
  <si>
    <t>1.0 2.0 -1.0 3.0 4.0 5.0 6.0 7.0 8.0 9.0 10.0 -1.0 11.0 12.0 13.0 -1.0 14.0 15.0 16.0 -1.0 17.0 -1.0 18.0 19.0 20.0 21.0 22.0 -1.0 23.0 24.0 24.0 23.0 -1.0 22.0 21.0 20.0 19.0 18.0 -1.0 17.0 -1.0 16.0 15.0 14.0 -1.0 13.0 12.0 11.0 -1.0 10.0 9.0 8.0 7.0 6.0 5.0 4.0 3.0 -1.0 2.0 1.0</t>
  </si>
  <si>
    <t>45 0 -30 -1 -30 0 15 -1 30 -15 -1 -45 -45 -75 60 45 -1 75 90 -1 -1 -1 -60 -15 0 15 -1 30 75 -75 -75 75 30 -1 15 0 -15 -60 -1 -1 -1 90 75 -1 45 60 -75 -45 -45 -1 -15 30 -1 15 0 -30 -1 -30 0 45</t>
  </si>
  <si>
    <t>45 0 -30 -30 0 15 30 -15 -45 -45 -75 60 45 75 90 -60 -15 0 15 30 75 -75 -75 75 30 15 0 -15 -60 90 75 45 60 -75 -45 -45 -15 30 15 0 -30 -30 0 45</t>
  </si>
  <si>
    <t>1.0 2.0 -1.0 3.0 4.0 5.0 -1.0 6.0 7.0 8.0 9.0 -1.0 10.0 11.0 12.0 -1.0 13.0 14.0 15.0 -1.0 16.0 -1.0 -1.0 17.0 18.0 19.0 20.0 -1.0 21.0 22.0 22.0 21.0 -1.0 20.0 19.0 18.0 17.0 -1.0 -1.0 16.0 -1.0 15.0 14.0 13.0 -1.0 12.0 11.0 10.0 -1.0 9.0 8.0 7.0 6.0 -1.0 5.0 4.0 3.0 -1.0 2.0 1.0</t>
  </si>
  <si>
    <t>45 0 -30 -1 -30 -1 15 -1 30 -15 -1 -45 -45 -75 60 45 -1 75 -1 -1 -1 -1 -60 -15 0 15 -1 30 75 -75 -75 75 30 -1 15 0 -15 -60 -1 -1 -1 -1 75 -1 45 60 -75 -45 -45 -1 -15 30 -1 15 -1 -30 -1 -30 0 45</t>
  </si>
  <si>
    <t>45 0 -30 -30 15 30 -15 -45 -45 -75 60 45 75 -60 -15 0 15 30 75 -75 -75 75 30 15 0 -15 -60 75 45 60 -75 -45 -45 -15 30 15 -30 -30 0 45</t>
  </si>
  <si>
    <t>1.0 2.0 -1.0 3.0 4.0 5.0 -1.0 6.0 7.0 -1.0 8.0 -1.0 9.0 10.0 11.0 -1.0 12.0 13.0 14.0 -1.0 15.0 -1.0 -1.0 16.0 -1.0 17.0 18.0 -1.0 19.0 20.0 20.0 19.0 -1.0 18.0 17.0 -1.0 16.0 -1.0 -1.0 15.0 -1.0 14.0 13.0 12.0 -1.0 11.0 10.0 9.0 -1.0 8.0 -1.0 7.0 6.0 -1.0 5.0 4.0 3.0 -1.0 2.0 1.0</t>
  </si>
  <si>
    <t>45 0 -45 -30 -30 0 15 15 -30 -60 -60 -15 -15 -45 90 90 60 30 30 0 30 45 60 45 60 90 -60 90 -45 90 90 -45 90 -60 90 60 45 60 45 30 0 30 30 60 90 90 -45 -15 -15 -60 -60 -30 15 15 0 -30 -30 -45 0 45</t>
  </si>
  <si>
    <t>45 0 -45 -30 -30 0 15 15 -30 -1 -60 -15 -15 -45 90 90 60 30 30 0 30 45 -1 45 60 90 -60 90 -45 90 90 -45 90 -60 90 60 45 -1 45 30 0 30 30 60 90 90 -45 -15 -15 -60 -1 -30 15 15 0 -30 -30 -45 0 45</t>
  </si>
  <si>
    <t>45 0 -45 -30 -30 0 15 15 -30 -60 -15 -15 -45 90 90 60 30 30 0 30 45 45 60 90 -60 90 -45 90 90 -45 90 -60 90 60 45 45 30 0 30 30 60 90 90 -45 -15 -15 -60 -30 15 15 0 -30 -30 -45 0 45</t>
  </si>
  <si>
    <t>45 0 -1 -30 -30 0 15 15 -30 -1 -60 -15 -15 -45 90 90 60 30 30 0 30 45 -1 -1 60 90 -60 90 -45 90 90 -45 90 -60 90 60 -1 -1 45 30 0 30 30 60 90 90 -45 -15 -15 -60 -1 -30 15 15 0 -30 -30 -1 0 45</t>
  </si>
  <si>
    <t>45 0 -30 -30 0 15 15 -30 -60 -15 -15 -45 90 90 60 30 30 0 30 45 60 90 -60 90 -45 90 90 -45 90 -60 90 60 45 30 0 30 30 60 90 90 -45 -15 -15 -60 -30 15 15 0 -30 -30 0 45</t>
  </si>
  <si>
    <t>45 0 -1 -30 -30 0 15 15 -30 -1 -60 -15 -15 -45 90 90 60 30 30 0 30 -1 -1 -1 60 90 -60 90 -1 90 90 -1 90 -60 90 60 -1 -1 -1 30 0 30 30 60 90 90 -45 -15 -15 -60 -1 -30 15 15 0 -30 -30 -1 0 45</t>
  </si>
  <si>
    <t>45 0 -30 -30 0 15 15 -30 -60 -15 -15 -45 90 90 60 30 30 0 30 60 90 -60 90 90 90 90 -60 90 60 30 0 30 30 60 90 90 -45 -15 -15 -60 -30 15 15 0 -30 -30 0 45</t>
  </si>
  <si>
    <t>45 0 -1 -30 -30 0 15 -1 -30 -1 -60 -15 -15 -45 90 90 60 30 30 -1 30 -1 -1 -1 60 90 -60 90 -1 90 90 -1 90 -60 90 60 -1 -1 -1 30 -1 30 30 60 90 90 -45 -15 -15 -60 -1 -30 -1 15 0 -30 -30 -1 0 45</t>
  </si>
  <si>
    <t>45 0 -30 -30 0 15 -30 -60 -15 -15 -45 90 90 60 30 30 30 60 90 -60 90 90 90 90 -60 90 60 30 30 30 60 90 90 -45 -15 -15 -60 -30 15 0 -30 -30 0 45</t>
  </si>
  <si>
    <t>45 0 -1 -30 -30 0 15 -1 -30 -1 -60 -1 -15 -45 90 -1 60 30 30 -1 30 -1 -1 -1 60 90 -60 90 -1 90 90 -1 90 -60 90 60 -1 -1 -1 30 -1 30 30 60 -1 90 -45 -15 -1 -60 -1 -30 -1 15 0 -30 -30 -1 0 45</t>
  </si>
  <si>
    <t>45 0 -30 -30 0 15 -30 -60 -15 -45 90 60 30 30 30 60 90 -60 90 90 90 90 -60 90 60 30 30 30 60 90 -45 -15 -60 -30 15 0 -30 -30 0 45</t>
  </si>
  <si>
    <t>-45 -15 -30 -30 -45 -30 0 15 0 15 0 45 30 -15 0 -15 -60 -75 75 45 0 -30 -45 -15 15 60 -75 -45 90 45 0 45 0 -45 -45 0 -45 90 45 0 -45 -60 -15 30 75 30 0 15 0 30 15 45 90 -60 90 45 45 60 60 90 90 60 60 45 45 90 -60 90 45 15 30 0 15 0 30 75 30 -15 -60 -45 0 45 90 -45 0 -45 -45 0 45 0 45 90 -45 -75 60 15 -15 -45 -30 0 45 75 -75 -60 -15 0 -15 30 45 0 15 0 15 0 -30 -45 -30 -30 -15 -45</t>
  </si>
  <si>
    <t>-45 -15 -30 -30 -45 -30 0 15 0 15 0 45 30 -15 0 -15 -60 -75 75 45 0 -30 -45 -15 15 60 -75 -45 90 45 0 45 0 -45 -1 0 -45 90 45 0 -45 -60 -15 30 75 30 0 15 0 30 15 45 90 -60 90 45 -1 60 60 90 90 60 60 -1 45 90 -60 90 45 15 30 0 15 0 30 75 30 -15 -60 -45 0 45 90 -45 0 -1 -45 0 45 0 45 90 -45 -75 60 15 -15 -45 -30 0 45 75 -75 -60 -15 0 -15 30 45 0 15 0 15 0 -30 -45 -30 -30 -15 -45</t>
  </si>
  <si>
    <t>-45 -15 -30 -30 -45 -30 0 15 0 15 0 45 30 -15 0 -15 -60 -75 75 45 0 -30 -45 -15 15 60 -75 -45 90 45 0 45 0 -45 0 -45 90 45 0 -45 -60 -15 30 75 30 0 15 0 30 15 45 90 -60 90 45 60 60 90 90 60 60 45 90 -60 90 45 15 30 0 15 0 30 75 30 -15 -60 -45 0 45 90 -45 0 -45 0 45 0 45 90 -45 -75 60 15 -15 -45 -30 0 45 75 -75 -60 -15 0 -15 30 45 0 15 0 15 0 -30 -45 -30 -30 -15 -45</t>
  </si>
  <si>
    <t>-45 -15 -30 -30 -45 -30 0 15 0 15 0 45 30 -15 0 -15 -60 -75 75 45 0 -30 -45 -15 15 60 -75 -45 90 45 0 45 0 -45 -1 0 -45 90 45 0 -45 -1 -15 30 75 30 0 15 0 30 15 45 90 -60 90 45 -1 -1 60 90 90 60 -1 -1 45 90 -60 90 45 15 30 0 15 0 30 75 30 -15 -1 -45 0 45 90 -45 0 -1 -45 0 45 0 45 90 -45 -75 60 15 -15 -45 -30 0 45 75 -75 -60 -15 0 -15 30 45 0 15 0 15 0 -30 -45 -30 -30 -15 -45</t>
  </si>
  <si>
    <t>-45 -15 -30 -30 -45 -30 0 15 0 15 0 45 30 -15 0 -15 -60 -75 75 45 0 -30 -45 -15 15 60 -75 -45 90 45 0 45 0 -45 0 -45 90 45 0 -45 -15 30 75 30 0 15 0 30 15 45 90 -60 90 45 60 90 90 60 45 90 -60 90 45 15 30 0 15 0 30 75 30 -15 -45 0 45 90 -45 0 -45 0 45 0 45 90 -45 -75 60 15 -15 -45 -30 0 45 75 -75 -60 -15 0 -15 30 45 0 15 0 15 0 -30 -45 -30 -30 -15 -45</t>
  </si>
  <si>
    <t>-45 -15 -1 -30 -45 -30 0 15 0 15 0 45 30 -15 0 -15 -60 -75 75 45 0 -30 -45 -15 15 60 -75 -45 90 45 0 45 0 -45 -1 0 -45 90 45 0 -45 -1 -15 30 75 30 0 15 0 -1 15 45 90 -60 90 45 -1 -1 60 90 90 60 -1 -1 45 90 -60 90 45 15 -1 0 15 0 30 75 30 -15 -1 -45 0 45 90 -45 0 -1 -45 0 45 0 45 90 -45 -75 60 15 -15 -45 -30 0 45 75 -75 -60 -15 0 -15 30 45 0 15 0 15 0 -30 -45 -30 -1 -15 -45</t>
  </si>
  <si>
    <t>-45 -15 -30 -45 -30 0 15 0 15 0 45 30 -15 0 -15 -60 -75 75 45 0 -30 -45 -15 15 60 -75 -45 90 45 0 45 0 -45 0 -45 90 45 0 -45 -15 30 75 30 0 15 0 15 45 90 -60 90 45 60 90 90 60 45 90 -60 90 45 15 0 15 0 30 75 30 -15 -45 0 45 90 -45 0 -45 0 45 0 45 90 -45 -75 60 15 -15 -45 -30 0 45 75 -75 -60 -15 0 -15 30 45 0 15 0 15 0 -30 -45 -30 -15 -45</t>
  </si>
  <si>
    <t>-45 -15 -1 -30 -45 -30 0 15 0 15 0 45 30 -15 0 -15 -60 -75 75 45 0 -30 -45 -15 15 60 -75 -45 90 45 0 45 0 -45 -1 0 -45 90 45 0 -45 -1 -1 30 75 30 0 15 0 -1 -1 45 90 -60 90 45 -1 -1 60 90 90 60 -1 -1 45 90 -60 90 45 -1 -1 0 15 0 30 75 30 -1 -1 -45 0 45 90 -45 0 -1 -45 0 45 0 45 90 -45 -75 60 15 -15 -45 -30 0 45 75 -75 -60 -15 0 -15 30 45 0 15 0 15 0 -30 -45 -30 -1 -15 -45</t>
  </si>
  <si>
    <t>-45 -15 -30 -45 -30 0 15 0 15 0 45 30 -15 0 -15 -60 -75 75 45 0 -30 -45 -15 15 60 -75 -45 90 45 0 45 0 -45 0 -45 90 45 0 -45 30 75 30 0 15 0 45 90 -60 90 45 60 90 90 60 45 90 -60 90 45 0 15 0 30 75 30 -45 0 45 90 -45 0 -45 0 45 0 45 90 -45 -75 60 15 -15 -45 -30 0 45 75 -75 -60 -15 0 -15 30 45 0 15 0 15 0 -30 -45 -30 -15 -45</t>
  </si>
  <si>
    <t>-45 -15 -1 -30 -45 -30 0 15 0 15 0 45 30 -15 -1 -15 -60 -75 75 45 0 -30 -45 -15 15 60 -75 -45 90 45 0 45 0 -45 -1 0 -45 90 45 0 -45 -1 -1 30 75 30 0 15 -1 -1 -1 45 90 -60 90 45 -1 -1 60 90 90 60 -1 -1 45 90 -60 90 45 -1 -1 -1 15 0 30 75 30 -1 -1 -45 0 45 90 -45 0 -1 -45 0 45 0 45 90 -45 -75 60 15 -15 -45 -30 0 45 75 -75 -60 -15 -1 -15 30 45 0 15 0 15 0 -30 -45 -30 -1 -15 -45</t>
  </si>
  <si>
    <t>-45 -15 -30 -45 -30 0 15 0 15 0 45 30 -15 -15 -60 -75 75 45 0 -30 -45 -15 15 60 -75 -45 90 45 0 45 0 -45 0 -45 90 45 0 -45 30 75 30 0 15 45 90 -60 90 45 60 90 90 60 45 90 -60 90 45 15 0 30 75 30 -45 0 45 90 -45 0 -45 0 45 0 45 90 -45 -75 60 15 -15 -45 -30 0 45 75 -75 -60 -15 -15 30 45 0 15 0 15 0 -30 -45 -30 -15 -45</t>
  </si>
  <si>
    <t>-45 -15 -1 -30 -45 -30 0 -1 0 15 0 45 30 -1 -1 -15 -60 -75 75 45 0 -30 -45 -15 15 60 -75 -45 90 45 0 45 0 -45 -1 0 -45 90 45 0 -45 -1 -1 30 75 30 0 15 -1 -1 -1 45 90 -60 90 45 -1 -1 60 90 90 60 -1 -1 45 90 -60 90 45 -1 -1 -1 15 0 30 75 30 -1 -1 -45 0 45 90 -45 0 -1 -45 0 45 0 45 90 -45 -75 60 15 -15 -45 -30 0 45 75 -75 -60 -15 -1 -1 30 45 0 15 0 -1 0 -30 -45 -30 -1 -15 -45</t>
  </si>
  <si>
    <t>-45 -15 -30 -45 -30 0 0 15 0 45 30 -15 -60 -75 75 45 0 -30 -45 -15 15 60 -75 -45 90 45 0 45 0 -45 0 -45 90 45 0 -45 30 75 30 0 15 45 90 -60 90 45 60 90 90 60 45 90 -60 90 45 15 0 30 75 30 -45 0 45 90 -45 0 -45 0 45 0 45 90 -45 -75 60 15 -15 -45 -30 0 45 75 -75 -60 -15 30 45 0 15 0 0 -30 -45 -30 -15 -45</t>
  </si>
  <si>
    <t>-45 -1 -1 -30 -45 -30 0 -1 0 -1 0 45 30 -1 -1 -15 -60 -75 75 45 0 -30 -45 -15 15 60 -75 -45 90 45 0 45 0 -45 -1 0 -45 90 45 0 -45 -1 -1 30 75 30 0 15 -1 -1 -1 45 90 -60 90 45 -1 -1 60 90 90 60 -1 -1 45 90 -60 90 45 -1 -1 -1 15 0 30 75 30 -1 -1 -45 0 45 90 -45 0 -1 -45 0 45 0 45 90 -45 -75 60 15 -15 -45 -30 0 45 75 -75 -60 -15 -1 -1 30 45 0 -1 0 -1 0 -30 -45 -30 -1 -1 -45</t>
  </si>
  <si>
    <t>-45 -30 -45 -30 0 0 0 45 30 -15 -60 -75 75 45 0 -30 -45 -15 15 60 -75 -45 90 45 0 45 0 -45 0 -45 90 45 0 -45 30 75 30 0 15 45 90 -60 90 45 60 90 90 60 45 90 -60 90 45 15 0 30 75 30 -45 0 45 90 -45 0 -45 0 45 0 45 90 -45 -75 60 15 -15 -45 -30 0 45 75 -75 -60 -15 30 45 0 0 0 -30 -45 -30 -45</t>
  </si>
  <si>
    <t>-45 -1 -1 -30 -45 -30 0 -1 0 -1 0 45 30 -1 -1 -15 -60 -75 75 45 0 -30 -45 -15 15 60 -75 -45 90 45 0 45 0 -45 -1 0 -45 90 45 0 -45 -1 -1 -1 75 30 0 15 -1 -1 -1 45 -1 -60 90 45 -1 -1 60 90 90 60 -1 -1 45 90 -60 -1 45 -1 -1 -1 15 0 30 75 -1 -1 -1 -45 0 45 90 -45 0 -1 -45 0 45 0 45 90 -45 -75 60 15 -15 -45 -30 0 45 75 -75 -60 -15 -1 -1 30 45 0 -1 0 -1 0 -30 -45 -30 -1 -1 -45</t>
  </si>
  <si>
    <t>-45 -30 -45 -30 0 0 0 45 30 -15 -60 -75 75 45 0 -30 -45 -15 15 60 -75 -45 90 45 0 45 0 -45 0 -45 90 45 0 -45 75 30 0 15 45 -60 90 45 60 90 90 60 45 90 -60 45 15 0 30 75 -45 0 45 90 -45 0 -45 0 45 0 45 90 -45 -75 60 15 -15 -45 -30 0 45 75 -75 -60 -15 30 45 0 0 0 -30 -45 -30 -45</t>
  </si>
  <si>
    <t>-45 -1 -1 -1 -45 -30 0 -1 0 -1 0 45 30 -1 -1 -15 -60 -75 75 45 0 -30 -45 -15 15 60 -75 -45 90 45 0 45 0 -45 -1 0 -45 90 45 0 -45 -1 -1 -1 75 30 0 15 -1 -1 -1 45 -1 -60 -1 45 -1 -1 60 90 90 60 -1 -1 45 -1 -60 -1 45 -1 -1 -1 15 0 30 75 -1 -1 -1 -45 0 45 90 -45 0 -1 -45 0 45 0 45 90 -45 -75 60 15 -15 -45 -30 0 45 75 -75 -60 -15 -1 -1 30 45 0 -1 0 -1 0 -30 -45 -1 -1 -1 -45</t>
  </si>
  <si>
    <t>-45 -45 -30 0 0 0 45 30 -15 -60 -75 75 45 0 -30 -45 -15 15 60 -75 -45 90 45 0 45 0 -45 0 -45 90 45 0 -45 75 30 0 15 45 -60 45 60 90 90 60 45 -60 45 15 0 30 75 -45 0 45 90 -45 0 -45 0 45 0 45 90 -45 -75 60 15 -15 -45 -30 0 45 75 -75 -60 -15 30 45 0 0 0 -30 -45 -45</t>
  </si>
  <si>
    <t>-45 -1 -1 -1 -45 -30 -1 -1 0 -1 0 45 30 -1 -1 -1 -60 -75 75 45 0 -30 -45 -15 15 60 -75 -45 90 45 0 45 0 -45 -1 0 -45 90 45 0 -45 -1 -1 -1 75 30 0 15 -1 -1 -1 45 -1 -60 -1 45 -1 -1 60 90 90 60 -1 -1 45 -1 -60 -1 45 -1 -1 -1 15 0 30 75 -1 -1 -1 -45 0 45 90 -45 0 -1 -45 0 45 0 45 90 -45 -75 60 15 -15 -45 -30 0 45 75 -75 -60 -1 -1 -1 30 45 0 -1 0 -1 -1 -30 -45 -1 -1 -1 -45</t>
  </si>
  <si>
    <t>-45 -45 -30 0 0 45 30 -60 -75 75 45 0 -30 -45 -15 15 60 -75 -45 90 45 0 45 0 -45 0 -45 90 45 0 -45 75 30 0 15 45 -60 45 60 90 90 60 45 -60 45 15 0 30 75 -45 0 45 90 -45 0 -45 0 45 0 45 90 -45 -75 60 15 -15 -45 -30 0 45 75 -75 -60 30 45 0 0 -30 -45 -45</t>
  </si>
  <si>
    <t>-45 -30 -15 0 15 -30 15 -30 -15 -45 -30 15 30 45 15 60 -75 -30 -30 -75 90 45 30 0 -45 -75 90 90 75 45 0 15 60 15 60 90 -60 -60 75 30 75 -60 -15 -15 0 -15 -30 15 -15 0 30 15 15 -15 30 -15 0 30 -15 30 30 -15 30 0 -15 30 -15 15 15 30 0 -15 15 -30 -15 0 -15 -15 -60 75 30 75 -60 -60 90 60 15 60 15 0 45 75 90 90 -75 -45 0 30 45 90 -75 -30 -30 -75 60 15 45 30 15 -30 -45 -15 -30 15 -30 15 0 -15 -30 -45</t>
  </si>
  <si>
    <t>-45 -30 -15 0 15 -30 15 -30 -15 -45 -30 15 30 45 15 60 -75 -30 -30 -75 90 45 30 0 -45 -75 90 90 75 45 0 15 60 15 60 90 -60 -60 75 30 75 -60 -15 -15 0 -15 -30 15 -15 0 30 -1 15 -15 30 -15 0 30 -1 30 30 -1 30 0 -15 30 -15 15 -1 30 0 -15 15 -30 -15 0 -15 -15 -60 75 30 75 -60 -60 90 60 15 60 15 0 45 75 90 90 -75 -45 0 30 45 90 -75 -30 -30 -75 60 15 45 30 15 -30 -45 -15 -30 15 -30 15 0 -15 -30 -45</t>
  </si>
  <si>
    <t>-45 -30 -15 0 15 -30 15 -30 -15 -45 -30 15 30 45 15 60 -75 -30 -30 -75 90 45 30 0 -45 -75 90 90 75 45 0 15 60 15 60 90 -60 -60 75 30 75 -60 -15 -15 0 -15 -30 15 -15 0 30 15 -15 30 -15 0 30 30 30 30 0 -15 30 -15 15 30 0 -15 15 -30 -15 0 -15 -15 -60 75 30 75 -60 -60 90 60 15 60 15 0 45 75 90 90 -75 -45 0 30 45 90 -75 -30 -30 -75 60 15 45 30 15 -30 -45 -15 -30 15 -30 15 0 -15 -30 -45</t>
  </si>
  <si>
    <t>-45 -30 -15 0 15 -30 15 -30 -15 -45 -30 15 30 45 15 60 -75 -30 -30 -75 90 45 30 0 -45 -75 90 90 75 45 0 15 60 15 60 90 -60 -60 75 30 75 -60 -15 -15 0 -15 -30 15 -1 0 30 -1 -1 -15 30 -15 0 30 -1 30 30 -1 30 0 -15 30 -15 -1 -1 30 0 -1 15 -30 -15 0 -15 -15 -60 75 30 75 -60 -60 90 60 15 60 15 0 45 75 90 90 -75 -45 0 30 45 90 -75 -30 -30 -75 60 15 45 30 15 -30 -45 -15 -30 15 -30 15 0 -15 -30 -45</t>
  </si>
  <si>
    <t>-45 -30 -15 0 15 -30 15 -30 -15 -45 -30 15 30 45 15 60 -75 -30 -30 -75 90 45 30 0 -45 -75 90 90 75 45 0 15 60 15 60 90 -60 -60 75 30 75 -60 -15 -15 0 -15 -30 15 0 30 -15 30 -15 0 30 30 30 30 0 -15 30 -15 30 0 15 -30 -15 0 -15 -15 -60 75 30 75 -60 -60 90 60 15 60 15 0 45 75 90 90 -75 -45 0 30 45 90 -75 -30 -30 -75 60 15 45 30 15 -30 -45 -15 -30 15 -30 15 0 -15 -30 -45</t>
  </si>
  <si>
    <t>-45 -30 -15 0 15 -30 15 -30 -15 -45 -30 15 30 45 15 60 -75 -30 -30 -75 90 45 30 0 -45 -75 90 90 75 45 0 15 60 -1 60 90 -60 -60 75 30 75 -60 -15 -15 0 -15 -30 15 -1 0 30 -1 -1 -1 30 -15 0 30 -1 30 30 -1 30 0 -15 30 -1 -1 -1 30 0 -1 15 -30 -15 0 -15 -15 -60 75 30 75 -60 -60 90 60 -1 60 15 0 45 75 90 90 -75 -45 0 30 45 90 -75 -30 -30 -75 60 15 45 30 15 -30 -45 -15 -30 15 -30 15 0 -15 -30 -45</t>
  </si>
  <si>
    <t>-45 -30 -15 0 15 -30 15 -30 -15 -45 -30 15 30 45 15 60 -75 -30 -30 -75 90 45 30 0 -45 -75 90 90 75 45 0 15 60 60 90 -60 -60 75 30 75 -60 -15 -15 0 -15 -30 15 0 30 30 -15 0 30 30 30 30 0 -15 30 30 0 15 -30 -15 0 -15 -15 -60 75 30 75 -60 -60 90 60 60 15 0 45 75 90 90 -75 -45 0 30 45 90 -75 -30 -30 -75 60 15 45 30 15 -30 -45 -15 -30 15 -30 15 0 -15 -30 -45</t>
  </si>
  <si>
    <t>-45 -30 -15 0 15 -30 15 -30 -15 -45 -30 15 30 45 15 60 -75 -30 -30 -75 90 45 30 0 -45 -75 90 -1 75 45 -1 15 60 -1 60 90 -60 -60 75 30 75 -60 -15 -15 0 -15 -30 15 -1 0 30 -1 -1 -1 30 -15 0 30 -1 30 30 -1 30 0 -15 30 -1 -1 -1 30 0 -1 15 -30 -15 0 -15 -15 -60 75 30 75 -60 -60 90 60 -1 60 15 -1 45 75 -1 90 -75 -45 0 30 45 90 -75 -30 -30 -75 60 15 45 30 15 -30 -45 -15 -30 15 -30 15 0 -15 -30 -45</t>
  </si>
  <si>
    <t>-45 -30 -15 0 15 -30 15 -30 -15 -45 -30 15 30 45 15 60 -75 -30 -30 -75 90 45 30 0 -45 -75 90 75 45 15 60 60 90 -60 -60 75 30 75 -60 -15 -15 0 -15 -30 15 0 30 30 -15 0 30 30 30 30 0 -15 30 30 0 15 -30 -15 0 -15 -15 -60 75 30 75 -60 -60 90 60 60 15 45 75 90 -75 -45 0 30 45 90 -75 -30 -30 -75 60 15 45 30 15 -30 -45 -15 -30 15 -30 15 0 -15 -30 -45</t>
  </si>
  <si>
    <t>-45 -30 -15 0 15 -30 15 -30 -15 -45 -30 15 30 45 15 60 -75 -30 -30 -75 90 45 30 0 -45 -75 90 -1 75 45 -1 15 60 -1 60 90 -60 -60 75 30 75 -60 -15 -15 -1 -15 -30 15 -1 0 30 -1 -1 -1 30 -15 -1 30 -1 30 30 -1 30 -1 -15 30 -1 -1 -1 30 0 -1 15 -30 -15 -1 -15 -15 -60 75 30 75 -60 -60 90 60 -1 60 15 -1 45 75 -1 90 -75 -45 0 30 45 90 -75 -30 -30 -75 60 15 45 30 15 -30 -45 -15 -30 15 -30 15 0 -15 -30 -45</t>
  </si>
  <si>
    <t>-45 -30 -15 0 15 -30 15 -30 -15 -45 -30 15 30 45 15 60 -75 -30 -30 -75 90 45 30 0 -45 -75 90 75 45 15 60 60 90 -60 -60 75 30 75 -60 -15 -15 -15 -30 15 0 30 30 -15 30 30 30 30 -15 30 30 0 15 -30 -15 -15 -15 -60 75 30 75 -60 -60 90 60 60 15 45 75 90 -75 -45 0 30 45 90 -75 -30 -30 -75 60 15 45 30 15 -30 -45 -15 -30 15 -30 15 0 -15 -30 -45</t>
  </si>
  <si>
    <t>-45 -30 -15 0 15 -30 15 -30 -15 -45 -30 15 30 45 15 60 -75 -30 -30 -75 90 45 30 0 -45 -75 90 -1 75 45 -1 15 60 -1 -1 90 -60 -1 75 30 75 -60 -15 -15 -1 -15 -30 15 -1 0 30 -1 -1 -1 30 -15 -1 30 -1 30 30 -1 30 -1 -15 30 -1 -1 -1 30 0 -1 15 -30 -15 -1 -15 -15 -60 75 30 75 -1 -60 90 -1 -1 60 15 -1 45 75 -1 90 -75 -45 0 30 45 90 -75 -30 -30 -75 60 15 45 30 15 -30 -45 -15 -30 15 -30 15 0 -15 -30 -45</t>
  </si>
  <si>
    <t>-45 -30 -15 0 15 -30 15 -30 -15 -45 -30 15 30 45 15 60 -75 -30 -30 -75 90 45 30 0 -45 -75 90 75 45 15 60 90 -60 75 30 75 -60 -15 -15 -15 -30 15 0 30 30 -15 30 30 30 30 -15 30 30 0 15 -30 -15 -15 -15 -60 75 30 75 -60 90 60 15 45 75 90 -75 -45 0 30 45 90 -75 -30 -30 -75 60 15 45 30 15 -30 -45 -15 -30 15 -30 15 0 -15 -30 -45</t>
  </si>
  <si>
    <t>-45 -30 -15 -1 15 -30 15 -30 -15 -45 -30 15 30 45 15 60 -75 -30 -30 -75 90 45 30 0 -45 -75 90 -1 75 45 -1 -1 60 -1 -1 90 -60 -1 75 30 75 -60 -15 -15 -1 -15 -30 15 -1 0 30 -1 -1 -1 30 -15 -1 30 -1 30 30 -1 30 -1 -15 30 -1 -1 -1 30 0 -1 15 -30 -15 -1 -15 -15 -60 75 30 75 -1 -60 90 -1 -1 60 -1 -1 45 75 -1 90 -75 -45 0 30 45 90 -75 -30 -30 -75 60 15 45 30 15 -30 -45 -15 -30 15 -30 15 -1 -15 -30 -45</t>
  </si>
  <si>
    <t>-45 -30 -15 15 -30 15 -30 -15 -45 -30 15 30 45 15 60 -75 -30 -30 -75 90 45 30 0 -45 -75 90 75 45 60 90 -60 75 30 75 -60 -15 -15 -15 -30 15 0 30 30 -15 30 30 30 30 -15 30 30 0 15 -30 -15 -15 -15 -60 75 30 75 -60 90 60 45 75 90 -75 -45 0 30 45 90 -75 -30 -30 -75 60 15 45 30 15 -30 -45 -15 -30 15 -30 15 -15 -30 -45</t>
  </si>
  <si>
    <t>-45 -30 -15 -1 15 -30 15 -30 -15 -45 -30 15 30 45 15 60 -75 -30 -30 -75 90 45 30 0 -45 -75 90 -1 75 45 -1 -1 60 -1 -1 90 -60 -1 75 30 75 -60 -1 -15 -1 -15 -30 -1 -1 0 30 -1 -1 -1 30 -15 -1 30 -1 30 30 -1 30 -1 -15 30 -1 -1 -1 30 0 -1 -1 -30 -15 -1 -15 -1 -60 75 30 75 -1 -60 90 -1 -1 60 -1 -1 45 75 -1 90 -75 -45 0 30 45 90 -75 -30 -30 -75 60 15 45 30 15 -30 -45 -15 -30 15 -30 15 -1 -15 -30 -45</t>
  </si>
  <si>
    <t>-45 -30 -15 15 -30 15 -30 -15 -45 -30 15 30 45 15 60 -75 -30 -30 -75 90 45 30 0 -45 -75 90 75 45 60 90 -60 75 30 75 -60 -15 -15 -30 0 30 30 -15 30 30 30 30 -15 30 30 0 -30 -15 -15 -60 75 30 75 -60 90 60 45 75 90 -75 -45 0 30 45 90 -75 -30 -30 -75 60 15 45 30 15 -30 -45 -15 -30 15 -30 15 -15 -30 -45</t>
  </si>
  <si>
    <t>-45 -30 -1 -1 15 -30 15 -30 -15 -45 -30 15 30 45 -1 60 -75 -30 -30 -75 90 45 30 0 -45 -75 90 -1 75 45 -1 -1 60 -1 -1 90 -60 -1 75 30 75 -60 -1 -15 -1 -15 -30 -1 -1 0 30 -1 -1 -1 30 -15 -1 30 -1 30 30 -1 30 -1 -15 30 -1 -1 -1 30 0 -1 -1 -30 -15 -1 -15 -1 -60 75 30 75 -1 -60 90 -1 -1 60 -1 -1 45 75 -1 90 -75 -45 0 30 45 90 -75 -30 -30 -75 60 -1 45 30 15 -30 -45 -15 -30 15 -30 15 -1 -1 -30 -45</t>
  </si>
  <si>
    <t>-45 -30 15 -30 15 -30 -15 -45 -30 15 30 45 60 -75 -30 -30 -75 90 45 30 0 -45 -75 90 75 45 60 90 -60 75 30 75 -60 -15 -15 -30 0 30 30 -15 30 30 30 30 -15 30 30 0 -30 -15 -15 -60 75 30 75 -60 90 60 45 75 90 -75 -45 0 30 45 90 -75 -30 -30 -75 60 45 30 15 -30 -45 -15 -30 15 -30 15 -30 -45</t>
  </si>
  <si>
    <t>-45 -30 -1 -1 15 -30 15 -30 -1 -45 -30 15 30 45 -1 60 -75 -30 -30 -75 90 45 30 0 -45 -75 -1 -1 75 45 -1 -1 60 -1 -1 90 -60 -1 75 30 75 -60 -1 -15 -1 -15 -30 -1 -1 0 30 -1 -1 -1 30 -15 -1 30 -1 30 30 -1 30 -1 -15 30 -1 -1 -1 30 0 -1 -1 -30 -15 -1 -15 -1 -60 75 30 75 -1 -60 90 -1 -1 60 -1 -1 45 75 -1 -1 -75 -45 0 30 45 90 -75 -30 -30 -75 60 -1 45 30 15 -30 -45 -1 -30 15 -30 15 -1 -1 -30 -45</t>
  </si>
  <si>
    <t>-45 -30 15 -30 15 -30 -45 -30 15 30 45 60 -75 -30 -30 -75 90 45 30 0 -45 -75 75 45 60 90 -60 75 30 75 -60 -15 -15 -30 0 30 30 -15 30 30 30 30 -15 30 30 0 -30 -15 -15 -60 75 30 75 -60 90 60 45 75 -75 -45 0 30 45 90 -75 -30 -30 -75 60 45 30 15 -30 -45 -30 15 -30 15 -30 -45</t>
  </si>
  <si>
    <t>45 0 30 0 15 -30 -30 -30 -30 0 15 -15 15 30 15 -30 -60 -30 -15 30 -15 -45 -30 15 -30 15 15 -30 -75 60 30 15 -30 -75 -30 -45 90 75 45 15 45 60 -75 -45 -30 -75 60 60 -75 -45 -60 75 60 45 60 75 -60 -30 -30 -15 30 75 30 60 30 30 30 75 30 45 75 -75 -60 75 -75 -60 -60 -60 -60 -45 -15 -15 -15 -15 30 60 30 -15 30 30 30 30 -15 30 60 30 -15 -15 -15 -15 -45 -60 -60 -60 -60 -75 75 -60 -75 75 45 30 75 30 30 30 60 30 75 30 -15 -30 -30 -60 75 60 45 60 75 -60 -45 -75 60 60 -75 -30 -45 -75 60 45 15 45 75 90 -45 -30 -75 -30 15 30 60 -75 -30 15 15 -30 15 -30 -45 -15 30 -15 -30 -60 -30 15 30 15 -15 15 0 -30 -30 -30 -30 15 0 30 0 45</t>
  </si>
  <si>
    <t>45 0 30 0 15 -30 -30 -30 -30 0 15 -15 15 30 15 -30 -60 -30 -15 30 -15 -45 -30 15 -30 15 15 -30 -75 60 30 15 -30 -75 -30 -45 90 75 45 15 45 60 -75 -45 -30 -75 60 60 -75 -45 -60 75 60 45 -1 75 -60 -30 -30 -15 30 75 30 60 30 30 30 75 30 45 75 -75 -1 75 -75 -60 -60 -60 -60 -45 -15 -15 -15 -15 30 60 30 -15 30 30 30 30 -15 30 60 30 -15 -15 -15 -15 -45 -60 -60 -60 -60 -75 75 -1 -75 75 45 30 75 30 30 30 60 30 75 30 -15 -30 -30 -60 75 -1 45 60 75 -60 -45 -75 60 60 -75 -30 -45 -75 60 45 15 45 75 90 -45 -30 -75 -30 15 30 60 -75 -30 15 15 -30 15 -30 -45 -15 30 -15 -30 -60 -30 15 30 15 -15 15 0 -30 -30 -30 -30 15 0 30 0 45</t>
  </si>
  <si>
    <t>45 0 30 0 15 -30 -30 -30 -30 0 15 -15 15 30 15 -30 -60 -30 -15 30 -15 -45 -30 15 -30 15 15 -30 -75 60 30 15 -30 -75 -30 -45 90 75 45 15 45 60 -75 -45 -30 -75 60 60 -75 -45 -60 75 60 45 75 -60 -30 -30 -15 30 75 30 60 30 30 30 75 30 45 75 -75 75 -75 -60 -60 -60 -60 -45 -15 -15 -15 -15 30 60 30 -15 30 30 30 30 -15 30 60 30 -15 -15 -15 -15 -45 -60 -60 -60 -60 -75 75 -75 75 45 30 75 30 30 30 60 30 75 30 -15 -30 -30 -60 75 45 60 75 -60 -45 -75 60 60 -75 -30 -45 -75 60 45 15 45 75 90 -45 -30 -75 -30 15 30 60 -75 -30 15 15 -30 15 -30 -45 -15 30 -15 -30 -60 -30 15 30 15 -15 15 0 -30 -30 -30 -30 15 0 30 0 45</t>
  </si>
  <si>
    <t>45 0 30 0 15 -30 -30 -30 -30 0 15 -15 15 30 15 -30 -60 -30 -15 30 -15 -45 -30 15 -30 15 15 -30 -75 60 30 15 -30 -75 -1 -45 90 75 45 15 45 60 -75 -45 -30 -75 60 60 -75 -45 -60 75 60 45 -1 75 -60 -30 -30 -15 30 75 30 60 30 30 -1 75 30 45 75 -75 -1 75 -75 -60 -60 -60 -60 -45 -15 -15 -15 -15 30 60 30 -15 30 30 30 30 -15 30 60 30 -15 -15 -15 -15 -45 -60 -60 -60 -60 -75 75 -1 -75 75 45 30 75 -1 30 30 60 30 75 30 -15 -30 -30 -60 75 -1 45 60 75 -60 -45 -75 60 60 -75 -30 -45 -75 60 45 15 45 75 90 -45 -1 -75 -30 15 30 60 -75 -30 15 15 -30 15 -30 -45 -15 30 -15 -30 -60 -30 15 30 15 -15 15 0 -30 -30 -30 -30 15 0 30 0 45</t>
  </si>
  <si>
    <t>45 0 30 0 15 -30 -30 -30 -30 0 15 -15 15 30 15 -30 -60 -30 -15 30 -15 -45 -30 15 -30 15 15 -30 -75 60 30 15 -30 -75 -45 90 75 45 15 45 60 -75 -45 -30 -75 60 60 -75 -45 -60 75 60 45 75 -60 -30 -30 -15 30 75 30 60 30 30 75 30 45 75 -75 75 -75 -60 -60 -60 -60 -45 -15 -15 -15 -15 30 60 30 -15 30 30 30 30 -15 30 60 30 -15 -15 -15 -15 -45 -60 -60 -60 -60 -75 75 -75 75 45 30 75 30 30 60 30 75 30 -15 -30 -30 -60 75 45 60 75 -60 -45 -75 60 60 -75 -30 -45 -75 60 45 15 45 75 90 -45 -75 -30 15 30 60 -75 -30 15 15 -30 15 -30 -45 -15 30 -15 -30 -60 -30 15 30 15 -15 15 0 -30 -30 -30 -30 15 0 30 0 45</t>
  </si>
  <si>
    <t>45 0 30 0 15 -30 -30 -30 -30 0 15 -15 15 30 15 -30 -60 -30 -15 30 -15 -45 -30 15 -30 15 15 -30 -75 60 30 15 -30 -1 -1 -45 90 75 45 15 45 60 -75 -45 -30 -75 60 60 -75 -45 -60 75 60 45 -1 75 -60 -30 -30 -15 30 -1 30 60 30 30 -1 75 30 45 75 -75 -1 75 -75 -60 -60 -60 -60 -45 -15 -15 -15 -15 30 60 30 -15 30 30 30 30 -15 30 60 30 -15 -15 -15 -15 -45 -60 -60 -60 -60 -75 75 -1 -75 75 45 30 75 -1 30 30 60 30 -1 30 -15 -30 -30 -60 75 -1 45 60 75 -60 -45 -75 60 60 -75 -30 -45 -75 60 45 15 45 75 90 -45 -1 -1 -30 15 30 60 -75 -30 15 15 -30 15 -30 -45 -15 30 -15 -30 -60 -30 15 30 15 -15 15 0 -30 -30 -30 -30 15 0 30 0 45</t>
  </si>
  <si>
    <t>45 0 30 0 15 -30 -30 -30 -30 0 15 -15 15 30 15 -30 -60 -30 -15 30 -15 -45 -30 15 -30 15 15 -30 -75 60 30 15 -30 -45 90 75 45 15 45 60 -75 -45 -30 -75 60 60 -75 -45 -60 75 60 45 75 -60 -30 -30 -15 30 30 60 30 30 75 30 45 75 -75 75 -75 -60 -60 -60 -60 -45 -15 -15 -15 -15 30 60 30 -15 30 30 30 30 -15 30 60 30 -15 -15 -15 -15 -45 -60 -60 -60 -60 -75 75 -75 75 45 30 75 30 30 60 30 30 -15 -30 -30 -60 75 45 60 75 -60 -45 -75 60 60 -75 -30 -45 -75 60 45 15 45 75 90 -45 -30 15 30 60 -75 -30 15 15 -30 15 -30 -45 -15 30 -15 -30 -60 -30 15 30 15 -15 15 0 -30 -30 -30 -30 15 0 30 0 45</t>
  </si>
  <si>
    <t>45 0 30 0 15 -30 -30 -30 -30 0 15 -15 15 30 15 -30 -60 -1 -15 30 -15 -45 -30 15 -30 15 15 -30 -75 60 30 15 -30 -1 -1 -45 90 75 45 15 45 60 -75 -45 -30 -75 60 60 -75 -45 -60 75 60 45 -1 75 -60 -30 -30 -15 30 -1 30 60 30 30 -1 75 30 45 75 -75 -1 75 -75 -60 -60 -60 -60 -45 -15 -15 -15 -15 30 60 30 -15 -1 30 30 -1 -15 30 60 30 -15 -15 -15 -15 -45 -60 -60 -60 -60 -75 75 -1 -75 75 45 30 75 -1 30 30 60 30 -1 30 -15 -30 -30 -60 75 -1 45 60 75 -60 -45 -75 60 60 -75 -30 -45 -75 60 45 15 45 75 90 -45 -1 -1 -30 15 30 60 -75 -30 15 15 -30 15 -30 -45 -15 30 -15 -1 -60 -30 15 30 15 -15 15 0 -30 -30 -30 -30 15 0 30 0 45</t>
  </si>
  <si>
    <t>45 0 30 0 15 -30 -30 -30 -30 0 15 -15 15 30 15 -30 -60 -15 30 -15 -45 -30 15 -30 15 15 -30 -75 60 30 15 -30 -45 90 75 45 15 45 60 -75 -45 -30 -75 60 60 -75 -45 -60 75 60 45 75 -60 -30 -30 -15 30 30 60 30 30 75 30 45 75 -75 75 -75 -60 -60 -60 -60 -45 -15 -15 -15 -15 30 60 30 -15 30 30 -15 30 60 30 -15 -15 -15 -15 -45 -60 -60 -60 -60 -75 75 -75 75 45 30 75 30 30 60 30 30 -15 -30 -30 -60 75 45 60 75 -60 -45 -75 60 60 -75 -30 -45 -75 60 45 15 45 75 90 -45 -30 15 30 60 -75 -30 15 15 -30 15 -30 -45 -15 30 -15 -60 -30 15 30 15 -15 15 0 -30 -30 -30 -30 15 0 30 0 45</t>
  </si>
  <si>
    <t>45 0 30 0 15 -30 -30 -30 -30 0 15 -15 15 30 15 -30 -60 -1 -15 30 -15 -45 -30 15 -30 15 -1 -30 -75 60 30 15 -30 -1 -1 -45 90 75 45 15 45 60 -75 -45 -30 -75 60 60 -75 -45 -60 75 60 45 -1 75 -60 -30 -30 -15 30 -1 30 60 30 30 -1 75 30 45 75 -75 -1 75 -75 -60 -60 -60 -60 -45 -15 -15 -15 -15 30 60 30 -1 -1 30 30 -1 -1 30 60 30 -15 -15 -15 -15 -45 -60 -60 -60 -60 -75 75 -1 -75 75 45 30 75 -1 30 30 60 30 -1 30 -15 -30 -30 -60 75 -1 45 60 75 -60 -45 -75 60 60 -75 -30 -45 -75 60 45 15 45 75 90 -45 -1 -1 -30 15 30 60 -75 -30 -1 15 -30 15 -30 -45 -15 30 -15 -1 -60 -30 15 30 15 -15 15 0 -30 -30 -30 -30 15 0 30 0 45</t>
  </si>
  <si>
    <t>45 0 30 0 15 -30 -30 -30 -30 0 15 -15 15 30 15 -30 -60 -15 30 -15 -45 -30 15 -30 15 -30 -75 60 30 15 -30 -45 90 75 45 15 45 60 -75 -45 -30 -75 60 60 -75 -45 -60 75 60 45 75 -60 -30 -30 -15 30 30 60 30 30 75 30 45 75 -75 75 -75 -60 -60 -60 -60 -45 -15 -15 -15 -15 30 60 30 30 30 30 60 30 -15 -15 -15 -15 -45 -60 -60 -60 -60 -75 75 -75 75 45 30 75 30 30 60 30 30 -15 -30 -30 -60 75 45 60 75 -60 -45 -75 60 60 -75 -30 -45 -75 60 45 15 45 75 90 -45 -30 15 30 60 -75 -30 15 -30 15 -30 -45 -15 30 -15 -60 -30 15 30 15 -15 15 0 -30 -30 -30 -30 15 0 30 0 45</t>
  </si>
  <si>
    <t>45 0 30 0 15 -30 -30 -30 -30 0 15 -15 15 30 15 -30 -60 -1 -15 30 -15 -45 -30 15 -30 15 -1 -30 -75 60 30 15 -30 -1 -1 -45 90 75 45 -1 45 60 -75 -45 -30 -75 60 60 -75 -45 -60 75 60 45 -1 75 -60 -30 -30 -15 30 -1 30 60 30 30 -1 75 30 45 75 -75 -1 75 -75 -60 -60 -60 -60 -45 -15 -15 -1 -15 30 60 30 -1 -1 30 30 -1 -1 30 60 30 -15 -1 -15 -15 -45 -60 -60 -60 -60 -75 75 -1 -75 75 45 30 75 -1 30 30 60 30 -1 30 -15 -30 -30 -60 75 -1 45 60 75 -60 -45 -75 60 60 -75 -30 -45 -75 60 45 -1 45 75 90 -45 -1 -1 -30 15 30 60 -75 -30 -1 15 -30 15 -30 -45 -15 30 -15 -1 -60 -30 15 30 15 -15 15 0 -30 -30 -30 -30 15 0 30 0 45</t>
  </si>
  <si>
    <t>45 0 30 0 15 -30 -30 -30 -30 0 15 -15 15 30 15 -30 -60 -15 30 -15 -45 -30 15 -30 15 -30 -75 60 30 15 -30 -45 90 75 45 45 60 -75 -45 -30 -75 60 60 -75 -45 -60 75 60 45 75 -60 -30 -30 -15 30 30 60 30 30 75 30 45 75 -75 75 -75 -60 -60 -60 -60 -45 -15 -15 -15 30 60 30 30 30 30 60 30 -15 -15 -15 -45 -60 -60 -60 -60 -75 75 -75 75 45 30 75 30 30 60 30 30 -15 -30 -30 -60 75 45 60 75 -60 -45 -75 60 60 -75 -30 -45 -75 60 45 45 75 90 -45 -30 15 30 60 -75 -30 15 -30 15 -30 -45 -15 30 -15 -60 -30 15 30 15 -15 15 0 -30 -30 -30 -30 15 0 30 0 45</t>
  </si>
  <si>
    <t>45 0 30 0 15 -30 -30 -30 -30 0 15 -15 15 30 15 -30 -60 -1 -15 30 -15 -45 -30 -1 -30 15 -1 -30 -75 60 30 15 -30 -1 -1 -45 90 75 45 -1 45 60 -75 -45 -30 -75 60 60 -75 -45 -60 75 60 45 -1 75 -60 -30 -30 -15 30 -1 30 60 30 30 -1 75 30 45 75 -75 -1 75 -75 -60 -60 -60 -60 -45 -15 -15 -1 -1 30 60 30 -1 -1 30 30 -1 -1 30 60 30 -1 -1 -15 -15 -45 -60 -60 -60 -60 -75 75 -1 -75 75 45 30 75 -1 30 30 60 30 -1 30 -15 -30 -30 -60 75 -1 45 60 75 -60 -45 -75 60 60 -75 -30 -45 -75 60 45 -1 45 75 90 -45 -1 -1 -30 15 30 60 -75 -30 -1 15 -30 -1 -30 -45 -15 30 -15 -1 -60 -30 15 30 15 -15 15 0 -30 -30 -30 -30 15 0 30 0 45</t>
  </si>
  <si>
    <t>45 0 30 0 15 -30 -30 -30 -30 0 15 -15 15 30 15 -30 -60 -15 30 -15 -45 -30 -30 15 -30 -75 60 30 15 -30 -45 90 75 45 45 60 -75 -45 -30 -75 60 60 -75 -45 -60 75 60 45 75 -60 -30 -30 -15 30 30 60 30 30 75 30 45 75 -75 75 -75 -60 -60 -60 -60 -45 -15 -15 30 60 30 30 30 30 60 30 -15 -15 -45 -60 -60 -60 -60 -75 75 -75 75 45 30 75 30 30 60 30 30 -15 -30 -30 -60 75 45 60 75 -60 -45 -75 60 60 -75 -30 -45 -75 60 45 45 75 90 -45 -30 15 30 60 -75 -30 15 -30 -30 -45 -15 30 -15 -60 -30 15 30 15 -15 15 0 -30 -30 -30 -30 15 0 30 0 45</t>
  </si>
  <si>
    <t>45 0 30 0 15 -30 -30 -30 -30 0 15 -15 15 30 15 -30 -60 -1 -15 30 -15 -45 -30 -1 -30 -1 -1 -30 -75 60 30 15 -30 -1 -1 -45 90 75 45 -1 45 60 -75 -45 -30 -75 60 60 -75 -45 -60 75 60 45 -1 75 -60 -30 -30 -15 30 -1 30 60 30 30 -1 75 30 45 75 -75 -1 75 -75 -60 -60 -60 -60 -45 -15 -1 -1 -1 30 60 30 -1 -1 30 30 -1 -1 30 60 30 -1 -1 -1 -15 -45 -60 -60 -60 -60 -75 75 -1 -75 75 45 30 75 -1 30 30 60 30 -1 30 -15 -30 -30 -60 75 -1 45 60 75 -60 -45 -75 60 60 -75 -30 -45 -75 60 45 -1 45 75 90 -45 -1 -1 -30 15 30 60 -75 -30 -1 -1 -30 -1 -30 -45 -15 30 -15 -1 -60 -30 15 30 15 -15 15 0 -30 -30 -30 -30 15 0 30 0 45</t>
  </si>
  <si>
    <t>45 0 30 0 15 -30 -30 -30 -30 0 15 -15 15 30 15 -30 -60 -15 30 -15 -45 -30 -30 -30 -75 60 30 15 -30 -45 90 75 45 45 60 -75 -45 -30 -75 60 60 -75 -45 -60 75 60 45 75 -60 -30 -30 -15 30 30 60 30 30 75 30 45 75 -75 75 -75 -60 -60 -60 -60 -45 -15 30 60 30 30 30 30 60 30 -15 -45 -60 -60 -60 -60 -75 75 -75 75 45 30 75 30 30 60 30 30 -15 -30 -30 -60 75 45 60 75 -60 -45 -75 60 60 -75 -30 -45 -75 60 45 45 75 90 -45 -30 15 30 60 -75 -30 -30 -30 -45 -15 30 -15 -60 -30 15 30 15 -15 15 0 -30 -30 -30 -30 15 0 30 0 45</t>
  </si>
  <si>
    <t>45 0 30 0 15 -30 -30 -30 -30 0 15 -15 15 30 15 -30 -60 -1 -15 30 -15 -45 -1 -1 -30 -1 -1 -30 -75 60 30 15 -30 -1 -1 -45 90 75 45 -1 45 60 -75 -45 -30 -75 60 60 -75 -45 -60 75 60 45 -1 75 -60 -30 -30 -15 30 -1 30 60 30 30 -1 75 30 45 75 -75 -1 75 -75 -60 -60 -60 -60 -45 -15 -1 -1 -1 30 60 -1 -1 -1 30 30 -1 -1 -1 60 30 -1 -1 -1 -15 -45 -60 -60 -60 -60 -75 75 -1 -75 75 45 30 75 -1 30 30 60 30 -1 30 -15 -30 -30 -60 75 -1 45 60 75 -60 -45 -75 60 60 -75 -30 -45 -75 60 45 -1 45 75 90 -45 -1 -1 -30 15 30 60 -75 -30 -1 -1 -30 -1 -1 -45 -15 30 -15 -1 -60 -30 15 30 15 -15 15 0 -30 -30 -30 -30 15 0 30 0 45</t>
  </si>
  <si>
    <t>45 0 30 0 15 -30 -30 -30 -30 0 15 -15 15 30 15 -30 -60 -15 30 -15 -45 -30 -30 -75 60 30 15 -30 -45 90 75 45 45 60 -75 -45 -30 -75 60 60 -75 -45 -60 75 60 45 75 -60 -30 -30 -15 30 30 60 30 30 75 30 45 75 -75 75 -75 -60 -60 -60 -60 -45 -15 30 60 30 30 60 30 -15 -45 -60 -60 -60 -60 -75 75 -75 75 45 30 75 30 30 60 30 30 -15 -30 -30 -60 75 45 60 75 -60 -45 -75 60 60 -75 -30 -45 -75 60 45 45 75 90 -45 -30 15 30 60 -75 -30 -30 -45 -15 30 -15 -60 -30 15 30 15 -15 15 0 -30 -30 -30 -30 15 0 30 0 45</t>
  </si>
  <si>
    <t>45 0 30 0 15 -30 -30 -30 -30 0 15 -15 15 30 15 -30 -60 -1 -15 30 -15 -45 -1 -1 -30 -1 -1 -30 -75 60 30 15 -30 -1 -1 -45 90 75 45 -1 45 60 -75 -45 -30 -75 60 60 -75 -45 -60 75 60 45 -1 75 -60 -30 -30 -15 30 -1 30 60 30 30 -1 75 30 45 75 -75 -1 75 -75 -1 -60 -60 -60 -45 -15 -1 -1 -1 30 -1 -1 -1 -1 30 30 -1 -1 -1 -1 30 -1 -1 -1 -15 -45 -60 -60 -60 -1 -75 75 -1 -75 75 45 30 75 -1 30 30 60 30 -1 30 -15 -30 -30 -60 75 -1 45 60 75 -60 -45 -75 60 60 -75 -30 -45 -75 60 45 -1 45 75 90 -45 -1 -1 -30 15 30 60 -75 -30 -1 -1 -30 -1 -1 -45 -15 30 -15 -1 -60 -30 15 30 15 -15 15 0 -30 -30 -30 -30 15 0 30 0 45</t>
  </si>
  <si>
    <t>45 0 30 0 15 -30 -30 -30 -30 0 15 -15 15 30 15 -30 -60 -15 30 -15 -45 -30 -30 -75 60 30 15 -30 -45 90 75 45 45 60 -75 -45 -30 -75 60 60 -75 -45 -60 75 60 45 75 -60 -30 -30 -15 30 30 60 30 30 75 30 45 75 -75 75 -75 -60 -60 -60 -45 -15 30 30 30 30 -15 -45 -60 -60 -60 -75 75 -75 75 45 30 75 30 30 60 30 30 -15 -30 -30 -60 75 45 60 75 -60 -45 -75 60 60 -75 -30 -45 -75 60 45 45 75 90 -45 -30 15 30 60 -75 -30 -30 -45 -15 30 -15 -60 -30 15 30 15 -15 15 0 -30 -30 -30 -30 15 0 30 0 45</t>
  </si>
  <si>
    <t>45 0 30 0 15 -30 -30 -30 -30 0 15 -15 15 30 15 -30 -60 -1 -15 30 -15 -45 -1 -1 -1 -1 -1 -30 -75 60 30 15 -30 -1 -1 -45 90 75 45 -1 45 60 -75 -45 -30 -75 60 60 -75 -45 -60 75 60 45 -1 75 -60 -30 -30 -15 30 -1 30 60 30 30 -1 75 30 45 75 -75 -1 75 -75 -1 -60 -60 -60 -45 -15 -1 -1 -1 -1 -1 -1 -1 -1 30 30 -1 -1 -1 -1 -1 -1 -1 -1 -15 -45 -60 -60 -60 -1 -75 75 -1 -75 75 45 30 75 -1 30 30 60 30 -1 30 -15 -30 -30 -60 75 -1 45 60 75 -60 -45 -75 60 60 -75 -30 -45 -75 60 45 -1 45 75 90 -45 -1 -1 -30 15 30 60 -75 -30 -1 -1 -1 -1 -1 -45 -15 30 -15 -1 -60 -30 15 30 15 -15 15 0 -30 -30 -30 -30 15 0 30 0 45</t>
  </si>
  <si>
    <t>45 0 30 0 15 -30 -30 -30 -30 0 15 -15 15 30 15 -30 -60 -15 30 -15 -45 -30 -75 60 30 15 -30 -45 90 75 45 45 60 -75 -45 -30 -75 60 60 -75 -45 -60 75 60 45 75 -60 -30 -30 -15 30 30 60 30 30 75 30 45 75 -75 75 -75 -60 -60 -60 -45 -15 30 30 -15 -45 -60 -60 -60 -75 75 -75 75 45 30 75 30 30 60 30 30 -15 -30 -30 -60 75 45 60 75 -60 -45 -75 60 60 -75 -30 -45 -75 60 45 45 75 90 -45 -30 15 30 60 -75 -30 -45 -15 30 -15 -60 -30 15 30 15 -15 15 0 -30 -30 -30 -30 15 0 30 0 45</t>
  </si>
  <si>
    <t>45 0 30 0 15 -30 -30 -30 -30 0 15 -15 15 30 15 -30 -60 -1 -15 30 -15 -45 -1 -1 -1 -1 -1 -30 -75 60 30 15 -30 -1 -1 -45 90 75 45 -1 45 60 -75 -45 -30 -75 -1 60 -75 -45 -60 75 60 45 -1 75 -60 -30 -30 -15 30 -1 30 60 30 30 -1 75 30 45 75 -75 -1 75 -75 -1 -60 -60 -1 -45 -15 -1 -1 -1 -1 -1 -1 -1 -1 30 30 -1 -1 -1 -1 -1 -1 -1 -1 -15 -45 -1 -60 -60 -1 -75 75 -1 -75 75 45 30 75 -1 30 30 60 30 -1 30 -15 -30 -30 -60 75 -1 45 60 75 -60 -45 -75 60 -1 -75 -30 -45 -75 60 45 -1 45 75 90 -45 -1 -1 -30 15 30 60 -75 -30 -1 -1 -1 -1 -1 -45 -15 30 -15 -1 -60 -30 15 30 15 -15 15 0 -30 -30 -30 -30 15 0 30 0 45</t>
  </si>
  <si>
    <t>45 0 30 0 15 -30 -30 -30 -30 0 15 -15 15 30 15 -30 -60 -15 30 -15 -45 -30 -75 60 30 15 -30 -45 90 75 45 45 60 -75 -45 -30 -75 60 -75 -45 -60 75 60 45 75 -60 -30 -30 -15 30 30 60 30 30 75 30 45 75 -75 75 -75 -60 -60 -45 -15 30 30 -15 -45 -60 -60 -75 75 -75 75 45 30 75 30 30 60 30 30 -15 -30 -30 -60 75 45 60 75 -60 -45 -75 60 -75 -30 -45 -75 60 45 45 75 90 -45 -30 15 30 60 -75 -30 -45 -15 30 -15 -60 -30 15 30 15 -15 15 0 -30 -30 -30 -30 15 0 30 0 45</t>
  </si>
  <si>
    <t>45 0 30 0 15 -30 -30 -30 -30 0 15 -15 15 30 15 -30 -60 -1 -15 30 -15 -45 -1 -1 -1 -1 -1 -30 -75 60 30 15 -30 -1 -1 -45 90 75 45 -1 45 60 -75 -1 -30 -75 -1 60 -75 -45 -60 75 60 45 -1 75 -60 -30 -30 -15 30 -1 30 60 30 30 -1 75 30 -1 75 -75 -1 75 -75 -1 -60 -60 -1 -45 -15 -1 -1 -1 -1 -1 -1 -1 -1 30 30 -1 -1 -1 -1 -1 -1 -1 -1 -15 -45 -1 -60 -60 -1 -75 75 -1 -75 75 -1 30 75 -1 30 30 60 30 -1 30 -15 -30 -30 -60 75 -1 45 60 75 -60 -45 -75 60 -1 -75 -30 -1 -75 60 45 -1 45 75 90 -45 -1 -1 -30 15 30 60 -75 -30 -1 -1 -1 -1 -1 -45 -15 30 -15 -1 -60 -30 15 30 15 -15 15 0 -30 -30 -30 -30 15 0 30 0 45</t>
  </si>
  <si>
    <t>45 0 30 0 15 -30 -30 -30 -30 0 15 -15 15 30 15 -30 -60 -15 30 -15 -45 -30 -75 60 30 15 -30 -45 90 75 45 45 60 -75 -30 -75 60 -75 -45 -60 75 60 45 75 -60 -30 -30 -15 30 30 60 30 30 75 30 75 -75 75 -75 -60 -60 -45 -15 30 30 -15 -45 -60 -60 -75 75 -75 75 30 75 30 30 60 30 30 -15 -30 -30 -60 75 45 60 75 -60 -45 -75 60 -75 -30 -75 60 45 45 75 90 -45 -30 15 30 60 -75 -30 -45 -15 30 -15 -60 -30 15 30 15 -15 15 0 -30 -30 -30 -30 15 0 30 0 45</t>
  </si>
  <si>
    <t>45 0 30 0 15 -30 -30 -1 -30 0 15 -15 15 30 15 -30 -60 -1 -15 30 -15 -45 -1 -1 -1 -1 -1 -30 -75 60 30 15 -30 -1 -1 -45 90 75 45 -1 45 60 -75 -1 -30 -75 -1 60 -75 -45 -60 75 60 45 -1 75 -60 -30 -30 -15 30 -1 30 60 30 30 -1 75 -1 -1 75 -75 -1 75 -75 -1 -60 -60 -1 -45 -15 -1 -1 -1 -1 -1 -1 -1 -1 30 30 -1 -1 -1 -1 -1 -1 -1 -1 -15 -45 -1 -60 -60 -1 -75 75 -1 -75 75 -1 -1 75 -1 30 30 60 30 -1 30 -15 -30 -30 -60 75 -1 45 60 75 -60 -45 -75 60 -1 -75 -30 -1 -75 60 45 -1 45 75 90 -45 -1 -1 -30 15 30 60 -75 -30 -1 -1 -1 -1 -1 -45 -15 30 -15 -1 -60 -30 15 30 15 -15 15 0 -30 -1 -30 -30 15 0 30 0 45</t>
  </si>
  <si>
    <t>45 0 30 0 15 -30 -30 -30 0 15 -15 15 30 15 -30 -60 -15 30 -15 -45 -30 -75 60 30 15 -30 -45 90 75 45 45 60 -75 -30 -75 60 -75 -45 -60 75 60 45 75 -60 -30 -30 -15 30 30 60 30 30 75 75 -75 75 -75 -60 -60 -45 -15 30 30 -15 -45 -60 -60 -75 75 -75 75 75 30 30 60 30 30 -15 -30 -30 -60 75 45 60 75 -60 -45 -75 60 -75 -30 -75 60 45 45 75 90 -45 -30 15 30 60 -75 -30 -45 -15 30 -15 -60 -30 15 30 15 -15 15 0 -30 -30 -30 15 0 30 0 45</t>
  </si>
  <si>
    <t>45 0 30 0 15 -30 -30 -1 -30 0 15 -15 15 30 15 -30 -60 -1 -15 30 -15 -45 -1 -1 -1 -1 -1 -30 -75 -1 30 15 -30 -1 -1 -45 90 75 45 -1 45 60 -75 -1 -30 -75 -1 60 -75 -45 -60 75 60 45 -1 75 -60 -30 -30 -15 30 -1 30 60 30 30 -1 75 -1 -1 75 -75 -1 75 -75 -1 -60 -1 -1 -45 -15 -1 -1 -1 -1 -1 -1 -1 -1 30 30 -1 -1 -1 -1 -1 -1 -1 -1 -15 -45 -1 -1 -60 -1 -75 75 -1 -75 75 -1 -1 75 -1 30 30 60 30 -1 30 -15 -30 -30 -60 75 -1 45 60 75 -60 -45 -75 60 -1 -75 -30 -1 -75 60 45 -1 45 75 90 -45 -1 -1 -30 15 30 -1 -75 -30 -1 -1 -1 -1 -1 -45 -15 30 -15 -1 -60 -30 15 30 15 -15 15 0 -30 -1 -30 -30 15 0 30 0 45</t>
  </si>
  <si>
    <t>45 0 30 0 15 -30 -30 -30 0 15 -15 15 30 15 -30 -60 -15 30 -15 -45 -30 -75 30 15 -30 -45 90 75 45 45 60 -75 -30 -75 60 -75 -45 -60 75 60 45 75 -60 -30 -30 -15 30 30 60 30 30 75 75 -75 75 -75 -60 -45 -15 30 30 -15 -45 -60 -75 75 -75 75 75 30 30 60 30 30 -15 -30 -30 -60 75 45 60 75 -60 -45 -75 60 -75 -30 -75 60 45 45 75 90 -45 -30 15 30 -75 -30 -45 -15 30 -15 -60 -30 15 30 15 -15 15 0 -30 -30 -30 15 0 30 0 45</t>
  </si>
  <si>
    <t>45 0 15 -15 -30 -30 -30 -30 15 30 30 15 -30 -45 -15 15 -15 -15 30 15 -30 -45 -30 -75 -60 -30 15 45 15 45 90 -75 60 60 60 -75 -30 -30 -45 -45 -75 60 15 45 75 60 -75 60 75 -60 -30 -60 -60 75 30 75 30 60 15 45 30 -15 30 30 30 75 30 30 30 15 15 -15 30 -15 -15 -45 -15 -60 -60 75 75 -75 -75 -30 -30 -15 0 0 -15 -60 -60 -15 0 0 -15 -30 -30 -75 -75 75 75 -60 -60 -15 -45 -15 -15 30 -15 15 15 30 30 30 75 30 30 30 -15 30 45 15 60 30 75 30 75 -60 -60 -30 -60 75 60 -75 60 75 45 15 60 -75 -45 -45 -30 -30 -75 60 60 60 -75 90 45 15 45 15 -30 -60 -75 -30 -45 -30 15 30 -15 -15 15 -15 -45 -30 15 30 30 15 -30 -30 -30 -30 -15 15 0 45</t>
  </si>
  <si>
    <t>45 0 15 -15 -30 -30 -30 -30 15 30 30 15 -30 -45 -15 15 -15 -15 30 15 -30 -45 -30 -75 -60 -30 15 45 15 45 90 -75 60 60 60 -75 -30 -30 -45 -45 -75 60 15 45 75 60 -75 60 75 -60 -30 -60 -60 75 30 75 30 60 15 45 30 -15 30 -1 30 75 30 30 30 15 15 -15 30 -15 -15 -45 -15 -60 -60 75 75 -75 -75 -30 -30 -15 0 -1 -15 -60 -60 -15 -1 0 -15 -30 -30 -75 -75 75 75 -60 -60 -15 -45 -15 -15 30 -15 15 15 30 30 30 75 30 -1 30 -15 30 45 15 60 30 75 30 75 -60 -60 -30 -60 75 60 -75 60 75 45 15 60 -75 -45 -45 -30 -30 -75 60 60 60 -75 90 45 15 45 15 -30 -60 -75 -30 -45 -30 15 30 -15 -15 15 -15 -45 -30 15 30 30 15 -30 -30 -30 -30 -15 15 0 45</t>
  </si>
  <si>
    <t>45 0 15 -15 -30 -30 -30 -30 15 30 30 15 -30 -45 -15 15 -15 -15 30 15 -30 -45 -30 -75 -60 -30 15 45 15 45 90 -75 60 60 60 -75 -30 -30 -45 -45 -75 60 15 45 75 60 -75 60 75 -60 -30 -60 -60 75 30 75 30 60 15 45 30 -15 30 30 75 30 30 30 15 15 -15 30 -15 -15 -45 -15 -60 -60 75 75 -75 -75 -30 -30 -15 0 -15 -60 -60 -15 0 -15 -30 -30 -75 -75 75 75 -60 -60 -15 -45 -15 -15 30 -15 15 15 30 30 30 75 30 30 -15 30 45 15 60 30 75 30 75 -60 -60 -30 -60 75 60 -75 60 75 45 15 60 -75 -45 -45 -30 -30 -75 60 60 60 -75 90 45 15 45 15 -30 -60 -75 -30 -45 -30 15 30 -15 -15 15 -15 -45 -30 15 30 30 15 -30 -30 -30 -30 -15 15 0 45</t>
  </si>
  <si>
    <t>45 0 15 -15 -30 -30 -30 -30 15 30 30 15 -30 -45 -15 15 -15 -15 30 15 -30 -45 -30 -75 -60 -30 15 45 15 45 90 -75 60 60 60 -75 -30 -30 -45 -45 -75 60 15 45 75 60 -75 60 75 -60 -30 -60 -60 75 30 75 30 60 15 45 30 -15 30 -1 30 75 30 30 30 15 15 -15 30 -15 -15 -45 -15 -60 -60 75 75 -75 -75 -1 -30 -15 -1 -1 -15 -60 -60 -15 -1 -1 -15 -30 -1 -75 -75 75 75 -60 -60 -15 -45 -15 -15 30 -15 15 15 30 30 30 75 30 -1 30 -15 30 45 15 60 30 75 30 75 -60 -60 -30 -60 75 60 -75 60 75 45 15 60 -75 -45 -45 -30 -30 -75 60 60 60 -75 90 45 15 45 15 -30 -60 -75 -30 -45 -30 15 30 -15 -15 15 -15 -45 -30 15 30 30 15 -30 -30 -30 -30 -15 15 0 45</t>
  </si>
  <si>
    <t>45 0 15 -15 -30 -30 -30 -30 15 30 30 15 -30 -45 -15 15 -15 -15 30 15 -30 -45 -30 -75 -60 -30 15 45 15 45 90 -75 60 60 60 -75 -30 -30 -45 -45 -75 60 15 45 75 60 -75 60 75 -60 -30 -60 -60 75 30 75 30 60 15 45 30 -15 30 30 75 30 30 30 15 15 -15 30 -15 -15 -45 -15 -60 -60 75 75 -75 -75 -30 -15 -15 -60 -60 -15 -15 -30 -75 -75 75 75 -60 -60 -15 -45 -15 -15 30 -15 15 15 30 30 30 75 30 30 -15 30 45 15 60 30 75 30 75 -60 -60 -30 -60 75 60 -75 60 75 45 15 60 -75 -45 -45 -30 -30 -75 60 60 60 -75 90 45 15 45 15 -30 -60 -75 -30 -45 -30 15 30 -15 -15 15 -15 -45 -30 15 30 30 15 -30 -30 -30 -30 -15 15 0 45</t>
  </si>
  <si>
    <t>45 0 15 -15 -30 -30 -30 -30 15 30 30 15 -30 -45 -15 15 -15 -15 30 15 -30 -45 -30 -75 -60 -30 15 45 15 45 90 -75 60 60 60 -75 -30 -30 -45 -45 -75 60 15 45 75 60 -75 60 75 -60 -30 -60 -60 75 30 75 30 60 15 45 30 -15 30 -1 30 75 30 30 30 15 -1 -15 30 -15 -15 -45 -15 -60 -60 75 75 -75 -75 -1 -30 -1 -1 -1 -15 -60 -60 -15 -1 -1 -1 -30 -1 -75 -75 75 75 -60 -60 -15 -45 -15 -15 30 -15 -1 15 30 30 30 75 30 -1 30 -15 30 45 15 60 30 75 30 75 -60 -60 -30 -60 75 60 -75 60 75 45 15 60 -75 -45 -45 -30 -30 -75 60 60 60 -75 90 45 15 45 15 -30 -60 -75 -30 -45 -30 15 30 -15 -15 15 -15 -45 -30 15 30 30 15 -30 -30 -30 -30 -15 15 0 45</t>
  </si>
  <si>
    <t>45 0 15 -15 -30 -30 -30 -30 15 30 30 15 -30 -45 -15 15 -15 -15 30 15 -30 -45 -30 -75 -60 -30 15 45 15 45 90 -75 60 60 60 -75 -30 -30 -45 -45 -75 60 15 45 75 60 -75 60 75 -60 -30 -60 -60 75 30 75 30 60 15 45 30 -15 30 30 75 30 30 30 15 -15 30 -15 -15 -45 -15 -60 -60 75 75 -75 -75 -30 -15 -60 -60 -15 -30 -75 -75 75 75 -60 -60 -15 -45 -15 -15 30 -15 15 30 30 30 75 30 30 -15 30 45 15 60 30 75 30 75 -60 -60 -30 -60 75 60 -75 60 75 45 15 60 -75 -45 -45 -30 -30 -75 60 60 60 -75 90 45 15 45 15 -30 -60 -75 -30 -45 -30 15 30 -15 -15 15 -15 -45 -30 15 30 30 15 -30 -30 -30 -30 -15 15 0 45</t>
  </si>
  <si>
    <t>45 0 15 -15 -30 -30 -30 -30 15 30 30 15 -30 -45 -15 15 -15 -15 30 15 -30 -45 -30 -75 -60 -30 15 45 15 45 90 -75 60 60 60 -75 -30 -30 -45 -45 -75 60 15 45 75 60 -75 60 75 -60 -30 -60 -60 75 30 75 30 60 15 45 30 -15 30 -1 30 75 30 30 30 -1 -1 -15 30 -15 -15 -45 -15 -60 -60 75 75 -75 -75 -1 -30 -1 -1 -1 -1 -60 -60 -1 -1 -1 -1 -30 -1 -75 -75 75 75 -60 -60 -15 -45 -15 -15 30 -15 -1 -1 30 30 30 75 30 -1 30 -15 30 45 15 60 30 75 30 75 -60 -60 -30 -60 75 60 -75 60 75 45 15 60 -75 -45 -45 -30 -30 -75 60 60 60 -75 90 45 15 45 15 -30 -60 -75 -30 -45 -30 15 30 -15 -15 15 -15 -45 -30 15 30 30 15 -30 -30 -30 -30 -15 15 0 45</t>
  </si>
  <si>
    <t>45 0 15 -15 -30 -30 -30 -30 15 30 30 15 -30 -45 -15 15 -15 -15 30 15 -30 -45 -30 -75 -60 -30 15 45 15 45 90 -75 60 60 60 -75 -30 -30 -45 -45 -75 60 15 45 75 60 -75 60 75 -60 -30 -60 -60 75 30 75 30 60 15 45 30 -15 30 30 75 30 30 30 -15 30 -15 -15 -45 -15 -60 -60 75 75 -75 -75 -30 -60 -60 -30 -75 -75 75 75 -60 -60 -15 -45 -15 -15 30 -15 30 30 30 75 30 30 -15 30 45 15 60 30 75 30 75 -60 -60 -30 -60 75 60 -75 60 75 45 15 60 -75 -45 -45 -30 -30 -75 60 60 60 -75 90 45 15 45 15 -30 -60 -75 -30 -45 -30 15 30 -15 -15 15 -15 -45 -30 15 30 30 15 -30 -30 -30 -30 -15 15 0 45</t>
  </si>
  <si>
    <t>45 0 15 -15 -30 -30 -30 -30 15 30 30 15 -30 -45 -15 15 -15 -15 30 15 -30 -45 -30 -75 -60 -30 15 45 15 45 90 -75 60 60 60 -75 -30 -30 -45 -45 -75 60 15 45 75 60 -75 60 75 -60 -30 -60 -60 75 30 75 30 60 15 45 30 -15 30 -1 30 75 30 30 30 -1 -1 -15 -1 -15 -15 -45 -15 -60 -60 75 75 -75 -75 -1 -1 -1 -1 -1 -1 -60 -60 -1 -1 -1 -1 -1 -1 -75 -75 75 75 -60 -60 -15 -45 -15 -15 -1 -15 -1 -1 30 30 30 75 30 -1 30 -15 30 45 15 60 30 75 30 75 -60 -60 -30 -60 75 60 -75 60 75 45 15 60 -75 -45 -45 -30 -30 -75 60 60 60 -75 90 45 15 45 15 -30 -60 -75 -30 -45 -30 15 30 -15 -15 15 -15 -45 -30 15 30 30 15 -30 -30 -30 -30 -15 15 0 45</t>
  </si>
  <si>
    <t>45 0 15 -15 -30 -30 -30 -30 15 30 30 15 -30 -45 -15 15 -15 -15 30 15 -30 -45 -30 -75 -60 -30 15 45 15 45 90 -75 60 60 60 -75 -30 -30 -45 -45 -75 60 15 45 75 60 -75 60 75 -60 -30 -60 -60 75 30 75 30 60 15 45 30 -15 30 30 75 30 30 30 -15 -15 -15 -45 -15 -60 -60 75 75 -75 -75 -60 -60 -75 -75 75 75 -60 -60 -15 -45 -15 -15 -15 30 30 30 75 30 30 -15 30 45 15 60 30 75 30 75 -60 -60 -30 -60 75 60 -75 60 75 45 15 60 -75 -45 -45 -30 -30 -75 60 60 60 -75 90 45 15 45 15 -30 -60 -75 -30 -45 -30 15 30 -15 -15 15 -15 -45 -30 15 30 30 15 -30 -30 -30 -30 -15 15 0 45</t>
  </si>
  <si>
    <t>45 0 15 -15 -30 -30 -30 -30 15 30 30 15 -30 -45 -15 15 -1 -15 30 15 -30 -45 -30 -75 -60 -30 15 45 15 45 90 -75 60 60 60 -75 -30 -30 -45 -45 -75 60 -1 45 75 60 -75 60 75 -60 -30 -60 -60 75 30 75 30 60 15 45 30 -15 30 -1 30 75 30 30 30 -1 -1 -15 -1 -15 -15 -45 -15 -60 -60 75 75 -75 -75 -1 -1 -1 -1 -1 -1 -60 -60 -1 -1 -1 -1 -1 -1 -75 -75 75 75 -60 -60 -15 -45 -15 -15 -1 -15 -1 -1 30 30 30 75 30 -1 30 -15 30 45 15 60 30 75 30 75 -60 -60 -30 -60 75 60 -75 60 75 45 -1 60 -75 -45 -45 -30 -30 -75 60 60 60 -75 90 45 15 45 15 -30 -60 -75 -30 -45 -30 15 30 -15 -1 15 -15 -45 -30 15 30 30 15 -30 -30 -30 -30 -15 15 0 45</t>
  </si>
  <si>
    <t>45 0 15 -15 -30 -30 -30 -30 15 30 30 15 -30 -45 -15 15 -15 30 15 -30 -45 -30 -75 -60 -30 15 45 15 45 90 -75 60 60 60 -75 -30 -30 -45 -45 -75 60 45 75 60 -75 60 75 -60 -30 -60 -60 75 30 75 30 60 15 45 30 -15 30 30 75 30 30 30 -15 -15 -15 -45 -15 -60 -60 75 75 -75 -75 -60 -60 -75 -75 75 75 -60 -60 -15 -45 -15 -15 -15 30 30 30 75 30 30 -15 30 45 15 60 30 75 30 75 -60 -60 -30 -60 75 60 -75 60 75 45 60 -75 -45 -45 -30 -30 -75 60 60 60 -75 90 45 15 45 15 -30 -60 -75 -30 -45 -30 15 30 -15 15 -15 -45 -30 15 30 30 15 -30 -30 -30 -30 -15 15 0 45</t>
  </si>
  <si>
    <t>45 0 15 -15 -30 -30 -30 -30 15 30 30 15 -30 -45 -15 15 -1 -15 30 15 -30 -45 -30 -75 -60 -30 15 45 15 45 90 -75 60 60 60 -75 -30 -30 -45 -45 -75 60 -1 45 75 60 -1 60 75 -60 -30 -60 -60 75 30 -1 30 60 15 45 30 -15 30 -1 30 75 30 30 30 -1 -1 -15 -1 -15 -15 -45 -15 -60 -60 75 75 -75 -75 -1 -1 -1 -1 -1 -1 -60 -60 -1 -1 -1 -1 -1 -1 -75 -75 75 75 -60 -60 -15 -45 -15 -15 -1 -15 -1 -1 30 30 30 75 30 -1 30 -15 30 45 15 60 30 -1 30 75 -60 -60 -30 -60 75 60 -1 60 75 45 -1 60 -75 -45 -45 -30 -30 -75 60 60 60 -75 90 45 15 45 15 -30 -60 -75 -30 -45 -30 15 30 -15 -1 15 -15 -45 -30 15 30 30 15 -30 -30 -30 -30 -15 15 0 45</t>
  </si>
  <si>
    <t>45 0 15 -15 -30 -30 -30 -30 15 30 30 15 -30 -45 -15 15 -15 30 15 -30 -45 -30 -75 -60 -30 15 45 15 45 90 -75 60 60 60 -75 -30 -30 -45 -45 -75 60 45 75 60 60 75 -60 -30 -60 -60 75 30 30 60 15 45 30 -15 30 30 75 30 30 30 -15 -15 -15 -45 -15 -60 -60 75 75 -75 -75 -60 -60 -75 -75 75 75 -60 -60 -15 -45 -15 -15 -15 30 30 30 75 30 30 -15 30 45 15 60 30 30 75 -60 -60 -30 -60 75 60 60 75 45 60 -75 -45 -45 -30 -30 -75 60 60 60 -75 90 45 15 45 15 -30 -60 -75 -30 -45 -30 15 30 -15 15 -15 -45 -30 15 30 30 15 -30 -30 -30 -30 -15 15 0 45</t>
  </si>
  <si>
    <t>45 0 15 -15 -30 -30 -30 -30 15 30 30 15 -30 -45 -15 15 -1 -15 30 15 -30 -45 -30 -75 -60 -30 15 45 15 45 90 -75 60 60 60 -75 -30 -30 -45 -45 -75 60 -1 45 75 60 -1 60 75 -60 -30 -60 -60 75 30 -1 30 60 -1 45 30 -15 30 -1 30 75 30 30 30 -1 -1 -15 -1 -15 -15 -45 -1 -60 -60 75 75 -75 -75 -1 -1 -1 -1 -1 -1 -60 -60 -1 -1 -1 -1 -1 -1 -75 -75 75 75 -60 -60 -1 -45 -15 -15 -1 -15 -1 -1 30 30 30 75 30 -1 30 -15 30 45 -1 60 30 -1 30 75 -60 -60 -30 -60 75 60 -1 60 75 45 -1 60 -75 -45 -45 -30 -30 -75 60 60 60 -75 90 45 15 45 15 -30 -60 -75 -30 -45 -30 15 30 -15 -1 15 -15 -45 -30 15 30 30 15 -30 -30 -30 -30 -15 15 0 45</t>
  </si>
  <si>
    <t>45 0 15 -15 -30 -30 -30 -30 15 30 30 15 -30 -45 -15 15 -15 30 15 -30 -45 -30 -75 -60 -30 15 45 15 45 90 -75 60 60 60 -75 -30 -30 -45 -45 -75 60 45 75 60 60 75 -60 -30 -60 -60 75 30 30 60 45 30 -15 30 30 75 30 30 30 -15 -15 -15 -45 -60 -60 75 75 -75 -75 -60 -60 -75 -75 75 75 -60 -60 -45 -15 -15 -15 30 30 30 75 30 30 -15 30 45 60 30 30 75 -60 -60 -30 -60 75 60 60 75 45 60 -75 -45 -45 -30 -30 -75 60 60 60 -75 90 45 15 45 15 -30 -60 -75 -30 -45 -30 15 30 -15 15 -15 -45 -30 15 30 30 15 -30 -30 -30 -30 -15 15 0 45</t>
  </si>
  <si>
    <t>45 0 15 -15 -30 -1 -30 -30 15 30 30 15 -30 -45 -15 15 -1 -15 30 15 -30 -45 -30 -75 -60 -30 15 45 15 45 90 -75 60 60 60 -75 -30 -30 -45 -45 -75 60 -1 45 75 60 -1 60 75 -60 -30 -60 -60 75 30 -1 -1 60 -1 45 30 -15 30 -1 30 75 30 30 30 -1 -1 -15 -1 -15 -15 -45 -1 -60 -60 75 75 -75 -75 -1 -1 -1 -1 -1 -1 -60 -60 -1 -1 -1 -1 -1 -1 -75 -75 75 75 -60 -60 -1 -45 -15 -15 -1 -15 -1 -1 30 30 30 75 30 -1 30 -15 30 45 -1 60 -1 -1 30 75 -60 -60 -30 -60 75 60 -1 60 75 45 -1 60 -75 -45 -45 -30 -30 -75 60 60 60 -75 90 45 15 45 15 -30 -60 -75 -30 -45 -30 15 30 -15 -1 15 -15 -45 -30 15 30 30 15 -30 -30 -1 -30 -15 15 0 45</t>
  </si>
  <si>
    <t>45 0 15 -15 -30 -30 -30 15 30 30 15 -30 -45 -15 15 -15 30 15 -30 -45 -30 -75 -60 -30 15 45 15 45 90 -75 60 60 60 -75 -30 -30 -45 -45 -75 60 45 75 60 60 75 -60 -30 -60 -60 75 30 60 45 30 -15 30 30 75 30 30 30 -15 -15 -15 -45 -60 -60 75 75 -75 -75 -60 -60 -75 -75 75 75 -60 -60 -45 -15 -15 -15 30 30 30 75 30 30 -15 30 45 60 30 75 -60 -60 -30 -60 75 60 60 75 45 60 -75 -45 -45 -30 -30 -75 60 60 60 -75 90 45 15 45 15 -30 -60 -75 -30 -45 -30 15 30 -15 15 -15 -45 -30 15 30 30 15 -30 -30 -30 -15 15 0 45</t>
  </si>
  <si>
    <t>45 0 15 -15 -30 -1 -1 -30 15 30 30 15 -30 -45 -15 15 -1 -15 30 15 -30 -45 -30 -75 -60 -30 15 45 15 45 90 -75 60 60 60 -75 -30 -30 -45 -45 -75 60 -1 45 75 60 -1 60 75 -60 -30 -60 -60 75 30 -1 -1 60 -1 45 30 -15 30 -1 -1 75 30 30 30 -1 -1 -15 -1 -15 -15 -45 -1 -60 -60 75 75 -75 -75 -1 -1 -1 -1 -1 -1 -60 -60 -1 -1 -1 -1 -1 -1 -75 -75 75 75 -60 -60 -1 -45 -15 -15 -1 -15 -1 -1 30 30 30 75 -1 -1 30 -15 30 45 -1 60 -1 -1 30 75 -60 -60 -30 -60 75 60 -1 60 75 45 -1 60 -75 -45 -45 -30 -30 -75 60 60 60 -75 90 45 15 45 15 -30 -60 -75 -30 -45 -30 15 30 -15 -1 15 -15 -45 -30 15 30 30 15 -30 -1 -1 -30 -15 15 0 45</t>
  </si>
  <si>
    <t>45 0 15 -15 -30 -30 15 30 30 15 -30 -45 -15 15 -15 30 15 -30 -45 -30 -75 -60 -30 15 45 15 45 90 -75 60 60 60 -75 -30 -30 -45 -45 -75 60 45 75 60 60 75 -60 -30 -60 -60 75 30 60 45 30 -15 30 75 30 30 30 -15 -15 -15 -45 -60 -60 75 75 -75 -75 -60 -60 -75 -75 75 75 -60 -60 -45 -15 -15 -15 30 30 30 75 30 -15 30 45 60 30 75 -60 -60 -30 -60 75 60 60 75 45 60 -75 -45 -45 -30 -30 -75 60 60 60 -75 90 45 15 45 15 -30 -60 -75 -30 -45 -30 15 30 -15 15 -15 -45 -30 15 30 30 15 -30 -30 -15 15 0 45</t>
  </si>
  <si>
    <t>45 0 15 -15 -30 -1 -1 -30 15 30 30 15 -30 -45 -15 -1 -1 -15 30 15 -30 -45 -30 -75 -60 -30 15 45 15 45 90 -75 60 60 60 -75 -30 -30 -45 -45 -75 60 -1 45 75 60 -1 60 75 -60 -30 -60 -60 75 30 -1 -1 60 -1 45 30 -15 30 -1 -1 75 30 30 30 -1 -1 -15 -1 -15 -1 -45 -1 -60 -60 75 75 -75 -75 -1 -1 -1 -1 -1 -1 -60 -60 -1 -1 -1 -1 -1 -1 -75 -75 75 75 -60 -60 -1 -45 -1 -15 -1 -15 -1 -1 30 30 30 75 -1 -1 30 -15 30 45 -1 60 -1 -1 30 75 -60 -60 -30 -60 75 60 -1 60 75 45 -1 60 -75 -45 -45 -30 -30 -75 60 60 60 -75 90 45 15 45 15 -30 -60 -75 -30 -45 -30 15 30 -15 -1 -1 -15 -45 -30 15 30 30 15 -30 -1 -1 -30 -15 15 0 45</t>
  </si>
  <si>
    <t>45 0 15 -15 -30 -30 15 30 30 15 -30 -45 -15 -15 30 15 -30 -45 -30 -75 -60 -30 15 45 15 45 90 -75 60 60 60 -75 -30 -30 -45 -45 -75 60 45 75 60 60 75 -60 -30 -60 -60 75 30 60 45 30 -15 30 75 30 30 30 -15 -15 -45 -60 -60 75 75 -75 -75 -60 -60 -75 -75 75 75 -60 -60 -45 -15 -15 30 30 30 75 30 -15 30 45 60 30 75 -60 -60 -30 -60 75 60 60 75 45 60 -75 -45 -45 -30 -30 -75 60 60 60 -75 90 45 15 45 15 -30 -60 -75 -30 -45 -30 15 30 -15 -15 -45 -30 15 30 30 15 -30 -30 -15 15 0 45</t>
  </si>
  <si>
    <t>45 0 15 -15 -30 -1 -1 -30 15 -1 30 15 -30 -45 -15 -1 -1 -15 30 15 -30 -45 -30 -75 -60 -30 15 45 15 45 90 -75 60 60 60 -75 -30 -30 -45 -45 -75 60 -1 45 75 60 -1 60 75 -60 -1 -60 -60 75 30 -1 -1 60 -1 45 30 -15 30 -1 -1 75 30 30 30 -1 -1 -15 -1 -15 -1 -45 -1 -60 -60 75 75 -75 -75 -1 -1 -1 -1 -1 -1 -60 -60 -1 -1 -1 -1 -1 -1 -75 -75 75 75 -60 -60 -1 -45 -1 -15 -1 -15 -1 -1 30 30 30 75 -1 -1 30 -15 30 45 -1 60 -1 -1 30 75 -60 -60 -1 -60 75 60 -1 60 75 45 -1 60 -75 -45 -45 -30 -30 -75 60 60 60 -75 90 45 15 45 15 -30 -60 -75 -30 -45 -30 15 30 -15 -1 -1 -15 -45 -30 15 30 -1 15 -30 -1 -1 -30 -15 15 0 45</t>
  </si>
  <si>
    <t>45 0 15 -15 -30 -30 15 30 15 -30 -45 -15 -15 30 15 -30 -45 -30 -75 -60 -30 15 45 15 45 90 -75 60 60 60 -75 -30 -30 -45 -45 -75 60 45 75 60 60 75 -60 -60 -60 75 30 60 45 30 -15 30 75 30 30 30 -15 -15 -45 -60 -60 75 75 -75 -75 -60 -60 -75 -75 75 75 -60 -60 -45 -15 -15 30 30 30 75 30 -15 30 45 60 30 75 -60 -60 -60 75 60 60 75 45 60 -75 -45 -45 -30 -30 -75 60 60 60 -75 90 45 15 45 15 -30 -60 -75 -30 -45 -30 15 30 -15 -15 -45 -30 15 30 15 -30 -30 -15 15 0 45</t>
  </si>
  <si>
    <t>45 0 15 -15 -1 -1 -1 -30 15 -1 30 15 -30 -45 -15 -1 -1 -15 30 15 -30 -45 -30 -75 -60 -30 15 45 15 45 90 -75 60 60 60 -75 -30 -30 -45 -45 -75 60 -1 45 75 60 -1 60 75 -60 -1 -60 -60 75 30 -1 -1 60 -1 45 30 -15 30 -1 -1 75 -1 30 30 -1 -1 -15 -1 -15 -1 -45 -1 -60 -60 75 75 -75 -75 -1 -1 -1 -1 -1 -1 -60 -60 -1 -1 -1 -1 -1 -1 -75 -75 75 75 -60 -60 -1 -45 -1 -15 -1 -15 -1 -1 30 30 -1 75 -1 -1 30 -15 30 45 -1 60 -1 -1 30 75 -60 -60 -1 -60 75 60 -1 60 75 45 -1 60 -75 -45 -45 -30 -30 -75 60 60 60 -75 90 45 15 45 15 -30 -60 -75 -30 -45 -30 15 30 -15 -1 -1 -15 -45 -30 15 30 -1 15 -30 -1 -1 -1 -15 15 0 45</t>
  </si>
  <si>
    <t>45 0 15 -15 -30 15 30 15 -30 -45 -15 -15 30 15 -30 -45 -30 -75 -60 -30 15 45 15 45 90 -75 60 60 60 -75 -30 -30 -45 -45 -75 60 45 75 60 60 75 -60 -60 -60 75 30 60 45 30 -15 30 75 30 30 -15 -15 -45 -60 -60 75 75 -75 -75 -60 -60 -75 -75 75 75 -60 -60 -45 -15 -15 30 30 75 30 -15 30 45 60 30 75 -60 -60 -60 75 60 60 75 45 60 -75 -45 -45 -30 -30 -75 60 60 60 -75 90 45 15 45 15 -30 -60 -75 -30 -45 -30 15 30 -15 -15 -45 -30 15 30 15 -30 -15 15 0 45</t>
  </si>
  <si>
    <t>45 0 15 -15 -1 -1 -1 -30 15 -1 30 15 -30 -45 -15 -1 -1 -15 30 15 -30 -45 -30 -75 -60 -30 15 45 15 45 90 -75 60 60 60 -75 -30 -30 -45 -45 -75 60 -1 45 -1 60 -1 60 75 -60 -1 -60 -60 75 30 -1 -1 60 -1 45 30 -15 30 -1 -1 75 -1 30 30 -1 -1 -15 -1 -15 -1 -45 -1 -60 -60 75 75 -1 -75 -1 -1 -1 -1 -1 -1 -60 -60 -1 -1 -1 -1 -1 -1 -75 -1 75 75 -60 -60 -1 -45 -1 -15 -1 -15 -1 -1 30 30 -1 75 -1 -1 30 -15 30 45 -1 60 -1 -1 30 75 -60 -60 -1 -60 75 60 -1 60 -1 45 -1 60 -75 -45 -45 -30 -30 -75 60 60 60 -75 90 45 15 45 15 -30 -60 -75 -30 -45 -30 15 30 -15 -1 -1 -15 -45 -30 15 30 -1 15 -30 -1 -1 -1 -15 15 0 45</t>
  </si>
  <si>
    <t>45 0 15 -15 -30 15 30 15 -30 -45 -15 -15 30 15 -30 -45 -30 -75 -60 -30 15 45 15 45 90 -75 60 60 60 -75 -30 -30 -45 -45 -75 60 45 60 60 75 -60 -60 -60 75 30 60 45 30 -15 30 75 30 30 -15 -15 -45 -60 -60 75 75 -75 -60 -60 -75 75 75 -60 -60 -45 -15 -15 30 30 75 30 -15 30 45 60 30 75 -60 -60 -60 75 60 60 45 60 -75 -45 -45 -30 -30 -75 60 60 60 -75 90 45 15 45 15 -30 -60 -75 -30 -45 -30 15 30 -15 -15 -45 -30 15 30 15 -30 -15 15 0 45</t>
  </si>
  <si>
    <t>45 0 15 -15 -1 -1 -1 -30 15 -1 30 15 -30 -45 -15 -1 -1 -15 30 15 -30 -45 -30 -75 -60 -30 15 45 15 45 90 -75 60 60 60 -75 -30 -30 -45 -45 -1 60 -1 45 -1 60 -1 60 75 -60 -1 -60 -60 75 30 -1 -1 60 -1 45 30 -15 30 -1 -1 75 -1 30 30 -1 -1 -15 -1 -15 -1 -45 -1 -60 -60 75 -1 -1 -75 -1 -1 -1 -1 -1 -1 -60 -60 -1 -1 -1 -1 -1 -1 -75 -1 -1 75 -60 -60 -1 -45 -1 -15 -1 -15 -1 -1 30 30 -1 75 -1 -1 30 -15 30 45 -1 60 -1 -1 30 75 -60 -60 -1 -60 75 60 -1 60 -1 45 -1 60 -1 -45 -45 -30 -30 -75 60 60 60 -75 90 45 15 45 15 -30 -60 -75 -30 -45 -30 15 30 -15 -1 -1 -15 -45 -30 15 30 -1 15 -30 -1 -1 -1 -15 15 0 45</t>
  </si>
  <si>
    <t>45 0 15 -15 -30 15 30 15 -30 -45 -15 -15 30 15 -30 -45 -30 -75 -60 -30 15 45 15 45 90 -75 60 60 60 -75 -30 -30 -45 -45 60 45 60 60 75 -60 -60 -60 75 30 60 45 30 -15 30 75 30 30 -15 -15 -45 -60 -60 75 -75 -60 -60 -75 75 -60 -60 -45 -15 -15 30 30 75 30 -15 30 45 60 30 75 -60 -60 -60 75 60 60 45 60 -45 -45 -30 -30 -75 60 60 60 -75 90 45 15 45 15 -30 -60 -75 -30 -45 -30 15 30 -15 -15 -45 -30 15 30 15 -30 -15 15 0 45</t>
  </si>
  <si>
    <t>45 30 -15 15 -30 -30 -30 -60 -30 -30 15 -30 15 30 75 30 30 -15 -45 -45 90 -60 -45 -15 15 -15 30 75 30 75 30 75 60 -75 -30 -75 -30 -30 -60 -75 -60 -30 -60 -45 -75 60 15 45 15 30 45 60 -75 60 60 15 15 60 60 90 45 75 -60 -15 0 -15 -30 -15 -60 -15 -60 90 -45 -15 15 30 15 0 15 60 30 0 -15 0 0 0 -15 30 75 45 45 75 30 -15 0 0 0 -15 0 30 60 15 0 15 30 15 -15 -45 90 -60 -15 -60 -15 -30 -15 0 -15 -60 75 45 90 60 60 15 15 60 60 -75 60 45 30 15 45 15 60 -75 -45 -60 -30 -60 -75 -60 -30 -30 -75 -30 -75 60 75 30 75 30 75 30 -15 15 -15 -45 -60 90 -45 -45 -15 30 30 75 30 15 -30 15 -30 -30 -60 -30 -30 -30 15 -15 30 45</t>
  </si>
  <si>
    <t>45 30 -15 15 -30 -30 -30 -60 -30 -30 15 -30 15 30 75 30 30 -15 -45 -45 90 -60 -45 -15 15 -15 30 75 30 75 30 75 60 -75 -30 -75 -30 -30 -60 -75 -60 -30 -60 -45 -75 60 15 45 15 30 45 60 -75 60 60 15 15 60 60 90 45 75 -60 -15 0 -15 -30 -15 -60 -15 -60 90 -45 -15 15 30 15 0 15 60 30 0 -15 0 0 -1 -15 30 -1 45 45 -1 30 -15 -1 0 0 -15 0 30 60 15 0 15 30 15 -15 -45 90 -60 -15 -60 -15 -30 -15 0 -15 -60 75 45 90 60 60 15 15 60 60 -75 60 45 30 15 45 15 60 -75 -45 -60 -30 -60 -75 -60 -30 -30 -75 -30 -75 60 75 30 75 30 75 30 -15 15 -15 -45 -60 90 -45 -45 -15 30 30 75 30 15 -30 15 -30 -30 -60 -30 -30 -30 15 -15 30 45</t>
  </si>
  <si>
    <t>45 30 -15 15 -30 -30 -30 -60 -30 -30 15 -30 15 30 75 30 30 -15 -45 -45 90 -60 -45 -15 15 -15 30 75 30 75 30 75 60 -75 -30 -75 -30 -30 -60 -75 -60 -30 -60 -45 -75 60 15 45 15 30 45 60 -75 60 60 15 15 60 60 90 45 75 -60 -15 0 -15 -30 -15 -60 -15 -60 90 -45 -15 15 30 15 0 15 60 30 0 -15 0 0 -15 30 45 45 30 -15 0 0 -15 0 30 60 15 0 15 30 15 -15 -45 90 -60 -15 -60 -15 -30 -15 0 -15 -60 75 45 90 60 60 15 15 60 60 -75 60 45 30 15 45 15 60 -75 -45 -60 -30 -60 -75 -60 -30 -30 -75 -30 -75 60 75 30 75 30 75 30 -15 15 -15 -45 -60 90 -45 -45 -15 30 30 75 30 15 -30 15 -30 -30 -60 -30 -30 -30 15 -15 30 45</t>
  </si>
  <si>
    <t>45 30 -15 15 -30 -30 -30 -60 -30 -30 15 -30 15 30 75 30 30 -15 -45 -45 90 -60 -45 -15 15 -15 30 75 30 75 30 75 60 -75 -30 -75 -30 -30 -60 -75 -60 -30 -60 -45 -75 60 15 45 15 30 45 60 -75 60 60 15 15 60 60 90 45 75 -60 -15 0 -15 -30 -15 -60 -15 -60 90 -45 -15 15 30 15 0 15 60 30 -1 -15 0 -1 -1 -15 30 -1 45 45 -1 30 -15 -1 -1 0 -15 -1 30 60 15 0 15 30 15 -15 -45 90 -60 -15 -60 -15 -30 -15 0 -15 -60 75 45 90 60 60 15 15 60 60 -75 60 45 30 15 45 15 60 -75 -45 -60 -30 -60 -75 -60 -30 -30 -75 -30 -75 60 75 30 75 30 75 30 -15 15 -15 -45 -60 90 -45 -45 -15 30 30 75 30 15 -30 15 -30 -30 -60 -30 -30 -30 15 -15 30 45</t>
  </si>
  <si>
    <t>45 30 -15 15 -30 -30 -30 -60 -30 -30 15 -30 15 30 75 30 30 -15 -45 -45 90 -60 -45 -15 15 -15 30 75 30 75 30 75 60 -75 -30 -75 -30 -30 -60 -75 -60 -30 -60 -45 -75 60 15 45 15 30 45 60 -75 60 60 15 15 60 60 90 45 75 -60 -15 0 -15 -30 -15 -60 -15 -60 90 -45 -15 15 30 15 0 15 60 30 -15 0 -15 30 45 45 30 -15 0 -15 30 60 15 0 15 30 15 -15 -45 90 -60 -15 -60 -15 -30 -15 0 -15 -60 75 45 90 60 60 15 15 60 60 -75 60 45 30 15 45 15 60 -75 -45 -60 -30 -60 -75 -60 -30 -30 -75 -30 -75 60 75 30 75 30 75 30 -15 15 -15 -45 -60 90 -45 -45 -15 30 30 75 30 15 -30 15 -30 -30 -60 -30 -30 -30 15 -15 30 45</t>
  </si>
  <si>
    <t>45 30 -15 15 -30 -30 -30 -1 -30 -30 15 -30 15 30 75 30 30 -15 -45 -45 90 -60 -45 -15 15 -15 30 75 30 75 30 75 60 -75 -30 -75 -30 -30 -60 -75 -60 -30 -60 -45 -75 60 15 45 15 30 45 60 -75 60 60 15 15 60 60 90 45 75 -60 -15 0 -15 -30 -15 -60 -15 -60 90 -45 -15 15 30 15 0 15 60 30 -1 -15 -1 -1 -1 -15 30 -1 45 45 -1 30 -15 -1 -1 -1 -15 -1 30 60 15 0 15 30 15 -15 -45 90 -60 -15 -60 -15 -30 -15 0 -15 -60 75 45 90 60 60 15 15 60 60 -75 60 45 30 15 45 15 60 -75 -45 -60 -30 -60 -75 -60 -30 -30 -75 -30 -75 60 75 30 75 30 75 30 -15 15 -15 -45 -60 90 -45 -45 -15 30 30 75 30 15 -30 15 -30 -30 -1 -30 -30 -30 15 -15 30 45</t>
  </si>
  <si>
    <t>45 30 -15 15 -30 -30 -30 -30 -30 15 -30 15 30 75 30 30 -15 -45 -45 90 -60 -45 -15 15 -15 30 75 30 75 30 75 60 -75 -30 -75 -30 -30 -60 -75 -60 -30 -60 -45 -75 60 15 45 15 30 45 60 -75 60 60 15 15 60 60 90 45 75 -60 -15 0 -15 -30 -15 -60 -15 -60 90 -45 -15 15 30 15 0 15 60 30 -15 -15 30 45 45 30 -15 -15 30 60 15 0 15 30 15 -15 -45 90 -60 -15 -60 -15 -30 -15 0 -15 -60 75 45 90 60 60 15 15 60 60 -75 60 45 30 15 45 15 60 -75 -45 -60 -30 -60 -75 -60 -30 -30 -75 -30 -75 60 75 30 75 30 75 30 -15 15 -15 -45 -60 90 -45 -45 -15 30 30 75 30 15 -30 15 -30 -30 -30 -30 -30 15 -15 30 45</t>
  </si>
  <si>
    <t>45 30 -15 15 -30 -30 -30 -1 -30 -30 15 -30 15 30 75 30 30 -15 -45 -45 90 -60 -45 -15 15 -15 30 75 30 75 30 75 60 -75 -30 -75 -30 -30 -60 -75 -60 -30 -60 -45 -75 60 15 45 15 30 45 60 -75 60 60 15 15 60 60 90 45 75 -60 -15 0 -15 -30 -15 -60 -15 -60 90 -45 -15 15 30 15 0 15 -1 30 -1 -15 -1 -1 -1 -1 30 -1 45 45 -1 30 -1 -1 -1 -1 -15 -1 30 -1 15 0 15 30 15 -15 -45 90 -60 -15 -60 -15 -30 -15 0 -15 -60 75 45 90 60 60 15 15 60 60 -75 60 45 30 15 45 15 60 -75 -45 -60 -30 -60 -75 -60 -30 -30 -75 -30 -75 60 75 30 75 30 75 30 -15 15 -15 -45 -60 90 -45 -45 -15 30 30 75 30 15 -30 15 -30 -30 -1 -30 -30 -30 15 -15 30 45</t>
  </si>
  <si>
    <t>45 30 -15 15 -30 -30 -30 -30 -30 15 -30 15 30 75 30 30 -15 -45 -45 90 -60 -45 -15 15 -15 30 75 30 75 30 75 60 -75 -30 -75 -30 -30 -60 -75 -60 -30 -60 -45 -75 60 15 45 15 30 45 60 -75 60 60 15 15 60 60 90 45 75 -60 -15 0 -15 -30 -15 -60 -15 -60 90 -45 -15 15 30 15 0 15 30 -15 30 45 45 30 -15 30 15 0 15 30 15 -15 -45 90 -60 -15 -60 -15 -30 -15 0 -15 -60 75 45 90 60 60 15 15 60 60 -75 60 45 30 15 45 15 60 -75 -45 -60 -30 -60 -75 -60 -30 -30 -75 -30 -75 60 75 30 75 30 75 30 -15 15 -15 -45 -60 90 -45 -45 -15 30 30 75 30 15 -30 15 -30 -30 -30 -30 -30 15 -15 30 45</t>
  </si>
  <si>
    <t>45 30 -15 15 -30 -30 -30 -1 -30 -30 15 -30 15 30 75 30 30 -15 -45 -45 90 -60 -45 -15 15 -15 30 75 30 75 30 75 60 -75 -30 -75 -30 -30 -60 -75 -60 -30 -60 -45 -75 60 15 45 15 30 45 60 -75 60 60 15 15 60 60 90 45 75 -60 -15 0 -15 -30 -15 -60 -15 -60 90 -45 -15 -1 30 15 0 -1 -1 30 -1 -15 -1 -1 -1 -1 30 -1 45 45 -1 30 -1 -1 -1 -1 -15 -1 30 -1 -1 0 15 30 -1 -15 -45 90 -60 -15 -60 -15 -30 -15 0 -15 -60 75 45 90 60 60 15 15 60 60 -75 60 45 30 15 45 15 60 -75 -45 -60 -30 -60 -75 -60 -30 -30 -75 -30 -75 60 75 30 75 30 75 30 -15 15 -15 -45 -60 90 -45 -45 -15 30 30 75 30 15 -30 15 -30 -30 -1 -30 -30 -30 15 -15 30 45</t>
  </si>
  <si>
    <t>45 30 -15 15 -30 -30 -30 -30 -30 15 -30 15 30 75 30 30 -15 -45 -45 90 -60 -45 -15 15 -15 30 75 30 75 30 75 60 -75 -30 -75 -30 -30 -60 -75 -60 -30 -60 -45 -75 60 15 45 15 30 45 60 -75 60 60 15 15 60 60 90 45 75 -60 -15 0 -15 -30 -15 -60 -15 -60 90 -45 -15 30 15 0 30 -15 30 45 45 30 -15 30 0 15 30 -15 -45 90 -60 -15 -60 -15 -30 -15 0 -15 -60 75 45 90 60 60 15 15 60 60 -75 60 45 30 15 45 15 60 -75 -45 -60 -30 -60 -75 -60 -30 -30 -75 -30 -75 60 75 30 75 30 75 30 -15 15 -15 -45 -60 90 -45 -45 -15 30 30 75 30 15 -30 15 -30 -30 -30 -30 -30 15 -15 30 45</t>
  </si>
  <si>
    <t>45 30 -15 15 -30 -30 -30 -1 -30 -30 15 -30 15 30 75 30 30 -15 -45 -45 90 -60 -45 -15 15 -15 30 75 30 75 30 75 60 -75 -30 -75 -30 -30 -60 -75 -60 -1 -60 -45 -75 60 15 45 15 30 45 60 -75 60 60 15 15 60 60 90 45 75 -60 -15 0 -15 -30 -15 -60 -15 -60 90 -45 -15 -1 30 15 0 -1 -1 30 -1 -1 -1 -1 -1 -1 30 -1 45 45 -1 30 -1 -1 -1 -1 -1 -1 30 -1 -1 0 15 30 -1 -15 -45 90 -60 -15 -60 -15 -30 -15 0 -15 -60 75 45 90 60 60 15 15 60 60 -75 60 45 30 15 45 15 60 -75 -45 -60 -1 -60 -75 -60 -30 -30 -75 -30 -75 60 75 30 75 30 75 30 -15 15 -15 -45 -60 90 -45 -45 -15 30 30 75 30 15 -30 15 -30 -30 -1 -30 -30 -30 15 -15 30 45</t>
  </si>
  <si>
    <t>45 30 -15 15 -30 -30 -30 -30 -30 15 -30 15 30 75 30 30 -15 -45 -45 90 -60 -45 -15 15 -15 30 75 30 75 30 75 60 -75 -30 -75 -30 -30 -60 -75 -60 -60 -45 -75 60 15 45 15 30 45 60 -75 60 60 15 15 60 60 90 45 75 -60 -15 0 -15 -30 -15 -60 -15 -60 90 -45 -15 30 15 0 30 30 45 45 30 30 0 15 30 -15 -45 90 -60 -15 -60 -15 -30 -15 0 -15 -60 75 45 90 60 60 15 15 60 60 -75 60 45 30 15 45 15 60 -75 -45 -60 -60 -75 -60 -30 -30 -75 -30 -75 60 75 30 75 30 75 30 -15 15 -15 -45 -60 90 -45 -45 -15 30 30 75 30 15 -30 15 -30 -30 -30 -30 -30 15 -15 30 45</t>
  </si>
  <si>
    <t>45 30 -15 15 -30 -30 -30 -1 -30 -30 15 -30 15 30 75 30 30 -15 -45 -45 90 -60 -45 -15 15 -15 30 75 30 75 30 75 60 -75 -30 -75 -30 -30 -60 -75 -60 -1 -60 -45 -75 60 15 45 15 30 45 60 -75 60 60 -1 15 60 60 90 45 75 -60 -15 0 -15 -30 -15 -60 -15 -60 90 -45 -15 -1 30 15 0 -1 -1 -1 -1 -1 -1 -1 -1 -1 30 -1 45 45 -1 30 -1 -1 -1 -1 -1 -1 -1 -1 -1 0 15 30 -1 -15 -45 90 -60 -15 -60 -15 -30 -15 0 -15 -60 75 45 90 60 60 15 -1 60 60 -75 60 45 30 15 45 15 60 -75 -45 -60 -1 -60 -75 -60 -30 -30 -75 -30 -75 60 75 30 75 30 75 30 -15 15 -15 -45 -60 90 -45 -45 -15 30 30 75 30 15 -30 15 -30 -30 -1 -30 -30 -30 15 -15 30 45</t>
  </si>
  <si>
    <t>45 30 -15 15 -30 -30 -30 -30 -30 15 -30 15 30 75 30 30 -15 -45 -45 90 -60 -45 -15 15 -15 30 75 30 75 30 75 60 -75 -30 -75 -30 -30 -60 -75 -60 -60 -45 -75 60 15 45 15 30 45 60 -75 60 60 15 60 60 90 45 75 -60 -15 0 -15 -30 -15 -60 -15 -60 90 -45 -15 30 15 0 30 45 45 30 0 15 30 -15 -45 90 -60 -15 -60 -15 -30 -15 0 -15 -60 75 45 90 60 60 15 60 60 -75 60 45 30 15 45 15 60 -75 -45 -60 -60 -75 -60 -30 -30 -75 -30 -75 60 75 30 75 30 75 30 -15 15 -15 -45 -60 90 -45 -45 -15 30 30 75 30 15 -30 15 -30 -30 -30 -30 -30 15 -15 30 45</t>
  </si>
  <si>
    <t>45 30 -15 15 -30 -30 -30 -1 -30 -30 15 -30 15 30 75 30 30 -15 -45 -45 90 -60 -45 -15 15 -15 30 75 30 75 30 75 60 -75 -30 -75 -30 -30 -60 -75 -60 -1 -60 -45 -75 60 15 45 15 -1 45 60 -75 60 60 -1 15 60 60 90 45 75 -60 -15 0 -15 -30 -15 -60 -1 -60 90 -45 -15 -1 30 15 0 -1 -1 -1 -1 -1 -1 -1 -1 -1 30 -1 45 45 -1 30 -1 -1 -1 -1 -1 -1 -1 -1 -1 0 15 30 -1 -15 -45 90 -60 -1 -60 -15 -30 -15 0 -15 -60 75 45 90 60 60 15 -1 60 60 -75 60 45 -1 15 45 15 60 -75 -45 -60 -1 -60 -75 -60 -30 -30 -75 -30 -75 60 75 30 75 30 75 30 -15 15 -15 -45 -60 90 -45 -45 -15 30 30 75 30 15 -30 15 -30 -30 -1 -30 -30 -30 15 -15 30 45</t>
  </si>
  <si>
    <t>45 30 -15 15 -30 -30 -30 -30 -30 15 -30 15 30 75 30 30 -15 -45 -45 90 -60 -45 -15 15 -15 30 75 30 75 30 75 60 -75 -30 -75 -30 -30 -60 -75 -60 -60 -45 -75 60 15 45 15 45 60 -75 60 60 15 60 60 90 45 75 -60 -15 0 -15 -30 -15 -60 -60 90 -45 -15 30 15 0 30 45 45 30 0 15 30 -15 -45 90 -60 -60 -15 -30 -15 0 -15 -60 75 45 90 60 60 15 60 60 -75 60 45 15 45 15 60 -75 -45 -60 -60 -75 -60 -30 -30 -75 -30 -75 60 75 30 75 30 75 30 -15 15 -15 -45 -60 90 -45 -45 -15 30 30 75 30 15 -30 15 -30 -30 -30 -30 -30 15 -15 30 45</t>
  </si>
  <si>
    <t>45 30 -15 15 -30 -30 -30 -1 -30 -30 15 -30 15 30 75 30 30 -15 -45 -45 90 -60 -45 -15 15 -15 30 75 30 75 30 75 60 -75 -30 -75 -30 -30 -60 -75 -60 -1 -60 -45 -75 60 15 45 15 -1 45 60 -75 60 60 -1 -1 60 60 90 45 75 -60 -15 0 -15 -1 -15 -60 -1 -60 90 -45 -15 -1 30 15 0 -1 -1 -1 -1 -1 -1 -1 -1 -1 30 -1 45 45 -1 30 -1 -1 -1 -1 -1 -1 -1 -1 -1 0 15 30 -1 -15 -45 90 -60 -1 -60 -15 -1 -15 0 -15 -60 75 45 90 60 60 -1 -1 60 60 -75 60 45 -1 15 45 15 60 -75 -45 -60 -1 -60 -75 -60 -30 -30 -75 -30 -75 60 75 30 75 30 75 30 -15 15 -15 -45 -60 90 -45 -45 -15 30 30 75 30 15 -30 15 -30 -30 -1 -30 -30 -30 15 -15 30 45</t>
  </si>
  <si>
    <t>45 30 -15 15 -30 -30 -30 -30 -30 15 -30 15 30 75 30 30 -15 -45 -45 90 -60 -45 -15 15 -15 30 75 30 75 30 75 60 -75 -30 -75 -30 -30 -60 -75 -60 -60 -45 -75 60 15 45 15 45 60 -75 60 60 60 60 90 45 75 -60 -15 0 -15 -15 -60 -60 90 -45 -15 30 15 0 30 45 45 30 0 15 30 -15 -45 90 -60 -60 -15 -15 0 -15 -60 75 45 90 60 60 60 60 -75 60 45 15 45 15 60 -75 -45 -60 -60 -75 -60 -30 -30 -75 -30 -75 60 75 30 75 30 75 30 -15 15 -15 -45 -60 90 -45 -45 -15 30 30 75 30 15 -30 15 -30 -30 -30 -30 -30 15 -15 30 45</t>
  </si>
  <si>
    <t>45 30 -15 15 -30 -30 -30 -1 -30 -30 15 -30 15 30 75 30 30 -15 -45 -45 90 -60 -45 -15 15 -15 30 75 30 75 30 75 60 -75 -30 -75 -1 -30 -60 -75 -60 -1 -60 -45 -75 60 15 45 15 -1 45 60 -75 60 60 -1 -1 60 60 90 45 75 -60 -15 0 -1 -1 -15 -60 -1 -60 90 -45 -15 -1 30 15 0 -1 -1 -1 -1 -1 -1 -1 -1 -1 30 -1 45 45 -1 30 -1 -1 -1 -1 -1 -1 -1 -1 -1 0 15 30 -1 -15 -45 90 -60 -1 -60 -15 -1 -1 0 -15 -60 75 45 90 60 60 -1 -1 60 60 -75 60 45 -1 15 45 15 60 -75 -45 -60 -1 -60 -75 -60 -30 -1 -75 -30 -75 60 75 30 75 30 75 30 -15 15 -15 -45 -60 90 -45 -45 -15 30 30 75 30 15 -30 15 -30 -30 -1 -30 -30 -30 15 -15 30 45</t>
  </si>
  <si>
    <t>45 30 -15 15 -30 -30 -30 -30 -30 15 -30 15 30 75 30 30 -15 -45 -45 90 -60 -45 -15 15 -15 30 75 30 75 30 75 60 -75 -30 -75 -30 -60 -75 -60 -60 -45 -75 60 15 45 15 45 60 -75 60 60 60 60 90 45 75 -60 -15 0 -15 -60 -60 90 -45 -15 30 15 0 30 45 45 30 0 15 30 -15 -45 90 -60 -60 -15 0 -15 -60 75 45 90 60 60 60 60 -75 60 45 15 45 15 60 -75 -45 -60 -60 -75 -60 -30 -75 -30 -75 60 75 30 75 30 75 30 -15 15 -15 -45 -60 90 -45 -45 -15 30 30 75 30 15 -30 15 -30 -30 -30 -30 -30 15 -15 30 45</t>
  </si>
  <si>
    <t>45 30 -15 15 -30 -30 -30 -1 -30 -30 15 -30 15 30 75 30 30 -15 -45 -45 90 -60 -45 -15 15 -1 30 75 30 75 30 75 60 -75 -30 -75 -1 -30 -60 -75 -60 -1 -60 -45 -75 60 15 45 15 -1 45 60 -75 60 60 -1 -1 60 60 90 45 75 -60 -15 0 -1 -1 -15 -60 -1 -60 90 -45 -15 -1 -1 15 0 -1 -1 -1 -1 -1 -1 -1 -1 -1 30 -1 45 45 -1 30 -1 -1 -1 -1 -1 -1 -1 -1 -1 0 15 -1 -1 -15 -45 90 -60 -1 -60 -15 -1 -1 0 -15 -60 75 45 90 60 60 -1 -1 60 60 -75 60 45 -1 15 45 15 60 -75 -45 -60 -1 -60 -75 -60 -30 -1 -75 -30 -75 60 75 30 75 30 75 30 -1 15 -15 -45 -60 90 -45 -45 -15 30 30 75 30 15 -30 15 -30 -30 -1 -30 -30 -30 15 -15 30 45</t>
  </si>
  <si>
    <t>45 30 -15 15 -30 -30 -30 -30 -30 15 -30 15 30 75 30 30 -15 -45 -45 90 -60 -45 -15 15 30 75 30 75 30 75 60 -75 -30 -75 -30 -60 -75 -60 -60 -45 -75 60 15 45 15 45 60 -75 60 60 60 60 90 45 75 -60 -15 0 -15 -60 -60 90 -45 -15 15 0 30 45 45 30 0 15 -15 -45 90 -60 -60 -15 0 -15 -60 75 45 90 60 60 60 60 -75 60 45 15 45 15 60 -75 -45 -60 -60 -75 -60 -30 -75 -30 -75 60 75 30 75 30 75 30 15 -15 -45 -60 90 -45 -45 -15 30 30 75 30 15 -30 15 -30 -30 -30 -30 -30 15 -15 30 45</t>
  </si>
  <si>
    <t>45 30 -15 15 -30 -30 -30 -1 -30 -30 15 -30 15 30 75 30 30 -15 -45 -45 90 -60 -45 -15 15 -1 30 75 30 75 30 75 60 -75 -30 -75 -1 -30 -60 -75 -60 -1 -60 -45 -75 60 15 45 15 -1 45 60 -75 60 60 -1 -1 60 60 90 45 75 -60 -15 0 -1 -1 -15 -60 -1 -60 -1 -45 -15 -1 -1 -1 0 -1 -1 -1 -1 -1 -1 -1 -1 -1 30 -1 45 45 -1 30 -1 -1 -1 -1 -1 -1 -1 -1 -1 0 -1 -1 -1 -15 -45 -1 -60 -1 -60 -15 -1 -1 0 -15 -60 75 45 90 60 60 -1 -1 60 60 -75 60 45 -1 15 45 15 60 -75 -45 -60 -1 -60 -75 -60 -30 -1 -75 -30 -75 60 75 30 75 30 75 30 -1 15 -15 -45 -60 90 -45 -45 -15 30 30 75 30 15 -30 15 -30 -30 -1 -30 -30 -30 15 -15 30 45</t>
  </si>
  <si>
    <t>45 30 -15 15 -30 -30 -30 -30 -30 15 -30 15 30 75 30 30 -15 -45 -45 90 -60 -45 -15 15 30 75 30 75 30 75 60 -75 -30 -75 -30 -60 -75 -60 -60 -45 -75 60 15 45 15 45 60 -75 60 60 60 60 90 45 75 -60 -15 0 -15 -60 -60 -45 -15 0 30 45 45 30 0 -15 -45 -60 -60 -15 0 -15 -60 75 45 90 60 60 60 60 -75 60 45 15 45 15 60 -75 -45 -60 -60 -75 -60 -30 -75 -30 -75 60 75 30 75 30 75 30 15 -15 -45 -60 90 -45 -45 -15 30 30 75 30 15 -30 15 -30 -30 -30 -30 -30 15 -15 30 45</t>
  </si>
  <si>
    <t>45 30 -15 15 -30 -30 -30 -1 -30 -30 15 -30 15 30 75 30 30 -15 -45 -45 90 -60 -45 -15 15 -1 30 75 30 75 30 75 60 -75 -30 -75 -1 -30 -60 -75 -60 -1 -60 -45 -75 60 15 45 15 -1 45 60 -75 60 60 -1 -1 60 60 -1 45 75 -60 -15 -1 -1 -1 -15 -60 -1 -60 -1 -45 -15 -1 -1 -1 0 -1 -1 -1 -1 -1 -1 -1 -1 -1 30 -1 45 45 -1 30 -1 -1 -1 -1 -1 -1 -1 -1 -1 0 -1 -1 -1 -15 -45 -1 -60 -1 -60 -15 -1 -1 -1 -15 -60 75 45 -1 60 60 -1 -1 60 60 -75 60 45 -1 15 45 15 60 -75 -45 -60 -1 -60 -75 -60 -30 -1 -75 -30 -75 60 75 30 75 30 75 30 -1 15 -15 -45 -60 90 -45 -45 -15 30 30 75 30 15 -30 15 -30 -30 -1 -30 -30 -30 15 -15 30 45</t>
  </si>
  <si>
    <t>45 30 -15 15 -30 -30 -30 -30 -30 15 -30 15 30 75 30 30 -15 -45 -45 90 -60 -45 -15 15 30 75 30 75 30 75 60 -75 -30 -75 -30 -60 -75 -60 -60 -45 -75 60 15 45 15 45 60 -75 60 60 60 60 45 75 -60 -15 -15 -60 -60 -45 -15 0 30 45 45 30 0 -15 -45 -60 -60 -15 -15 -60 75 45 60 60 60 60 -75 60 45 15 45 15 60 -75 -45 -60 -60 -75 -60 -30 -75 -30 -75 60 75 30 75 30 75 30 15 -15 -45 -60 90 -45 -45 -15 30 30 75 30 15 -30 15 -30 -30 -30 -30 -30 15 -15 30 45</t>
  </si>
  <si>
    <t>45 30 -15 15 -30 -30 -30 -1 -30 -30 15 -30 15 30 75 30 30 -15 -45 -45 90 -60 -45 -15 -1 -1 30 75 30 75 30 75 60 -75 -30 -75 -1 -30 -60 -75 -60 -1 -60 -45 -75 60 15 45 15 -1 45 60 -75 60 60 -1 -1 60 60 -1 45 75 -60 -15 -1 -1 -1 -15 -60 -1 -60 -1 -45 -1 -1 -1 -1 0 -1 -1 -1 -1 -1 -1 -1 -1 -1 30 -1 45 45 -1 30 -1 -1 -1 -1 -1 -1 -1 -1 -1 0 -1 -1 -1 -1 -45 -1 -60 -1 -60 -15 -1 -1 -1 -15 -60 75 45 -1 60 60 -1 -1 60 60 -75 60 45 -1 15 45 15 60 -75 -45 -60 -1 -60 -75 -60 -30 -1 -75 -30 -75 60 75 30 75 30 75 30 -1 -1 -15 -45 -60 90 -45 -45 -15 30 30 75 30 15 -30 15 -30 -30 -1 -30 -30 -30 15 -15 30 45</t>
  </si>
  <si>
    <t>45 30 -15 15 -30 -30 -30 -30 -30 15 -30 15 30 75 30 30 -15 -45 -45 90 -60 -45 -15 30 75 30 75 30 75 60 -75 -30 -75 -30 -60 -75 -60 -60 -45 -75 60 15 45 15 45 60 -75 60 60 60 60 45 75 -60 -15 -15 -60 -60 -45 0 30 45 45 30 0 -45 -60 -60 -15 -15 -60 75 45 60 60 60 60 -75 60 45 15 45 15 60 -75 -45 -60 -60 -75 -60 -30 -75 -30 -75 60 75 30 75 30 75 30 -15 -45 -60 90 -45 -45 -15 30 30 75 30 15 -30 15 -30 -30 -30 -30 -30 15 -15 30 45</t>
  </si>
  <si>
    <t>45 30 -15 15 -30 -30 -30 -1 -30 -30 15 -30 15 30 75 30 30 -15 -45 -45 90 -60 -1 -15 -1 -1 30 75 30 75 30 75 60 -75 -30 -75 -1 -30 -60 -75 -60 -1 -60 -45 -75 60 15 -1 15 -1 45 60 -75 60 60 -1 -1 60 60 -1 45 75 -60 -15 -1 -1 -1 -15 -60 -1 -60 -1 -45 -1 -1 -1 -1 0 -1 -1 -1 -1 -1 -1 -1 -1 -1 30 -1 45 45 -1 30 -1 -1 -1 -1 -1 -1 -1 -1 -1 0 -1 -1 -1 -1 -45 -1 -60 -1 -60 -15 -1 -1 -1 -15 -60 75 45 -1 60 60 -1 -1 60 60 -75 60 45 -1 15 -1 15 60 -75 -45 -60 -1 -60 -75 -60 -30 -1 -75 -30 -75 60 75 30 75 30 75 30 -1 -1 -15 -1 -60 90 -45 -45 -15 30 30 75 30 15 -30 15 -30 -30 -1 -30 -30 -30 15 -15 30 45</t>
  </si>
  <si>
    <t>45 30 -15 15 -30 -30 -30 -30 -30 15 -30 15 30 75 30 30 -15 -45 -45 90 -60 -15 30 75 30 75 30 75 60 -75 -30 -75 -30 -60 -75 -60 -60 -45 -75 60 15 15 45 60 -75 60 60 60 60 45 75 -60 -15 -15 -60 -60 -45 0 30 45 45 30 0 -45 -60 -60 -15 -15 -60 75 45 60 60 60 60 -75 60 45 15 15 60 -75 -45 -60 -60 -75 -60 -30 -75 -30 -75 60 75 30 75 30 75 30 -15 -60 90 -45 -45 -15 30 30 75 30 15 -30 15 -30 -30 -30 -30 -30 15 -15 30 45</t>
  </si>
  <si>
    <t>summarries</t>
  </si>
  <si>
    <t>gamma</t>
  </si>
  <si>
    <t>delta</t>
  </si>
  <si>
    <t>-45 -30 0 0 -45 0 0 45 45 60 30 75 -60 -75 -75 -60 75 30 60 45 45 0 0 -45 0 0 -30 -45</t>
  </si>
  <si>
    <t>-45 -30 0 -45 0 45 45 30 75 -75 -75 75 30 45 45 0 -45 0 -30 -45</t>
  </si>
  <si>
    <t>-45 -30 0 0 45 45 30 75 -75 -75 75 30 45 45 0 0 -30 -45</t>
  </si>
  <si>
    <t>-45 -30 0 0 45 30 75 -75 -75 75 30 45 0 0 -30 -45</t>
  </si>
  <si>
    <t>-45 -30 0 -45 0 45 45 30 75 -60 -75 -75 -60 75 30 45 45 0 -45 0 -30 -45</t>
  </si>
  <si>
    <t>-45 -30 0 -45 0 45 45 60 30 75 -60 -75 -75 -60 75 30 60 45 45 0 -45 0 -30 -45</t>
  </si>
  <si>
    <t>sst_ 1</t>
  </si>
  <si>
    <t>sst_ 3</t>
  </si>
  <si>
    <t>sst_ 5</t>
  </si>
  <si>
    <t>sst_ 7</t>
  </si>
  <si>
    <t>sst_ 9</t>
  </si>
  <si>
    <t>sst_11</t>
  </si>
  <si>
    <t>targets</t>
  </si>
  <si>
    <t>EA-FXI</t>
  </si>
  <si>
    <t>Bella</t>
  </si>
  <si>
    <t>last 4 panels</t>
  </si>
  <si>
    <t xml:space="preserve">optimiser </t>
  </si>
  <si>
    <t>LP2 error</t>
  </si>
  <si>
    <t xml:space="preserve">ply count </t>
  </si>
  <si>
    <t>LP1 error</t>
  </si>
  <si>
    <t>LP9 error</t>
  </si>
  <si>
    <t>LP10 error</t>
  </si>
  <si>
    <t>LP11 error</t>
  </si>
  <si>
    <t>LP12 error</t>
  </si>
  <si>
    <t>\textsc{Bella}</t>
  </si>
  <si>
    <t>LP3 error</t>
  </si>
  <si>
    <t>LP4 error</t>
  </si>
  <si>
    <t>objective</t>
  </si>
  <si>
    <t>multirow{2}{*}{40}</t>
  </si>
  <si>
    <t>multirow{2}{*}{44}</t>
  </si>
  <si>
    <t>multirow{2}{*}{48}</t>
  </si>
  <si>
    <t>multirow{2}{*}{52}</t>
  </si>
  <si>
    <t>multirow{2}{*}{56}</t>
  </si>
  <si>
    <t>multirow{2}{*}{60}</t>
  </si>
  <si>
    <t>panel index</t>
  </si>
  <si>
    <t>LP9 target</t>
  </si>
  <si>
    <t>LP9 EA</t>
  </si>
  <si>
    <t>LP9 BELLA</t>
  </si>
  <si>
    <t>LP10 target</t>
  </si>
  <si>
    <t>LP10 EA</t>
  </si>
  <si>
    <t>LP10 BELLA</t>
  </si>
  <si>
    <t>buckling EA</t>
  </si>
  <si>
    <t>buckling Bella</t>
  </si>
  <si>
    <t>LP3 EA</t>
  </si>
  <si>
    <t>LP3 BELLA</t>
  </si>
  <si>
    <t>LP4 EA</t>
  </si>
  <si>
    <t>LP4 BELLA</t>
  </si>
  <si>
    <t>p 10 EA</t>
  </si>
  <si>
    <t>p10 BELLA</t>
  </si>
  <si>
    <t>objective EA</t>
  </si>
  <si>
    <t>objective BELLA</t>
  </si>
  <si>
    <t>-45 -30 -30 0 -1 0 -45 -1 0 0 30 45 45 60 30 -1 75 -60 -75 -75 -60 75 -1 30 60 45 45 30 0 0 -1 -45 0 -1 0 -30 -30 -45</t>
  </si>
  <si>
    <t>-45 -30 -30 0 0 -45 0 0 30 45 45 60 30 75 -60 -75 -75 -60 75 30 60 45 45 30 0 0 -45 0 0 -30 -30 -45</t>
  </si>
  <si>
    <t>-45 -1 -30 0 -1 0 -45 -1 0 0 -1 45 45 60 30 -1 75 -60 -75 -75 -60 75 -1 30 60 45 45 -1 0 0 -1 -45 0 -1 0 -30 -1 -45</t>
  </si>
  <si>
    <t>-45 -1 -30 0 -1 -1 -45 -1 0 -1 -1 45 45 -1 30 -1 75 -1 -75 -75 -1 75 -1 30 -1 45 45 -1 -1 0 -1 -45 -1 -1 0 -30 -1 -45</t>
  </si>
  <si>
    <t>-45 -1 -30 0 -1 -1 -1 -1 0 -1 -1 45 45 -1 30 -1 75 -1 -75 -75 -1 75 -1 30 -1 45 45 -1 -1 0 -1 -1 -1 -1 0 -30 -1 -45</t>
  </si>
  <si>
    <t>-45 -1 -30 0 -1 -1 -1 -1 0 -1 -1 45 -1 -1 30 -1 75 -1 -75 -75 -1 75 -1 30 -1 -1 45 -1 -1 0 -1 -1 -1 -1 0 -30 -1 -45</t>
  </si>
  <si>
    <t>-45 -1 -30 0 -1 -1 -45 -1 0 -1 -1 45 45 -1 30 -1 75 -60 -75 -75 -60 75 -1 30 -1 45 45 -1 -1 0 -1 -45 -1 -1 0 -30 -1 -45</t>
  </si>
  <si>
    <t>-45 -1 -30 0 -1 -1 -45 -1 0 -1 -1 45 45 60 30 -1 75 -60 -75 -75 -60 75 -1 30 60 45 45 -1 -1 0 -1 -45 -1 -1 0 -30 -1 -45</t>
  </si>
  <si>
    <t>-45 -30 -30 0 15 0 -45 -30 0 0 30 45 45 60 30 30 75 -60 -75 -75 -60 75 30 30 60 45 45 30 0 0 -30 -45 0 15 0 -30 -30 -45</t>
  </si>
  <si>
    <t>-45 -30 -30 0 -1 0 -45 -1 0 0 30 45 45 60 30 30 75 -60 -75 -75 -60 75 30 30 60 45 45 30 0 0 -1 -45 0 -1 0 -30 -30 -45</t>
  </si>
  <si>
    <t>-45 -30 -30 0 0 -45 0 0 30 45 45 60 30 30 75 -60 -75 -75 -60 75 30 30 60 45 45 30 0 0 -45 0 0 -30 -30 -45</t>
  </si>
  <si>
    <t>-45 -30 -30 0 -1 0 -45 -1 0 0 -1 45 45 60 30 -1 75 -60 -75 -75 -60 75 -1 30 60 45 45 -1 0 0 -1 -45 0 -1 0 -30 -30 -45</t>
  </si>
  <si>
    <t>-45 -30 -30 0 0 -45 0 0 45 45 60 30 75 -60 -75 -75 -60 75 30 60 45 45 0 0 -45 0 0 -30 -30 -45</t>
  </si>
  <si>
    <t>lampam_target[9]</t>
  </si>
  <si>
    <t>lampam_target[10]</t>
  </si>
  <si>
    <t>lampam_target[3]</t>
  </si>
  <si>
    <t>lampam_target[4]</t>
  </si>
  <si>
    <t>mean</t>
  </si>
  <si>
    <t>max</t>
  </si>
  <si>
    <t>multirow{2}{*}{80}</t>
  </si>
  <si>
    <t>multirow{2}{*}{84}</t>
  </si>
  <si>
    <t>multirow{2}{*}{88}</t>
  </si>
  <si>
    <t>multirow{2}{*}{92}</t>
  </si>
  <si>
    <t>multirow{2}{*}{96}</t>
  </si>
  <si>
    <t>multirow{2}{*}{100}</t>
  </si>
  <si>
    <t>multirow{2}{*}{104}</t>
  </si>
  <si>
    <t>multirow{2}{*}{108}</t>
  </si>
  <si>
    <t>multirow{2}{*}{112}</t>
  </si>
  <si>
    <t>multirow{2}{*}{116}</t>
  </si>
  <si>
    <t>multirow{2}{*}{120}</t>
  </si>
  <si>
    <t>multirow{2}{*}{124}</t>
  </si>
  <si>
    <t>multirow{2}{*}{128}</t>
  </si>
  <si>
    <t>multirow{2}{*}{132}</t>
  </si>
  <si>
    <t>multirow{2}{*}{136}</t>
  </si>
  <si>
    <t>multirow{2}{*}{140}</t>
  </si>
  <si>
    <t>multirow{2}{*}{144}</t>
  </si>
  <si>
    <t>multirow{2}{*}{148}</t>
  </si>
  <si>
    <t>multirow{2}{*}{152}</t>
  </si>
  <si>
    <t>multirow{2}{*}{156}</t>
  </si>
  <si>
    <t>multirow{2}{*}{160}</t>
  </si>
  <si>
    <t>multirow{2}{*}{164}</t>
  </si>
  <si>
    <t>multirow{2}{*}{168}</t>
  </si>
  <si>
    <t>multirow{2}{*}{172}</t>
  </si>
  <si>
    <t>multirow{2}{*}{176}</t>
  </si>
  <si>
    <t>multirow{2}{*}{180}</t>
  </si>
  <si>
    <t>test case 1</t>
  </si>
  <si>
    <t>test case 2</t>
  </si>
  <si>
    <t>test case 3</t>
  </si>
  <si>
    <t>average LP errors</t>
  </si>
  <si>
    <t>max LP errors</t>
  </si>
  <si>
    <t>-45 -45 -30 -1 -60 -45 90 45 30 45 75 -60 -1 -75 60 60 -1 45 0 0 45 -1 60 60 -75 -1 -60 75 45 30 45 90 -45 -60 -1 -30 -45 -45</t>
  </si>
  <si>
    <t>-45 -45 -30 -60 -45 90 45 30 45 75 -60 -75 60 60 45 0 0 45 60 60 -75 -60 75 45 30 45 90 -45 -60 -30 -45 -45</t>
  </si>
  <si>
    <t>-45 -1 -30 -1 -60 -45 90 45 30 -1 75 -60 -1 -75 60 60 -1 45 0 0 45 -1 60 60 -75 -1 -60 75 -1 30 45 90 -45 -60 -1 -30 -1 -45</t>
  </si>
  <si>
    <t>-45 -30 -60 -45 90 45 30 75 -60 -75 60 60 45 0 0 45 60 60 -75 -60 75 30 45 90 -45 -60 -30 -45</t>
  </si>
  <si>
    <t>-45 -1 -1 -1 -60 -1 90 -1 -1 -1 75 -60 -1 -75 60 60 -1 45 0 0 45 -1 60 60 -75 -1 -60 75 -1 -1 -1 90 -1 -60 -1 -1 -1 -45</t>
  </si>
  <si>
    <t>-45 -60 90 75 -60 -75 60 60 45 0 0 45 60 60 -75 -60 75 90 -60 -45</t>
  </si>
  <si>
    <t>-45 -1 -1 -1 -60 -1 90 -1 -1 -1 75 -60 -1 -75 -1 60 -1 45 0 0 45 -1 60 -1 -75 -1 -60 75 -1 -1 -1 90 -1 -60 -1 -1 -1 -45</t>
  </si>
  <si>
    <t>-45 -60 90 75 -60 -75 60 45 0 0 45 60 -75 -60 75 90 -60 -45</t>
  </si>
  <si>
    <t>-45 -1 -1 -1 -60 -1 90 -1 -1 -1 75 -1 -1 -75 -1 60 -1 45 0 0 45 -1 60 -1 -75 -1 -1 75 -1 -1 -1 90 -1 -60 -1 -1 -1 -45</t>
  </si>
  <si>
    <t>-45 -60 90 75 -75 60 45 0 0 45 60 -75 75 90 -60 -45</t>
  </si>
  <si>
    <t>-45 -1 -1 -1 -60 -45 90 -1 -1 -1 75 -60 -1 -75 60 60 -1 45 0 0 45 -1 60 60 -75 -1 -60 75 -1 -1 -1 90 -45 -60 -1 -1 -1 -45</t>
  </si>
  <si>
    <t>-45 -60 -45 90 75 -60 -75 60 60 45 0 0 45 60 60 -75 -60 75 90 -45 -60 -45</t>
  </si>
  <si>
    <t>-45 -1 -1 -1 -60 -45 90 45 -1 -1 75 -60 -1 -75 60 60 -1 45 0 0 45 -1 60 60 -75 -1 -60 75 -1 -1 45 90 -45 -60 -1 -1 -1 -45</t>
  </si>
  <si>
    <t>-45 -60 -45 90 45 75 -60 -75 60 60 45 0 0 45 60 60 -75 -60 75 45 90 -45 -60 -45</t>
  </si>
  <si>
    <t>-45 -45 -30 -30 -60 -45 90 45 30 45 75 -60 -45 -75 60 60 30 45 0 0 45 30 60 60 -75 -45 -60 75 45 30 45 90 -45 -60 -30 -30 -45 -45</t>
  </si>
  <si>
    <t>-45 -45 -30 -30 -60 -45 90 45 30 45 75 -60 -1 -75 60 60 -1 45 0 0 45 -1 60 60 -75 -1 -60 75 45 30 45 90 -45 -60 -30 -30 -45 -45</t>
  </si>
  <si>
    <t>-45 -45 -30 -30 -60 -45 90 45 30 45 75 -60 -75 60 60 45 0 0 45 60 60 -75 -60 75 45 30 45 90 -45 -60 -30 -30 -45 -45</t>
  </si>
  <si>
    <t>-45 -45 -30 -1 -60 -45 90 45 30 -1 75 -60 -1 -75 60 60 -1 45 0 0 45 -1 60 60 -75 -1 -60 75 -1 30 45 90 -45 -60 -1 -30 -45 -45</t>
  </si>
  <si>
    <t>-45 -45 -30 -60 -45 90 45 30 75 -60 -75 60 60 45 0 0 45 60 60 -75 -60 75 30 45 90 -45 -60 -30 -45 -45</t>
  </si>
  <si>
    <t>-45 -15 -45 -1 -15 -30 -30 15 0 -1 15 -1 0 45 30 30 45 90 90 90 90 45 30 30 45 0 -1 15 -1 0 15 -30 -30 -15 -1 -45 -15 -45</t>
  </si>
  <si>
    <t>-45 -15 -45 -15 -30 -30 15 0 15 0 45 30 30 45 90 90 90 90 45 30 30 45 0 15 0 15 -30 -30 -15 -45 -15 -45</t>
  </si>
  <si>
    <t>-45 -1 -45 -1 -15 -30 -30 -1 0 -1 15 -1 0 45 30 30 45 90 90 90 90 45 30 30 45 0 -1 15 -1 0 -1 -30 -30 -15 -1 -45 -1 -45</t>
  </si>
  <si>
    <t>-45 -45 -15 -30 -30 0 15 0 45 30 30 45 90 90 90 90 45 30 30 45 0 15 0 -30 -30 -15 -45 -45</t>
  </si>
  <si>
    <t>-45 -1 -45 -1 -15 -30 -1 -1 0 -1 15 -1 -1 45 30 -1 45 -1 90 90 -1 45 -1 30 45 -1 -1 15 -1 0 -1 -1 -30 -15 -1 -45 -1 -45</t>
  </si>
  <si>
    <t>-45 -45 -15 -30 0 15 45 30 45 90 90 45 30 45 15 0 -30 -15 -45 -45</t>
  </si>
  <si>
    <t>-45 -1 -45 -1 -15 -30 -1 -1 0 -1 15 -1 -1 -1 30 -1 45 -1 90 90 -1 45 -1 30 -1 -1 -1 15 -1 0 -1 -1 -30 -15 -1 -45 -1 -45</t>
  </si>
  <si>
    <t>-45 -45 -15 -30 0 15 30 45 90 90 45 30 15 0 -30 -15 -45 -45</t>
  </si>
  <si>
    <t>-45 -1 -1 -1 -15 -30 -1 -1 0 -1 15 -1 -1 -1 30 -1 45 -1 90 90 -1 45 -1 30 -1 -1 -1 15 -1 0 -1 -1 -30 -15 -1 -1 -1 -45</t>
  </si>
  <si>
    <t>-45 -15 -30 0 15 30 45 90 90 45 30 15 0 -30 -15 -45</t>
  </si>
  <si>
    <t>-45 -1 -45 -1 -15 -30 -30 -1 0 -1 15 -1 -1 45 30 -1 45 -1 90 90 -1 45 -1 30 45 -1 -1 15 -1 0 -1 -30 -30 -15 -1 -45 -1 -45</t>
  </si>
  <si>
    <t>-45 -45 -15 -30 -30 0 15 45 30 45 90 90 45 30 45 15 0 -30 -30 -15 -45 -45</t>
  </si>
  <si>
    <t>-45 -1 -45 -1 -15 -30 -30 -1 0 -1 15 -1 -1 45 30 30 45 -1 90 90 -1 45 30 30 45 -1 -1 15 -1 0 -1 -30 -30 -15 -1 -45 -1 -45</t>
  </si>
  <si>
    <t>-45 -45 -15 -30 -30 0 15 45 30 30 45 90 90 45 30 30 45 15 0 -30 -30 -15 -45 -45</t>
  </si>
  <si>
    <t>-45 -15 -45 -45 -15 -30 -30 15 0 0 15 45 0 45 30 30 45 90 90 90 90 45 30 30 45 0 45 15 0 0 15 -30 -30 -15 -45 -45 -15 -45</t>
  </si>
  <si>
    <t>-45 -15 -45 -1 -15 -30 -30 15 0 0 15 -1 0 45 30 30 45 90 90 90 90 45 30 30 45 0 -1 15 0 0 15 -30 -30 -15 -1 -45 -15 -45</t>
  </si>
  <si>
    <t>-45 -15 -45 -15 -30 -30 15 0 0 15 0 45 30 30 45 90 90 90 90 45 30 30 45 0 15 0 0 15 -30 -30 -15 -45 -15 -45</t>
  </si>
  <si>
    <t>-45 -15 -45 -1 -15 -30 -30 -1 0 -1 15 -1 0 45 30 30 45 90 90 90 90 45 30 30 45 0 -1 15 -1 0 -1 -30 -30 -15 -1 -45 -15 -45</t>
  </si>
  <si>
    <t>-45 -15 -45 -15 -30 -30 0 15 0 45 30 30 45 90 90 90 90 45 30 30 45 0 15 0 -30 -30 -15 -45 -15 -45</t>
  </si>
  <si>
    <t>45 0 45 45 0 -45 -30 -45 -45 0 0 0 -30 0 -45 -45 0 45 75 45 30 30 45 90 90 90 90 -75 90 -45 -45 90 -75 90 90 90 90 45 30 30 45 75 45 0 -45 -45 0 -30 0 0 0 -45 -45 -30 -45 0 45 45 0 45</t>
  </si>
  <si>
    <t>45 0 -1 45 0 -45 -30 -45 -1 0 0 0 -30 0 -45 -45 0 45 75 45 30 30 45 90 90 90 90 -75 90 -45 -45 90 -75 90 90 90 90 45 30 30 45 75 45 0 -45 -45 0 -30 0 0 0 -1 -45 -30 -45 0 45 -1 0 45</t>
  </si>
  <si>
    <t>45 0 45 0 -45 -30 -45 0 0 0 -30 0 -45 -45 0 45 75 45 30 30 45 90 90 90 90 -75 90 -45 -45 90 -75 90 90 90 90 45 30 30 45 75 45 0 -45 -45 0 -30 0 0 0 -45 -30 -45 0 45 0 45</t>
  </si>
  <si>
    <t>45 0 -1 45 0 -45 -30 -45 -1 0 0 0 -30 0 -45 -1 0 45 75 45 30 30 45 90 90 90 -1 -75 90 -45 -45 90 -75 -1 90 90 90 45 30 30 45 75 45 0 -1 -45 0 -30 0 0 0 -1 -45 -30 -45 0 45 -1 0 45</t>
  </si>
  <si>
    <t>45 0 45 0 -45 -30 -45 0 0 0 -30 0 -45 0 45 75 45 30 30 45 90 90 90 -75 90 -45 -45 90 -75 90 90 90 45 30 30 45 75 45 0 -45 0 -30 0 0 0 -45 -30 -45 0 45 0 45</t>
  </si>
  <si>
    <t>45 0 -1 -1 0 -45 -30 -45 -1 0 0 0 -1 0 -45 -1 0 45 75 45 30 30 45 90 90 90 -1 -75 90 -45 -45 90 -75 -1 90 90 90 45 30 30 45 75 45 0 -1 -45 0 -1 0 0 0 -1 -45 -30 -45 0 -1 -1 0 45</t>
  </si>
  <si>
    <t>45 0 0 -45 -30 -45 0 0 0 0 -45 0 45 75 45 30 30 45 90 90 90 -75 90 -45 -45 90 -75 90 90 90 45 30 30 45 75 45 0 -45 0 0 0 0 -45 -30 -45 0 0 45</t>
  </si>
  <si>
    <t>45 0 -1 -1 0 -45 -30 -45 -1 0 0 0 -1 -1 -45 -1 0 45 75 45 30 -1 45 90 90 90 -1 -75 90 -45 -45 90 -75 -1 90 90 90 45 -1 30 45 75 45 0 -1 -45 -1 -1 0 0 0 -1 -45 -30 -45 0 -1 -1 0 45</t>
  </si>
  <si>
    <t>45 0 0 -45 -30 -45 0 0 0 -45 0 45 75 45 30 45 90 90 90 -75 90 -45 -45 90 -75 90 90 90 45 30 45 75 45 0 -45 0 0 0 -45 -30 -45 0 0 45</t>
  </si>
  <si>
    <t>45 -1 -1 -1 0 -45 -30 -45 -1 0 0 0 -1 -1 -45 -1 0 45 75 45 30 -1 45 -1 90 90 -1 -75 90 -45 -45 90 -75 -1 90 90 -1 45 -1 30 45 75 45 0 -1 -45 -1 -1 0 0 0 -1 -45 -30 -45 0 -1 -1 -1 45</t>
  </si>
  <si>
    <t>45 0 -45 -30 -45 0 0 0 -45 0 45 75 45 30 45 90 90 -75 90 -45 -45 90 -75 90 90 45 30 45 75 45 0 -45 0 0 0 -45 -30 -45 0 45</t>
  </si>
  <si>
    <t>-45 -15 -15 -60 90 45 0 -15 0 -30 -30 -60 -30 -30 -45 -15 0 30 30 15 15 15 60 45 15 -15 30 0 30 30 0 30 0 -30 -30 -30 -30 -30 -75 90 -60 -60 -60 75 60 90 90 -75 60 75 30 30 30 0 -30 15 30 60 90 60 60 90 60 30 15 -30 0 30 30 30 75 60 -75 90 90 60 75 -60 -60 -60 90 -75 -30 -30 -30 -30 -30 0 30 0 30 30 0 30 -15 15 45 60 15 15 15 30 30 0 -15 -45 -30 -30 -60 -30 -30 0 -15 0 45 90 -60 -15 -15 -45</t>
  </si>
  <si>
    <t>-45 -15 -15 -60 90 45 0 -15 0 -30 -30 -60 -1 -30 -45 -15 0 -1 30 15 15 15 60 45 15 -15 30 0 30 30 0 30 0 -30 -30 -30 -30 -30 -75 90 -60 -60 -60 75 60 90 90 -75 60 75 30 30 30 0 -30 15 30 60 90 60 60 90 60 30 15 -30 0 30 30 30 75 60 -75 90 90 60 75 -60 -60 -60 90 -75 -30 -30 -30 -30 -30 0 30 0 30 30 0 30 -15 15 45 60 15 15 15 30 -1 0 -15 -45 -30 -1 -60 -30 -30 0 -15 0 45 90 -60 -15 -15 -45</t>
  </si>
  <si>
    <t>-45 -15 -15 -60 90 45 0 -15 0 -30 -30 -60 -30 -45 -15 0 30 15 15 15 60 45 15 -15 30 0 30 30 0 30 0 -30 -30 -30 -30 -30 -75 90 -60 -60 -60 75 60 90 90 -75 60 75 30 30 30 0 -30 15 30 60 90 60 60 90 60 30 15 -30 0 30 30 30 75 60 -75 90 90 60 75 -60 -60 -60 90 -75 -30 -30 -30 -30 -30 0 30 0 30 30 0 30 -15 15 45 60 15 15 15 30 0 -15 -45 -30 -60 -30 -30 0 -15 0 45 90 -60 -15 -15 -45</t>
  </si>
  <si>
    <t>-45 -15 -15 -60 90 45 0 -15 0 -30 -30 -60 -1 -30 -45 -15 0 -1 30 15 15 15 60 45 15 -15 30 0 30 30 0 30 0 -30 -30 -30 -30 -30 -75 90 -60 -60 -1 75 60 90 90 -75 60 75 30 30 30 0 -30 15 30 60 90 -1 -1 90 60 30 15 -30 0 30 30 30 75 60 -75 90 90 60 75 -1 -60 -60 90 -75 -30 -30 -30 -30 -30 0 30 0 30 30 0 30 -15 15 45 60 15 15 15 30 -1 0 -15 -45 -30 -1 -60 -30 -30 0 -15 0 45 90 -60 -15 -15 -45</t>
  </si>
  <si>
    <t>-45 -15 -15 -60 90 45 0 -15 0 -30 -30 -60 -30 -45 -15 0 30 15 15 15 60 45 15 -15 30 0 30 30 0 30 0 -30 -30 -30 -30 -30 -75 90 -60 -60 75 60 90 90 -75 60 75 30 30 30 0 -30 15 30 60 90 90 60 30 15 -30 0 30 30 30 75 60 -75 90 90 60 75 -60 -60 90 -75 -30 -30 -30 -30 -30 0 30 0 30 30 0 30 -15 15 45 60 15 15 15 30 0 -15 -45 -30 -60 -30 -30 0 -15 0 45 90 -60 -15 -15 -45</t>
  </si>
  <si>
    <t>-45 -15 -15 -60 90 45 0 -15 -1 -30 -30 -60 -1 -30 -45 -15 0 -1 30 15 15 15 60 45 15 -15 30 -1 30 30 0 30 0 -30 -30 -30 -30 -30 -75 90 -60 -60 -1 75 60 90 90 -75 60 75 30 30 30 0 -30 15 30 60 90 -1 -1 90 60 30 15 -30 0 30 30 30 75 60 -75 90 90 60 75 -1 -60 -60 90 -75 -30 -30 -30 -30 -30 0 30 0 30 30 -1 30 -15 15 45 60 15 15 15 30 -1 0 -15 -45 -30 -1 -60 -30 -30 -1 -15 0 45 90 -60 -15 -15 -45</t>
  </si>
  <si>
    <t>-45 -15 -15 -60 90 45 0 -15 -30 -30 -60 -30 -45 -15 0 30 15 15 15 60 45 15 -15 30 30 30 0 30 0 -30 -30 -30 -30 -30 -75 90 -60 -60 75 60 90 90 -75 60 75 30 30 30 0 -30 15 30 60 90 90 60 30 15 -30 0 30 30 30 75 60 -75 90 90 60 75 -60 -60 90 -75 -30 -30 -30 -30 -30 0 30 0 30 30 30 -15 15 45 60 15 15 15 30 0 -15 -45 -30 -60 -30 -30 -15 0 45 90 -60 -15 -15 -45</t>
  </si>
  <si>
    <t>-45 -15 -1 -60 90 45 0 -15 -1 -30 -30 -60 -1 -30 -45 -15 0 -1 30 -1 15 15 60 45 15 -15 30 -1 30 30 0 30 0 -30 -30 -30 -30 -30 -75 90 -60 -60 -1 75 60 90 90 -75 60 75 30 30 30 0 -30 15 30 60 90 -1 -1 90 60 30 15 -30 0 30 30 30 75 60 -75 90 90 60 75 -1 -60 -60 90 -75 -30 -30 -30 -30 -30 0 30 0 30 30 -1 30 -15 15 45 60 15 15 -1 30 -1 0 -15 -45 -30 -1 -60 -30 -30 -1 -15 0 45 90 -60 -1 -15 -45</t>
  </si>
  <si>
    <t>-45 -15 -60 90 45 0 -15 -30 -30 -60 -30 -45 -15 0 30 15 15 60 45 15 -15 30 30 30 0 30 0 -30 -30 -30 -30 -30 -75 90 -60 -60 75 60 90 90 -75 60 75 30 30 30 0 -30 15 30 60 90 90 60 30 15 -30 0 30 30 30 75 60 -75 90 90 60 75 -60 -60 90 -75 -30 -30 -30 -30 -30 0 30 0 30 30 30 -15 15 45 60 15 15 30 0 -15 -45 -30 -60 -30 -30 -15 0 45 90 -60 -15 -45</t>
  </si>
  <si>
    <t>-45 -15 -1 -60 90 45 0 -15 -1 -30 -30 -60 -1 -30 -45 -15 0 -1 30 -1 15 15 60 45 15 -15 30 -1 30 30 0 30 0 -30 -30 -1 -30 -30 -75 90 -60 -60 -1 75 60 90 90 -75 60 75 -1 30 30 0 -30 15 30 60 90 -1 -1 90 60 30 15 -30 0 30 30 -1 75 60 -75 90 90 60 75 -1 -60 -60 90 -75 -30 -30 -1 -30 -30 0 30 0 30 30 -1 30 -15 15 45 60 15 15 -1 30 -1 0 -15 -45 -30 -1 -60 -30 -30 -1 -15 0 45 90 -60 -1 -15 -45</t>
  </si>
  <si>
    <t>-45 -15 -60 90 45 0 -15 -30 -30 -60 -30 -45 -15 0 30 15 15 60 45 15 -15 30 30 30 0 30 0 -30 -30 -30 -30 -75 90 -60 -60 75 60 90 90 -75 60 75 30 30 0 -30 15 30 60 90 90 60 30 15 -30 0 30 30 75 60 -75 90 90 60 75 -60 -60 90 -75 -30 -30 -30 -30 0 30 0 30 30 30 -15 15 45 60 15 15 30 0 -15 -45 -30 -60 -30 -30 -15 0 45 90 -60 -15 -45</t>
  </si>
  <si>
    <t>-45 -15 -1 -60 90 45 0 -15 -1 -30 -30 -60 -1 -30 -45 -15 0 -1 30 -1 15 15 60 45 15 -15 30 -1 30 30 -1 30 0 -30 -30 -1 -30 -30 -75 -1 -60 -60 -1 75 60 90 90 -75 60 75 -1 30 30 0 -30 15 30 60 90 -1 -1 90 60 30 15 -30 0 30 30 -1 75 60 -75 90 90 60 75 -1 -60 -60 -1 -75 -30 -30 -1 -30 -30 0 30 -1 30 30 -1 30 -15 15 45 60 15 15 -1 30 -1 0 -15 -45 -30 -1 -60 -30 -30 -1 -15 0 45 90 -60 -1 -15 -45</t>
  </si>
  <si>
    <t>-45 -15 -60 90 45 0 -15 -30 -30 -60 -30 -45 -15 0 30 15 15 60 45 15 -15 30 30 30 30 0 -30 -30 -30 -30 -75 -60 -60 75 60 90 90 -75 60 75 30 30 0 -30 15 30 60 90 90 60 30 15 -30 0 30 30 75 60 -75 90 90 60 75 -60 -60 -75 -30 -30 -30 -30 0 30 30 30 30 -15 15 45 60 15 15 30 0 -15 -45 -30 -60 -30 -30 -15 0 45 90 -60 -15 -45</t>
  </si>
  <si>
    <t>-45 -15 -1 -60 90 45 0 -15 -1 -30 -30 -60 -1 -30 -45 -15 0 -1 30 -1 15 15 60 45 15 -15 30 -1 30 30 -1 30 0 -30 -30 -1 -30 -30 -75 -1 -1 -60 -1 75 -1 90 90 -75 60 75 -1 30 30 0 -30 15 30 60 90 -1 -1 90 60 30 15 -30 0 30 30 -1 75 60 -75 90 90 -1 75 -1 -60 -1 -1 -75 -30 -30 -1 -30 -30 0 30 -1 30 30 -1 30 -15 15 45 60 15 15 -1 30 -1 0 -15 -45 -30 -1 -60 -30 -30 -1 -15 0 45 90 -60 -1 -15 -45</t>
  </si>
  <si>
    <t>-45 -15 -60 90 45 0 -15 -30 -30 -60 -30 -45 -15 0 30 15 15 60 45 15 -15 30 30 30 30 0 -30 -30 -30 -30 -75 -60 75 90 90 -75 60 75 30 30 0 -30 15 30 60 90 90 60 30 15 -30 0 30 30 75 60 -75 90 90 75 -60 -75 -30 -30 -30 -30 0 30 30 30 30 -15 15 45 60 15 15 30 0 -15 -45 -30 -60 -30 -30 -15 0 45 90 -60 -15 -45</t>
  </si>
  <si>
    <t>-45 -1 -1 -60 90 45 0 -15 -1 -30 -30 -60 -1 -30 -45 -15 0 -1 30 -1 15 -1 60 45 15 -15 30 -1 30 30 -1 30 0 -30 -30 -1 -30 -30 -75 -1 -1 -60 -1 75 -1 90 90 -75 60 75 -1 30 30 0 -30 15 30 60 90 -1 -1 90 60 30 15 -30 0 30 30 -1 75 60 -75 90 90 -1 75 -1 -60 -1 -1 -75 -30 -30 -1 -30 -30 0 30 -1 30 30 -1 30 -15 15 45 60 -1 15 -1 30 -1 0 -15 -45 -30 -1 -60 -30 -30 -1 -15 0 45 90 -60 -1 -1 -45</t>
  </si>
  <si>
    <t>-45 -60 90 45 0 -15 -30 -30 -60 -30 -45 -15 0 30 15 60 45 15 -15 30 30 30 30 0 -30 -30 -30 -30 -75 -60 75 90 90 -75 60 75 30 30 0 -30 15 30 60 90 90 60 30 15 -30 0 30 30 75 60 -75 90 90 75 -60 -75 -30 -30 -30 -30 0 30 30 30 30 -15 15 45 60 15 30 0 -15 -45 -30 -60 -30 -30 -15 0 45 90 -60 -45</t>
  </si>
  <si>
    <t>-45 -1 -1 -60 90 45 0 -15 -1 -30 -30 -60 -1 -30 -45 -1 0 -1 30 -1 -1 -1 60 45 15 -15 30 -1 30 30 -1 30 0 -30 -30 -1 -30 -30 -75 -1 -1 -60 -1 75 -1 90 90 -75 60 75 -1 30 30 0 -30 15 30 60 90 -1 -1 90 60 30 15 -30 0 30 30 -1 75 60 -75 90 90 -1 75 -1 -60 -1 -1 -75 -30 -30 -1 -30 -30 0 30 -1 30 30 -1 30 -15 15 45 60 -1 -1 -1 30 -1 0 -1 -45 -30 -1 -60 -30 -30 -1 -15 0 45 90 -60 -1 -1 -45</t>
  </si>
  <si>
    <t>-45 -60 90 45 0 -15 -30 -30 -60 -30 -45 0 30 60 45 15 -15 30 30 30 30 0 -30 -30 -30 -30 -75 -60 75 90 90 -75 60 75 30 30 0 -30 15 30 60 90 90 60 30 15 -30 0 30 30 75 60 -75 90 90 75 -60 -75 -30 -30 -30 -30 0 30 30 30 30 -15 15 45 60 30 0 -45 -30 -60 -30 -30 -15 0 45 90 -60 -45</t>
  </si>
  <si>
    <t>-45 -1 -1 -60 90 45 0 -15 -1 -30 -30 -60 -1 -30 -45 -1 0 -1 30 -1 -1 -1 60 45 15 -15 30 -1 30 30 -1 30 0 -30 -30 -1 -30 -30 -1 -1 -1 -60 -1 75 -1 90 90 -75 60 -1 -1 30 30 0 -30 15 30 60 90 -1 -1 90 60 30 15 -30 0 30 30 -1 -1 60 -75 90 90 -1 75 -1 -60 -1 -1 -1 -30 -30 -1 -30 -30 0 30 -1 30 30 -1 30 -15 15 45 60 -1 -1 -1 30 -1 0 -1 -45 -30 -1 -60 -30 -30 -1 -15 0 45 90 -60 -1 -1 -45</t>
  </si>
  <si>
    <t>-45 -60 90 45 0 -15 -30 -30 -60 -30 -45 0 30 60 45 15 -15 30 30 30 30 0 -30 -30 -30 -30 -60 75 90 90 -75 60 30 30 0 -30 15 30 60 90 90 60 30 15 -30 0 30 30 60 -75 90 90 75 -60 -30 -30 -30 -30 0 30 30 30 30 -15 15 45 60 30 0 -45 -30 -60 -30 -30 -15 0 45 90 -60 -45</t>
  </si>
  <si>
    <t>-45 -30 -30 -15 -30 -45 -15 15 -15 30 30 15 45 0 0 30 30 60 90 45 30 15 0 15 15 30 -15 -45 -15 -45 -30 0 -15 -15 -30 -30 -30 -60 -75 -75 75 60 90 -75 -60 -60 -30 15 30 15 15 60 90 -75 75 90 75 60 45 45 60 45 45 45 90 -45 -15 -30 -60 -60 -45 -45 -45 -30 -45 -15 -60 -15 30 60 30 15 30 15 60 45 45 75 90 -60 -60 90 75 45 45 60 15 30 15 30 60 30 -15 -60 -15 -45 -30 -45 -45 -45 -60 -60 -30 -15 -45 90 45 45 45 60 45 45 60 75 90 75 -75 90 60 15 15 30 15 -30 -60 -60 -75 90 60 75 -75 -75 -60 -30 -30 -30 -15 -15 0 -30 -45 -15 -45 -15 30 15 15 0 15 30 45 90 60 30 30 0 0 45 15 30 30 -15 15 -15 -45 -30 -15 -30 -30 -45</t>
  </si>
  <si>
    <t>-45 -30 -30 -15 -30 -45 -15 15 -15 30 30 15 45 0 0 30 30 60 90 45 30 15 0 15 15 30 -15 -1 -15 -45 -30 0 -15 -15 -30 -30 -30 -60 -75 -75 75 60 90 -75 -60 -60 -30 15 30 15 15 60 90 -75 75 90 75 60 45 45 60 45 45 45 90 -45 -15 -30 -60 -60 -45 -45 -45 -30 -45 -15 -60 -15 30 60 30 15 30 15 60 -1 45 75 90 -60 -60 90 75 45 -1 60 15 30 15 30 60 30 -15 -60 -15 -45 -30 -45 -45 -45 -60 -60 -30 -15 -45 90 45 45 45 60 45 45 60 75 90 75 -75 90 60 15 15 30 15 -30 -60 -60 -75 90 60 75 -75 -75 -60 -30 -30 -30 -15 -15 0 -30 -45 -15 -1 -15 30 15 15 0 15 30 45 90 60 30 30 0 0 45 15 30 30 -15 15 -15 -45 -30 -15 -30 -30 -45</t>
  </si>
  <si>
    <t>-45 -30 -30 -15 -30 -45 -15 15 -15 30 30 15 45 0 0 30 30 60 90 45 30 15 0 15 15 30 -15 -15 -45 -30 0 -15 -15 -30 -30 -30 -60 -75 -75 75 60 90 -75 -60 -60 -30 15 30 15 15 60 90 -75 75 90 75 60 45 45 60 45 45 45 90 -45 -15 -30 -60 -60 -45 -45 -45 -30 -45 -15 -60 -15 30 60 30 15 30 15 60 45 75 90 -60 -60 90 75 45 60 15 30 15 30 60 30 -15 -60 -15 -45 -30 -45 -45 -45 -60 -60 -30 -15 -45 90 45 45 45 60 45 45 60 75 90 75 -75 90 60 15 15 30 15 -30 -60 -60 -75 90 60 75 -75 -75 -60 -30 -30 -30 -15 -15 0 -30 -45 -15 -15 30 15 15 0 15 30 45 90 60 30 30 0 0 45 15 30 30 -15 15 -15 -45 -30 -15 -30 -30 -45</t>
  </si>
  <si>
    <t>-45 -30 -30 -15 -30 -45 -15 15 -15 30 30 15 45 0 0 30 30 60 90 45 30 15 0 15 15 30 -15 -1 -15 -45 -30 0 -15 -15 -30 -30 -30 -60 -75 -75 75 60 90 -1 -60 -60 -30 15 30 15 15 60 90 -75 75 90 75 60 45 45 60 45 45 45 90 -45 -15 -30 -60 -60 -45 -45 -45 -30 -45 -15 -60 -15 30 60 30 15 30 15 60 -1 45 -1 90 -60 -60 90 -1 45 -1 60 15 30 15 30 60 30 -15 -60 -15 -45 -30 -45 -45 -45 -60 -60 -30 -15 -45 90 45 45 45 60 45 45 60 75 90 75 -75 90 60 15 15 30 15 -30 -60 -60 -1 90 60 75 -75 -75 -60 -30 -30 -30 -15 -15 0 -30 -45 -15 -1 -15 30 15 15 0 15 30 45 90 60 30 30 0 0 45 15 30 30 -15 15 -15 -45 -30 -15 -30 -30 -45</t>
  </si>
  <si>
    <t>-45 -30 -30 -15 -30 -45 -15 15 -15 30 30 15 45 0 0 30 30 60 90 45 30 15 0 15 15 30 -15 -15 -45 -30 0 -15 -15 -30 -30 -30 -60 -75 -75 75 60 90 -60 -60 -30 15 30 15 15 60 90 -75 75 90 75 60 45 45 60 45 45 45 90 -45 -15 -30 -60 -60 -45 -45 -45 -30 -45 -15 -60 -15 30 60 30 15 30 15 60 45 90 -60 -60 90 45 60 15 30 15 30 60 30 -15 -60 -15 -45 -30 -45 -45 -45 -60 -60 -30 -15 -45 90 45 45 45 60 45 45 60 75 90 75 -75 90 60 15 15 30 15 -30 -60 -60 90 60 75 -75 -75 -60 -30 -30 -30 -15 -15 0 -30 -45 -15 -15 30 15 15 0 15 30 45 90 60 30 30 0 0 45 15 30 30 -15 15 -15 -45 -30 -15 -30 -30 -45</t>
  </si>
  <si>
    <t>-45 -30 -30 -1 -30 -45 -15 15 -15 30 30 15 45 0 0 30 30 60 90 45 30 15 0 15 15 30 -15 -1 -15 -45 -30 0 -15 -15 -30 -30 -30 -60 -75 -75 75 60 90 -1 -60 -60 -30 15 30 -1 15 60 90 -75 75 90 75 60 45 45 60 45 45 45 90 -45 -15 -30 -60 -60 -45 -45 -45 -30 -45 -15 -60 -15 30 60 30 15 30 15 60 -1 45 -1 90 -60 -60 90 -1 45 -1 60 15 30 15 30 60 30 -15 -60 -15 -45 -30 -45 -45 -45 -60 -60 -30 -15 -45 90 45 45 45 60 45 45 60 75 90 75 -75 90 60 15 -1 30 15 -30 -60 -60 -1 90 60 75 -75 -75 -60 -30 -30 -30 -15 -15 0 -30 -45 -15 -1 -15 30 15 15 0 15 30 45 90 60 30 30 0 0 45 15 30 30 -15 15 -15 -45 -30 -1 -30 -30 -45</t>
  </si>
  <si>
    <t>-45 -30 -30 -30 -45 -15 15 -15 30 30 15 45 0 0 30 30 60 90 45 30 15 0 15 15 30 -15 -15 -45 -30 0 -15 -15 -30 -30 -30 -60 -75 -75 75 60 90 -60 -60 -30 15 30 15 60 90 -75 75 90 75 60 45 45 60 45 45 45 90 -45 -15 -30 -60 -60 -45 -45 -45 -30 -45 -15 -60 -15 30 60 30 15 30 15 60 45 90 -60 -60 90 45 60 15 30 15 30 60 30 -15 -60 -15 -45 -30 -45 -45 -45 -60 -60 -30 -15 -45 90 45 45 45 60 45 45 60 75 90 75 -75 90 60 15 30 15 -30 -60 -60 90 60 75 -75 -75 -60 -30 -30 -30 -15 -15 0 -30 -45 -15 -15 30 15 15 0 15 30 45 90 60 30 30 0 0 45 15 30 30 -15 15 -15 -45 -30 -30 -30 -45</t>
  </si>
  <si>
    <t>-45 -30 -30 -1 -30 -45 -15 15 -15 30 30 -1 45 0 0 30 30 60 90 45 30 15 0 15 15 30 -15 -1 -15 -45 -30 0 -1 -15 -30 -30 -30 -60 -75 -75 75 60 90 -1 -60 -60 -30 15 30 -1 15 60 90 -75 75 90 75 60 45 45 60 45 45 45 90 -45 -15 -30 -60 -60 -45 -45 -45 -30 -45 -15 -60 -15 30 60 30 15 30 15 60 -1 45 -1 90 -60 -60 90 -1 45 -1 60 15 30 15 30 60 30 -15 -60 -15 -45 -30 -45 -45 -45 -60 -60 -30 -15 -45 90 45 45 45 60 45 45 60 75 90 75 -75 90 60 15 -1 30 15 -30 -60 -60 -1 90 60 75 -75 -75 -60 -30 -30 -30 -15 -1 0 -30 -45 -15 -1 -15 30 15 15 0 15 30 45 90 60 30 30 0 0 45 -1 30 30 -15 15 -15 -45 -30 -1 -30 -30 -45</t>
  </si>
  <si>
    <t>-45 -30 -30 -30 -45 -15 15 -15 30 30 45 0 0 30 30 60 90 45 30 15 0 15 15 30 -15 -15 -45 -30 0 -15 -30 -30 -30 -60 -75 -75 75 60 90 -60 -60 -30 15 30 15 60 90 -75 75 90 75 60 45 45 60 45 45 45 90 -45 -15 -30 -60 -60 -45 -45 -45 -30 -45 -15 -60 -15 30 60 30 15 30 15 60 45 90 -60 -60 90 45 60 15 30 15 30 60 30 -15 -60 -15 -45 -30 -45 -45 -45 -60 -60 -30 -15 -45 90 45 45 45 60 45 45 60 75 90 75 -75 90 60 15 30 15 -30 -60 -60 90 60 75 -75 -75 -60 -30 -30 -30 -15 0 -30 -45 -15 -15 30 15 15 0 15 30 45 90 60 30 30 0 0 45 30 30 -15 15 -15 -45 -30 -30 -30 -45</t>
  </si>
  <si>
    <t>-45 -30 -30 -1 -30 -45 -15 15 -15 30 30 -1 45 0 0 30 30 60 90 45 30 -1 0 15 15 30 -15 -1 -15 -45 -30 0 -1 -15 -30 -30 -30 -60 -75 -75 75 60 90 -1 -60 -60 -30 15 30 -1 15 60 90 -75 75 90 75 60 45 45 60 45 45 45 90 -45 -1 -30 -60 -60 -45 -45 -45 -30 -45 -15 -60 -15 30 60 30 15 30 15 60 -1 45 -1 90 -60 -60 90 -1 45 -1 60 15 30 15 30 60 30 -15 -60 -15 -45 -30 -45 -45 -45 -60 -60 -30 -1 -45 90 45 45 45 60 45 45 60 75 90 75 -75 90 60 15 -1 30 15 -30 -60 -60 -1 90 60 75 -75 -75 -60 -30 -30 -30 -15 -1 0 -30 -45 -15 -1 -15 30 15 15 0 -1 30 45 90 60 30 30 0 0 45 -1 30 30 -15 15 -15 -45 -30 -1 -30 -30 -45</t>
  </si>
  <si>
    <t>-45 -30 -30 -30 -45 -15 15 -15 30 30 45 0 0 30 30 60 90 45 30 0 15 15 30 -15 -15 -45 -30 0 -15 -30 -30 -30 -60 -75 -75 75 60 90 -60 -60 -30 15 30 15 60 90 -75 75 90 75 60 45 45 60 45 45 45 90 -45 -30 -60 -60 -45 -45 -45 -30 -45 -15 -60 -15 30 60 30 15 30 15 60 45 90 -60 -60 90 45 60 15 30 15 30 60 30 -15 -60 -15 -45 -30 -45 -45 -45 -60 -60 -30 -45 90 45 45 45 60 45 45 60 75 90 75 -75 90 60 15 30 15 -30 -60 -60 90 60 75 -75 -75 -60 -30 -30 -30 -15 0 -30 -45 -15 -15 30 15 15 0 30 45 90 60 30 30 0 0 45 30 30 -15 15 -15 -45 -30 -30 -30 -45</t>
  </si>
  <si>
    <t>-45 -30 -30 -1 -30 -45 -15 15 -15 30 30 -1 45 0 0 30 30 60 90 45 30 -1 0 15 15 30 -15 -1 -15 -45 -30 0 -1 -15 -30 -30 -30 -60 -75 -75 75 60 90 -1 -60 -60 -30 15 30 -1 15 60 90 -75 75 90 75 60 45 45 60 45 45 -1 90 -45 -1 -30 -60 -60 -45 -45 -45 -30 -1 -15 -60 -15 30 60 30 15 30 15 60 -1 45 -1 90 -60 -60 90 -1 45 -1 60 15 30 15 30 60 30 -15 -60 -15 -1 -30 -45 -45 -45 -60 -60 -30 -1 -45 90 -1 45 45 60 45 45 60 75 90 75 -75 90 60 15 -1 30 15 -30 -60 -60 -1 90 60 75 -75 -75 -60 -30 -30 -30 -15 -1 0 -30 -45 -15 -1 -15 30 15 15 0 -1 30 45 90 60 30 30 0 0 45 -1 30 30 -15 15 -15 -45 -30 -1 -30 -30 -45</t>
  </si>
  <si>
    <t>-45 -30 -30 -30 -45 -15 15 -15 30 30 45 0 0 30 30 60 90 45 30 0 15 15 30 -15 -15 -45 -30 0 -15 -30 -30 -30 -60 -75 -75 75 60 90 -60 -60 -30 15 30 15 60 90 -75 75 90 75 60 45 45 60 45 45 90 -45 -30 -60 -60 -45 -45 -45 -30 -15 -60 -15 30 60 30 15 30 15 60 45 90 -60 -60 90 45 60 15 30 15 30 60 30 -15 -60 -15 -30 -45 -45 -45 -60 -60 -30 -45 90 45 45 60 45 45 60 75 90 75 -75 90 60 15 30 15 -30 -60 -60 90 60 75 -75 -75 -60 -30 -30 -30 -15 0 -30 -45 -15 -15 30 15 15 0 30 45 90 60 30 30 0 0 45 30 30 -15 15 -15 -45 -30 -30 -30 -45</t>
  </si>
  <si>
    <t>-45 -30 -30 -1 -30 -45 -15 15 -15 30 30 -1 45 0 0 30 30 60 90 45 30 -1 -1 15 15 30 -15 -1 -15 -45 -30 0 -1 -15 -30 -30 -30 -60 -75 -75 75 60 90 -1 -60 -60 -30 15 30 -1 15 60 -1 -75 75 90 75 60 45 45 60 45 45 -1 90 -45 -1 -30 -60 -60 -45 -45 -45 -30 -1 -15 -60 -15 30 60 30 15 30 15 60 -1 45 -1 90 -60 -60 90 -1 45 -1 60 15 30 15 30 60 30 -15 -60 -15 -1 -30 -45 -45 -45 -60 -60 -30 -1 -45 90 -1 45 45 60 45 45 60 75 90 75 -75 -1 60 15 -1 30 15 -30 -60 -60 -1 90 60 75 -75 -75 -60 -30 -30 -30 -15 -1 0 -30 -45 -15 -1 -15 30 15 15 -1 -1 30 45 90 60 30 30 0 0 45 -1 30 30 -15 15 -15 -45 -30 -1 -30 -30 -45</t>
  </si>
  <si>
    <t>-45 -30 -30 -30 -45 -15 15 -15 30 30 45 0 0 30 30 60 90 45 30 15 15 30 -15 -15 -45 -30 0 -15 -30 -30 -30 -60 -75 -75 75 60 90 -60 -60 -30 15 30 15 60 -75 75 90 75 60 45 45 60 45 45 90 -45 -30 -60 -60 -45 -45 -45 -30 -15 -60 -15 30 60 30 15 30 15 60 45 90 -60 -60 90 45 60 15 30 15 30 60 30 -15 -60 -15 -30 -45 -45 -45 -60 -60 -30 -45 90 45 45 60 45 45 60 75 90 75 -75 60 15 30 15 -30 -60 -60 90 60 75 -75 -75 -60 -30 -30 -30 -15 0 -30 -45 -15 -15 30 15 15 30 45 90 60 30 30 0 0 45 30 30 -15 15 -15 -45 -30 -30 -30 -45</t>
  </si>
  <si>
    <t>-45 -30 -30 -1 -30 -45 -15 15 -15 30 30 -1 45 0 0 30 30 60 90 45 30 -1 -1 15 15 30 -15 -1 -15 -45 -30 0 -1 -1 -30 -30 -30 -60 -75 -75 75 60 90 -1 -60 -60 -30 15 30 -1 15 60 -1 -75 75 90 75 60 45 45 60 45 45 -1 90 -45 -1 -30 -60 -60 -45 -45 -45 -30 -1 -15 -60 -15 30 60 30 15 30 -1 60 -1 45 -1 90 -60 -60 90 -1 45 -1 60 -1 30 15 30 60 30 -15 -60 -15 -1 -30 -45 -45 -45 -60 -60 -30 -1 -45 90 -1 45 45 60 45 45 60 75 90 75 -75 -1 60 15 -1 30 15 -30 -60 -60 -1 90 60 75 -75 -75 -60 -30 -30 -30 -1 -1 0 -30 -45 -15 -1 -15 30 15 15 -1 -1 30 45 90 60 30 30 0 0 45 -1 30 30 -15 15 -15 -45 -30 -1 -30 -30 -45</t>
  </si>
  <si>
    <t>-45 -30 -30 -30 -45 -15 15 -15 30 30 45 0 0 30 30 60 90 45 30 15 15 30 -15 -15 -45 -30 0 -30 -30 -30 -60 -75 -75 75 60 90 -60 -60 -30 15 30 15 60 -75 75 90 75 60 45 45 60 45 45 90 -45 -30 -60 -60 -45 -45 -45 -30 -15 -60 -15 30 60 30 15 30 60 45 90 -60 -60 90 45 60 30 15 30 60 30 -15 -60 -15 -30 -45 -45 -45 -60 -60 -30 -45 90 45 45 60 45 45 60 75 90 75 -75 60 15 30 15 -30 -60 -60 90 60 75 -75 -75 -60 -30 -30 -30 0 -30 -45 -15 -15 30 15 15 30 45 90 60 30 30 0 0 45 30 30 -15 15 -15 -45 -30 -30 -30 -45</t>
  </si>
  <si>
    <t>-45 -30 -30 -1 -30 -45 -15 15 -15 30 30 -1 45 0 0 30 30 60 90 45 30 -1 -1 15 15 30 -15 -1 -15 -45 -30 0 -1 -1 -30 -30 -30 -60 -75 -75 75 60 90 -1 -60 -60 -30 15 30 -1 15 60 -1 -75 75 90 75 60 45 -1 60 45 45 -1 90 -45 -1 -30 -60 -60 -1 -45 -45 -30 -1 -15 -60 -15 30 60 30 15 30 -1 60 -1 45 -1 90 -60 -60 90 -1 45 -1 60 -1 30 15 30 60 30 -15 -60 -15 -1 -30 -45 -45 -1 -60 -60 -30 -1 -45 90 -1 45 45 60 -1 45 60 75 90 75 -75 -1 60 15 -1 30 15 -30 -60 -60 -1 90 60 75 -75 -75 -60 -30 -30 -30 -1 -1 0 -30 -45 -15 -1 -15 30 15 15 -1 -1 30 45 90 60 30 30 0 0 45 -1 30 30 -15 15 -15 -45 -30 -1 -30 -30 -45</t>
  </si>
  <si>
    <t>-45 -30 -30 -30 -45 -15 15 -15 30 30 45 0 0 30 30 60 90 45 30 15 15 30 -15 -15 -45 -30 0 -30 -30 -30 -60 -75 -75 75 60 90 -60 -60 -30 15 30 15 60 -75 75 90 75 60 45 60 45 45 90 -45 -30 -60 -60 -45 -45 -30 -15 -60 -15 30 60 30 15 30 60 45 90 -60 -60 90 45 60 30 15 30 60 30 -15 -60 -15 -30 -45 -45 -60 -60 -30 -45 90 45 45 60 45 60 75 90 75 -75 60 15 30 15 -30 -60 -60 90 60 75 -75 -75 -60 -30 -30 -30 0 -30 -45 -15 -15 30 15 15 30 45 90 60 30 30 0 0 45 30 30 -15 15 -15 -45 -30 -30 -30 -45</t>
  </si>
  <si>
    <t>-45 -30 -30 -1 -30 -45 -15 15 -15 30 30 -1 45 0 0 30 30 60 90 45 30 -1 -1 15 15 30 -15 -1 -15 -45 -30 0 -1 -1 -30 -1 -30 -60 -75 -75 75 60 90 -1 -60 -60 -30 15 30 -1 15 60 -1 -75 75 90 75 60 45 -1 60 45 45 -1 90 -45 -1 -30 -60 -60 -1 -45 -45 -30 -1 -15 -60 -15 30 60 30 15 -1 -1 60 -1 45 -1 90 -60 -60 90 -1 45 -1 60 -1 -1 15 30 60 30 -15 -60 -15 -1 -30 -45 -45 -1 -60 -60 -30 -1 -45 90 -1 45 45 60 -1 45 60 75 90 75 -75 -1 60 15 -1 30 15 -30 -60 -60 -1 90 60 75 -75 -75 -60 -30 -1 -30 -1 -1 0 -30 -45 -15 -1 -15 30 15 15 -1 -1 30 45 90 60 30 30 0 0 45 -1 30 30 -15 15 -15 -45 -30 -1 -30 -30 -45</t>
  </si>
  <si>
    <t>-45 -30 -30 -30 -45 -15 15 -15 30 30 45 0 0 30 30 60 90 45 30 15 15 30 -15 -15 -45 -30 0 -30 -30 -60 -75 -75 75 60 90 -60 -60 -30 15 30 15 60 -75 75 90 75 60 45 60 45 45 90 -45 -30 -60 -60 -45 -45 -30 -15 -60 -15 30 60 30 15 60 45 90 -60 -60 90 45 60 15 30 60 30 -15 -60 -15 -30 -45 -45 -60 -60 -30 -45 90 45 45 60 45 60 75 90 75 -75 60 15 30 15 -30 -60 -60 90 60 75 -75 -75 -60 -30 -30 0 -30 -45 -15 -15 30 15 15 30 45 90 60 30 30 0 0 45 30 30 -15 15 -15 -45 -30 -30 -30 -45</t>
  </si>
  <si>
    <t>-45 -30 -30 -1 -30 -45 -15 15 -15 30 30 -1 45 0 0 30 30 60 90 45 30 -1 -1 15 15 30 -15 -1 -15 -45 -30 0 -1 -1 -30 -1 -30 -60 -75 -75 75 60 90 -1 -60 -60 -30 15 -1 -1 15 60 -1 -75 75 90 75 60 45 -1 60 45 45 -1 90 -45 -1 -30 -60 -60 -1 -45 -45 -1 -1 -15 -60 -15 30 60 30 15 -1 -1 60 -1 45 -1 90 -60 -60 90 -1 45 -1 60 -1 -1 15 30 60 30 -15 -60 -15 -1 -1 -45 -45 -1 -60 -60 -30 -1 -45 90 -1 45 45 60 -1 45 60 75 90 75 -75 -1 60 15 -1 -1 15 -30 -60 -60 -1 90 60 75 -75 -75 -60 -30 -1 -30 -1 -1 0 -30 -45 -15 -1 -15 30 15 15 -1 -1 30 45 90 60 30 30 0 0 45 -1 30 30 -15 15 -15 -45 -30 -1 -30 -30 -45</t>
  </si>
  <si>
    <t>-45 -30 -30 -30 -45 -15 15 -15 30 30 45 0 0 30 30 60 90 45 30 15 15 30 -15 -15 -45 -30 0 -30 -30 -60 -75 -75 75 60 90 -60 -60 -30 15 15 60 -75 75 90 75 60 45 60 45 45 90 -45 -30 -60 -60 -45 -45 -15 -60 -15 30 60 30 15 60 45 90 -60 -60 90 45 60 15 30 60 30 -15 -60 -15 -45 -45 -60 -60 -30 -45 90 45 45 60 45 60 75 90 75 -75 60 15 15 -30 -60 -60 90 60 75 -75 -75 -60 -30 -30 0 -30 -45 -15 -15 30 15 15 30 45 90 60 30 30 0 0 45 30 30 -15 15 -15 -45 -30 -30 -30 -45</t>
  </si>
  <si>
    <t>-45 -30 -30 -1 -30 -45 -15 15 -1 30 30 -1 45 0 0 30 30 60 90 45 30 -1 -1 15 15 30 -15 -1 -15 -45 -30 0 -1 -1 -30 -1 -30 -60 -75 -75 75 60 90 -1 -60 -60 -30 -1 -1 -1 15 60 -1 -75 75 90 75 60 45 -1 60 45 45 -1 90 -45 -1 -30 -60 -60 -1 -45 -45 -1 -1 -15 -60 -15 30 60 30 15 -1 -1 60 -1 45 -1 90 -60 -60 90 -1 45 -1 60 -1 -1 15 30 60 30 -15 -60 -15 -1 -1 -45 -45 -1 -60 -60 -30 -1 -45 90 -1 45 45 60 -1 45 60 75 90 75 -75 -1 60 15 -1 -1 -1 -30 -60 -60 -1 90 60 75 -75 -75 -60 -30 -1 -30 -1 -1 0 -30 -45 -15 -1 -15 30 15 15 -1 -1 30 45 90 60 30 30 0 0 45 -1 30 30 -1 15 -15 -45 -30 -1 -30 -30 -45</t>
  </si>
  <si>
    <t>-45 -30 -30 -30 -45 -15 15 30 30 45 0 0 30 30 60 90 45 30 15 15 30 -15 -15 -45 -30 0 -30 -30 -60 -75 -75 75 60 90 -60 -60 -30 15 60 -75 75 90 75 60 45 60 45 45 90 -45 -30 -60 -60 -45 -45 -15 -60 -15 30 60 30 15 60 45 90 -60 -60 90 45 60 15 30 60 30 -15 -60 -15 -45 -45 -60 -60 -30 -45 90 45 45 60 45 60 75 90 75 -75 60 15 -30 -60 -60 90 60 75 -75 -75 -60 -30 -30 0 -30 -45 -15 -15 30 15 15 30 45 90 60 30 30 0 0 45 30 30 15 -15 -45 -30 -30 -30 -45</t>
  </si>
  <si>
    <t>-45 -30 -30 -1 -30 -45 -15 15 -1 30 30 -1 45 0 0 30 -1 60 90 45 30 -1 -1 15 15 30 -15 -1 -15 -45 -1 0 -1 -1 -30 -1 -30 -60 -75 -75 75 60 90 -1 -60 -60 -30 -1 -1 -1 15 60 -1 -75 75 90 75 60 45 -1 60 45 45 -1 90 -45 -1 -30 -60 -60 -1 -45 -45 -1 -1 -15 -60 -15 30 60 30 15 -1 -1 60 -1 45 -1 90 -60 -60 90 -1 45 -1 60 -1 -1 15 30 60 30 -15 -60 -15 -1 -1 -45 -45 -1 -60 -60 -30 -1 -45 90 -1 45 45 60 -1 45 60 75 90 75 -75 -1 60 15 -1 -1 -1 -30 -60 -60 -1 90 60 75 -75 -75 -60 -30 -1 -30 -1 -1 0 -1 -45 -15 -1 -15 30 15 15 -1 -1 30 45 90 60 -1 30 0 0 45 -1 30 30 -1 15 -15 -45 -30 -1 -30 -30 -45</t>
  </si>
  <si>
    <t>-45 -30 -30 -30 -45 -15 15 30 30 45 0 0 30 60 90 45 30 15 15 30 -15 -15 -45 0 -30 -30 -60 -75 -75 75 60 90 -60 -60 -30 15 60 -75 75 90 75 60 45 60 45 45 90 -45 -30 -60 -60 -45 -45 -15 -60 -15 30 60 30 15 60 45 90 -60 -60 90 45 60 15 30 60 30 -15 -60 -15 -45 -45 -60 -60 -30 -45 90 45 45 60 45 60 75 90 75 -75 60 15 -30 -60 -60 90 60 75 -75 -75 -60 -30 -30 0 -45 -15 -15 30 15 15 30 45 90 60 30 0 0 45 30 30 15 -15 -45 -30 -30 -30 -45</t>
  </si>
  <si>
    <t>-45 -30 -30 -1 -30 -45 -15 -1 -1 30 30 -1 45 0 0 30 -1 60 90 45 30 -1 -1 15 15 30 -15 -1 -1 -45 -1 0 -1 -1 -30 -1 -30 -60 -75 -75 75 60 90 -1 -60 -60 -30 -1 -1 -1 15 60 -1 -75 75 90 75 60 45 -1 60 45 45 -1 90 -45 -1 -30 -60 -60 -1 -45 -45 -1 -1 -15 -60 -15 30 60 30 15 -1 -1 60 -1 45 -1 90 -60 -60 90 -1 45 -1 60 -1 -1 15 30 60 30 -15 -60 -15 -1 -1 -45 -45 -1 -60 -60 -30 -1 -45 90 -1 45 45 60 -1 45 60 75 90 75 -75 -1 60 15 -1 -1 -1 -30 -60 -60 -1 90 60 75 -75 -75 -60 -30 -1 -30 -1 -1 0 -1 -45 -1 -1 -15 30 15 15 -1 -1 30 45 90 60 -1 30 0 0 45 -1 30 30 -1 -1 -15 -45 -30 -1 -30 -30 -45</t>
  </si>
  <si>
    <t>-45 -30 -30 -30 -45 -15 30 30 45 0 0 30 60 90 45 30 15 15 30 -15 -45 0 -30 -30 -60 -75 -75 75 60 90 -60 -60 -30 15 60 -75 75 90 75 60 45 60 45 45 90 -45 -30 -60 -60 -45 -45 -15 -60 -15 30 60 30 15 60 45 90 -60 -60 90 45 60 15 30 60 30 -15 -60 -15 -45 -45 -60 -60 -30 -45 90 45 45 60 45 60 75 90 75 -75 60 15 -30 -60 -60 90 60 75 -75 -75 -60 -30 -30 0 -45 -15 30 15 15 30 45 90 60 30 0 0 45 30 30 -15 -45 -30 -30 -30 -45</t>
  </si>
  <si>
    <t>-45 -30 -30 -1 -30 -45 -15 -1 -1 30 30 -1 45 0 0 30 -1 60 90 45 30 -1 -1 15 15 30 -15 -1 -1 -45 -1 0 -1 -1 -30 -1 -30 -60 -75 -75 75 60 90 -1 -60 -1 -30 -1 -1 -1 15 60 -1 -75 75 90 75 60 45 -1 60 45 45 -1 90 -45 -1 -30 -60 -60 -1 -45 -45 -1 -1 -15 -60 -15 30 -1 30 15 -1 -1 60 -1 45 -1 90 -60 -60 90 -1 45 -1 60 -1 -1 15 30 -1 30 -15 -60 -15 -1 -1 -45 -45 -1 -60 -60 -30 -1 -45 90 -1 45 45 60 -1 45 60 75 90 75 -75 -1 60 15 -1 -1 -1 -30 -1 -60 -1 90 60 75 -75 -75 -60 -30 -1 -30 -1 -1 0 -1 -45 -1 -1 -15 30 15 15 -1 -1 30 45 90 60 -1 30 0 0 45 -1 30 30 -1 -1 -15 -45 -30 -1 -30 -30 -45</t>
  </si>
  <si>
    <t>-45 -30 -30 -30 -45 -15 30 30 45 0 0 30 60 90 45 30 15 15 30 -15 -45 0 -30 -30 -60 -75 -75 75 60 90 -60 -30 15 60 -75 75 90 75 60 45 60 45 45 90 -45 -30 -60 -60 -45 -45 -15 -60 -15 30 30 15 60 45 90 -60 -60 90 45 60 15 30 30 -15 -60 -15 -45 -45 -60 -60 -30 -45 90 45 45 60 45 60 75 90 75 -75 60 15 -30 -60 90 60 75 -75 -75 -60 -30 -30 0 -45 -15 30 15 15 30 45 90 60 30 0 0 45 30 30 -15 -45 -30 -30 -30 -45</t>
  </si>
  <si>
    <t>obj EA</t>
  </si>
  <si>
    <t>obj BELLA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</si>
</sst>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7" fillId="0" borderId="0" xfId="0" applyFont="1"/>
    <xf numFmtId="1" fontId="4" fillId="0" borderId="0" xfId="0" applyNumberFormat="1" applyFont="1" applyAlignment="1">
      <alignment horizontal="left" indent="2"/>
    </xf>
    <xf numFmtId="164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8"/>
  <sheetViews>
    <sheetView zoomScale="70" zoomScaleNormal="70" workbookViewId="0">
      <selection activeCell="M42" sqref="M42"/>
    </sheetView>
  </sheetViews>
  <sheetFormatPr defaultRowHeight="13.8" x14ac:dyDescent="0.25"/>
  <cols>
    <col min="1" max="1" width="8.88671875" style="20"/>
    <col min="2" max="4" width="8.88671875" style="20" customWidth="1"/>
    <col min="5" max="9" width="9" style="20" bestFit="1" customWidth="1"/>
    <col min="10" max="10" width="8.88671875" style="20" customWidth="1"/>
    <col min="11" max="11" width="14.6640625" style="20" bestFit="1" customWidth="1"/>
    <col min="12" max="20" width="9" style="20" bestFit="1" customWidth="1"/>
    <col min="21" max="21" width="14.6640625" style="20" bestFit="1" customWidth="1"/>
    <col min="22" max="34" width="9" style="20" bestFit="1" customWidth="1"/>
    <col min="35" max="38" width="14.77734375" style="20" bestFit="1" customWidth="1"/>
    <col min="39" max="41" width="11.6640625" style="20" bestFit="1" customWidth="1"/>
    <col min="42" max="42" width="11.21875" style="20" bestFit="1" customWidth="1"/>
    <col min="43" max="43" width="11.21875" style="20" customWidth="1"/>
    <col min="44" max="44" width="9" style="20" bestFit="1" customWidth="1"/>
    <col min="45" max="51" width="15.6640625" style="20" bestFit="1" customWidth="1"/>
    <col min="52" max="52" width="9" style="20" bestFit="1" customWidth="1"/>
    <col min="53" max="53" width="13.109375" style="20" bestFit="1" customWidth="1"/>
    <col min="54" max="54" width="9.5546875" style="20" bestFit="1" customWidth="1"/>
    <col min="55" max="55" width="9" style="20" bestFit="1" customWidth="1"/>
    <col min="56" max="57" width="177.109375" style="20" bestFit="1" customWidth="1"/>
    <col min="58" max="16384" width="8.88671875" style="20"/>
  </cols>
  <sheetData>
    <row r="1" spans="1:59" ht="14.4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42</v>
      </c>
      <c r="AN1" s="17" t="s">
        <v>43</v>
      </c>
      <c r="AO1" s="17" t="s">
        <v>44</v>
      </c>
      <c r="AP1" s="17" t="s">
        <v>45</v>
      </c>
      <c r="AQ1" s="24"/>
      <c r="AR1" s="17" t="s">
        <v>46</v>
      </c>
      <c r="AS1" s="17" t="s">
        <v>47</v>
      </c>
      <c r="AT1" s="17" t="s">
        <v>48</v>
      </c>
      <c r="AU1" s="17" t="s">
        <v>49</v>
      </c>
      <c r="AV1" s="17" t="s">
        <v>50</v>
      </c>
      <c r="AW1" s="17" t="s">
        <v>51</v>
      </c>
      <c r="AX1" s="17" t="s">
        <v>52</v>
      </c>
      <c r="AY1" s="17" t="s">
        <v>53</v>
      </c>
      <c r="AZ1" s="17" t="s">
        <v>54</v>
      </c>
      <c r="BA1" s="17" t="s">
        <v>55</v>
      </c>
      <c r="BB1" s="17" t="s">
        <v>56</v>
      </c>
      <c r="BC1" s="17" t="s">
        <v>57</v>
      </c>
      <c r="BD1" s="17" t="s">
        <v>58</v>
      </c>
      <c r="BE1" s="17" t="s">
        <v>59</v>
      </c>
      <c r="BF1" s="17"/>
      <c r="BG1" s="17"/>
    </row>
    <row r="2" spans="1:59" ht="14.4" x14ac:dyDescent="0.3">
      <c r="B2" s="20">
        <v>580</v>
      </c>
      <c r="D2" s="21"/>
      <c r="E2" s="21"/>
      <c r="F2" s="37">
        <v>0</v>
      </c>
      <c r="G2" s="37">
        <v>1</v>
      </c>
      <c r="H2" s="37">
        <v>60</v>
      </c>
      <c r="I2" s="37">
        <v>0</v>
      </c>
      <c r="J2" s="37">
        <v>0</v>
      </c>
      <c r="K2" s="37">
        <v>6.1062266354383615E-17</v>
      </c>
      <c r="L2" s="37">
        <v>8.9346577875204364E-2</v>
      </c>
      <c r="M2" s="37">
        <v>0.23333333333333331</v>
      </c>
      <c r="N2" s="37">
        <v>0.16666666666666671</v>
      </c>
      <c r="O2" s="37">
        <v>0.2</v>
      </c>
      <c r="P2" s="37">
        <v>0.2</v>
      </c>
      <c r="Q2" s="37">
        <v>0.4</v>
      </c>
      <c r="R2" s="37">
        <v>0</v>
      </c>
      <c r="S2" s="37">
        <v>0</v>
      </c>
      <c r="T2" s="37">
        <v>0</v>
      </c>
      <c r="U2" s="37">
        <v>3.0531133177191807E-17</v>
      </c>
      <c r="V2" s="37">
        <v>0</v>
      </c>
      <c r="W2" s="37">
        <v>2</v>
      </c>
      <c r="X2" s="37">
        <v>0</v>
      </c>
      <c r="Y2" s="37">
        <v>12</v>
      </c>
      <c r="Z2" s="37">
        <v>4</v>
      </c>
      <c r="AA2" s="37">
        <v>0</v>
      </c>
      <c r="AB2" s="37">
        <v>14</v>
      </c>
      <c r="AC2" s="37">
        <v>0</v>
      </c>
      <c r="AD2" s="37">
        <v>4</v>
      </c>
      <c r="AE2" s="37">
        <v>12</v>
      </c>
      <c r="AF2" s="37">
        <v>0</v>
      </c>
      <c r="AG2" s="37">
        <v>2</v>
      </c>
      <c r="AH2" s="37">
        <v>10</v>
      </c>
      <c r="AI2" s="37">
        <v>8.9316397477040566E-3</v>
      </c>
      <c r="AJ2" s="37">
        <v>3.3333333333333381E-2</v>
      </c>
      <c r="AK2" s="37">
        <v>2.4054832200211729E-17</v>
      </c>
      <c r="AL2" s="37">
        <v>3.7007434154171883E-17</v>
      </c>
      <c r="AM2" s="37">
        <v>3.9875034145156467E-2</v>
      </c>
      <c r="AN2" s="37">
        <v>5.1851851851852371E-3</v>
      </c>
      <c r="AO2" s="37">
        <v>3.4296310003565769E-2</v>
      </c>
      <c r="AP2" s="37">
        <v>3.0214664087590371E-2</v>
      </c>
      <c r="AQ2" s="24">
        <f t="shared" ref="AQ2:AQ31" si="0">AP2^2+AO2^2+AN2^2+AM2^2+AJ2^2+AI2^2</f>
        <v>4.8969525989625484E-3</v>
      </c>
      <c r="AR2" s="37">
        <v>7.5598306414370778E-2</v>
      </c>
      <c r="AS2" s="37">
        <v>-3.3333333333333298E-2</v>
      </c>
      <c r="AT2" s="37">
        <v>2.4054832200211729E-17</v>
      </c>
      <c r="AU2" s="37">
        <v>-3.7007434154171883E-17</v>
      </c>
      <c r="AV2" s="37">
        <v>-1.5789838572446671E-17</v>
      </c>
      <c r="AW2" s="37">
        <v>0</v>
      </c>
      <c r="AX2" s="37">
        <v>1.9737298215558338E-18</v>
      </c>
      <c r="AY2" s="37">
        <v>0</v>
      </c>
      <c r="AZ2" s="37">
        <v>0.3714716085935435</v>
      </c>
      <c r="BA2" s="37">
        <v>-0.21614814814814809</v>
      </c>
      <c r="BB2" s="37">
        <v>1.0249590996225629E-2</v>
      </c>
      <c r="BC2" s="37">
        <v>-7.9096986878978731E-2</v>
      </c>
      <c r="BD2" s="37" t="s">
        <v>496</v>
      </c>
      <c r="BE2" s="37" t="s">
        <v>496</v>
      </c>
      <c r="BF2" s="31"/>
      <c r="BG2" s="31"/>
    </row>
    <row r="3" spans="1:59" ht="14.4" x14ac:dyDescent="0.3">
      <c r="D3" s="21"/>
      <c r="E3" s="21"/>
      <c r="F3" s="37"/>
      <c r="G3" s="37">
        <v>2</v>
      </c>
      <c r="H3" s="37">
        <v>56</v>
      </c>
      <c r="I3" s="37">
        <v>0</v>
      </c>
      <c r="J3" s="37">
        <v>0</v>
      </c>
      <c r="K3" s="37">
        <v>6.7406397923670213E-17</v>
      </c>
      <c r="L3" s="37">
        <v>0.1240823923738078</v>
      </c>
      <c r="M3" s="37">
        <v>0.23333333333333331</v>
      </c>
      <c r="N3" s="37">
        <v>0.16666666666666671</v>
      </c>
      <c r="O3" s="37">
        <v>0.16666666666666671</v>
      </c>
      <c r="P3" s="37">
        <v>0.16666666666666671</v>
      </c>
      <c r="Q3" s="37">
        <v>0.33333333333333331</v>
      </c>
      <c r="R3" s="37">
        <v>0</v>
      </c>
      <c r="S3" s="37">
        <v>0</v>
      </c>
      <c r="T3" s="37">
        <v>0</v>
      </c>
      <c r="U3" s="37">
        <v>3.3703198961835113E-17</v>
      </c>
      <c r="V3" s="37">
        <v>0</v>
      </c>
      <c r="W3" s="37">
        <v>2</v>
      </c>
      <c r="X3" s="37">
        <v>0</v>
      </c>
      <c r="Y3" s="37">
        <v>10</v>
      </c>
      <c r="Z3" s="37">
        <v>4</v>
      </c>
      <c r="AA3" s="37">
        <v>0</v>
      </c>
      <c r="AB3" s="37">
        <v>14</v>
      </c>
      <c r="AC3" s="37">
        <v>0</v>
      </c>
      <c r="AD3" s="37">
        <v>4</v>
      </c>
      <c r="AE3" s="37">
        <v>10</v>
      </c>
      <c r="AF3" s="37">
        <v>0</v>
      </c>
      <c r="AG3" s="37">
        <v>2</v>
      </c>
      <c r="AH3" s="37">
        <v>10</v>
      </c>
      <c r="AI3" s="37">
        <v>9.5696140153971876E-3</v>
      </c>
      <c r="AJ3" s="37">
        <v>3.5714285714285747E-2</v>
      </c>
      <c r="AK3" s="37">
        <v>2.775557561562891E-17</v>
      </c>
      <c r="AL3" s="37">
        <v>3.96508223080413E-17</v>
      </c>
      <c r="AM3" s="37">
        <v>4.4671370349818877E-2</v>
      </c>
      <c r="AN3" s="37">
        <v>1.9223760932944631E-2</v>
      </c>
      <c r="AO3" s="37">
        <v>6.6321255584225747E-2</v>
      </c>
      <c r="AP3" s="37">
        <v>3.0061559661249179E-2</v>
      </c>
      <c r="AQ3" s="24">
        <f t="shared" si="0"/>
        <v>9.0343783413580452E-3</v>
      </c>
      <c r="AR3" s="37">
        <v>8.0998185443968682E-2</v>
      </c>
      <c r="AS3" s="37">
        <v>3.5714285714285733E-2</v>
      </c>
      <c r="AT3" s="37">
        <v>2.775557561562891E-17</v>
      </c>
      <c r="AU3" s="37">
        <v>-3.96508223080413E-17</v>
      </c>
      <c r="AV3" s="37">
        <v>0</v>
      </c>
      <c r="AW3" s="37">
        <v>9.063045098980869E-18</v>
      </c>
      <c r="AX3" s="37">
        <v>0</v>
      </c>
      <c r="AY3" s="37">
        <v>4.5315225494904337E-18</v>
      </c>
      <c r="AZ3" s="37">
        <v>0.43188472266880801</v>
      </c>
      <c r="BA3" s="37">
        <v>-8.2771501457725924E-2</v>
      </c>
      <c r="BB3" s="37">
        <v>-3.2240777030778767E-2</v>
      </c>
      <c r="BC3" s="37">
        <v>-9.1841615343029023E-2</v>
      </c>
      <c r="BD3" s="37" t="s">
        <v>497</v>
      </c>
      <c r="BE3" s="37" t="s">
        <v>498</v>
      </c>
      <c r="BF3" s="31"/>
      <c r="BG3" s="31"/>
    </row>
    <row r="4" spans="1:59" ht="14.4" x14ac:dyDescent="0.3">
      <c r="D4" s="21"/>
      <c r="E4" s="21"/>
      <c r="F4" s="37"/>
      <c r="G4" s="37">
        <v>3</v>
      </c>
      <c r="H4" s="37">
        <v>52</v>
      </c>
      <c r="I4" s="37">
        <v>0</v>
      </c>
      <c r="J4" s="37">
        <v>0</v>
      </c>
      <c r="K4" s="37">
        <v>3.8461538461538512E-2</v>
      </c>
      <c r="L4" s="37">
        <v>9.9749654414015995E-2</v>
      </c>
      <c r="M4" s="37">
        <v>0.23333333333333331</v>
      </c>
      <c r="N4" s="37">
        <v>0.1333333333333333</v>
      </c>
      <c r="O4" s="37">
        <v>0.16666666666666671</v>
      </c>
      <c r="P4" s="37">
        <v>0.1333333333333333</v>
      </c>
      <c r="Q4" s="37">
        <v>0.3</v>
      </c>
      <c r="R4" s="37">
        <v>0</v>
      </c>
      <c r="S4" s="37">
        <v>0</v>
      </c>
      <c r="T4" s="37">
        <v>0</v>
      </c>
      <c r="U4" s="37">
        <v>1.9230769230769249E-2</v>
      </c>
      <c r="V4" s="37">
        <v>0</v>
      </c>
      <c r="W4" s="37">
        <v>2</v>
      </c>
      <c r="X4" s="37">
        <v>0</v>
      </c>
      <c r="Y4" s="37">
        <v>8</v>
      </c>
      <c r="Z4" s="37">
        <v>4</v>
      </c>
      <c r="AA4" s="37">
        <v>0</v>
      </c>
      <c r="AB4" s="37">
        <v>14</v>
      </c>
      <c r="AC4" s="37">
        <v>0</v>
      </c>
      <c r="AD4" s="37">
        <v>4</v>
      </c>
      <c r="AE4" s="37">
        <v>10</v>
      </c>
      <c r="AF4" s="37">
        <v>0</v>
      </c>
      <c r="AG4" s="37">
        <v>2</v>
      </c>
      <c r="AH4" s="37">
        <v>8</v>
      </c>
      <c r="AI4" s="37">
        <v>1.0305738170427811E-2</v>
      </c>
      <c r="AJ4" s="37">
        <v>0</v>
      </c>
      <c r="AK4" s="37">
        <v>3.8461538461538478E-2</v>
      </c>
      <c r="AL4" s="37">
        <v>3.0550757054459198E-17</v>
      </c>
      <c r="AM4" s="37">
        <v>2.1399532871814338E-2</v>
      </c>
      <c r="AN4" s="37">
        <v>1.416704597177974E-2</v>
      </c>
      <c r="AO4" s="37">
        <v>1.076293624375076E-2</v>
      </c>
      <c r="AP4" s="37">
        <v>1.4781953865232731E-3</v>
      </c>
      <c r="AQ4" s="24">
        <f t="shared" si="0"/>
        <v>8.8287929612357807E-4</v>
      </c>
      <c r="AR4" s="37">
        <v>0.12569035355504321</v>
      </c>
      <c r="AS4" s="37">
        <v>3.8461538461538478E-2</v>
      </c>
      <c r="AT4" s="37">
        <v>3.8461538461538478E-2</v>
      </c>
      <c r="AU4" s="37">
        <v>-3.0550757054459198E-17</v>
      </c>
      <c r="AV4" s="37">
        <v>-1.05109872153861E-17</v>
      </c>
      <c r="AW4" s="37">
        <v>0</v>
      </c>
      <c r="AX4" s="37">
        <v>5.2554936076930494E-18</v>
      </c>
      <c r="AY4" s="37">
        <v>5.2554936076930494E-18</v>
      </c>
      <c r="AZ4" s="37">
        <v>0.44764969894603129</v>
      </c>
      <c r="BA4" s="37">
        <v>-6.3097405553026856E-2</v>
      </c>
      <c r="BB4" s="37">
        <v>5.7364278311354154E-3</v>
      </c>
      <c r="BC4" s="37">
        <v>-9.4013226582880582E-2</v>
      </c>
      <c r="BD4" s="37" t="s">
        <v>499</v>
      </c>
      <c r="BE4" s="37" t="s">
        <v>500</v>
      </c>
      <c r="BF4" s="31"/>
      <c r="BG4" s="31"/>
    </row>
    <row r="5" spans="1:59" ht="14.4" x14ac:dyDescent="0.3">
      <c r="D5" s="21"/>
      <c r="E5" s="21"/>
      <c r="F5" s="37"/>
      <c r="G5" s="37">
        <v>4</v>
      </c>
      <c r="H5" s="37">
        <v>48</v>
      </c>
      <c r="I5" s="37">
        <v>0</v>
      </c>
      <c r="J5" s="37">
        <v>0</v>
      </c>
      <c r="K5" s="37">
        <v>7.2168783648703203E-2</v>
      </c>
      <c r="L5" s="37">
        <v>0.1306350033055011</v>
      </c>
      <c r="M5" s="37">
        <v>0.23333333333333331</v>
      </c>
      <c r="N5" s="37">
        <v>0.1333333333333333</v>
      </c>
      <c r="O5" s="37">
        <v>0.1333333333333333</v>
      </c>
      <c r="P5" s="37">
        <v>0.1333333333333333</v>
      </c>
      <c r="Q5" s="37">
        <v>0.26666666666666672</v>
      </c>
      <c r="R5" s="37">
        <v>0</v>
      </c>
      <c r="S5" s="37">
        <v>0</v>
      </c>
      <c r="T5" s="37">
        <v>0</v>
      </c>
      <c r="U5" s="37">
        <v>3.6084391824351601E-2</v>
      </c>
      <c r="V5" s="37">
        <v>0</v>
      </c>
      <c r="W5" s="37">
        <v>2</v>
      </c>
      <c r="X5" s="37">
        <v>0</v>
      </c>
      <c r="Y5" s="37">
        <v>8</v>
      </c>
      <c r="Z5" s="37">
        <v>2</v>
      </c>
      <c r="AA5" s="37">
        <v>0</v>
      </c>
      <c r="AB5" s="37">
        <v>14</v>
      </c>
      <c r="AC5" s="37">
        <v>0</v>
      </c>
      <c r="AD5" s="37">
        <v>4</v>
      </c>
      <c r="AE5" s="37">
        <v>8</v>
      </c>
      <c r="AF5" s="37">
        <v>0</v>
      </c>
      <c r="AG5" s="37">
        <v>2</v>
      </c>
      <c r="AH5" s="37">
        <v>8</v>
      </c>
      <c r="AI5" s="37">
        <v>9.6687836487032025E-3</v>
      </c>
      <c r="AJ5" s="37">
        <v>2.0833333333333301E-2</v>
      </c>
      <c r="AK5" s="37">
        <v>3.6084391824351622E-2</v>
      </c>
      <c r="AL5" s="37">
        <v>3.608439182435158E-2</v>
      </c>
      <c r="AM5" s="37">
        <v>1.7591681795186779E-2</v>
      </c>
      <c r="AN5" s="37">
        <v>2.5788483796296242E-2</v>
      </c>
      <c r="AO5" s="37">
        <v>6.790077069139519E-3</v>
      </c>
      <c r="AP5" s="37">
        <v>2.975709395237329E-2</v>
      </c>
      <c r="AQ5" s="24">
        <f t="shared" si="0"/>
        <v>2.4336161070133721E-3</v>
      </c>
      <c r="AR5" s="37">
        <v>0.1153312163512968</v>
      </c>
      <c r="AS5" s="37">
        <v>0.1041666666666667</v>
      </c>
      <c r="AT5" s="37">
        <v>3.6084391824351622E-2</v>
      </c>
      <c r="AU5" s="37">
        <v>3.608439182435158E-2</v>
      </c>
      <c r="AV5" s="37">
        <v>-1.2335811384723959E-17</v>
      </c>
      <c r="AW5" s="37">
        <v>1.2335811384723959E-17</v>
      </c>
      <c r="AX5" s="37">
        <v>0</v>
      </c>
      <c r="AY5" s="37">
        <v>-6.1679056923619797E-18</v>
      </c>
      <c r="AZ5" s="37">
        <v>0.48664576885673078</v>
      </c>
      <c r="BA5" s="37">
        <v>5.6604456018518531E-2</v>
      </c>
      <c r="BB5" s="37">
        <v>-6.379117331143308E-2</v>
      </c>
      <c r="BC5" s="37">
        <v>-6.6843829994068002E-2</v>
      </c>
      <c r="BD5" s="37" t="s">
        <v>501</v>
      </c>
      <c r="BE5" s="37" t="s">
        <v>502</v>
      </c>
      <c r="BF5" s="31"/>
      <c r="BG5" s="31"/>
    </row>
    <row r="6" spans="1:59" ht="14.4" x14ac:dyDescent="0.3">
      <c r="D6" s="21"/>
      <c r="E6" s="21"/>
      <c r="F6" s="37"/>
      <c r="G6" s="37">
        <v>5</v>
      </c>
      <c r="H6" s="37">
        <v>44</v>
      </c>
      <c r="I6" s="37">
        <v>0</v>
      </c>
      <c r="J6" s="37">
        <v>0</v>
      </c>
      <c r="K6" s="37">
        <v>6.5604087818759253E-17</v>
      </c>
      <c r="L6" s="37">
        <v>0.15432724525078301</v>
      </c>
      <c r="M6" s="37">
        <v>0.2</v>
      </c>
      <c r="N6" s="37">
        <v>0.1333333333333333</v>
      </c>
      <c r="O6" s="37">
        <v>0.1333333333333333</v>
      </c>
      <c r="P6" s="37">
        <v>0.1333333333333333</v>
      </c>
      <c r="Q6" s="37">
        <v>0.26666666666666672</v>
      </c>
      <c r="R6" s="37">
        <v>0</v>
      </c>
      <c r="S6" s="37">
        <v>0</v>
      </c>
      <c r="T6" s="37">
        <v>0</v>
      </c>
      <c r="U6" s="37">
        <v>3.2802043909379633E-17</v>
      </c>
      <c r="V6" s="37">
        <v>0</v>
      </c>
      <c r="W6" s="37">
        <v>2</v>
      </c>
      <c r="X6" s="37">
        <v>0</v>
      </c>
      <c r="Y6" s="37">
        <v>8</v>
      </c>
      <c r="Z6" s="37">
        <v>2</v>
      </c>
      <c r="AA6" s="37">
        <v>0</v>
      </c>
      <c r="AB6" s="37">
        <v>12</v>
      </c>
      <c r="AC6" s="37">
        <v>0</v>
      </c>
      <c r="AD6" s="37">
        <v>2</v>
      </c>
      <c r="AE6" s="37">
        <v>8</v>
      </c>
      <c r="AF6" s="37">
        <v>0</v>
      </c>
      <c r="AG6" s="37">
        <v>2</v>
      </c>
      <c r="AH6" s="37">
        <v>8</v>
      </c>
      <c r="AI6" s="37">
        <v>3.4694469519536142E-17</v>
      </c>
      <c r="AJ6" s="37">
        <v>1.387778780781446E-17</v>
      </c>
      <c r="AK6" s="37">
        <v>2.523234146875356E-17</v>
      </c>
      <c r="AL6" s="37">
        <v>4.0371746350005687E-17</v>
      </c>
      <c r="AM6" s="37">
        <v>4.8636723562043849E-3</v>
      </c>
      <c r="AN6" s="37">
        <v>8.1705484598046281E-3</v>
      </c>
      <c r="AO6" s="37">
        <v>3.4915910001016737E-2</v>
      </c>
      <c r="AP6" s="37">
        <v>5.6119226954476228E-2</v>
      </c>
      <c r="AQ6" s="24">
        <f t="shared" si="0"/>
        <v>4.4589015760896347E-3</v>
      </c>
      <c r="AR6" s="37">
        <v>5.7634054201414688E-2</v>
      </c>
      <c r="AS6" s="37">
        <v>9.0909090909090912E-2</v>
      </c>
      <c r="AT6" s="37">
        <v>2.523234146875356E-17</v>
      </c>
      <c r="AU6" s="37">
        <v>-4.0371746350005687E-17</v>
      </c>
      <c r="AV6" s="37">
        <v>0</v>
      </c>
      <c r="AW6" s="37">
        <v>0</v>
      </c>
      <c r="AX6" s="37">
        <v>0</v>
      </c>
      <c r="AY6" s="37">
        <v>0</v>
      </c>
      <c r="AZ6" s="37">
        <v>0.45030546890519468</v>
      </c>
      <c r="BA6" s="37">
        <v>1.117580766341099E-2</v>
      </c>
      <c r="BB6" s="37">
        <v>-7.2832367847326163E-2</v>
      </c>
      <c r="BC6" s="37">
        <v>-8.1494877403456775E-2</v>
      </c>
      <c r="BD6" s="37" t="s">
        <v>503</v>
      </c>
      <c r="BE6" s="37" t="s">
        <v>504</v>
      </c>
      <c r="BF6" s="31"/>
      <c r="BG6" s="31"/>
    </row>
    <row r="7" spans="1:59" ht="14.4" x14ac:dyDescent="0.3">
      <c r="D7" s="21"/>
      <c r="E7" s="21"/>
      <c r="F7" s="37"/>
      <c r="G7" s="37">
        <v>6</v>
      </c>
      <c r="H7" s="37">
        <v>40</v>
      </c>
      <c r="I7" s="37">
        <v>0</v>
      </c>
      <c r="J7" s="37">
        <v>0</v>
      </c>
      <c r="K7" s="37">
        <v>6.1062266354383615E-17</v>
      </c>
      <c r="L7" s="37">
        <v>0.2041985108964805</v>
      </c>
      <c r="M7" s="37">
        <v>0.16666666666666671</v>
      </c>
      <c r="N7" s="37">
        <v>0.1</v>
      </c>
      <c r="O7" s="37">
        <v>0.1333333333333333</v>
      </c>
      <c r="P7" s="37">
        <v>0.1333333333333333</v>
      </c>
      <c r="Q7" s="37">
        <v>0.26666666666666672</v>
      </c>
      <c r="R7" s="37">
        <v>0</v>
      </c>
      <c r="S7" s="37">
        <v>0</v>
      </c>
      <c r="T7" s="37">
        <v>0</v>
      </c>
      <c r="U7" s="37">
        <v>3.0531133177191807E-17</v>
      </c>
      <c r="V7" s="37">
        <v>0</v>
      </c>
      <c r="W7" s="37">
        <v>2</v>
      </c>
      <c r="X7" s="37">
        <v>0</v>
      </c>
      <c r="Y7" s="37">
        <v>8</v>
      </c>
      <c r="Z7" s="37">
        <v>2</v>
      </c>
      <c r="AA7" s="37">
        <v>0</v>
      </c>
      <c r="AB7" s="37">
        <v>10</v>
      </c>
      <c r="AC7" s="37">
        <v>0</v>
      </c>
      <c r="AD7" s="37">
        <v>2</v>
      </c>
      <c r="AE7" s="37">
        <v>8</v>
      </c>
      <c r="AF7" s="37">
        <v>0</v>
      </c>
      <c r="AG7" s="37">
        <v>2</v>
      </c>
      <c r="AH7" s="37">
        <v>6</v>
      </c>
      <c r="AI7" s="37">
        <v>1.387778780781446E-17</v>
      </c>
      <c r="AJ7" s="37">
        <v>2.775557561562892E-17</v>
      </c>
      <c r="AK7" s="37">
        <v>2.2204460492503129E-17</v>
      </c>
      <c r="AL7" s="37">
        <v>3.8857805861880483E-17</v>
      </c>
      <c r="AM7" s="37">
        <v>2.985095264191651E-2</v>
      </c>
      <c r="AN7" s="37">
        <v>2.1375000000000071E-2</v>
      </c>
      <c r="AO7" s="37">
        <v>4.561061784718462E-3</v>
      </c>
      <c r="AP7" s="37">
        <v>4.4816814645844708E-2</v>
      </c>
      <c r="AQ7" s="24">
        <f t="shared" si="0"/>
        <v>3.3773201582339646E-3</v>
      </c>
      <c r="AR7" s="37">
        <v>6.3397459621556171E-2</v>
      </c>
      <c r="AS7" s="37">
        <v>5.551115123125783E-18</v>
      </c>
      <c r="AT7" s="37">
        <v>2.2204460492503129E-17</v>
      </c>
      <c r="AU7" s="37">
        <v>-3.8857805861880483E-17</v>
      </c>
      <c r="AV7" s="37">
        <v>0</v>
      </c>
      <c r="AW7" s="37">
        <v>-1.7763568394002511E-17</v>
      </c>
      <c r="AX7" s="37">
        <v>0</v>
      </c>
      <c r="AY7" s="37">
        <v>8.8817841970012525E-18</v>
      </c>
      <c r="AZ7" s="37">
        <v>0.39595225058835909</v>
      </c>
      <c r="BA7" s="37">
        <v>-0.11924999999999999</v>
      </c>
      <c r="BB7" s="37">
        <v>-0.10806969107640781</v>
      </c>
      <c r="BC7" s="37">
        <v>-9.6128819820072695E-2</v>
      </c>
      <c r="BD7" s="37" t="s">
        <v>505</v>
      </c>
      <c r="BE7" s="37" t="s">
        <v>506</v>
      </c>
      <c r="BF7" s="31"/>
      <c r="BG7" s="31"/>
    </row>
    <row r="8" spans="1:59" ht="14.4" x14ac:dyDescent="0.3">
      <c r="V8" s="21"/>
      <c r="AQ8" s="24"/>
      <c r="BD8" s="26"/>
      <c r="BE8" s="26"/>
    </row>
    <row r="9" spans="1:59" x14ac:dyDescent="0.25">
      <c r="A9" s="20" t="s">
        <v>60</v>
      </c>
      <c r="B9" s="22" t="s">
        <v>1</v>
      </c>
      <c r="C9" s="22" t="s">
        <v>61</v>
      </c>
      <c r="D9" s="22" t="s">
        <v>4</v>
      </c>
      <c r="E9" s="22" t="s">
        <v>5</v>
      </c>
      <c r="F9" s="22" t="s">
        <v>6</v>
      </c>
      <c r="G9" s="22" t="s">
        <v>7</v>
      </c>
      <c r="H9" s="22" t="s">
        <v>62</v>
      </c>
      <c r="I9" s="22" t="s">
        <v>8</v>
      </c>
      <c r="J9" s="22" t="s">
        <v>9</v>
      </c>
      <c r="K9" s="22" t="s">
        <v>10</v>
      </c>
      <c r="L9" s="22" t="s">
        <v>11</v>
      </c>
      <c r="M9" s="22" t="s">
        <v>12</v>
      </c>
      <c r="N9" s="22" t="s">
        <v>13</v>
      </c>
      <c r="O9" s="22" t="s">
        <v>14</v>
      </c>
      <c r="P9" s="22" t="s">
        <v>15</v>
      </c>
      <c r="Q9" s="22" t="s">
        <v>16</v>
      </c>
      <c r="R9" s="22" t="s">
        <v>17</v>
      </c>
      <c r="S9" s="22" t="s">
        <v>18</v>
      </c>
      <c r="T9" s="22" t="s">
        <v>19</v>
      </c>
      <c r="U9" s="22" t="s">
        <v>20</v>
      </c>
      <c r="V9" s="22" t="s">
        <v>21</v>
      </c>
      <c r="W9" s="22" t="s">
        <v>22</v>
      </c>
      <c r="X9" s="22" t="s">
        <v>23</v>
      </c>
      <c r="Y9" s="22" t="s">
        <v>24</v>
      </c>
      <c r="Z9" s="22" t="s">
        <v>25</v>
      </c>
      <c r="AA9" s="22" t="s">
        <v>26</v>
      </c>
      <c r="AB9" s="22" t="s">
        <v>27</v>
      </c>
      <c r="AC9" s="22" t="s">
        <v>28</v>
      </c>
      <c r="AD9" s="22" t="s">
        <v>29</v>
      </c>
      <c r="AE9" s="22" t="s">
        <v>30</v>
      </c>
      <c r="AF9" s="22" t="s">
        <v>31</v>
      </c>
      <c r="AG9" s="22" t="s">
        <v>32</v>
      </c>
      <c r="AH9" s="22" t="s">
        <v>33</v>
      </c>
      <c r="AI9" s="22" t="s">
        <v>34</v>
      </c>
      <c r="AJ9" s="22" t="s">
        <v>35</v>
      </c>
      <c r="AK9" s="22" t="s">
        <v>36</v>
      </c>
      <c r="AL9" s="22" t="s">
        <v>37</v>
      </c>
      <c r="AM9" s="22" t="s">
        <v>42</v>
      </c>
      <c r="AN9" s="22" t="s">
        <v>43</v>
      </c>
      <c r="AO9" s="22" t="s">
        <v>44</v>
      </c>
      <c r="AP9" s="22" t="s">
        <v>45</v>
      </c>
      <c r="AQ9" s="24" t="e">
        <f t="shared" si="0"/>
        <v>#VALUE!</v>
      </c>
      <c r="AR9" s="22" t="s">
        <v>46</v>
      </c>
      <c r="AS9" s="22" t="s">
        <v>47</v>
      </c>
      <c r="AT9" s="22" t="s">
        <v>48</v>
      </c>
      <c r="AU9" s="22" t="s">
        <v>49</v>
      </c>
      <c r="AV9" s="22" t="s">
        <v>50</v>
      </c>
      <c r="AW9" s="22" t="s">
        <v>51</v>
      </c>
      <c r="AX9" s="22" t="s">
        <v>52</v>
      </c>
      <c r="AY9" s="22" t="s">
        <v>53</v>
      </c>
      <c r="AZ9" s="22" t="s">
        <v>54</v>
      </c>
      <c r="BA9" s="22" t="s">
        <v>55</v>
      </c>
      <c r="BB9" s="22" t="s">
        <v>56</v>
      </c>
      <c r="BC9" s="22" t="s">
        <v>57</v>
      </c>
      <c r="BD9" s="22" t="s">
        <v>58</v>
      </c>
      <c r="BE9" s="22" t="s">
        <v>59</v>
      </c>
      <c r="BF9" s="22"/>
    </row>
    <row r="10" spans="1:59" x14ac:dyDescent="0.25">
      <c r="B10" s="21">
        <v>81.342297315597534</v>
      </c>
      <c r="C10" s="23">
        <v>3.2246860469421448E-2</v>
      </c>
      <c r="D10" s="21">
        <v>19000</v>
      </c>
      <c r="E10" s="21">
        <v>0</v>
      </c>
      <c r="F10" s="21">
        <v>1</v>
      </c>
      <c r="G10" s="21">
        <v>60</v>
      </c>
      <c r="H10" s="21">
        <v>1.199972801540793E-2</v>
      </c>
      <c r="I10" s="21">
        <v>0</v>
      </c>
      <c r="J10" s="21">
        <v>0</v>
      </c>
      <c r="K10" s="21">
        <v>6.1062266354383615E-17</v>
      </c>
      <c r="L10" s="21">
        <v>0.21923939379080981</v>
      </c>
      <c r="M10" s="21">
        <v>0.1</v>
      </c>
      <c r="N10" s="21">
        <v>0.16666666666666671</v>
      </c>
      <c r="O10" s="21">
        <v>0.1</v>
      </c>
      <c r="P10" s="21">
        <v>0.1</v>
      </c>
      <c r="Q10" s="21">
        <v>0.2</v>
      </c>
      <c r="R10" s="21">
        <v>0</v>
      </c>
      <c r="S10" s="21">
        <v>0</v>
      </c>
      <c r="T10" s="21">
        <v>0</v>
      </c>
      <c r="U10" s="21">
        <v>3.0531133177191807E-17</v>
      </c>
      <c r="V10" s="21">
        <v>0</v>
      </c>
      <c r="W10" s="21">
        <v>0</v>
      </c>
      <c r="X10" s="21">
        <v>6</v>
      </c>
      <c r="Y10" s="21">
        <v>6</v>
      </c>
      <c r="Z10" s="21">
        <v>6</v>
      </c>
      <c r="AA10" s="21">
        <v>4</v>
      </c>
      <c r="AB10" s="21">
        <v>6</v>
      </c>
      <c r="AC10" s="21">
        <v>4</v>
      </c>
      <c r="AD10" s="21">
        <v>6</v>
      </c>
      <c r="AE10" s="21">
        <v>6</v>
      </c>
      <c r="AF10" s="21">
        <v>6</v>
      </c>
      <c r="AG10" s="21">
        <v>0</v>
      </c>
      <c r="AH10" s="21">
        <v>10</v>
      </c>
      <c r="AI10" s="24">
        <v>1.7863279495408162E-2</v>
      </c>
      <c r="AJ10" s="24">
        <v>1.387778780781446E-17</v>
      </c>
      <c r="AK10" s="24">
        <v>1.6653345369377351E-17</v>
      </c>
      <c r="AL10" s="24">
        <v>4.4408920985006258E-17</v>
      </c>
      <c r="AM10" s="24">
        <v>1.061757807694241E-2</v>
      </c>
      <c r="AN10" s="24">
        <v>0.1221111111111111</v>
      </c>
      <c r="AO10" s="24">
        <v>0.14881220315856969</v>
      </c>
      <c r="AP10" s="24">
        <v>6.2931179341669127E-2</v>
      </c>
      <c r="AQ10" s="24">
        <f t="shared" si="0"/>
        <v>4.1448358317581896E-2</v>
      </c>
      <c r="AR10" s="21">
        <v>4.880338717125856E-2</v>
      </c>
      <c r="AS10" s="21">
        <v>-6.6666666666666693E-2</v>
      </c>
      <c r="AT10" s="21">
        <v>1.6653345369377351E-17</v>
      </c>
      <c r="AU10" s="21">
        <v>-4.4408920985006258E-17</v>
      </c>
      <c r="AV10" s="21">
        <v>-1.5789838572446671E-17</v>
      </c>
      <c r="AW10" s="21">
        <v>-3.9474596431116678E-17</v>
      </c>
      <c r="AX10" s="21">
        <v>-7.8949192862233354E-18</v>
      </c>
      <c r="AY10" s="21">
        <v>-7.8949192862233354E-18</v>
      </c>
      <c r="AZ10" s="21">
        <v>0.34221415252532938</v>
      </c>
      <c r="BA10" s="21">
        <v>-8.8851851851851821E-2</v>
      </c>
      <c r="BB10" s="21">
        <v>-0.17285892216590981</v>
      </c>
      <c r="BC10" s="21">
        <v>-4.6380471624899972E-2</v>
      </c>
      <c r="BD10" s="21" t="s">
        <v>208</v>
      </c>
      <c r="BE10" s="21" t="s">
        <v>208</v>
      </c>
      <c r="BF10" s="21"/>
    </row>
    <row r="11" spans="1:59" x14ac:dyDescent="0.25">
      <c r="B11" s="21"/>
      <c r="C11" s="21"/>
      <c r="D11" s="21"/>
      <c r="E11" s="21"/>
      <c r="F11" s="21">
        <v>2</v>
      </c>
      <c r="G11" s="21">
        <v>56</v>
      </c>
      <c r="H11" s="21">
        <v>8.008221136769373E-3</v>
      </c>
      <c r="I11" s="21">
        <v>0</v>
      </c>
      <c r="J11" s="21">
        <v>0</v>
      </c>
      <c r="K11" s="21">
        <v>6.3441315692866085E-17</v>
      </c>
      <c r="L11" s="21">
        <v>0.23674829093500679</v>
      </c>
      <c r="M11" s="21">
        <v>0.1</v>
      </c>
      <c r="N11" s="21">
        <v>0.16666666666666671</v>
      </c>
      <c r="O11" s="21">
        <v>0.1</v>
      </c>
      <c r="P11" s="21">
        <v>0.1</v>
      </c>
      <c r="Q11" s="21">
        <v>0.2</v>
      </c>
      <c r="R11" s="21">
        <v>0</v>
      </c>
      <c r="S11" s="21">
        <v>0</v>
      </c>
      <c r="T11" s="21">
        <v>0</v>
      </c>
      <c r="U11" s="21">
        <v>3.1720657846433042E-17</v>
      </c>
      <c r="V11" s="21">
        <v>0</v>
      </c>
      <c r="W11" s="21">
        <v>0</v>
      </c>
      <c r="X11" s="21">
        <v>4</v>
      </c>
      <c r="Y11" s="21">
        <v>6</v>
      </c>
      <c r="Z11" s="21">
        <v>6</v>
      </c>
      <c r="AA11" s="21">
        <v>4</v>
      </c>
      <c r="AB11" s="21">
        <v>6</v>
      </c>
      <c r="AC11" s="21">
        <v>4</v>
      </c>
      <c r="AD11" s="21">
        <v>6</v>
      </c>
      <c r="AE11" s="21">
        <v>6</v>
      </c>
      <c r="AF11" s="21">
        <v>4</v>
      </c>
      <c r="AG11" s="21">
        <v>0</v>
      </c>
      <c r="AH11" s="21">
        <v>10</v>
      </c>
      <c r="AI11" s="24">
        <v>1.657505768349125E-2</v>
      </c>
      <c r="AJ11" s="24">
        <v>3.5714285714285698E-2</v>
      </c>
      <c r="AK11" s="24">
        <v>2.180795226942272E-17</v>
      </c>
      <c r="AL11" s="24">
        <v>4.163336342344337E-17</v>
      </c>
      <c r="AM11" s="24">
        <v>4.8037600180151907E-3</v>
      </c>
      <c r="AN11" s="24">
        <v>3.8720845481049339E-3</v>
      </c>
      <c r="AO11" s="24">
        <v>0.1825377320581707</v>
      </c>
      <c r="AP11" s="24">
        <v>3.3612137573995102E-2</v>
      </c>
      <c r="AQ11" s="24">
        <f t="shared" si="0"/>
        <v>3.603811130758474E-2</v>
      </c>
      <c r="AR11" s="21">
        <v>8.8003629112062748E-2</v>
      </c>
      <c r="AS11" s="21">
        <v>-3.5714285714285719E-2</v>
      </c>
      <c r="AT11" s="21">
        <v>2.180795226942272E-17</v>
      </c>
      <c r="AU11" s="21">
        <v>-4.163336342344337E-17</v>
      </c>
      <c r="AV11" s="21">
        <v>-4.5315225494904337E-18</v>
      </c>
      <c r="AW11" s="21">
        <v>0</v>
      </c>
      <c r="AX11" s="21">
        <v>-6.7972838242356521E-18</v>
      </c>
      <c r="AY11" s="21">
        <v>4.5315225494904337E-18</v>
      </c>
      <c r="AZ11" s="21">
        <v>0.38240959230097388</v>
      </c>
      <c r="BA11" s="21">
        <v>-6.7419825072886228E-2</v>
      </c>
      <c r="BB11" s="21">
        <v>-0.14845725350472369</v>
      </c>
      <c r="BC11" s="21">
        <v>-8.8291037430283104E-2</v>
      </c>
      <c r="BD11" s="21" t="s">
        <v>209</v>
      </c>
      <c r="BE11" s="21" t="s">
        <v>210</v>
      </c>
      <c r="BF11" s="21"/>
    </row>
    <row r="12" spans="1:59" x14ac:dyDescent="0.25">
      <c r="B12" s="21"/>
      <c r="C12" s="21"/>
      <c r="D12" s="21"/>
      <c r="E12" s="21"/>
      <c r="F12" s="21">
        <v>3</v>
      </c>
      <c r="G12" s="21">
        <v>52</v>
      </c>
      <c r="H12" s="21">
        <v>2.7171304583142042E-3</v>
      </c>
      <c r="I12" s="21">
        <v>0</v>
      </c>
      <c r="J12" s="21">
        <v>0</v>
      </c>
      <c r="K12" s="21">
        <v>6.1541605549388377E-17</v>
      </c>
      <c r="L12" s="21">
        <v>0.18913020156501101</v>
      </c>
      <c r="M12" s="21">
        <v>0.1</v>
      </c>
      <c r="N12" s="21">
        <v>0.16666666666666671</v>
      </c>
      <c r="O12" s="21">
        <v>6.6666666666666666E-2</v>
      </c>
      <c r="P12" s="21">
        <v>6.6666666666666666E-2</v>
      </c>
      <c r="Q12" s="21">
        <v>0.1333333333333333</v>
      </c>
      <c r="R12" s="21">
        <v>0</v>
      </c>
      <c r="S12" s="21">
        <v>0</v>
      </c>
      <c r="T12" s="21">
        <v>0</v>
      </c>
      <c r="U12" s="21">
        <v>3.0770802774694188E-17</v>
      </c>
      <c r="V12" s="21">
        <v>0</v>
      </c>
      <c r="W12" s="21">
        <v>0</v>
      </c>
      <c r="X12" s="21">
        <v>4</v>
      </c>
      <c r="Y12" s="21">
        <v>4</v>
      </c>
      <c r="Z12" s="21">
        <v>6</v>
      </c>
      <c r="AA12" s="21">
        <v>4</v>
      </c>
      <c r="AB12" s="21">
        <v>6</v>
      </c>
      <c r="AC12" s="21">
        <v>4</v>
      </c>
      <c r="AD12" s="21">
        <v>6</v>
      </c>
      <c r="AE12" s="21">
        <v>4</v>
      </c>
      <c r="AF12" s="21">
        <v>4</v>
      </c>
      <c r="AG12" s="21">
        <v>0</v>
      </c>
      <c r="AH12" s="21">
        <v>10</v>
      </c>
      <c r="AI12" s="24">
        <v>2.0611476340855511E-2</v>
      </c>
      <c r="AJ12" s="24">
        <v>6.9388939039072284E-18</v>
      </c>
      <c r="AK12" s="24">
        <v>1.7740491385707391E-17</v>
      </c>
      <c r="AL12" s="24">
        <v>4.3801114163680989E-17</v>
      </c>
      <c r="AM12" s="24">
        <v>3.7737983669483549E-4</v>
      </c>
      <c r="AN12" s="24">
        <v>8.0052344105598555E-2</v>
      </c>
      <c r="AO12" s="24">
        <v>8.0630016095766005E-2</v>
      </c>
      <c r="AP12" s="24">
        <v>7.9822550872257481E-3</v>
      </c>
      <c r="AQ12" s="24">
        <f t="shared" si="0"/>
        <v>1.3398269061172976E-2</v>
      </c>
      <c r="AR12" s="21">
        <v>9.4773139043759891E-2</v>
      </c>
      <c r="AS12" s="21">
        <v>3.8461538461538471E-2</v>
      </c>
      <c r="AT12" s="21">
        <v>1.7740491385707391E-17</v>
      </c>
      <c r="AU12" s="21">
        <v>-4.3801114163680989E-17</v>
      </c>
      <c r="AV12" s="21">
        <v>2.6277468038465239E-18</v>
      </c>
      <c r="AW12" s="21">
        <v>0</v>
      </c>
      <c r="AX12" s="21">
        <v>2.1021974430772191E-17</v>
      </c>
      <c r="AY12" s="21">
        <v>0</v>
      </c>
      <c r="AZ12" s="21">
        <v>0.42587278623752223</v>
      </c>
      <c r="BA12" s="21">
        <v>3.1121984524351439E-2</v>
      </c>
      <c r="BB12" s="21">
        <v>-8.5656524508381349E-2</v>
      </c>
      <c r="BC12" s="21">
        <v>-0.1034736770566296</v>
      </c>
      <c r="BD12" s="21" t="s">
        <v>211</v>
      </c>
      <c r="BE12" s="21" t="s">
        <v>212</v>
      </c>
      <c r="BF12" s="21"/>
    </row>
    <row r="13" spans="1:59" x14ac:dyDescent="0.25">
      <c r="B13" s="21"/>
      <c r="C13" s="21"/>
      <c r="D13" s="21"/>
      <c r="E13" s="21"/>
      <c r="F13" s="21">
        <v>4</v>
      </c>
      <c r="G13" s="21">
        <v>48</v>
      </c>
      <c r="H13" s="21">
        <v>4.4597655838129269E-3</v>
      </c>
      <c r="I13" s="21">
        <v>0</v>
      </c>
      <c r="J13" s="21">
        <v>0</v>
      </c>
      <c r="K13" s="21">
        <v>7.1463520810120116E-17</v>
      </c>
      <c r="L13" s="21">
        <v>0.21254776496740141</v>
      </c>
      <c r="M13" s="21">
        <v>0.1</v>
      </c>
      <c r="N13" s="21">
        <v>0.16666666666666671</v>
      </c>
      <c r="O13" s="21">
        <v>3.3333333333333333E-2</v>
      </c>
      <c r="P13" s="21">
        <v>3.3333333333333333E-2</v>
      </c>
      <c r="Q13" s="21">
        <v>6.6666666666666666E-2</v>
      </c>
      <c r="R13" s="21">
        <v>0</v>
      </c>
      <c r="S13" s="21">
        <v>0</v>
      </c>
      <c r="T13" s="21">
        <v>0</v>
      </c>
      <c r="U13" s="21">
        <v>3.5731760405060058E-17</v>
      </c>
      <c r="V13" s="21">
        <v>0</v>
      </c>
      <c r="W13" s="21">
        <v>0</v>
      </c>
      <c r="X13" s="21">
        <v>4</v>
      </c>
      <c r="Y13" s="21">
        <v>2</v>
      </c>
      <c r="Z13" s="21">
        <v>6</v>
      </c>
      <c r="AA13" s="21">
        <v>4</v>
      </c>
      <c r="AB13" s="21">
        <v>6</v>
      </c>
      <c r="AC13" s="21">
        <v>4</v>
      </c>
      <c r="AD13" s="21">
        <v>6</v>
      </c>
      <c r="AE13" s="21">
        <v>2</v>
      </c>
      <c r="AF13" s="21">
        <v>4</v>
      </c>
      <c r="AG13" s="21">
        <v>0</v>
      </c>
      <c r="AH13" s="21">
        <v>10</v>
      </c>
      <c r="AI13" s="24">
        <v>2.2329099369260169E-2</v>
      </c>
      <c r="AJ13" s="24">
        <v>0</v>
      </c>
      <c r="AK13" s="24">
        <v>2.0816681711721691E-17</v>
      </c>
      <c r="AL13" s="24">
        <v>5.0646839098398431E-17</v>
      </c>
      <c r="AM13" s="24">
        <v>2.3852744366044398E-2</v>
      </c>
      <c r="AN13" s="24">
        <v>4.5572916666666331E-3</v>
      </c>
      <c r="AO13" s="24">
        <v>2.845103197272264E-2</v>
      </c>
      <c r="AP13" s="24">
        <v>1.691455866766485E-2</v>
      </c>
      <c r="AQ13" s="24">
        <f t="shared" si="0"/>
        <v>2.1838745150039888E-3</v>
      </c>
      <c r="AR13" s="21">
        <v>0.1026709006307398</v>
      </c>
      <c r="AS13" s="21">
        <v>0.125</v>
      </c>
      <c r="AT13" s="21">
        <v>2.0816681711721691E-17</v>
      </c>
      <c r="AU13" s="21">
        <v>-5.0646839098398431E-17</v>
      </c>
      <c r="AV13" s="21">
        <v>-1.2335811384723959E-17</v>
      </c>
      <c r="AW13" s="21">
        <v>2.4671622769447919E-17</v>
      </c>
      <c r="AX13" s="21">
        <v>0</v>
      </c>
      <c r="AY13" s="21">
        <v>-2.4671622769447919E-17</v>
      </c>
      <c r="AZ13" s="21">
        <v>0.4452013426954996</v>
      </c>
      <c r="BA13" s="21">
        <v>3.5373263888888923E-2</v>
      </c>
      <c r="BB13" s="21">
        <v>-9.903228235329524E-2</v>
      </c>
      <c r="BC13" s="21">
        <v>-0.1135154826141061</v>
      </c>
      <c r="BD13" s="21" t="s">
        <v>213</v>
      </c>
      <c r="BE13" s="21" t="s">
        <v>214</v>
      </c>
      <c r="BF13" s="21"/>
    </row>
    <row r="14" spans="1:59" x14ac:dyDescent="0.25">
      <c r="B14" s="21"/>
      <c r="C14" s="21"/>
      <c r="D14" s="21"/>
      <c r="E14" s="21"/>
      <c r="F14" s="21">
        <v>5</v>
      </c>
      <c r="G14" s="21">
        <v>44</v>
      </c>
      <c r="H14" s="21">
        <v>3.848178332096061E-3</v>
      </c>
      <c r="I14" s="21">
        <v>0</v>
      </c>
      <c r="J14" s="21">
        <v>0</v>
      </c>
      <c r="K14" s="21">
        <v>6.2092063808383592E-2</v>
      </c>
      <c r="L14" s="21">
        <v>0.33954077534658478</v>
      </c>
      <c r="M14" s="21">
        <v>6.6666666666666666E-2</v>
      </c>
      <c r="N14" s="21">
        <v>0.16666666666666671</v>
      </c>
      <c r="O14" s="21">
        <v>3.3333333333333333E-2</v>
      </c>
      <c r="P14" s="21">
        <v>3.3333333333333333E-2</v>
      </c>
      <c r="Q14" s="21">
        <v>6.6666666666666666E-2</v>
      </c>
      <c r="R14" s="21">
        <v>0</v>
      </c>
      <c r="S14" s="21">
        <v>0</v>
      </c>
      <c r="T14" s="21">
        <v>0</v>
      </c>
      <c r="U14" s="21">
        <f>K14/2</f>
        <v>3.1046031904191796E-2</v>
      </c>
      <c r="V14" s="21">
        <v>0</v>
      </c>
      <c r="W14" s="21">
        <v>0</v>
      </c>
      <c r="X14" s="21">
        <v>4</v>
      </c>
      <c r="Y14" s="21">
        <v>2</v>
      </c>
      <c r="Z14" s="21">
        <v>6</v>
      </c>
      <c r="AA14" s="21">
        <v>4</v>
      </c>
      <c r="AB14" s="21">
        <v>4</v>
      </c>
      <c r="AC14" s="21">
        <v>2</v>
      </c>
      <c r="AD14" s="21">
        <v>6</v>
      </c>
      <c r="AE14" s="21">
        <v>2</v>
      </c>
      <c r="AF14" s="21">
        <v>4</v>
      </c>
      <c r="AG14" s="21">
        <v>0</v>
      </c>
      <c r="AH14" s="21">
        <v>10</v>
      </c>
      <c r="AI14" s="24">
        <v>3.0448771867173E-2</v>
      </c>
      <c r="AJ14" s="24">
        <v>2.2727272727272759E-2</v>
      </c>
      <c r="AK14" s="24">
        <v>2.272727272727269E-2</v>
      </c>
      <c r="AL14" s="24">
        <v>3.9364791081110899E-2</v>
      </c>
      <c r="AM14" s="24">
        <v>5.1861049118566982E-2</v>
      </c>
      <c r="AN14" s="24">
        <v>1.638805409466566E-2</v>
      </c>
      <c r="AO14" s="24">
        <v>4.2369773473640272E-2</v>
      </c>
      <c r="AP14" s="24">
        <v>5.1808619666668609E-2</v>
      </c>
      <c r="AQ14" s="24">
        <f t="shared" si="0"/>
        <v>8.8811241425001998E-3</v>
      </c>
      <c r="AR14" s="21">
        <v>2.7185282334241719E-2</v>
      </c>
      <c r="AS14" s="21">
        <v>6.8181818181818163E-2</v>
      </c>
      <c r="AT14" s="21">
        <v>-2.272727272727269E-2</v>
      </c>
      <c r="AU14" s="21">
        <v>-3.9364791081110899E-2</v>
      </c>
      <c r="AV14" s="21">
        <v>0</v>
      </c>
      <c r="AW14" s="21">
        <v>0</v>
      </c>
      <c r="AX14" s="21">
        <v>0</v>
      </c>
      <c r="AY14" s="21">
        <v>-3.6701587590914267E-18</v>
      </c>
      <c r="AZ14" s="21">
        <v>0.40330809214283209</v>
      </c>
      <c r="BA14" s="21">
        <v>-1.3382794891059299E-2</v>
      </c>
      <c r="BB14" s="21">
        <v>-0.15011805132198319</v>
      </c>
      <c r="BC14" s="21">
        <v>-0.18942272402460161</v>
      </c>
      <c r="BD14" s="21" t="s">
        <v>215</v>
      </c>
      <c r="BE14" s="21" t="s">
        <v>216</v>
      </c>
      <c r="BF14" s="21"/>
    </row>
    <row r="15" spans="1:59" x14ac:dyDescent="0.25">
      <c r="B15" s="21"/>
      <c r="C15" s="21"/>
      <c r="D15" s="21"/>
      <c r="E15" s="21"/>
      <c r="F15" s="21">
        <v>6</v>
      </c>
      <c r="G15" s="21">
        <v>40</v>
      </c>
      <c r="H15" s="21">
        <v>1.213836943020948E-3</v>
      </c>
      <c r="I15" s="21">
        <v>0</v>
      </c>
      <c r="J15" s="21">
        <v>0</v>
      </c>
      <c r="K15" s="21">
        <v>6.6613381477509402E-17</v>
      </c>
      <c r="L15" s="21">
        <v>0.26928979833312899</v>
      </c>
      <c r="M15" s="21">
        <v>6.6666666666666666E-2</v>
      </c>
      <c r="N15" s="21">
        <v>0.1333333333333333</v>
      </c>
      <c r="O15" s="21">
        <v>3.3333333333333333E-2</v>
      </c>
      <c r="P15" s="21">
        <v>3.3333333333333333E-2</v>
      </c>
      <c r="Q15" s="21">
        <v>6.6666666666666666E-2</v>
      </c>
      <c r="R15" s="21">
        <v>0</v>
      </c>
      <c r="S15" s="21">
        <v>0</v>
      </c>
      <c r="T15" s="21">
        <v>0</v>
      </c>
      <c r="U15" s="21">
        <v>3.3306690738754701E-17</v>
      </c>
      <c r="V15" s="21">
        <v>0</v>
      </c>
      <c r="W15" s="21">
        <v>0</v>
      </c>
      <c r="X15" s="21">
        <v>4</v>
      </c>
      <c r="Y15" s="21">
        <v>2</v>
      </c>
      <c r="Z15" s="21">
        <v>6</v>
      </c>
      <c r="AA15" s="21">
        <v>2</v>
      </c>
      <c r="AB15" s="21">
        <v>4</v>
      </c>
      <c r="AC15" s="21">
        <v>2</v>
      </c>
      <c r="AD15" s="21">
        <v>6</v>
      </c>
      <c r="AE15" s="21">
        <v>2</v>
      </c>
      <c r="AF15" s="21">
        <v>4</v>
      </c>
      <c r="AG15" s="21">
        <v>0</v>
      </c>
      <c r="AH15" s="21">
        <v>8</v>
      </c>
      <c r="AI15" s="24">
        <v>2.6794919243112211E-2</v>
      </c>
      <c r="AJ15" s="24">
        <v>4.1633363423443383E-17</v>
      </c>
      <c r="AK15" s="24">
        <v>2.2204460492503129E-17</v>
      </c>
      <c r="AL15" s="24">
        <v>4.4408920985006258E-17</v>
      </c>
      <c r="AM15" s="24">
        <v>1.6518938843975151E-2</v>
      </c>
      <c r="AN15" s="24">
        <v>2.1374999999999981E-2</v>
      </c>
      <c r="AO15" s="24">
        <v>5.2456531487282687E-4</v>
      </c>
      <c r="AP15" s="24">
        <v>1.6237976320958188E-2</v>
      </c>
      <c r="AQ15" s="24">
        <f t="shared" si="0"/>
        <v>1.7116807065454616E-3</v>
      </c>
      <c r="AR15" s="21">
        <v>3.6602540378443973E-2</v>
      </c>
      <c r="AS15" s="21">
        <v>-8.3266726846886753E-18</v>
      </c>
      <c r="AT15" s="21">
        <v>2.2204460492503129E-17</v>
      </c>
      <c r="AU15" s="21">
        <v>-4.4408920985006258E-17</v>
      </c>
      <c r="AV15" s="21">
        <v>-1.7763568394002511E-17</v>
      </c>
      <c r="AW15" s="21">
        <v>0</v>
      </c>
      <c r="AX15" s="21">
        <v>0</v>
      </c>
      <c r="AY15" s="21">
        <v>-1.7763568394002511E-17</v>
      </c>
      <c r="AZ15" s="21">
        <v>0.40928426438630039</v>
      </c>
      <c r="BA15" s="21">
        <v>-7.6499999999999957E-2</v>
      </c>
      <c r="BB15" s="21">
        <v>-0.1121061875462535</v>
      </c>
      <c r="BC15" s="21">
        <v>-0.15718361078687559</v>
      </c>
      <c r="BD15" s="21" t="s">
        <v>217</v>
      </c>
      <c r="BE15" s="21" t="s">
        <v>218</v>
      </c>
      <c r="BF15" s="21"/>
    </row>
    <row r="16" spans="1:59" x14ac:dyDescent="0.25">
      <c r="AQ16" s="24"/>
    </row>
    <row r="17" spans="1:58" hidden="1" x14ac:dyDescent="0.25">
      <c r="A17" s="20" t="s">
        <v>65</v>
      </c>
      <c r="B17" s="22" t="s">
        <v>1</v>
      </c>
      <c r="C17" s="22" t="s">
        <v>61</v>
      </c>
      <c r="D17" s="22" t="s">
        <v>4</v>
      </c>
      <c r="E17" s="22" t="s">
        <v>5</v>
      </c>
      <c r="F17" s="22" t="s">
        <v>6</v>
      </c>
      <c r="G17" s="22" t="s">
        <v>7</v>
      </c>
      <c r="H17" s="22" t="s">
        <v>62</v>
      </c>
      <c r="I17" s="22" t="s">
        <v>8</v>
      </c>
      <c r="J17" s="22" t="s">
        <v>9</v>
      </c>
      <c r="K17" s="22" t="s">
        <v>10</v>
      </c>
      <c r="L17" s="22" t="s">
        <v>11</v>
      </c>
      <c r="M17" s="22" t="s">
        <v>12</v>
      </c>
      <c r="N17" s="22" t="s">
        <v>13</v>
      </c>
      <c r="O17" s="22" t="s">
        <v>14</v>
      </c>
      <c r="P17" s="22" t="s">
        <v>15</v>
      </c>
      <c r="Q17" s="22" t="s">
        <v>16</v>
      </c>
      <c r="R17" s="22" t="s">
        <v>17</v>
      </c>
      <c r="S17" s="22" t="s">
        <v>18</v>
      </c>
      <c r="T17" s="22" t="s">
        <v>19</v>
      </c>
      <c r="U17" s="22" t="s">
        <v>20</v>
      </c>
      <c r="V17" s="22" t="s">
        <v>21</v>
      </c>
      <c r="W17" s="22" t="s">
        <v>22</v>
      </c>
      <c r="X17" s="22" t="s">
        <v>23</v>
      </c>
      <c r="Y17" s="22" t="s">
        <v>24</v>
      </c>
      <c r="Z17" s="22" t="s">
        <v>25</v>
      </c>
      <c r="AA17" s="22" t="s">
        <v>26</v>
      </c>
      <c r="AB17" s="22" t="s">
        <v>27</v>
      </c>
      <c r="AC17" s="22" t="s">
        <v>28</v>
      </c>
      <c r="AD17" s="22" t="s">
        <v>29</v>
      </c>
      <c r="AE17" s="22" t="s">
        <v>30</v>
      </c>
      <c r="AF17" s="22" t="s">
        <v>31</v>
      </c>
      <c r="AG17" s="22" t="s">
        <v>32</v>
      </c>
      <c r="AH17" s="22" t="s">
        <v>33</v>
      </c>
      <c r="AI17" s="22" t="s">
        <v>34</v>
      </c>
      <c r="AJ17" s="22" t="s">
        <v>35</v>
      </c>
      <c r="AK17" s="22" t="s">
        <v>36</v>
      </c>
      <c r="AL17" s="22" t="s">
        <v>37</v>
      </c>
      <c r="AM17" s="22" t="s">
        <v>42</v>
      </c>
      <c r="AN17" s="22" t="s">
        <v>43</v>
      </c>
      <c r="AO17" s="22" t="s">
        <v>44</v>
      </c>
      <c r="AP17" s="22" t="s">
        <v>45</v>
      </c>
      <c r="AQ17" s="24"/>
      <c r="AR17" s="22" t="s">
        <v>46</v>
      </c>
      <c r="AS17" s="22" t="s">
        <v>47</v>
      </c>
      <c r="AT17" s="22" t="s">
        <v>48</v>
      </c>
      <c r="AU17" s="22" t="s">
        <v>49</v>
      </c>
      <c r="AV17" s="22" t="s">
        <v>50</v>
      </c>
      <c r="AW17" s="22" t="s">
        <v>51</v>
      </c>
      <c r="AX17" s="22" t="s">
        <v>52</v>
      </c>
      <c r="AY17" s="22" t="s">
        <v>53</v>
      </c>
      <c r="AZ17" s="22" t="s">
        <v>54</v>
      </c>
      <c r="BA17" s="22" t="s">
        <v>55</v>
      </c>
      <c r="BB17" s="22" t="s">
        <v>56</v>
      </c>
      <c r="BC17" s="22" t="s">
        <v>57</v>
      </c>
      <c r="BD17" s="22" t="s">
        <v>58</v>
      </c>
      <c r="BE17" s="22" t="s">
        <v>59</v>
      </c>
      <c r="BF17" s="22" t="s">
        <v>63</v>
      </c>
    </row>
    <row r="18" spans="1:58" hidden="1" x14ac:dyDescent="0.25">
      <c r="B18" s="21">
        <v>62.148499250411987</v>
      </c>
      <c r="C18" s="21">
        <v>4.8446704554325003E-2</v>
      </c>
      <c r="D18" s="21">
        <v>19000</v>
      </c>
      <c r="E18" s="21">
        <v>0</v>
      </c>
      <c r="F18" s="21">
        <v>1</v>
      </c>
      <c r="G18" s="21">
        <v>60</v>
      </c>
      <c r="H18" s="21">
        <v>5.7008294750388027E-3</v>
      </c>
      <c r="I18" s="21">
        <v>0</v>
      </c>
      <c r="J18" s="21">
        <v>0</v>
      </c>
      <c r="K18" s="21">
        <v>2.4054832200211729E-17</v>
      </c>
      <c r="L18" s="21">
        <v>9.7185996339099162E-2</v>
      </c>
      <c r="M18" s="21">
        <v>0.1333333333333333</v>
      </c>
      <c r="N18" s="21">
        <v>6.6666666666666666E-2</v>
      </c>
      <c r="O18" s="21">
        <v>0.1</v>
      </c>
      <c r="P18" s="21">
        <v>0.1</v>
      </c>
      <c r="Q18" s="21">
        <v>0.2</v>
      </c>
      <c r="R18" s="21">
        <v>0</v>
      </c>
      <c r="S18" s="21">
        <v>0</v>
      </c>
      <c r="T18" s="21">
        <v>0</v>
      </c>
      <c r="U18" s="21">
        <v>1.202741610010586E-17</v>
      </c>
      <c r="V18" s="21">
        <v>0</v>
      </c>
      <c r="W18" s="21">
        <v>4</v>
      </c>
      <c r="X18" s="21">
        <v>6</v>
      </c>
      <c r="Y18" s="21">
        <v>6</v>
      </c>
      <c r="Z18" s="21">
        <v>4</v>
      </c>
      <c r="AA18" s="21">
        <v>4</v>
      </c>
      <c r="AB18" s="21">
        <v>8</v>
      </c>
      <c r="AC18" s="21">
        <v>4</v>
      </c>
      <c r="AD18" s="21">
        <v>4</v>
      </c>
      <c r="AE18" s="21">
        <v>6</v>
      </c>
      <c r="AF18" s="21">
        <v>6</v>
      </c>
      <c r="AG18" s="21">
        <v>4</v>
      </c>
      <c r="AH18" s="21">
        <v>4</v>
      </c>
      <c r="AI18" s="21">
        <v>3.3333333333333298E-2</v>
      </c>
      <c r="AJ18" s="21">
        <v>3.3333333333333319E-2</v>
      </c>
      <c r="AK18" s="21">
        <v>1.1102230246251571E-17</v>
      </c>
      <c r="AL18" s="21">
        <v>1.295260195396016E-17</v>
      </c>
      <c r="AM18" s="21">
        <v>6.8937230204057509E-3</v>
      </c>
      <c r="AN18" s="21">
        <v>0.12325925925925919</v>
      </c>
      <c r="AO18" s="21">
        <v>1.4425513495334221E-2</v>
      </c>
      <c r="AP18" s="21">
        <v>2.1746860139475851E-2</v>
      </c>
      <c r="AQ18" s="24">
        <f t="shared" si="0"/>
        <v>1.8143611997975557E-2</v>
      </c>
      <c r="AR18" s="21">
        <v>3.3333333333333423E-2</v>
      </c>
      <c r="AS18" s="21">
        <v>-3.3333333333333361E-2</v>
      </c>
      <c r="AT18" s="21">
        <v>1.1102230246251571E-17</v>
      </c>
      <c r="AU18" s="21">
        <v>-1.295260195396016E-17</v>
      </c>
      <c r="AV18" s="21">
        <v>1.1842378929334999E-17</v>
      </c>
      <c r="AW18" s="21">
        <v>-1.5789838572446671E-17</v>
      </c>
      <c r="AX18" s="21">
        <v>7.8949192862233354E-18</v>
      </c>
      <c r="AY18" s="21">
        <v>-7.8949192862233354E-18</v>
      </c>
      <c r="AZ18" s="21">
        <v>0.33849029746879278</v>
      </c>
      <c r="BA18" s="21">
        <v>-8.7703703703703687E-2</v>
      </c>
      <c r="BB18" s="21">
        <v>-9.6212055120059228E-3</v>
      </c>
      <c r="BC18" s="21">
        <v>-8.7564790827093245E-2</v>
      </c>
      <c r="BD18" s="21" t="s">
        <v>192</v>
      </c>
      <c r="BE18" s="21" t="s">
        <v>192</v>
      </c>
      <c r="BF18" s="21" t="s">
        <v>64</v>
      </c>
    </row>
    <row r="19" spans="1:58" hidden="1" x14ac:dyDescent="0.25">
      <c r="B19" s="21"/>
      <c r="C19" s="21"/>
      <c r="D19" s="21"/>
      <c r="E19" s="21"/>
      <c r="F19" s="21">
        <v>2</v>
      </c>
      <c r="G19" s="21">
        <v>56</v>
      </c>
      <c r="H19" s="21">
        <v>1.038180166624465E-3</v>
      </c>
      <c r="I19" s="21">
        <v>0</v>
      </c>
      <c r="J19" s="21">
        <v>0</v>
      </c>
      <c r="K19" s="21">
        <v>3.5685740077237171E-17</v>
      </c>
      <c r="L19" s="21">
        <v>9.8963426323703918E-2</v>
      </c>
      <c r="M19" s="21">
        <v>0.1333333333333333</v>
      </c>
      <c r="N19" s="21">
        <v>6.6666666666666666E-2</v>
      </c>
      <c r="O19" s="21">
        <v>0.1</v>
      </c>
      <c r="P19" s="21">
        <v>0.1</v>
      </c>
      <c r="Q19" s="21">
        <v>0.2</v>
      </c>
      <c r="R19" s="21">
        <v>0</v>
      </c>
      <c r="S19" s="21">
        <v>0</v>
      </c>
      <c r="T19" s="21">
        <v>0</v>
      </c>
      <c r="U19" s="21">
        <v>1.7842870038618589E-17</v>
      </c>
      <c r="V19" s="21">
        <v>0</v>
      </c>
      <c r="W19" s="21">
        <v>4</v>
      </c>
      <c r="X19" s="21">
        <v>4</v>
      </c>
      <c r="Y19" s="21">
        <v>6</v>
      </c>
      <c r="Z19" s="21">
        <v>4</v>
      </c>
      <c r="AA19" s="21">
        <v>4</v>
      </c>
      <c r="AB19" s="21">
        <v>8</v>
      </c>
      <c r="AC19" s="21">
        <v>4</v>
      </c>
      <c r="AD19" s="21">
        <v>4</v>
      </c>
      <c r="AE19" s="21">
        <v>6</v>
      </c>
      <c r="AF19" s="21">
        <v>4</v>
      </c>
      <c r="AG19" s="21">
        <v>4</v>
      </c>
      <c r="AH19" s="21">
        <v>4</v>
      </c>
      <c r="AI19" s="21">
        <v>0</v>
      </c>
      <c r="AJ19" s="21">
        <v>1.982541115402065E-17</v>
      </c>
      <c r="AK19" s="21">
        <v>1.5860328923216521E-17</v>
      </c>
      <c r="AL19" s="21">
        <v>1.982541115402065E-17</v>
      </c>
      <c r="AM19" s="21">
        <v>1.7069769285591781E-2</v>
      </c>
      <c r="AN19" s="21">
        <v>1.5169460641399421E-2</v>
      </c>
      <c r="AO19" s="21">
        <v>3.4574544096996049E-2</v>
      </c>
      <c r="AP19" s="21">
        <v>2.343381422412337E-2</v>
      </c>
      <c r="AQ19" s="24">
        <f t="shared" si="0"/>
        <v>2.2660323082201502E-3</v>
      </c>
      <c r="AR19" s="21">
        <v>7.1428571428571494E-2</v>
      </c>
      <c r="AS19" s="21">
        <v>0</v>
      </c>
      <c r="AT19" s="21">
        <v>1.5860328923216521E-17</v>
      </c>
      <c r="AU19" s="21">
        <v>-1.982541115402065E-17</v>
      </c>
      <c r="AV19" s="21">
        <v>9.063045098980869E-18</v>
      </c>
      <c r="AW19" s="21">
        <v>1.8126090197961741E-17</v>
      </c>
      <c r="AX19" s="21">
        <v>6.7972838242356521E-18</v>
      </c>
      <c r="AY19" s="21">
        <v>-4.5315225494904337E-18</v>
      </c>
      <c r="AZ19" s="21">
        <v>0.37014358303339728</v>
      </c>
      <c r="BA19" s="21">
        <v>-7.8717201166180709E-2</v>
      </c>
      <c r="BB19" s="21">
        <v>-4.9406554354907892E-4</v>
      </c>
      <c r="BC19" s="21">
        <v>-9.8469360780154835E-2</v>
      </c>
      <c r="BD19" s="21" t="s">
        <v>193</v>
      </c>
      <c r="BE19" s="21" t="s">
        <v>194</v>
      </c>
      <c r="BF19" s="21" t="s">
        <v>195</v>
      </c>
    </row>
    <row r="20" spans="1:58" hidden="1" x14ac:dyDescent="0.25">
      <c r="B20" s="21"/>
      <c r="C20" s="21"/>
      <c r="D20" s="21"/>
      <c r="E20" s="21"/>
      <c r="F20" s="21">
        <v>3</v>
      </c>
      <c r="G20" s="21">
        <v>52</v>
      </c>
      <c r="H20" s="21">
        <v>1.6366302785605029E-4</v>
      </c>
      <c r="I20" s="21">
        <v>0</v>
      </c>
      <c r="J20" s="21">
        <v>0</v>
      </c>
      <c r="K20" s="21">
        <v>3.2025664171879519E-17</v>
      </c>
      <c r="L20" s="21">
        <v>0.102332456997704</v>
      </c>
      <c r="M20" s="21">
        <v>0.1333333333333333</v>
      </c>
      <c r="N20" s="21">
        <v>6.6666666666666666E-2</v>
      </c>
      <c r="O20" s="21">
        <v>0.1</v>
      </c>
      <c r="P20" s="21">
        <v>0.1</v>
      </c>
      <c r="Q20" s="21">
        <v>0.2</v>
      </c>
      <c r="R20" s="21">
        <v>0</v>
      </c>
      <c r="S20" s="21">
        <v>0</v>
      </c>
      <c r="T20" s="21">
        <v>0</v>
      </c>
      <c r="U20" s="21">
        <v>1.6012832085939759E-17</v>
      </c>
      <c r="V20" s="21">
        <v>0</v>
      </c>
      <c r="W20" s="21">
        <v>4</v>
      </c>
      <c r="X20" s="21">
        <v>2</v>
      </c>
      <c r="Y20" s="21">
        <v>6</v>
      </c>
      <c r="Z20" s="21">
        <v>4</v>
      </c>
      <c r="AA20" s="21">
        <v>4</v>
      </c>
      <c r="AB20" s="21">
        <v>8</v>
      </c>
      <c r="AC20" s="21">
        <v>4</v>
      </c>
      <c r="AD20" s="21">
        <v>4</v>
      </c>
      <c r="AE20" s="21">
        <v>6</v>
      </c>
      <c r="AF20" s="21">
        <v>2</v>
      </c>
      <c r="AG20" s="21">
        <v>4</v>
      </c>
      <c r="AH20" s="21">
        <v>4</v>
      </c>
      <c r="AI20" s="21">
        <v>4.163336342344337E-17</v>
      </c>
      <c r="AJ20" s="21">
        <v>0</v>
      </c>
      <c r="AK20" s="21">
        <v>1.7080354225002409E-17</v>
      </c>
      <c r="AL20" s="21">
        <v>1.494530994687711E-17</v>
      </c>
      <c r="AM20" s="21">
        <v>1.98014866099715E-2</v>
      </c>
      <c r="AN20" s="21">
        <v>8.8757396449703971E-3</v>
      </c>
      <c r="AO20" s="21">
        <v>2.9970829249033868E-3</v>
      </c>
      <c r="AP20" s="21">
        <v>1.182556309218624E-3</v>
      </c>
      <c r="AQ20" s="24">
        <f t="shared" si="0"/>
        <v>4.8125857169340006E-4</v>
      </c>
      <c r="AR20" s="21">
        <v>0.1153846153846154</v>
      </c>
      <c r="AS20" s="21">
        <v>3.8461538461538478E-2</v>
      </c>
      <c r="AT20" s="21">
        <v>1.7080354225002409E-17</v>
      </c>
      <c r="AU20" s="21">
        <v>-1.494530994687711E-17</v>
      </c>
      <c r="AV20" s="21">
        <v>0</v>
      </c>
      <c r="AW20" s="21">
        <v>0</v>
      </c>
      <c r="AX20" s="21">
        <v>2.1350442781253012E-18</v>
      </c>
      <c r="AY20" s="21">
        <v>-1.05109872153861E-17</v>
      </c>
      <c r="AZ20" s="21">
        <v>0.40644867946424551</v>
      </c>
      <c r="BA20" s="21">
        <v>-5.7806099226217517E-2</v>
      </c>
      <c r="BB20" s="21">
        <v>-8.0235913375187352E-3</v>
      </c>
      <c r="BC20" s="21">
        <v>-9.4308865660185232E-2</v>
      </c>
      <c r="BD20" s="21" t="s">
        <v>196</v>
      </c>
      <c r="BE20" s="21" t="s">
        <v>197</v>
      </c>
      <c r="BF20" s="21" t="s">
        <v>198</v>
      </c>
    </row>
    <row r="21" spans="1:58" hidden="1" x14ac:dyDescent="0.25">
      <c r="B21" s="21"/>
      <c r="C21" s="21"/>
      <c r="D21" s="21"/>
      <c r="E21" s="21"/>
      <c r="F21" s="21">
        <v>4</v>
      </c>
      <c r="G21" s="21">
        <v>48</v>
      </c>
      <c r="H21" s="21">
        <v>9.2509611616623435E-3</v>
      </c>
      <c r="I21" s="21">
        <v>0</v>
      </c>
      <c r="J21" s="21">
        <v>0</v>
      </c>
      <c r="K21" s="21">
        <v>3.7007434154171883E-17</v>
      </c>
      <c r="L21" s="21">
        <v>0.1340889345149717</v>
      </c>
      <c r="M21" s="21">
        <v>0.1333333333333333</v>
      </c>
      <c r="N21" s="21">
        <v>6.6666666666666666E-2</v>
      </c>
      <c r="O21" s="21">
        <v>6.6666666666666666E-2</v>
      </c>
      <c r="P21" s="21">
        <v>6.6666666666666666E-2</v>
      </c>
      <c r="Q21" s="21">
        <v>0.1333333333333333</v>
      </c>
      <c r="R21" s="21">
        <v>0</v>
      </c>
      <c r="S21" s="21">
        <v>0</v>
      </c>
      <c r="T21" s="21">
        <v>0</v>
      </c>
      <c r="U21" s="21">
        <v>1.8503717077085941E-17</v>
      </c>
      <c r="V21" s="21">
        <v>0</v>
      </c>
      <c r="W21" s="21">
        <v>4</v>
      </c>
      <c r="X21" s="21">
        <v>2</v>
      </c>
      <c r="Y21" s="21">
        <v>4</v>
      </c>
      <c r="Z21" s="21">
        <v>4</v>
      </c>
      <c r="AA21" s="21">
        <v>4</v>
      </c>
      <c r="AB21" s="21">
        <v>8</v>
      </c>
      <c r="AC21" s="21">
        <v>4</v>
      </c>
      <c r="AD21" s="21">
        <v>4</v>
      </c>
      <c r="AE21" s="21">
        <v>4</v>
      </c>
      <c r="AF21" s="21">
        <v>2</v>
      </c>
      <c r="AG21" s="21">
        <v>4</v>
      </c>
      <c r="AH21" s="21">
        <v>4</v>
      </c>
      <c r="AI21" s="21">
        <v>5.5511151231257827E-17</v>
      </c>
      <c r="AJ21" s="21">
        <v>0</v>
      </c>
      <c r="AK21" s="21">
        <v>1.6190752442450201E-17</v>
      </c>
      <c r="AL21" s="21">
        <v>2.0816681711721691E-17</v>
      </c>
      <c r="AM21" s="21">
        <v>5.0553948761476897E-2</v>
      </c>
      <c r="AN21" s="21">
        <v>1.7361111111111221E-3</v>
      </c>
      <c r="AO21" s="21">
        <v>3.8355546953093483E-2</v>
      </c>
      <c r="AP21" s="21">
        <v>5.2623071410512756E-3</v>
      </c>
      <c r="AQ21" s="24">
        <f t="shared" si="0"/>
        <v>4.0575556756858727E-3</v>
      </c>
      <c r="AR21" s="21">
        <v>0.12500000000000011</v>
      </c>
      <c r="AS21" s="21">
        <v>0.125</v>
      </c>
      <c r="AT21" s="21">
        <v>1.6190752442450201E-17</v>
      </c>
      <c r="AU21" s="21">
        <v>-2.0816681711721691E-17</v>
      </c>
      <c r="AV21" s="21">
        <v>2.4671622769447919E-17</v>
      </c>
      <c r="AW21" s="21">
        <v>2.4671622769447919E-17</v>
      </c>
      <c r="AX21" s="21">
        <v>-6.1679056923619797E-18</v>
      </c>
      <c r="AY21" s="21">
        <v>0</v>
      </c>
      <c r="AZ21" s="21">
        <v>0.4185001383000671</v>
      </c>
      <c r="BA21" s="21">
        <v>2.9079861111111171E-2</v>
      </c>
      <c r="BB21" s="21">
        <v>-3.2225703427479123E-2</v>
      </c>
      <c r="BC21" s="21">
        <v>-0.1018632310874926</v>
      </c>
      <c r="BD21" s="21" t="s">
        <v>199</v>
      </c>
      <c r="BE21" s="21" t="s">
        <v>200</v>
      </c>
      <c r="BF21" s="21" t="s">
        <v>201</v>
      </c>
    </row>
    <row r="22" spans="1:58" hidden="1" x14ac:dyDescent="0.25">
      <c r="B22" s="21"/>
      <c r="C22" s="21"/>
      <c r="D22" s="21"/>
      <c r="E22" s="21"/>
      <c r="F22" s="21">
        <v>5</v>
      </c>
      <c r="G22" s="21">
        <v>44</v>
      </c>
      <c r="H22" s="21">
        <v>1.258996005596066E-2</v>
      </c>
      <c r="I22" s="21">
        <v>0</v>
      </c>
      <c r="J22" s="21">
        <v>0</v>
      </c>
      <c r="K22" s="21">
        <v>1.640102195468981E-17</v>
      </c>
      <c r="L22" s="21">
        <v>0.1490763316726445</v>
      </c>
      <c r="M22" s="21">
        <v>0.1</v>
      </c>
      <c r="N22" s="21">
        <v>3.3333333333333333E-2</v>
      </c>
      <c r="O22" s="21">
        <v>6.6666666666666666E-2</v>
      </c>
      <c r="P22" s="21">
        <v>6.6666666666666666E-2</v>
      </c>
      <c r="Q22" s="21">
        <v>0.1333333333333333</v>
      </c>
      <c r="R22" s="21">
        <v>0</v>
      </c>
      <c r="S22" s="21">
        <v>0</v>
      </c>
      <c r="T22" s="21">
        <v>0</v>
      </c>
      <c r="U22" s="21">
        <v>8.2005109773449067E-18</v>
      </c>
      <c r="V22" s="21">
        <v>0</v>
      </c>
      <c r="W22" s="21">
        <v>4</v>
      </c>
      <c r="X22" s="21">
        <v>2</v>
      </c>
      <c r="Y22" s="21">
        <v>4</v>
      </c>
      <c r="Z22" s="21">
        <v>4</v>
      </c>
      <c r="AA22" s="21">
        <v>4</v>
      </c>
      <c r="AB22" s="21">
        <v>6</v>
      </c>
      <c r="AC22" s="21">
        <v>4</v>
      </c>
      <c r="AD22" s="21">
        <v>4</v>
      </c>
      <c r="AE22" s="21">
        <v>4</v>
      </c>
      <c r="AF22" s="21">
        <v>2</v>
      </c>
      <c r="AG22" s="21">
        <v>4</v>
      </c>
      <c r="AH22" s="21">
        <v>2</v>
      </c>
      <c r="AI22" s="21">
        <v>7.8729582162221687E-2</v>
      </c>
      <c r="AJ22" s="21">
        <v>4.5454545454545449E-2</v>
      </c>
      <c r="AK22" s="21">
        <v>6.30808536718839E-18</v>
      </c>
      <c r="AL22" s="21">
        <v>1.009293658750142E-17</v>
      </c>
      <c r="AM22" s="21">
        <v>6.7942597759299672E-2</v>
      </c>
      <c r="AN22" s="21">
        <v>8.2644628099173542E-2</v>
      </c>
      <c r="AO22" s="21">
        <v>6.6518460583865749E-2</v>
      </c>
      <c r="AP22" s="21">
        <v>2.9767589949765669E-2</v>
      </c>
      <c r="AQ22" s="24">
        <f t="shared" si="0"/>
        <v>2.5021608963714741E-2</v>
      </c>
      <c r="AR22" s="21">
        <v>0.13636363636363641</v>
      </c>
      <c r="AS22" s="21">
        <v>4.5454545454545477E-2</v>
      </c>
      <c r="AT22" s="21">
        <v>6.30808536718839E-18</v>
      </c>
      <c r="AU22" s="21">
        <v>-1.009293658750142E-17</v>
      </c>
      <c r="AV22" s="21">
        <v>-1.468063503636571E-17</v>
      </c>
      <c r="AW22" s="21">
        <v>7.3403175181828534E-18</v>
      </c>
      <c r="AX22" s="21">
        <v>0</v>
      </c>
      <c r="AY22" s="21">
        <v>2.202095255454856E-17</v>
      </c>
      <c r="AZ22" s="21">
        <v>0.38722654350209951</v>
      </c>
      <c r="BA22" s="21">
        <v>-7.9639368895567178E-2</v>
      </c>
      <c r="BB22" s="21">
        <v>-4.122981726447715E-2</v>
      </c>
      <c r="BC22" s="21">
        <v>-0.1078465144081673</v>
      </c>
      <c r="BD22" s="21" t="s">
        <v>202</v>
      </c>
      <c r="BE22" s="21" t="s">
        <v>203</v>
      </c>
      <c r="BF22" s="21" t="s">
        <v>204</v>
      </c>
    </row>
    <row r="23" spans="1:58" hidden="1" x14ac:dyDescent="0.25">
      <c r="B23" s="21"/>
      <c r="C23" s="21"/>
      <c r="D23" s="21"/>
      <c r="E23" s="21"/>
      <c r="F23" s="21">
        <v>6</v>
      </c>
      <c r="G23" s="21">
        <v>40</v>
      </c>
      <c r="H23" s="21">
        <v>1.3135407111455111E-2</v>
      </c>
      <c r="I23" s="21">
        <v>0</v>
      </c>
      <c r="J23" s="21">
        <v>0</v>
      </c>
      <c r="K23" s="21">
        <v>1.6653345369377351E-17</v>
      </c>
      <c r="L23" s="21">
        <v>0.14599802069691201</v>
      </c>
      <c r="M23" s="21">
        <v>6.6666666666666666E-2</v>
      </c>
      <c r="N23" s="21">
        <v>0</v>
      </c>
      <c r="O23" s="21">
        <v>6.6666666666666666E-2</v>
      </c>
      <c r="P23" s="21">
        <v>6.6666666666666666E-2</v>
      </c>
      <c r="Q23" s="21">
        <v>0.1333333333333333</v>
      </c>
      <c r="R23" s="21">
        <v>0</v>
      </c>
      <c r="S23" s="21">
        <v>0</v>
      </c>
      <c r="T23" s="21">
        <v>0</v>
      </c>
      <c r="U23" s="21">
        <v>8.3266726846886753E-18</v>
      </c>
      <c r="V23" s="21">
        <v>0</v>
      </c>
      <c r="W23" s="21">
        <v>4</v>
      </c>
      <c r="X23" s="21">
        <v>2</v>
      </c>
      <c r="Y23" s="21">
        <v>4</v>
      </c>
      <c r="Z23" s="21">
        <v>4</v>
      </c>
      <c r="AA23" s="21">
        <v>4</v>
      </c>
      <c r="AB23" s="21">
        <v>4</v>
      </c>
      <c r="AC23" s="21">
        <v>4</v>
      </c>
      <c r="AD23" s="21">
        <v>4</v>
      </c>
      <c r="AE23" s="21">
        <v>4</v>
      </c>
      <c r="AF23" s="21">
        <v>2</v>
      </c>
      <c r="AG23" s="21">
        <v>4</v>
      </c>
      <c r="AH23" s="21">
        <v>0</v>
      </c>
      <c r="AI23" s="21">
        <v>8.6602540378443865E-2</v>
      </c>
      <c r="AJ23" s="21">
        <v>0.05</v>
      </c>
      <c r="AK23" s="21">
        <v>1.1102230246251571E-17</v>
      </c>
      <c r="AL23" s="21">
        <v>5.551115123125783E-18</v>
      </c>
      <c r="AM23" s="21">
        <v>6.942438341020285E-2</v>
      </c>
      <c r="AN23" s="21">
        <v>9.9125000000000019E-2</v>
      </c>
      <c r="AO23" s="21">
        <v>6.9906261565508637E-2</v>
      </c>
      <c r="AP23" s="21">
        <v>3.7672105064623068E-2</v>
      </c>
      <c r="AQ23" s="24">
        <f t="shared" si="0"/>
        <v>3.095158354295216E-2</v>
      </c>
      <c r="AR23" s="21">
        <v>0.15</v>
      </c>
      <c r="AS23" s="21">
        <v>-4.9999999999999961E-2</v>
      </c>
      <c r="AT23" s="21">
        <v>1.1102230246251571E-17</v>
      </c>
      <c r="AU23" s="21">
        <v>5.551115123125783E-18</v>
      </c>
      <c r="AV23" s="21">
        <v>-2.2204460492503131E-18</v>
      </c>
      <c r="AW23" s="21">
        <v>0</v>
      </c>
      <c r="AX23" s="21">
        <v>0</v>
      </c>
      <c r="AY23" s="21">
        <v>0</v>
      </c>
      <c r="AZ23" s="21">
        <v>0.35637881982007269</v>
      </c>
      <c r="BA23" s="21">
        <v>-0.19700000000000001</v>
      </c>
      <c r="BB23" s="21">
        <v>-4.2724491295617652E-2</v>
      </c>
      <c r="BC23" s="21">
        <v>-0.10327352940129431</v>
      </c>
      <c r="BD23" s="21" t="s">
        <v>205</v>
      </c>
      <c r="BE23" s="21" t="s">
        <v>206</v>
      </c>
      <c r="BF23" s="21" t="s">
        <v>207</v>
      </c>
    </row>
    <row r="24" spans="1:58" hidden="1" x14ac:dyDescent="0.25">
      <c r="U24" s="21"/>
      <c r="AQ24" s="24"/>
    </row>
    <row r="25" spans="1:58" ht="17.399999999999999" hidden="1" customHeight="1" x14ac:dyDescent="0.25">
      <c r="A25" s="20" t="s">
        <v>66</v>
      </c>
      <c r="B25" s="22" t="s">
        <v>1</v>
      </c>
      <c r="C25" s="22" t="s">
        <v>61</v>
      </c>
      <c r="D25" s="22" t="s">
        <v>4</v>
      </c>
      <c r="E25" s="22" t="s">
        <v>5</v>
      </c>
      <c r="F25" s="22" t="s">
        <v>6</v>
      </c>
      <c r="G25" s="22" t="s">
        <v>7</v>
      </c>
      <c r="H25" s="22" t="s">
        <v>62</v>
      </c>
      <c r="I25" s="22" t="s">
        <v>8</v>
      </c>
      <c r="J25" s="22" t="s">
        <v>9</v>
      </c>
      <c r="K25" s="22" t="s">
        <v>10</v>
      </c>
      <c r="L25" s="22" t="s">
        <v>11</v>
      </c>
      <c r="M25" s="22" t="s">
        <v>12</v>
      </c>
      <c r="N25" s="22" t="s">
        <v>13</v>
      </c>
      <c r="O25" s="22" t="s">
        <v>14</v>
      </c>
      <c r="P25" s="22" t="s">
        <v>15</v>
      </c>
      <c r="Q25" s="22" t="s">
        <v>16</v>
      </c>
      <c r="R25" s="22" t="s">
        <v>17</v>
      </c>
      <c r="S25" s="22" t="s">
        <v>18</v>
      </c>
      <c r="T25" s="22" t="s">
        <v>19</v>
      </c>
      <c r="U25" s="22" t="s">
        <v>20</v>
      </c>
      <c r="V25" s="22" t="s">
        <v>21</v>
      </c>
      <c r="W25" s="22" t="s">
        <v>22</v>
      </c>
      <c r="X25" s="22" t="s">
        <v>23</v>
      </c>
      <c r="Y25" s="22" t="s">
        <v>24</v>
      </c>
      <c r="Z25" s="22" t="s">
        <v>25</v>
      </c>
      <c r="AA25" s="22" t="s">
        <v>26</v>
      </c>
      <c r="AB25" s="22" t="s">
        <v>27</v>
      </c>
      <c r="AC25" s="22" t="s">
        <v>28</v>
      </c>
      <c r="AD25" s="22" t="s">
        <v>29</v>
      </c>
      <c r="AE25" s="22" t="s">
        <v>30</v>
      </c>
      <c r="AF25" s="22" t="s">
        <v>31</v>
      </c>
      <c r="AG25" s="22" t="s">
        <v>32</v>
      </c>
      <c r="AH25" s="22" t="s">
        <v>33</v>
      </c>
      <c r="AI25" s="22" t="s">
        <v>34</v>
      </c>
      <c r="AJ25" s="22" t="s">
        <v>35</v>
      </c>
      <c r="AK25" s="22" t="s">
        <v>36</v>
      </c>
      <c r="AL25" s="22" t="s">
        <v>37</v>
      </c>
      <c r="AM25" s="22" t="s">
        <v>42</v>
      </c>
      <c r="AN25" s="22" t="s">
        <v>43</v>
      </c>
      <c r="AO25" s="22" t="s">
        <v>44</v>
      </c>
      <c r="AP25" s="22" t="s">
        <v>45</v>
      </c>
      <c r="AQ25" s="24"/>
      <c r="AR25" s="22" t="s">
        <v>46</v>
      </c>
      <c r="AS25" s="22" t="s">
        <v>47</v>
      </c>
      <c r="AT25" s="22" t="s">
        <v>48</v>
      </c>
      <c r="AU25" s="22" t="s">
        <v>49</v>
      </c>
      <c r="AV25" s="22" t="s">
        <v>50</v>
      </c>
      <c r="AW25" s="22" t="s">
        <v>51</v>
      </c>
      <c r="AX25" s="22" t="s">
        <v>52</v>
      </c>
      <c r="AY25" s="22" t="s">
        <v>53</v>
      </c>
      <c r="AZ25" s="22" t="s">
        <v>54</v>
      </c>
      <c r="BA25" s="22" t="s">
        <v>55</v>
      </c>
      <c r="BB25" s="22" t="s">
        <v>56</v>
      </c>
      <c r="BC25" s="22" t="s">
        <v>57</v>
      </c>
      <c r="BD25" s="22" t="s">
        <v>58</v>
      </c>
      <c r="BE25" s="22" t="s">
        <v>59</v>
      </c>
      <c r="BF25" s="22" t="s">
        <v>63</v>
      </c>
    </row>
    <row r="26" spans="1:58" hidden="1" x14ac:dyDescent="0.25">
      <c r="B26" s="21">
        <v>42.473294973373413</v>
      </c>
      <c r="C26" s="21">
        <v>5.7570091548952852E-2</v>
      </c>
      <c r="D26" s="21">
        <v>19000</v>
      </c>
      <c r="E26" s="21">
        <v>0</v>
      </c>
      <c r="F26" s="21">
        <v>1</v>
      </c>
      <c r="G26" s="21">
        <v>60</v>
      </c>
      <c r="H26" s="21">
        <v>1.5608471963749249E-4</v>
      </c>
      <c r="I26" s="21">
        <v>0</v>
      </c>
      <c r="J26" s="21">
        <v>0</v>
      </c>
      <c r="K26" s="21">
        <v>3.7007434154171889E-17</v>
      </c>
      <c r="L26" s="21">
        <v>0.16409480821422959</v>
      </c>
      <c r="M26" s="21">
        <v>0.1333333333333333</v>
      </c>
      <c r="N26" s="21">
        <v>6.6666666666666666E-2</v>
      </c>
      <c r="O26" s="21">
        <v>0.1333333333333333</v>
      </c>
      <c r="P26" s="21">
        <v>0.1333333333333333</v>
      </c>
      <c r="Q26" s="21">
        <v>0.26666666666666672</v>
      </c>
      <c r="R26" s="21">
        <v>0</v>
      </c>
      <c r="S26" s="21">
        <v>0</v>
      </c>
      <c r="T26" s="21">
        <v>0</v>
      </c>
      <c r="U26" s="21">
        <v>1.8503717077085941E-17</v>
      </c>
      <c r="V26" s="21">
        <v>0</v>
      </c>
      <c r="W26" s="21">
        <v>4</v>
      </c>
      <c r="X26" s="21">
        <v>4</v>
      </c>
      <c r="Y26" s="21">
        <v>8</v>
      </c>
      <c r="Z26" s="21">
        <v>4</v>
      </c>
      <c r="AA26" s="21">
        <v>4</v>
      </c>
      <c r="AB26" s="21">
        <v>8</v>
      </c>
      <c r="AC26" s="21">
        <v>4</v>
      </c>
      <c r="AD26" s="21">
        <v>4</v>
      </c>
      <c r="AE26" s="21">
        <v>8</v>
      </c>
      <c r="AF26" s="21">
        <v>4</v>
      </c>
      <c r="AG26" s="21">
        <v>4</v>
      </c>
      <c r="AH26" s="21">
        <v>4</v>
      </c>
      <c r="AI26" s="21">
        <v>1.387778780781446E-17</v>
      </c>
      <c r="AJ26" s="21">
        <v>1.387778780781446E-17</v>
      </c>
      <c r="AK26" s="21">
        <v>2.2204460492503129E-17</v>
      </c>
      <c r="AL26" s="21">
        <v>1.4802973661668751E-17</v>
      </c>
      <c r="AM26" s="21">
        <v>1.663365260723243E-2</v>
      </c>
      <c r="AN26" s="21">
        <v>3.4444444444443889E-3</v>
      </c>
      <c r="AO26" s="21">
        <v>2.7464786714912381E-2</v>
      </c>
      <c r="AP26" s="21">
        <v>3.2716515254079541E-3</v>
      </c>
      <c r="AQ26" s="24">
        <f t="shared" si="0"/>
        <v>1.0535608095882858E-3</v>
      </c>
      <c r="AR26" s="21">
        <v>6.6666666666666735E-2</v>
      </c>
      <c r="AS26" s="21">
        <v>-6.6666666666666666E-2</v>
      </c>
      <c r="AT26" s="21">
        <v>2.2204460492503129E-17</v>
      </c>
      <c r="AU26" s="21">
        <v>-1.4802973661668751E-17</v>
      </c>
      <c r="AV26" s="21">
        <v>-3.9474596431116677E-18</v>
      </c>
      <c r="AW26" s="21">
        <v>0</v>
      </c>
      <c r="AX26" s="21">
        <v>7.8949192862233354E-18</v>
      </c>
      <c r="AY26" s="21">
        <v>-1.5789838572446671E-17</v>
      </c>
      <c r="AZ26" s="21">
        <v>0.3149629218411546</v>
      </c>
      <c r="BA26" s="21">
        <v>-0.20751851851851849</v>
      </c>
      <c r="BB26" s="21">
        <v>-5.1511505722252521E-2</v>
      </c>
      <c r="BC26" s="21">
        <v>-0.11258330249197709</v>
      </c>
      <c r="BD26" s="21" t="s">
        <v>176</v>
      </c>
      <c r="BE26" s="21" t="s">
        <v>176</v>
      </c>
      <c r="BF26" s="21" t="s">
        <v>64</v>
      </c>
    </row>
    <row r="27" spans="1:58" hidden="1" x14ac:dyDescent="0.25">
      <c r="B27" s="21"/>
      <c r="C27" s="21"/>
      <c r="D27" s="21"/>
      <c r="E27" s="21"/>
      <c r="F27" s="21">
        <v>2</v>
      </c>
      <c r="G27" s="21">
        <v>56</v>
      </c>
      <c r="H27" s="21">
        <v>4.0596025075696597E-3</v>
      </c>
      <c r="I27" s="21">
        <v>0</v>
      </c>
      <c r="J27" s="21">
        <v>0</v>
      </c>
      <c r="K27" s="21">
        <v>3.5714285714285733E-2</v>
      </c>
      <c r="L27" s="21">
        <v>0.12209779798970199</v>
      </c>
      <c r="M27" s="21">
        <v>0.1</v>
      </c>
      <c r="N27" s="21">
        <v>6.6666666666666666E-2</v>
      </c>
      <c r="O27" s="21">
        <v>0.1333333333333333</v>
      </c>
      <c r="P27" s="21">
        <v>0.1</v>
      </c>
      <c r="Q27" s="21">
        <v>0.23333333333333331</v>
      </c>
      <c r="R27" s="21">
        <v>0</v>
      </c>
      <c r="S27" s="21">
        <v>0</v>
      </c>
      <c r="T27" s="21">
        <v>0</v>
      </c>
      <c r="U27" s="21">
        <v>1.785714285714286E-2</v>
      </c>
      <c r="V27" s="21">
        <v>0</v>
      </c>
      <c r="W27" s="21">
        <v>4</v>
      </c>
      <c r="X27" s="21">
        <v>4</v>
      </c>
      <c r="Y27" s="21">
        <v>6</v>
      </c>
      <c r="Z27" s="21">
        <v>4</v>
      </c>
      <c r="AA27" s="21">
        <v>4</v>
      </c>
      <c r="AB27" s="21">
        <v>6</v>
      </c>
      <c r="AC27" s="21">
        <v>4</v>
      </c>
      <c r="AD27" s="21">
        <v>4</v>
      </c>
      <c r="AE27" s="21">
        <v>8</v>
      </c>
      <c r="AF27" s="21">
        <v>4</v>
      </c>
      <c r="AG27" s="21">
        <v>4</v>
      </c>
      <c r="AH27" s="21">
        <v>4</v>
      </c>
      <c r="AI27" s="21">
        <v>3.5714285714285712E-2</v>
      </c>
      <c r="AJ27" s="21">
        <v>7.1428571428571411E-2</v>
      </c>
      <c r="AK27" s="21">
        <v>3.5714285714285712E-2</v>
      </c>
      <c r="AL27" s="21">
        <v>1.5860328923216521E-17</v>
      </c>
      <c r="AM27" s="21">
        <v>8.5821896156141442E-2</v>
      </c>
      <c r="AN27" s="21">
        <v>0.1415360787172012</v>
      </c>
      <c r="AO27" s="21">
        <v>3.4985217121419922E-2</v>
      </c>
      <c r="AP27" s="21">
        <v>7.1011558254918672E-4</v>
      </c>
      <c r="AQ27" s="24">
        <f t="shared" si="0"/>
        <v>3.4999880140058934E-2</v>
      </c>
      <c r="AR27" s="21">
        <v>3.5714285714285789E-2</v>
      </c>
      <c r="AS27" s="21">
        <v>-7.1428571428571425E-2</v>
      </c>
      <c r="AT27" s="21">
        <v>3.5714285714285712E-2</v>
      </c>
      <c r="AU27" s="21">
        <v>-1.5860328923216521E-17</v>
      </c>
      <c r="AV27" s="21">
        <v>-1.8126090197961741E-17</v>
      </c>
      <c r="AW27" s="21">
        <v>-9.063045098980869E-18</v>
      </c>
      <c r="AX27" s="21">
        <v>9.063045098980869E-18</v>
      </c>
      <c r="AY27" s="21">
        <v>-1.8126090197961741E-17</v>
      </c>
      <c r="AZ27" s="21">
        <v>0.30139145616284768</v>
      </c>
      <c r="BA27" s="21">
        <v>-0.20508381924198249</v>
      </c>
      <c r="BB27" s="21">
        <v>-9.0473856797295001E-4</v>
      </c>
      <c r="BC27" s="21">
        <v>-0.121193059421729</v>
      </c>
      <c r="BD27" s="21" t="s">
        <v>177</v>
      </c>
      <c r="BE27" s="21" t="s">
        <v>178</v>
      </c>
      <c r="BF27" s="21" t="s">
        <v>179</v>
      </c>
    </row>
    <row r="28" spans="1:58" hidden="1" x14ac:dyDescent="0.25">
      <c r="B28" s="21"/>
      <c r="C28" s="21"/>
      <c r="D28" s="21"/>
      <c r="E28" s="21"/>
      <c r="F28" s="21">
        <v>3</v>
      </c>
      <c r="G28" s="21">
        <v>52</v>
      </c>
      <c r="H28" s="21">
        <v>2.1120154559368521E-3</v>
      </c>
      <c r="I28" s="21">
        <v>0</v>
      </c>
      <c r="J28" s="21">
        <v>0</v>
      </c>
      <c r="K28" s="21">
        <v>6.6617338752649122E-2</v>
      </c>
      <c r="L28" s="21">
        <v>0.26203906848278369</v>
      </c>
      <c r="M28" s="21">
        <v>0.1</v>
      </c>
      <c r="N28" s="21">
        <v>6.6666666666666666E-2</v>
      </c>
      <c r="O28" s="21">
        <v>0.1</v>
      </c>
      <c r="P28" s="21">
        <v>0.1</v>
      </c>
      <c r="Q28" s="21">
        <v>0.2</v>
      </c>
      <c r="R28" s="21">
        <v>0</v>
      </c>
      <c r="S28" s="21">
        <v>0</v>
      </c>
      <c r="T28" s="21">
        <v>0</v>
      </c>
      <c r="U28" s="21">
        <v>3.3308669376324561E-2</v>
      </c>
      <c r="V28" s="21">
        <v>0</v>
      </c>
      <c r="W28" s="21">
        <v>4</v>
      </c>
      <c r="X28" s="21">
        <v>4</v>
      </c>
      <c r="Y28" s="21">
        <v>6</v>
      </c>
      <c r="Z28" s="21">
        <v>4</v>
      </c>
      <c r="AA28" s="21">
        <v>4</v>
      </c>
      <c r="AB28" s="21">
        <v>6</v>
      </c>
      <c r="AC28" s="21">
        <v>4</v>
      </c>
      <c r="AD28" s="21">
        <v>4</v>
      </c>
      <c r="AE28" s="21">
        <v>6</v>
      </c>
      <c r="AF28" s="21">
        <v>2</v>
      </c>
      <c r="AG28" s="21">
        <v>4</v>
      </c>
      <c r="AH28" s="21">
        <v>4</v>
      </c>
      <c r="AI28" s="21">
        <v>5.7692307692307647E-2</v>
      </c>
      <c r="AJ28" s="21">
        <v>5.7692307692307709E-2</v>
      </c>
      <c r="AK28" s="21">
        <v>3.3308669376324568E-2</v>
      </c>
      <c r="AL28" s="21">
        <v>3.3308669376324547E-2</v>
      </c>
      <c r="AM28" s="21">
        <v>7.7167109890840802E-2</v>
      </c>
      <c r="AN28" s="21">
        <v>6.0167273554847502E-2</v>
      </c>
      <c r="AO28" s="21">
        <v>0.1284588346221939</v>
      </c>
      <c r="AP28" s="21">
        <v>3.3062303478570643E-2</v>
      </c>
      <c r="AQ28" s="24">
        <f t="shared" si="0"/>
        <v>3.3826456493458029E-2</v>
      </c>
      <c r="AR28" s="21">
        <v>5.7692307692307758E-2</v>
      </c>
      <c r="AS28" s="21">
        <v>-1.9230769230769228E-2</v>
      </c>
      <c r="AT28" s="21">
        <v>-3.3308669376324568E-2</v>
      </c>
      <c r="AU28" s="21">
        <v>3.3308669376324547E-2</v>
      </c>
      <c r="AV28" s="21">
        <v>0</v>
      </c>
      <c r="AW28" s="21">
        <v>-7.8832404115395733E-18</v>
      </c>
      <c r="AX28" s="21">
        <v>0</v>
      </c>
      <c r="AY28" s="21">
        <v>-1.05109872153861E-17</v>
      </c>
      <c r="AZ28" s="21">
        <v>0.34908305618337621</v>
      </c>
      <c r="BA28" s="21">
        <v>-0.10909763313609459</v>
      </c>
      <c r="BB28" s="21">
        <v>-0.13348534303480919</v>
      </c>
      <c r="BC28" s="21">
        <v>-0.1285537254479745</v>
      </c>
      <c r="BD28" s="21" t="s">
        <v>180</v>
      </c>
      <c r="BE28" s="21" t="s">
        <v>181</v>
      </c>
      <c r="BF28" s="21" t="s">
        <v>182</v>
      </c>
    </row>
    <row r="29" spans="1:58" hidden="1" x14ac:dyDescent="0.25">
      <c r="B29" s="21"/>
      <c r="C29" s="21"/>
      <c r="D29" s="21"/>
      <c r="E29" s="21"/>
      <c r="F29" s="21">
        <v>4</v>
      </c>
      <c r="G29" s="21">
        <v>48</v>
      </c>
      <c r="H29" s="21">
        <v>1.025764818554651E-2</v>
      </c>
      <c r="I29" s="21">
        <v>2</v>
      </c>
      <c r="J29" s="21">
        <v>0</v>
      </c>
      <c r="K29" s="21">
        <v>7.2168783648703203E-2</v>
      </c>
      <c r="L29" s="21">
        <v>0.26967204360734343</v>
      </c>
      <c r="M29" s="21">
        <v>0.1</v>
      </c>
      <c r="N29" s="21">
        <v>6.6666666666666666E-2</v>
      </c>
      <c r="O29" s="21">
        <v>0.1</v>
      </c>
      <c r="P29" s="21">
        <v>0.1</v>
      </c>
      <c r="Q29" s="21">
        <v>0.2</v>
      </c>
      <c r="R29" s="21">
        <v>4.1666666666666657E-2</v>
      </c>
      <c r="S29" s="21">
        <v>0</v>
      </c>
      <c r="T29" s="21">
        <v>0</v>
      </c>
      <c r="U29" s="21">
        <v>3.6084391824351601E-2</v>
      </c>
      <c r="V29" s="21">
        <v>0</v>
      </c>
      <c r="W29" s="21">
        <v>4</v>
      </c>
      <c r="X29" s="21">
        <v>2</v>
      </c>
      <c r="Y29" s="21">
        <v>6</v>
      </c>
      <c r="Z29" s="21">
        <v>4</v>
      </c>
      <c r="AA29" s="21">
        <v>4</v>
      </c>
      <c r="AB29" s="21">
        <v>6</v>
      </c>
      <c r="AC29" s="21">
        <v>4</v>
      </c>
      <c r="AD29" s="21">
        <v>2</v>
      </c>
      <c r="AE29" s="21">
        <v>6</v>
      </c>
      <c r="AF29" s="21">
        <v>2</v>
      </c>
      <c r="AG29" s="21">
        <v>4</v>
      </c>
      <c r="AH29" s="21">
        <v>4</v>
      </c>
      <c r="AI29" s="21">
        <v>6.2499999999999958E-2</v>
      </c>
      <c r="AJ29" s="21">
        <v>0.1041666666666666</v>
      </c>
      <c r="AK29" s="21">
        <v>3.6084391824351587E-2</v>
      </c>
      <c r="AL29" s="21">
        <v>3.6084391824351608E-2</v>
      </c>
      <c r="AM29" s="21">
        <v>8.5351878306718754E-2</v>
      </c>
      <c r="AN29" s="21">
        <v>0.1264829282407407</v>
      </c>
      <c r="AO29" s="21">
        <v>2.8003164629020361E-2</v>
      </c>
      <c r="AP29" s="21">
        <v>7.4486704651309132E-2</v>
      </c>
      <c r="AQ29" s="24">
        <f t="shared" si="0"/>
        <v>4.4372265110333084E-2</v>
      </c>
      <c r="AR29" s="21">
        <v>6.2500000000000042E-2</v>
      </c>
      <c r="AS29" s="21">
        <v>2.083333333333336E-2</v>
      </c>
      <c r="AT29" s="21">
        <v>-3.6084391824351587E-2</v>
      </c>
      <c r="AU29" s="21">
        <v>-3.6084391824351608E-2</v>
      </c>
      <c r="AV29" s="21">
        <v>-2.4671622769447919E-17</v>
      </c>
      <c r="AW29" s="21">
        <v>2.4671622769447919E-17</v>
      </c>
      <c r="AX29" s="21">
        <v>-1.2335811384723959E-17</v>
      </c>
      <c r="AY29" s="21">
        <v>0</v>
      </c>
      <c r="AZ29" s="21">
        <v>0.38370220875482519</v>
      </c>
      <c r="BA29" s="21">
        <v>-9.5666956018518448E-2</v>
      </c>
      <c r="BB29" s="21">
        <v>-9.858441500959296E-2</v>
      </c>
      <c r="BC29" s="21">
        <v>-0.1710876285977504</v>
      </c>
      <c r="BD29" s="21" t="s">
        <v>183</v>
      </c>
      <c r="BE29" s="21" t="s">
        <v>184</v>
      </c>
      <c r="BF29" s="21" t="s">
        <v>185</v>
      </c>
    </row>
    <row r="30" spans="1:58" hidden="1" x14ac:dyDescent="0.25">
      <c r="B30" s="21"/>
      <c r="C30" s="21"/>
      <c r="D30" s="21"/>
      <c r="E30" s="21"/>
      <c r="F30" s="21">
        <v>5</v>
      </c>
      <c r="G30" s="21">
        <v>44</v>
      </c>
      <c r="H30" s="21">
        <v>1.8356793387121231E-2</v>
      </c>
      <c r="I30" s="21">
        <v>2</v>
      </c>
      <c r="J30" s="21">
        <v>0</v>
      </c>
      <c r="K30" s="21">
        <v>7.8729582162221673E-2</v>
      </c>
      <c r="L30" s="21">
        <v>0.13787958698582539</v>
      </c>
      <c r="M30" s="21">
        <v>0.1</v>
      </c>
      <c r="N30" s="21">
        <v>6.6666666666666666E-2</v>
      </c>
      <c r="O30" s="21">
        <v>0.1</v>
      </c>
      <c r="P30" s="21">
        <v>0.1</v>
      </c>
      <c r="Q30" s="21">
        <v>0.2</v>
      </c>
      <c r="R30" s="21">
        <v>4.5454545454545463E-2</v>
      </c>
      <c r="S30" s="21">
        <v>0</v>
      </c>
      <c r="T30" s="21">
        <v>0</v>
      </c>
      <c r="U30" s="21">
        <v>3.9364791081110843E-2</v>
      </c>
      <c r="V30" s="21">
        <v>0</v>
      </c>
      <c r="W30" s="21">
        <v>4</v>
      </c>
      <c r="X30" s="21">
        <v>2</v>
      </c>
      <c r="Y30" s="21">
        <v>6</v>
      </c>
      <c r="Z30" s="21">
        <v>2</v>
      </c>
      <c r="AA30" s="21">
        <v>4</v>
      </c>
      <c r="AB30" s="21">
        <v>6</v>
      </c>
      <c r="AC30" s="21">
        <v>4</v>
      </c>
      <c r="AD30" s="21">
        <v>2</v>
      </c>
      <c r="AE30" s="21">
        <v>6</v>
      </c>
      <c r="AF30" s="21">
        <v>0</v>
      </c>
      <c r="AG30" s="21">
        <v>4</v>
      </c>
      <c r="AH30" s="21">
        <v>4</v>
      </c>
      <c r="AI30" s="21">
        <v>1.05477639804035E-2</v>
      </c>
      <c r="AJ30" s="21">
        <v>2.2727272727272711E-2</v>
      </c>
      <c r="AK30" s="21">
        <v>3.9364791081110843E-2</v>
      </c>
      <c r="AL30" s="21">
        <v>3.936479108111083E-2</v>
      </c>
      <c r="AM30" s="21">
        <v>6.7969361450800625E-2</v>
      </c>
      <c r="AN30" s="21">
        <v>4.2871900826446298E-2</v>
      </c>
      <c r="AO30" s="21">
        <v>6.5434041111082086E-2</v>
      </c>
      <c r="AP30" s="21">
        <v>4.2048754109368411E-2</v>
      </c>
      <c r="AQ30" s="24">
        <f t="shared" si="0"/>
        <v>1.3135329685385267E-2</v>
      </c>
      <c r="AR30" s="21">
        <v>6.8181818181818218E-2</v>
      </c>
      <c r="AS30" s="21">
        <v>6.8181818181818218E-2</v>
      </c>
      <c r="AT30" s="21">
        <v>-3.9364791081110843E-2</v>
      </c>
      <c r="AU30" s="21">
        <v>3.936479108111083E-2</v>
      </c>
      <c r="AV30" s="21">
        <v>-3.6701587590914267E-18</v>
      </c>
      <c r="AW30" s="21">
        <v>7.3403175181828534E-18</v>
      </c>
      <c r="AX30" s="21">
        <v>-1.468063503636571E-17</v>
      </c>
      <c r="AY30" s="21">
        <v>-1.468063503636571E-17</v>
      </c>
      <c r="AZ30" s="21">
        <v>0.3871997798105985</v>
      </c>
      <c r="BA30" s="21">
        <v>-3.9866641622839927E-2</v>
      </c>
      <c r="BB30" s="21">
        <v>-4.2314236737260813E-2</v>
      </c>
      <c r="BC30" s="21">
        <v>-9.5565350248564593E-2</v>
      </c>
      <c r="BD30" s="21" t="s">
        <v>186</v>
      </c>
      <c r="BE30" s="21" t="s">
        <v>187</v>
      </c>
      <c r="BF30" s="21" t="s">
        <v>188</v>
      </c>
    </row>
    <row r="31" spans="1:58" hidden="1" x14ac:dyDescent="0.25">
      <c r="B31" s="21"/>
      <c r="C31" s="21"/>
      <c r="D31" s="21"/>
      <c r="E31" s="21"/>
      <c r="F31" s="21">
        <v>6</v>
      </c>
      <c r="G31" s="21">
        <v>40</v>
      </c>
      <c r="H31" s="21">
        <v>2.2627947293141101E-2</v>
      </c>
      <c r="I31" s="21">
        <v>2</v>
      </c>
      <c r="J31" s="21">
        <v>0</v>
      </c>
      <c r="K31" s="21">
        <v>6.8301270189221941E-2</v>
      </c>
      <c r="L31" s="21">
        <v>0.29100289336364299</v>
      </c>
      <c r="M31" s="21">
        <v>0.1</v>
      </c>
      <c r="N31" s="21">
        <v>6.6666666666666666E-2</v>
      </c>
      <c r="O31" s="21">
        <v>0.1</v>
      </c>
      <c r="P31" s="21">
        <v>0.1</v>
      </c>
      <c r="Q31" s="21">
        <v>0.2</v>
      </c>
      <c r="R31" s="21">
        <v>0.05</v>
      </c>
      <c r="S31" s="21">
        <v>0</v>
      </c>
      <c r="T31" s="21">
        <v>0</v>
      </c>
      <c r="U31" s="21">
        <v>3.415063509461097E-2</v>
      </c>
      <c r="V31" s="21">
        <v>0</v>
      </c>
      <c r="W31" s="21">
        <v>4</v>
      </c>
      <c r="X31" s="21">
        <v>0</v>
      </c>
      <c r="Y31" s="21">
        <v>6</v>
      </c>
      <c r="Z31" s="21">
        <v>2</v>
      </c>
      <c r="AA31" s="21">
        <v>4</v>
      </c>
      <c r="AB31" s="21">
        <v>6</v>
      </c>
      <c r="AC31" s="21">
        <v>2</v>
      </c>
      <c r="AD31" s="21">
        <v>2</v>
      </c>
      <c r="AE31" s="21">
        <v>6</v>
      </c>
      <c r="AF31" s="21">
        <v>0</v>
      </c>
      <c r="AG31" s="21">
        <v>4</v>
      </c>
      <c r="AH31" s="21">
        <v>4</v>
      </c>
      <c r="AI31" s="21">
        <v>6.6987298107780771E-3</v>
      </c>
      <c r="AJ31" s="21">
        <v>7.5000000000000025E-2</v>
      </c>
      <c r="AK31" s="21">
        <v>2.4999999999999991E-2</v>
      </c>
      <c r="AL31" s="21">
        <v>4.330127018922196E-2</v>
      </c>
      <c r="AM31" s="21">
        <v>6.8796593305771259E-2</v>
      </c>
      <c r="AN31" s="21">
        <v>2.1562499999999971E-2</v>
      </c>
      <c r="AO31" s="21">
        <v>2.3087019052838359E-2</v>
      </c>
      <c r="AP31" s="21">
        <v>6.0513525089437657E-2</v>
      </c>
      <c r="AQ31" s="24">
        <f t="shared" si="0"/>
        <v>1.5062682805303623E-2</v>
      </c>
      <c r="AR31" s="21">
        <v>5.6698729810778108E-2</v>
      </c>
      <c r="AS31" s="21">
        <v>7.5000000000000053E-2</v>
      </c>
      <c r="AT31" s="21">
        <v>-2.4999999999999991E-2</v>
      </c>
      <c r="AU31" s="21">
        <v>-4.330127018922196E-2</v>
      </c>
      <c r="AV31" s="21">
        <v>-3.1086244689504392E-17</v>
      </c>
      <c r="AW31" s="21">
        <v>-8.8817841970012525E-18</v>
      </c>
      <c r="AX31" s="21">
        <v>0</v>
      </c>
      <c r="AY31" s="21">
        <v>0</v>
      </c>
      <c r="AZ31" s="21">
        <v>0.35700660992450428</v>
      </c>
      <c r="BA31" s="21">
        <v>-7.6312499999999964E-2</v>
      </c>
      <c r="BB31" s="21">
        <v>-8.9543733808287937E-2</v>
      </c>
      <c r="BC31" s="21">
        <v>-0.20145915955535509</v>
      </c>
      <c r="BD31" s="21" t="s">
        <v>189</v>
      </c>
      <c r="BE31" s="21" t="s">
        <v>190</v>
      </c>
      <c r="BF31" s="21" t="s">
        <v>191</v>
      </c>
    </row>
    <row r="32" spans="1:58" hidden="1" x14ac:dyDescent="0.25"/>
    <row r="35" spans="33:38" x14ac:dyDescent="0.25">
      <c r="AG35" s="20">
        <f>AVERAGE(AI2:AJ7,AM2:AP7)</f>
        <v>2.0294836162326853E-2</v>
      </c>
      <c r="AI35" s="24"/>
      <c r="AJ35" s="24"/>
      <c r="AK35" s="24"/>
      <c r="AL35" s="24"/>
    </row>
    <row r="36" spans="33:38" x14ac:dyDescent="0.25">
      <c r="AG36" s="42">
        <f>AVERAGE(AI10:AJ15,AM10:AP15)</f>
        <v>3.3951765193310231E-2</v>
      </c>
      <c r="AI36" s="40"/>
      <c r="AJ36" s="24"/>
      <c r="AK36" s="24"/>
      <c r="AL36" s="24"/>
    </row>
    <row r="37" spans="33:38" x14ac:dyDescent="0.25">
      <c r="AI37" s="41"/>
      <c r="AJ37" s="24"/>
      <c r="AK37" s="24"/>
      <c r="AL37" s="24"/>
    </row>
    <row r="38" spans="33:38" x14ac:dyDescent="0.25">
      <c r="AI38" s="24"/>
      <c r="AJ38" s="24"/>
      <c r="AK38" s="24"/>
      <c r="AL38" s="24"/>
    </row>
    <row r="39" spans="33:38" x14ac:dyDescent="0.25">
      <c r="AJ39" s="24"/>
    </row>
    <row r="40" spans="33:38" x14ac:dyDescent="0.25">
      <c r="AJ40" s="24"/>
    </row>
    <row r="41" spans="33:38" x14ac:dyDescent="0.25">
      <c r="AJ41" s="24"/>
    </row>
    <row r="42" spans="33:38" x14ac:dyDescent="0.25">
      <c r="AJ42" s="24"/>
    </row>
    <row r="43" spans="33:38" x14ac:dyDescent="0.25">
      <c r="AJ43" s="24"/>
    </row>
    <row r="44" spans="33:38" x14ac:dyDescent="0.25">
      <c r="AJ44" s="24"/>
    </row>
    <row r="45" spans="33:38" x14ac:dyDescent="0.25">
      <c r="AJ45" s="24"/>
    </row>
    <row r="46" spans="33:38" x14ac:dyDescent="0.25">
      <c r="AJ46" s="24"/>
    </row>
    <row r="47" spans="33:38" x14ac:dyDescent="0.25">
      <c r="AJ47" s="24"/>
    </row>
    <row r="48" spans="33:38" x14ac:dyDescent="0.25">
      <c r="AJ48" s="24"/>
    </row>
  </sheetData>
  <conditionalFormatting sqref="T1:T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1:AL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2:AQ1048576 AM1:AQ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T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:AL3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:AQ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BO56"/>
  <sheetViews>
    <sheetView zoomScale="85" zoomScaleNormal="85" workbookViewId="0">
      <selection activeCell="BF28" sqref="BF28:BI45"/>
    </sheetView>
  </sheetViews>
  <sheetFormatPr defaultRowHeight="14.4" x14ac:dyDescent="0.3"/>
  <cols>
    <col min="1" max="2" width="8.88671875" style="2" customWidth="1"/>
    <col min="3" max="3" width="29.109375" style="2" customWidth="1"/>
    <col min="4" max="4" width="13.6640625" style="2" bestFit="1" customWidth="1"/>
    <col min="5" max="5" width="14.5546875" style="2" customWidth="1"/>
    <col min="6" max="6" width="14.33203125" style="2" bestFit="1" customWidth="1"/>
    <col min="7" max="18" width="8.88671875" style="2" customWidth="1"/>
    <col min="19" max="54" width="8.88671875" style="2"/>
    <col min="55" max="55" width="8.88671875" style="26"/>
    <col min="56" max="57" width="10.109375" style="2" bestFit="1" customWidth="1"/>
    <col min="58" max="61" width="14.88671875" style="2" bestFit="1" customWidth="1"/>
    <col min="62" max="62" width="14.21875" style="2" bestFit="1" customWidth="1"/>
    <col min="63" max="63" width="14.5546875" style="2" bestFit="1" customWidth="1"/>
    <col min="64" max="65" width="14.5546875" style="26" customWidth="1"/>
    <col min="66" max="16384" width="8.88671875" style="2"/>
  </cols>
  <sheetData>
    <row r="3" spans="3:67" x14ac:dyDescent="0.3">
      <c r="D3" s="1"/>
      <c r="E3" s="1"/>
      <c r="F3" s="1"/>
    </row>
    <row r="4" spans="3:67" x14ac:dyDescent="0.3">
      <c r="D4" s="1"/>
      <c r="E4" s="1"/>
      <c r="F4" s="1"/>
    </row>
    <row r="5" spans="3:67" x14ac:dyDescent="0.3">
      <c r="D5" s="1"/>
      <c r="E5" s="1"/>
      <c r="F5" s="1"/>
    </row>
    <row r="6" spans="3:67" x14ac:dyDescent="0.3">
      <c r="D6" t="s">
        <v>69</v>
      </c>
      <c r="E6" t="s">
        <v>70</v>
      </c>
      <c r="F6"/>
      <c r="H6" t="s">
        <v>97</v>
      </c>
      <c r="I6" t="s">
        <v>69</v>
      </c>
      <c r="J6" t="s">
        <v>70</v>
      </c>
      <c r="M6" s="27" t="s">
        <v>7</v>
      </c>
      <c r="N6" s="27">
        <v>1</v>
      </c>
      <c r="O6" s="29">
        <v>2</v>
      </c>
      <c r="P6" s="29">
        <v>3</v>
      </c>
      <c r="Q6" s="30">
        <v>4</v>
      </c>
      <c r="R6" s="27">
        <v>5</v>
      </c>
      <c r="S6" s="29">
        <v>6</v>
      </c>
      <c r="T6" s="29">
        <v>7</v>
      </c>
      <c r="U6" s="30">
        <v>8</v>
      </c>
      <c r="V6" s="27">
        <v>9</v>
      </c>
      <c r="W6" s="29">
        <v>10</v>
      </c>
      <c r="X6" s="29">
        <v>11</v>
      </c>
      <c r="Y6" s="30">
        <v>12</v>
      </c>
      <c r="Z6" s="27">
        <v>13</v>
      </c>
      <c r="AA6" s="29">
        <v>14</v>
      </c>
      <c r="AB6" s="29">
        <v>15</v>
      </c>
      <c r="AC6" s="30">
        <v>16</v>
      </c>
      <c r="AD6" s="27">
        <v>17</v>
      </c>
      <c r="AE6" s="29">
        <v>18</v>
      </c>
      <c r="AF6" s="29">
        <v>19</v>
      </c>
      <c r="AG6" s="30"/>
      <c r="AH6" s="27"/>
      <c r="AI6" s="27" t="s">
        <v>7</v>
      </c>
      <c r="AJ6" s="27">
        <v>1</v>
      </c>
      <c r="AK6" s="29">
        <v>2</v>
      </c>
      <c r="AL6" s="29">
        <v>3</v>
      </c>
      <c r="AM6" s="30">
        <v>4</v>
      </c>
      <c r="AN6" s="27">
        <v>5</v>
      </c>
      <c r="AO6" s="29">
        <v>6</v>
      </c>
      <c r="AP6" s="29">
        <v>7</v>
      </c>
      <c r="AQ6" s="30">
        <v>8</v>
      </c>
      <c r="AR6" s="27">
        <v>9</v>
      </c>
      <c r="AS6" s="29">
        <v>10</v>
      </c>
      <c r="AT6" s="29">
        <v>11</v>
      </c>
      <c r="AU6" s="30">
        <v>12</v>
      </c>
      <c r="AV6" s="27">
        <v>13</v>
      </c>
      <c r="AW6" s="29">
        <v>14</v>
      </c>
      <c r="AX6" s="29">
        <v>15</v>
      </c>
      <c r="AY6" s="30">
        <v>16</v>
      </c>
      <c r="AZ6" s="27">
        <v>17</v>
      </c>
      <c r="BA6" s="29">
        <v>18</v>
      </c>
      <c r="BB6" s="29">
        <v>19</v>
      </c>
      <c r="BD6" s="26" t="s">
        <v>391</v>
      </c>
      <c r="BE6" s="17" t="s">
        <v>7</v>
      </c>
      <c r="BF6" s="2" t="s">
        <v>392</v>
      </c>
      <c r="BG6" s="26" t="s">
        <v>393</v>
      </c>
      <c r="BH6" s="26" t="s">
        <v>394</v>
      </c>
      <c r="BI6" s="26" t="s">
        <v>395</v>
      </c>
      <c r="BJ6" s="26" t="s">
        <v>396</v>
      </c>
      <c r="BK6" s="26" t="s">
        <v>397</v>
      </c>
      <c r="BL6" s="26" t="s">
        <v>559</v>
      </c>
      <c r="BM6" s="26" t="s">
        <v>560</v>
      </c>
      <c r="BN6" s="2" t="s">
        <v>398</v>
      </c>
      <c r="BO6" s="2" t="s">
        <v>399</v>
      </c>
    </row>
    <row r="7" spans="3:67" x14ac:dyDescent="0.3">
      <c r="C7" t="s">
        <v>76</v>
      </c>
      <c r="D7" s="1">
        <f>AVERAGE(horseshoe!AM2:AM19)</f>
        <v>4.9696390848809696E-2</v>
      </c>
      <c r="E7" s="1">
        <f>AVERAGE(horseshoe!AM22:AM39)</f>
        <v>1.1970558546551416E-2</v>
      </c>
      <c r="F7" s="1"/>
      <c r="I7">
        <f>horseshoe!X2</f>
        <v>0.88460292375467375</v>
      </c>
      <c r="J7">
        <f>horseshoe!X22</f>
        <v>0.82230378664056125</v>
      </c>
      <c r="M7" s="28">
        <v>32</v>
      </c>
      <c r="N7" s="28">
        <v>-45</v>
      </c>
      <c r="O7" s="2">
        <v>-45</v>
      </c>
      <c r="P7" s="2">
        <v>-60</v>
      </c>
      <c r="Q7" s="2">
        <v>-30</v>
      </c>
      <c r="R7" s="2">
        <v>-60</v>
      </c>
      <c r="S7" s="2">
        <v>90</v>
      </c>
      <c r="T7" s="2">
        <v>-1</v>
      </c>
      <c r="U7" s="2">
        <v>-45</v>
      </c>
      <c r="V7" s="2">
        <v>90</v>
      </c>
      <c r="W7" s="2">
        <v>60</v>
      </c>
      <c r="X7" s="2">
        <v>90</v>
      </c>
      <c r="Y7" s="2">
        <v>-1</v>
      </c>
      <c r="Z7" s="2">
        <v>60</v>
      </c>
      <c r="AA7" s="2">
        <v>45</v>
      </c>
      <c r="AB7" s="2">
        <v>30</v>
      </c>
      <c r="AC7" s="2">
        <v>45</v>
      </c>
      <c r="AD7" s="2">
        <v>45</v>
      </c>
      <c r="AE7" s="2">
        <v>-1</v>
      </c>
      <c r="AF7" s="2">
        <v>0</v>
      </c>
      <c r="AI7" s="31">
        <v>32</v>
      </c>
      <c r="AJ7" s="43">
        <v>-45</v>
      </c>
      <c r="AK7" s="2">
        <v>-45</v>
      </c>
      <c r="AL7" s="2">
        <v>-30</v>
      </c>
      <c r="AM7" s="2">
        <v>-1</v>
      </c>
      <c r="AN7" s="2">
        <v>-60</v>
      </c>
      <c r="AO7" s="2">
        <v>-45</v>
      </c>
      <c r="AP7" s="2">
        <v>90</v>
      </c>
      <c r="AQ7" s="2">
        <v>45</v>
      </c>
      <c r="AR7" s="2">
        <v>30</v>
      </c>
      <c r="AS7" s="2">
        <v>45</v>
      </c>
      <c r="AT7" s="2">
        <v>75</v>
      </c>
      <c r="AU7" s="2">
        <v>-60</v>
      </c>
      <c r="AV7" s="2">
        <v>-1</v>
      </c>
      <c r="AW7" s="2">
        <v>-75</v>
      </c>
      <c r="AX7" s="2">
        <v>60</v>
      </c>
      <c r="AY7" s="2">
        <v>60</v>
      </c>
      <c r="AZ7" s="2">
        <v>-1</v>
      </c>
      <c r="BA7" s="2">
        <v>45</v>
      </c>
      <c r="BB7" s="2">
        <v>0</v>
      </c>
      <c r="BD7" s="34">
        <v>1</v>
      </c>
      <c r="BE7" s="35">
        <v>32</v>
      </c>
      <c r="BF7" s="25">
        <v>0.20799999999999999</v>
      </c>
      <c r="BG7" s="1">
        <f>horseshoe!BE2</f>
        <v>-0.1022492128690122</v>
      </c>
      <c r="BH7" s="1">
        <f>horseshoe!BE22</f>
        <v>-0.24975585937499989</v>
      </c>
      <c r="BI7" s="25">
        <v>-0.84299999999999997</v>
      </c>
      <c r="BJ7" s="1">
        <f>horseshoe!BF2</f>
        <v>-0.6005859375</v>
      </c>
      <c r="BK7" s="1">
        <f>horseshoe!BF22</f>
        <v>-0.46118164062500011</v>
      </c>
      <c r="BL7" s="39">
        <f>(BF7-BG7)^ 2 + (BI7-BJ7)^2</f>
        <v>0.15501915178359554</v>
      </c>
      <c r="BM7" s="39">
        <f>(BF7-BH7)^2 + (BI7-BK7)^2</f>
        <v>0.35532568634796113</v>
      </c>
      <c r="BN7" s="39">
        <f>horseshoe!X2</f>
        <v>0.88460292375467375</v>
      </c>
      <c r="BO7" s="39">
        <f>horseshoe!X22</f>
        <v>0.82230378664056125</v>
      </c>
    </row>
    <row r="8" spans="3:67" x14ac:dyDescent="0.3">
      <c r="C8" t="s">
        <v>77</v>
      </c>
      <c r="D8" s="1">
        <f>MAX(horseshoe!AM2:AM19)</f>
        <v>9.6225044864937645E-2</v>
      </c>
      <c r="E8" s="1">
        <f>MAX(horseshoe!AM22:AM39)</f>
        <v>0.1</v>
      </c>
      <c r="F8" s="1"/>
      <c r="I8">
        <f>horseshoe!X3</f>
        <v>0.91607243279259554</v>
      </c>
      <c r="J8" s="8">
        <f>horseshoe!X23</f>
        <v>0.84962295899504414</v>
      </c>
      <c r="M8" s="28">
        <v>28</v>
      </c>
      <c r="N8" s="28">
        <v>-45</v>
      </c>
      <c r="O8" s="2">
        <v>-45</v>
      </c>
      <c r="P8" s="2">
        <v>-60</v>
      </c>
      <c r="Q8" s="2">
        <v>-1</v>
      </c>
      <c r="R8" s="2">
        <v>-60</v>
      </c>
      <c r="S8" s="2">
        <v>90</v>
      </c>
      <c r="T8" s="2">
        <v>-1</v>
      </c>
      <c r="U8" s="2">
        <v>-45</v>
      </c>
      <c r="V8" s="2">
        <v>90</v>
      </c>
      <c r="W8" s="2">
        <v>60</v>
      </c>
      <c r="X8" s="2">
        <v>90</v>
      </c>
      <c r="Y8" s="2">
        <v>-1</v>
      </c>
      <c r="Z8" s="2">
        <v>60</v>
      </c>
      <c r="AA8" s="2">
        <v>45</v>
      </c>
      <c r="AB8" s="2">
        <v>-1</v>
      </c>
      <c r="AC8" s="2">
        <v>45</v>
      </c>
      <c r="AD8" s="2">
        <v>45</v>
      </c>
      <c r="AE8" s="2">
        <v>-1</v>
      </c>
      <c r="AF8" s="2">
        <v>0</v>
      </c>
      <c r="AI8" s="31">
        <v>28</v>
      </c>
      <c r="AJ8" s="43">
        <v>-45</v>
      </c>
      <c r="AK8" s="2">
        <v>-1</v>
      </c>
      <c r="AL8" s="2">
        <v>-30</v>
      </c>
      <c r="AM8" s="2">
        <v>-1</v>
      </c>
      <c r="AN8" s="2">
        <v>-60</v>
      </c>
      <c r="AO8" s="2">
        <v>-45</v>
      </c>
      <c r="AP8" s="2">
        <v>90</v>
      </c>
      <c r="AQ8" s="2">
        <v>45</v>
      </c>
      <c r="AR8" s="2">
        <v>30</v>
      </c>
      <c r="AS8" s="2">
        <v>-1</v>
      </c>
      <c r="AT8" s="2">
        <v>75</v>
      </c>
      <c r="AU8" s="2">
        <v>-60</v>
      </c>
      <c r="AV8" s="2">
        <v>-1</v>
      </c>
      <c r="AW8" s="2">
        <v>-75</v>
      </c>
      <c r="AX8" s="2">
        <v>60</v>
      </c>
      <c r="AY8" s="2">
        <v>60</v>
      </c>
      <c r="AZ8" s="2">
        <v>-1</v>
      </c>
      <c r="BA8" s="2">
        <v>45</v>
      </c>
      <c r="BB8" s="2">
        <v>0</v>
      </c>
      <c r="BD8" s="34">
        <v>2</v>
      </c>
      <c r="BE8" s="35">
        <v>28</v>
      </c>
      <c r="BF8" s="25">
        <v>9.1999999999999998E-2</v>
      </c>
      <c r="BG8" s="1">
        <f>horseshoe!BE3</f>
        <v>-0.14060232358289881</v>
      </c>
      <c r="BH8" s="1">
        <f>horseshoe!BE23</f>
        <v>-0.36005830903790081</v>
      </c>
      <c r="BI8" s="25">
        <v>-0.71399999999999997</v>
      </c>
      <c r="BJ8" s="1">
        <f>horseshoe!BF3</f>
        <v>-0.48360058309037901</v>
      </c>
      <c r="BK8" s="1">
        <f>horseshoe!BF23</f>
        <v>-0.44533527696793018</v>
      </c>
      <c r="BL8" s="39">
        <f t="shared" ref="BL8:BL24" si="0">(BF8-BG8)^ 2 + (BI8-BJ8)^2</f>
        <v>0.1071877322484569</v>
      </c>
      <c r="BM8" s="39">
        <f t="shared" ref="BM8:BM24" si="1">(BF8-BH8)^2 + (BI8-BK8)^2</f>
        <v>0.27653744817210496</v>
      </c>
      <c r="BN8" s="39">
        <f>horseshoe!X3</f>
        <v>0.91607243279259554</v>
      </c>
      <c r="BO8" s="39">
        <f>horseshoe!X23</f>
        <v>0.84962295899504414</v>
      </c>
    </row>
    <row r="9" spans="3:67" x14ac:dyDescent="0.3">
      <c r="C9" t="s">
        <v>78</v>
      </c>
      <c r="D9" s="1">
        <f>AVERAGE(horseshoe!AN2:AN19)</f>
        <v>2.4213491681700006E-2</v>
      </c>
      <c r="E9" s="1">
        <f>AVERAGE(horseshoe!AN22:AN39)</f>
        <v>6.4150029909958882E-3</v>
      </c>
      <c r="F9" s="1"/>
      <c r="I9">
        <f>horseshoe!X4</f>
        <v>0.94861332772515972</v>
      </c>
      <c r="J9" s="8">
        <f>horseshoe!X24</f>
        <v>0.94154385305005073</v>
      </c>
      <c r="M9" s="28">
        <v>20</v>
      </c>
      <c r="N9" s="28">
        <v>-45</v>
      </c>
      <c r="O9" s="2">
        <v>-1</v>
      </c>
      <c r="P9" s="2">
        <v>-60</v>
      </c>
      <c r="Q9" s="2">
        <v>-1</v>
      </c>
      <c r="R9" s="2">
        <v>-60</v>
      </c>
      <c r="S9" s="2">
        <v>90</v>
      </c>
      <c r="T9" s="2">
        <v>-1</v>
      </c>
      <c r="U9" s="2">
        <v>-1</v>
      </c>
      <c r="V9" s="2">
        <v>90</v>
      </c>
      <c r="W9" s="2">
        <v>60</v>
      </c>
      <c r="X9" s="2">
        <v>-1</v>
      </c>
      <c r="Y9" s="2">
        <v>-1</v>
      </c>
      <c r="Z9" s="2">
        <v>60</v>
      </c>
      <c r="AA9" s="2">
        <v>45</v>
      </c>
      <c r="AB9" s="2">
        <v>-1</v>
      </c>
      <c r="AC9" s="2">
        <v>-1</v>
      </c>
      <c r="AD9" s="2">
        <v>45</v>
      </c>
      <c r="AE9" s="2">
        <v>-1</v>
      </c>
      <c r="AF9" s="2">
        <v>0</v>
      </c>
      <c r="AI9" s="31">
        <v>20</v>
      </c>
      <c r="AJ9" s="43">
        <v>-45</v>
      </c>
      <c r="AK9" s="2">
        <v>-1</v>
      </c>
      <c r="AL9" s="2">
        <v>-1</v>
      </c>
      <c r="AM9" s="2">
        <v>-1</v>
      </c>
      <c r="AN9" s="2">
        <v>-60</v>
      </c>
      <c r="AO9" s="2">
        <v>-1</v>
      </c>
      <c r="AP9" s="2">
        <v>90</v>
      </c>
      <c r="AQ9" s="2">
        <v>-1</v>
      </c>
      <c r="AR9" s="2">
        <v>-1</v>
      </c>
      <c r="AS9" s="2">
        <v>-1</v>
      </c>
      <c r="AT9" s="2">
        <v>75</v>
      </c>
      <c r="AU9" s="2">
        <v>-60</v>
      </c>
      <c r="AV9" s="2">
        <v>-1</v>
      </c>
      <c r="AW9" s="2">
        <v>-75</v>
      </c>
      <c r="AX9" s="2">
        <v>60</v>
      </c>
      <c r="AY9" s="2">
        <v>60</v>
      </c>
      <c r="AZ9" s="2">
        <v>-1</v>
      </c>
      <c r="BA9" s="2">
        <v>45</v>
      </c>
      <c r="BB9" s="2">
        <v>0</v>
      </c>
      <c r="BD9" s="34">
        <v>3</v>
      </c>
      <c r="BE9" s="35">
        <v>20</v>
      </c>
      <c r="BF9" s="25">
        <v>-0.72199999999999998</v>
      </c>
      <c r="BG9" s="1">
        <f>horseshoe!BE4</f>
        <v>-0.51281277591147445</v>
      </c>
      <c r="BH9" s="1">
        <f>horseshoe!BE24</f>
        <v>-0.45899999999999991</v>
      </c>
      <c r="BI9" s="25">
        <v>5.3999999999999999E-2</v>
      </c>
      <c r="BJ9" s="1">
        <f>horseshoe!BF4</f>
        <v>-0.1960000000000002</v>
      </c>
      <c r="BK9" s="1">
        <f>horseshoe!BF24</f>
        <v>-0.32000000000000017</v>
      </c>
      <c r="BL9" s="39">
        <f t="shared" si="0"/>
        <v>0.1062592947218631</v>
      </c>
      <c r="BM9" s="39">
        <f t="shared" si="1"/>
        <v>0.20904500000000015</v>
      </c>
      <c r="BN9" s="39">
        <f>horseshoe!X4</f>
        <v>0.94861332772515972</v>
      </c>
      <c r="BO9" s="39">
        <f>horseshoe!X24</f>
        <v>0.94154385305005073</v>
      </c>
    </row>
    <row r="10" spans="3:67" x14ac:dyDescent="0.3">
      <c r="C10" t="s">
        <v>79</v>
      </c>
      <c r="D10" s="1">
        <f>MAX(horseshoe!AN2:AN19)</f>
        <v>9.6225044864937589E-2</v>
      </c>
      <c r="E10" s="1">
        <f>MAX(horseshoe!AN22:AN39)</f>
        <v>5.7735026918962623E-2</v>
      </c>
      <c r="F10" s="1"/>
      <c r="I10">
        <f>horseshoe!X5</f>
        <v>1.0019784553357931</v>
      </c>
      <c r="J10" s="8">
        <f>horseshoe!X25</f>
        <v>0.99721794910591333</v>
      </c>
      <c r="M10" s="28">
        <v>18</v>
      </c>
      <c r="N10" s="28">
        <v>-45</v>
      </c>
      <c r="O10" s="2">
        <v>-1</v>
      </c>
      <c r="P10" s="2">
        <v>-60</v>
      </c>
      <c r="Q10" s="2">
        <v>-1</v>
      </c>
      <c r="R10" s="2">
        <v>-60</v>
      </c>
      <c r="S10" s="2">
        <v>90</v>
      </c>
      <c r="T10" s="2">
        <v>-1</v>
      </c>
      <c r="U10" s="2">
        <v>-1</v>
      </c>
      <c r="V10" s="2">
        <v>90</v>
      </c>
      <c r="W10" s="2">
        <v>60</v>
      </c>
      <c r="X10" s="2">
        <v>-1</v>
      </c>
      <c r="Y10" s="2">
        <v>-1</v>
      </c>
      <c r="Z10" s="2">
        <v>60</v>
      </c>
      <c r="AA10" s="2">
        <v>45</v>
      </c>
      <c r="AB10" s="2">
        <v>-1</v>
      </c>
      <c r="AC10" s="2">
        <v>-1</v>
      </c>
      <c r="AD10" s="2">
        <v>-1</v>
      </c>
      <c r="AE10" s="2">
        <v>-1</v>
      </c>
      <c r="AF10" s="2">
        <v>0</v>
      </c>
      <c r="AI10" s="31">
        <v>18</v>
      </c>
      <c r="AJ10" s="43">
        <v>-45</v>
      </c>
      <c r="AK10" s="2">
        <v>-1</v>
      </c>
      <c r="AL10" s="2">
        <v>-1</v>
      </c>
      <c r="AM10" s="2">
        <v>-1</v>
      </c>
      <c r="AN10" s="2">
        <v>-60</v>
      </c>
      <c r="AO10" s="2">
        <v>-1</v>
      </c>
      <c r="AP10" s="2">
        <v>90</v>
      </c>
      <c r="AQ10" s="2">
        <v>-1</v>
      </c>
      <c r="AR10" s="2">
        <v>-1</v>
      </c>
      <c r="AS10" s="2">
        <v>-1</v>
      </c>
      <c r="AT10" s="2">
        <v>75</v>
      </c>
      <c r="AU10" s="2">
        <v>-60</v>
      </c>
      <c r="AV10" s="2">
        <v>-1</v>
      </c>
      <c r="AW10" s="2">
        <v>-75</v>
      </c>
      <c r="AX10" s="2">
        <v>-1</v>
      </c>
      <c r="AY10" s="2">
        <v>60</v>
      </c>
      <c r="AZ10" s="2">
        <v>-1</v>
      </c>
      <c r="BA10" s="2">
        <v>45</v>
      </c>
      <c r="BB10" s="2">
        <v>0</v>
      </c>
      <c r="BD10" s="34">
        <v>4</v>
      </c>
      <c r="BE10" s="35">
        <v>18</v>
      </c>
      <c r="BF10" s="25">
        <v>-0.58199999999999996</v>
      </c>
      <c r="BG10" s="1">
        <f>horseshoe!BE5</f>
        <v>-0.49568072933389312</v>
      </c>
      <c r="BH10" s="1">
        <f>horseshoe!BE25</f>
        <v>-0.44855967078189279</v>
      </c>
      <c r="BI10" s="25">
        <v>-0.22800000000000001</v>
      </c>
      <c r="BJ10" s="1">
        <f>horseshoe!BF5</f>
        <v>-0.2146776406035667</v>
      </c>
      <c r="BK10" s="1">
        <f>horseshoe!BF25</f>
        <v>-0.33882030178326489</v>
      </c>
      <c r="BL10" s="39">
        <f t="shared" si="0"/>
        <v>7.6285017482163476E-3</v>
      </c>
      <c r="BM10" s="39">
        <f t="shared" si="1"/>
        <v>3.0087460749170729E-2</v>
      </c>
      <c r="BN10" s="39">
        <f>horseshoe!X5</f>
        <v>1.0019784553357931</v>
      </c>
      <c r="BO10" s="39">
        <f>horseshoe!X25</f>
        <v>0.99721794910591333</v>
      </c>
    </row>
    <row r="11" spans="3:67" x14ac:dyDescent="0.3">
      <c r="C11" t="s">
        <v>80</v>
      </c>
      <c r="D11" s="1">
        <f>AVERAGE(horseshoe!AS2:AS19)</f>
        <v>0.15642343411260665</v>
      </c>
      <c r="E11" s="1">
        <f>AVERAGE(horseshoe!AS22:AS39)</f>
        <v>0.22476838887251394</v>
      </c>
      <c r="F11" s="1"/>
      <c r="I11">
        <f>horseshoe!X6</f>
        <v>1.1562166947795891</v>
      </c>
      <c r="J11" s="8">
        <f>horseshoe!X26</f>
        <v>1.14693929747929</v>
      </c>
      <c r="M11" s="28">
        <v>16</v>
      </c>
      <c r="N11" s="28">
        <v>-45</v>
      </c>
      <c r="O11" s="2">
        <v>-1</v>
      </c>
      <c r="P11" s="2">
        <v>-60</v>
      </c>
      <c r="Q11" s="2">
        <v>-1</v>
      </c>
      <c r="R11" s="2">
        <v>-60</v>
      </c>
      <c r="S11" s="2">
        <v>-1</v>
      </c>
      <c r="T11" s="2">
        <v>-1</v>
      </c>
      <c r="U11" s="2">
        <v>-1</v>
      </c>
      <c r="V11" s="2">
        <v>90</v>
      </c>
      <c r="W11" s="2">
        <v>60</v>
      </c>
      <c r="X11" s="2">
        <v>-1</v>
      </c>
      <c r="Y11" s="2">
        <v>-1</v>
      </c>
      <c r="Z11" s="2">
        <v>60</v>
      </c>
      <c r="AA11" s="2">
        <v>45</v>
      </c>
      <c r="AB11" s="2">
        <v>-1</v>
      </c>
      <c r="AC11" s="2">
        <v>-1</v>
      </c>
      <c r="AD11" s="2">
        <v>-1</v>
      </c>
      <c r="AE11" s="2">
        <v>-1</v>
      </c>
      <c r="AF11" s="2">
        <v>0</v>
      </c>
      <c r="AI11" s="31">
        <v>16</v>
      </c>
      <c r="AJ11" s="43">
        <v>-45</v>
      </c>
      <c r="AK11" s="2">
        <v>-1</v>
      </c>
      <c r="AL11" s="2">
        <v>-1</v>
      </c>
      <c r="AM11" s="2">
        <v>-1</v>
      </c>
      <c r="AN11" s="2">
        <v>-60</v>
      </c>
      <c r="AO11" s="2">
        <v>-1</v>
      </c>
      <c r="AP11" s="2">
        <v>90</v>
      </c>
      <c r="AQ11" s="2">
        <v>-1</v>
      </c>
      <c r="AR11" s="2">
        <v>-1</v>
      </c>
      <c r="AS11" s="2">
        <v>-1</v>
      </c>
      <c r="AT11" s="2">
        <v>75</v>
      </c>
      <c r="AU11" s="2">
        <v>-1</v>
      </c>
      <c r="AV11" s="2">
        <v>-1</v>
      </c>
      <c r="AW11" s="2">
        <v>-75</v>
      </c>
      <c r="AX11" s="2">
        <v>-1</v>
      </c>
      <c r="AY11" s="2">
        <v>60</v>
      </c>
      <c r="AZ11" s="2">
        <v>-1</v>
      </c>
      <c r="BA11" s="2">
        <v>45</v>
      </c>
      <c r="BB11" s="2">
        <v>0</v>
      </c>
      <c r="BD11" s="34">
        <v>5</v>
      </c>
      <c r="BE11" s="35">
        <v>16</v>
      </c>
      <c r="BF11" s="25">
        <v>-0.47699999999999998</v>
      </c>
      <c r="BG11" s="1">
        <f>horseshoe!BE6</f>
        <v>-0.48412204994311508</v>
      </c>
      <c r="BH11" s="1">
        <f>horseshoe!BE26</f>
        <v>-0.38476562499999989</v>
      </c>
      <c r="BI11" s="25">
        <v>-0.23499999999999999</v>
      </c>
      <c r="BJ11" s="1">
        <f>horseshoe!BF6</f>
        <v>-0.21093750000000011</v>
      </c>
      <c r="BK11" s="1">
        <f>horseshoe!BF26</f>
        <v>-0.49023437500000028</v>
      </c>
      <c r="BL11" s="39">
        <f t="shared" si="0"/>
        <v>6.2972750164221991E-4</v>
      </c>
      <c r="BM11" s="39">
        <f t="shared" si="1"/>
        <v>7.3651766113281419E-2</v>
      </c>
      <c r="BN11" s="39">
        <f>horseshoe!X6</f>
        <v>1.1562166947795891</v>
      </c>
      <c r="BO11" s="39">
        <f>horseshoe!X26</f>
        <v>1.14693929747929</v>
      </c>
    </row>
    <row r="12" spans="3:67" x14ac:dyDescent="0.3">
      <c r="C12" t="s">
        <v>81</v>
      </c>
      <c r="D12" s="1">
        <f>MAX(horseshoe!AS2:AS19)</f>
        <v>0.32902845021605409</v>
      </c>
      <c r="E12" s="1">
        <f>MAX(horseshoe!AS22:AS39)</f>
        <v>0.56181640545491551</v>
      </c>
      <c r="F12" s="1"/>
      <c r="I12">
        <f>horseshoe!X7</f>
        <v>1.108984978653035</v>
      </c>
      <c r="J12" s="8">
        <f>horseshoe!X27</f>
        <v>1.095976965252546</v>
      </c>
      <c r="M12" s="28">
        <v>22</v>
      </c>
      <c r="N12" s="28">
        <v>-45</v>
      </c>
      <c r="O12" s="2">
        <v>-45</v>
      </c>
      <c r="P12" s="2">
        <v>-60</v>
      </c>
      <c r="Q12" s="2">
        <v>-1</v>
      </c>
      <c r="R12" s="2">
        <v>-60</v>
      </c>
      <c r="S12" s="2">
        <v>90</v>
      </c>
      <c r="T12" s="2">
        <v>-1</v>
      </c>
      <c r="U12" s="2">
        <v>-1</v>
      </c>
      <c r="V12" s="2">
        <v>90</v>
      </c>
      <c r="W12" s="2">
        <v>60</v>
      </c>
      <c r="X12" s="2">
        <v>-1</v>
      </c>
      <c r="Y12" s="2">
        <v>-1</v>
      </c>
      <c r="Z12" s="2">
        <v>60</v>
      </c>
      <c r="AA12" s="2">
        <v>45</v>
      </c>
      <c r="AB12" s="2">
        <v>-1</v>
      </c>
      <c r="AC12" s="2">
        <v>-1</v>
      </c>
      <c r="AD12" s="2">
        <v>45</v>
      </c>
      <c r="AE12" s="2">
        <v>-1</v>
      </c>
      <c r="AF12" s="2">
        <v>0</v>
      </c>
      <c r="AI12" s="31">
        <v>22</v>
      </c>
      <c r="AJ12" s="43">
        <v>-45</v>
      </c>
      <c r="AK12" s="2">
        <v>-1</v>
      </c>
      <c r="AL12" s="2">
        <v>-1</v>
      </c>
      <c r="AM12" s="2">
        <v>-1</v>
      </c>
      <c r="AN12" s="2">
        <v>-60</v>
      </c>
      <c r="AO12" s="2">
        <v>-45</v>
      </c>
      <c r="AP12" s="2">
        <v>90</v>
      </c>
      <c r="AQ12" s="2">
        <v>-1</v>
      </c>
      <c r="AR12" s="2">
        <v>-1</v>
      </c>
      <c r="AS12" s="2">
        <v>-1</v>
      </c>
      <c r="AT12" s="2">
        <v>75</v>
      </c>
      <c r="AU12" s="2">
        <v>-60</v>
      </c>
      <c r="AV12" s="2">
        <v>-1</v>
      </c>
      <c r="AW12" s="2">
        <v>-75</v>
      </c>
      <c r="AX12" s="2">
        <v>60</v>
      </c>
      <c r="AY12" s="2">
        <v>60</v>
      </c>
      <c r="AZ12" s="2">
        <v>-1</v>
      </c>
      <c r="BA12" s="2">
        <v>45</v>
      </c>
      <c r="BB12" s="2">
        <v>0</v>
      </c>
      <c r="BD12" s="34">
        <v>6</v>
      </c>
      <c r="BE12" s="35">
        <v>22</v>
      </c>
      <c r="BF12" s="25">
        <v>-0.46899999999999997</v>
      </c>
      <c r="BG12" s="1">
        <f>horseshoe!BE7</f>
        <v>-0.40556932825805742</v>
      </c>
      <c r="BH12" s="1">
        <f>horseshoe!BE27</f>
        <v>-0.34485349361382411</v>
      </c>
      <c r="BI12" s="25">
        <v>-0.33500000000000002</v>
      </c>
      <c r="BJ12" s="1">
        <f>horseshoe!BF7</f>
        <v>-0.37565740045078899</v>
      </c>
      <c r="BK12" s="1">
        <f>horseshoe!BF27</f>
        <v>-0.48910593538692732</v>
      </c>
      <c r="BL12" s="39">
        <f t="shared" si="0"/>
        <v>5.6764743290498854E-3</v>
      </c>
      <c r="BM12" s="39">
        <f t="shared" si="1"/>
        <v>3.9160994369372613E-2</v>
      </c>
      <c r="BN12" s="39">
        <f>horseshoe!X7</f>
        <v>1.108984978653035</v>
      </c>
      <c r="BO12" s="39">
        <f>horseshoe!X27</f>
        <v>1.095976965252546</v>
      </c>
    </row>
    <row r="13" spans="3:67" x14ac:dyDescent="0.3">
      <c r="C13" t="s">
        <v>82</v>
      </c>
      <c r="D13" s="1">
        <f>AVERAGE(horseshoe!AT2:AT19)</f>
        <v>0.12835039631006928</v>
      </c>
      <c r="E13" s="1">
        <f>AVERAGE(horseshoe!AT22:AT39)</f>
        <v>0.21537212734063524</v>
      </c>
      <c r="F13" s="1"/>
      <c r="I13">
        <f>horseshoe!X8</f>
        <v>0.97052021391910481</v>
      </c>
      <c r="J13" s="8">
        <f>horseshoe!X28</f>
        <v>0.96590916914066416</v>
      </c>
      <c r="M13" s="28">
        <v>18</v>
      </c>
      <c r="N13" s="28">
        <v>-45</v>
      </c>
      <c r="O13" s="2">
        <v>-1</v>
      </c>
      <c r="P13" s="2">
        <v>-60</v>
      </c>
      <c r="Q13" s="2">
        <v>-1</v>
      </c>
      <c r="R13" s="2">
        <v>-60</v>
      </c>
      <c r="S13" s="2">
        <v>90</v>
      </c>
      <c r="T13" s="2">
        <v>-1</v>
      </c>
      <c r="U13" s="2">
        <v>-1</v>
      </c>
      <c r="V13" s="2">
        <v>90</v>
      </c>
      <c r="W13" s="2">
        <v>60</v>
      </c>
      <c r="X13" s="2">
        <v>-1</v>
      </c>
      <c r="Y13" s="2">
        <v>-1</v>
      </c>
      <c r="Z13" s="2">
        <v>60</v>
      </c>
      <c r="AA13" s="2">
        <v>45</v>
      </c>
      <c r="AB13" s="2">
        <v>-1</v>
      </c>
      <c r="AC13" s="2">
        <v>-1</v>
      </c>
      <c r="AD13" s="2">
        <v>-1</v>
      </c>
      <c r="AE13" s="2">
        <v>-1</v>
      </c>
      <c r="AF13" s="2">
        <v>0</v>
      </c>
      <c r="AI13" s="31">
        <v>18</v>
      </c>
      <c r="AJ13" s="43">
        <v>-45</v>
      </c>
      <c r="AK13" s="2">
        <v>-1</v>
      </c>
      <c r="AL13" s="2">
        <v>-1</v>
      </c>
      <c r="AM13" s="2">
        <v>-1</v>
      </c>
      <c r="AN13" s="2">
        <v>-60</v>
      </c>
      <c r="AO13" s="2">
        <v>-1</v>
      </c>
      <c r="AP13" s="2">
        <v>90</v>
      </c>
      <c r="AQ13" s="2">
        <v>-1</v>
      </c>
      <c r="AR13" s="2">
        <v>-1</v>
      </c>
      <c r="AS13" s="2">
        <v>-1</v>
      </c>
      <c r="AT13" s="2">
        <v>75</v>
      </c>
      <c r="AU13" s="2">
        <v>-60</v>
      </c>
      <c r="AV13" s="2">
        <v>-1</v>
      </c>
      <c r="AW13" s="2">
        <v>-75</v>
      </c>
      <c r="AX13" s="2">
        <v>-1</v>
      </c>
      <c r="AY13" s="2">
        <v>60</v>
      </c>
      <c r="AZ13" s="2">
        <v>-1</v>
      </c>
      <c r="BA13" s="2">
        <v>45</v>
      </c>
      <c r="BB13" s="2">
        <v>0</v>
      </c>
      <c r="BD13" s="34">
        <v>7</v>
      </c>
      <c r="BE13" s="35">
        <v>18</v>
      </c>
      <c r="BF13" s="25">
        <v>-0.58199999999999996</v>
      </c>
      <c r="BG13" s="1">
        <f>horseshoe!BE8</f>
        <v>-0.49568072933389312</v>
      </c>
      <c r="BH13" s="1">
        <f>horseshoe!BE28</f>
        <v>-0.44855967078189279</v>
      </c>
      <c r="BI13" s="25">
        <v>-0.28799999999999998</v>
      </c>
      <c r="BJ13" s="1">
        <f>horseshoe!BF8</f>
        <v>-0.2146776406035667</v>
      </c>
      <c r="BK13" s="1">
        <f>horseshoe!BF28</f>
        <v>-0.33882030178326489</v>
      </c>
      <c r="BL13" s="39">
        <f t="shared" si="0"/>
        <v>1.282718487578834E-2</v>
      </c>
      <c r="BM13" s="39">
        <f t="shared" si="1"/>
        <v>2.0389024535178945E-2</v>
      </c>
      <c r="BN13" s="39">
        <f>horseshoe!X8</f>
        <v>0.97052021391910481</v>
      </c>
      <c r="BO13" s="39">
        <f>horseshoe!X28</f>
        <v>0.96590916914066416</v>
      </c>
    </row>
    <row r="14" spans="3:67" x14ac:dyDescent="0.3">
      <c r="C14" t="s">
        <v>83</v>
      </c>
      <c r="D14" s="1">
        <f>MAX(horseshoe!AT2:AT19)</f>
        <v>0.25000000000000022</v>
      </c>
      <c r="E14" s="1">
        <f>MAX(horseshoe!AT22:AT39)</f>
        <v>0.38181835937499992</v>
      </c>
      <c r="F14" s="1"/>
      <c r="I14">
        <f>horseshoe!X9</f>
        <v>0.96061226364457941</v>
      </c>
      <c r="J14" s="8">
        <f>horseshoe!X29</f>
        <v>0.96691329216675359</v>
      </c>
      <c r="M14" s="28">
        <v>24</v>
      </c>
      <c r="N14" s="28">
        <v>-45</v>
      </c>
      <c r="O14" s="2">
        <v>-45</v>
      </c>
      <c r="P14" s="2">
        <v>-60</v>
      </c>
      <c r="Q14" s="2">
        <v>-1</v>
      </c>
      <c r="R14" s="2">
        <v>-60</v>
      </c>
      <c r="S14" s="2">
        <v>90</v>
      </c>
      <c r="T14" s="2">
        <v>-1</v>
      </c>
      <c r="U14" s="2">
        <v>-1</v>
      </c>
      <c r="V14" s="2">
        <v>90</v>
      </c>
      <c r="W14" s="2">
        <v>60</v>
      </c>
      <c r="X14" s="2">
        <v>90</v>
      </c>
      <c r="Y14" s="2">
        <v>-1</v>
      </c>
      <c r="Z14" s="2">
        <v>60</v>
      </c>
      <c r="AA14" s="2">
        <v>45</v>
      </c>
      <c r="AB14" s="2">
        <v>-1</v>
      </c>
      <c r="AC14" s="2">
        <v>-1</v>
      </c>
      <c r="AD14" s="2">
        <v>45</v>
      </c>
      <c r="AE14" s="2">
        <v>-1</v>
      </c>
      <c r="AF14" s="2">
        <v>0</v>
      </c>
      <c r="AI14" s="31">
        <v>24</v>
      </c>
      <c r="AJ14" s="43">
        <v>-45</v>
      </c>
      <c r="AK14" s="2">
        <v>-1</v>
      </c>
      <c r="AL14" s="2">
        <v>-1</v>
      </c>
      <c r="AM14" s="2">
        <v>-1</v>
      </c>
      <c r="AN14" s="2">
        <v>-60</v>
      </c>
      <c r="AO14" s="2">
        <v>-45</v>
      </c>
      <c r="AP14" s="2">
        <v>90</v>
      </c>
      <c r="AQ14" s="2">
        <v>45</v>
      </c>
      <c r="AR14" s="2">
        <v>-1</v>
      </c>
      <c r="AS14" s="2">
        <v>-1</v>
      </c>
      <c r="AT14" s="2">
        <v>75</v>
      </c>
      <c r="AU14" s="2">
        <v>-60</v>
      </c>
      <c r="AV14" s="2">
        <v>-1</v>
      </c>
      <c r="AW14" s="2">
        <v>-75</v>
      </c>
      <c r="AX14" s="2">
        <v>60</v>
      </c>
      <c r="AY14" s="2">
        <v>60</v>
      </c>
      <c r="AZ14" s="2">
        <v>-1</v>
      </c>
      <c r="BA14" s="2">
        <v>45</v>
      </c>
      <c r="BB14" s="2">
        <v>0</v>
      </c>
      <c r="BD14" s="34">
        <v>8</v>
      </c>
      <c r="BE14" s="35">
        <v>24</v>
      </c>
      <c r="BF14" s="25">
        <v>-0.59699999999999998</v>
      </c>
      <c r="BG14" s="1">
        <f>horseshoe!BE9</f>
        <v>-0.35753054161543651</v>
      </c>
      <c r="BH14" s="1">
        <f>horseshoe!BE29</f>
        <v>-0.38425925925925908</v>
      </c>
      <c r="BI14" s="25">
        <v>-0.252</v>
      </c>
      <c r="BJ14" s="1">
        <f>horseshoe!BF9</f>
        <v>-0.44618055555555558</v>
      </c>
      <c r="BK14" s="1">
        <f>horseshoe!BF29</f>
        <v>-0.4074074074074075</v>
      </c>
      <c r="BL14" s="39">
        <f t="shared" si="0"/>
        <v>9.5051709654860372E-2</v>
      </c>
      <c r="BM14" s="39">
        <f t="shared" si="1"/>
        <v>6.9410085048011064E-2</v>
      </c>
      <c r="BN14" s="39">
        <f>horseshoe!X9</f>
        <v>0.96061226364457941</v>
      </c>
      <c r="BO14" s="39">
        <f>horseshoe!X29</f>
        <v>0.96691329216675359</v>
      </c>
    </row>
    <row r="15" spans="3:67" x14ac:dyDescent="0.3">
      <c r="D15" s="1"/>
      <c r="E15" s="1"/>
      <c r="F15" s="1"/>
      <c r="I15">
        <f>horseshoe!X10</f>
        <v>0.96977769979434369</v>
      </c>
      <c r="J15" s="8">
        <f>horseshoe!X30</f>
        <v>0.89479120759326869</v>
      </c>
      <c r="M15" s="28">
        <v>38</v>
      </c>
      <c r="N15" s="28">
        <v>-45</v>
      </c>
      <c r="O15" s="2">
        <v>-45</v>
      </c>
      <c r="P15" s="2">
        <v>-60</v>
      </c>
      <c r="Q15" s="2">
        <v>-30</v>
      </c>
      <c r="R15" s="2">
        <v>-60</v>
      </c>
      <c r="S15" s="2">
        <v>90</v>
      </c>
      <c r="T15" s="2">
        <v>-45</v>
      </c>
      <c r="U15" s="2">
        <v>-45</v>
      </c>
      <c r="V15" s="2">
        <v>90</v>
      </c>
      <c r="W15" s="2">
        <v>60</v>
      </c>
      <c r="X15" s="2">
        <v>90</v>
      </c>
      <c r="Y15" s="2">
        <v>45</v>
      </c>
      <c r="Z15" s="2">
        <v>60</v>
      </c>
      <c r="AA15" s="2">
        <v>45</v>
      </c>
      <c r="AB15" s="2">
        <v>30</v>
      </c>
      <c r="AC15" s="2">
        <v>45</v>
      </c>
      <c r="AD15" s="2">
        <v>45</v>
      </c>
      <c r="AE15" s="2">
        <v>0</v>
      </c>
      <c r="AF15" s="2">
        <v>0</v>
      </c>
      <c r="AI15" s="31">
        <v>38</v>
      </c>
      <c r="AJ15" s="43">
        <v>-45</v>
      </c>
      <c r="AK15" s="2">
        <v>-45</v>
      </c>
      <c r="AL15" s="2">
        <v>-30</v>
      </c>
      <c r="AM15" s="2">
        <v>-30</v>
      </c>
      <c r="AN15" s="2">
        <v>-60</v>
      </c>
      <c r="AO15" s="2">
        <v>-45</v>
      </c>
      <c r="AP15" s="2">
        <v>90</v>
      </c>
      <c r="AQ15" s="2">
        <v>45</v>
      </c>
      <c r="AR15" s="2">
        <v>30</v>
      </c>
      <c r="AS15" s="2">
        <v>45</v>
      </c>
      <c r="AT15" s="2">
        <v>75</v>
      </c>
      <c r="AU15" s="2">
        <v>-60</v>
      </c>
      <c r="AV15" s="2">
        <v>-45</v>
      </c>
      <c r="AW15" s="2">
        <v>-75</v>
      </c>
      <c r="AX15" s="2">
        <v>60</v>
      </c>
      <c r="AY15" s="2">
        <v>60</v>
      </c>
      <c r="AZ15" s="2">
        <v>30</v>
      </c>
      <c r="BA15" s="2">
        <v>45</v>
      </c>
      <c r="BB15" s="2">
        <v>0</v>
      </c>
      <c r="BD15" s="34">
        <v>9</v>
      </c>
      <c r="BE15" s="35">
        <v>38</v>
      </c>
      <c r="BF15" s="25">
        <v>0.192</v>
      </c>
      <c r="BG15" s="1">
        <f>horseshoe!BE10</f>
        <v>-3.4952008217758637E-2</v>
      </c>
      <c r="BH15" s="1">
        <f>horseshoe!BE30</f>
        <v>-0.2360402391019098</v>
      </c>
      <c r="BI15" s="25">
        <v>-0.65700000000000003</v>
      </c>
      <c r="BJ15" s="1">
        <f>horseshoe!BF10</f>
        <v>-0.59250619623851875</v>
      </c>
      <c r="BK15" s="1">
        <f>horseshoe!BF30</f>
        <v>-0.48680565680128313</v>
      </c>
      <c r="BL15" s="39">
        <f t="shared" si="0"/>
        <v>5.5666664757698034E-2</v>
      </c>
      <c r="BM15" s="39">
        <f t="shared" si="1"/>
        <v>0.21218456074726275</v>
      </c>
      <c r="BN15" s="39">
        <f>horseshoe!X10</f>
        <v>0.96977769979434369</v>
      </c>
      <c r="BO15" s="39">
        <f>horseshoe!X30</f>
        <v>0.89479120759326869</v>
      </c>
    </row>
    <row r="16" spans="3:67" x14ac:dyDescent="0.3">
      <c r="D16" s="1"/>
      <c r="E16" s="1"/>
      <c r="F16" s="1"/>
      <c r="I16">
        <f>horseshoe!X11</f>
        <v>0.89287588000933182</v>
      </c>
      <c r="J16" s="8">
        <f>horseshoe!X31</f>
        <v>0.80746237002427257</v>
      </c>
      <c r="M16" s="28">
        <v>34</v>
      </c>
      <c r="N16" s="28">
        <v>-45</v>
      </c>
      <c r="O16" s="2">
        <v>-45</v>
      </c>
      <c r="P16" s="2">
        <v>-60</v>
      </c>
      <c r="Q16" s="2">
        <v>-30</v>
      </c>
      <c r="R16" s="2">
        <v>-60</v>
      </c>
      <c r="S16" s="2">
        <v>90</v>
      </c>
      <c r="T16" s="2">
        <v>-1</v>
      </c>
      <c r="U16" s="2">
        <v>-45</v>
      </c>
      <c r="V16" s="2">
        <v>90</v>
      </c>
      <c r="W16" s="2">
        <v>60</v>
      </c>
      <c r="X16" s="2">
        <v>90</v>
      </c>
      <c r="Y16" s="2">
        <v>-1</v>
      </c>
      <c r="Z16" s="2">
        <v>60</v>
      </c>
      <c r="AA16" s="2">
        <v>45</v>
      </c>
      <c r="AB16" s="2">
        <v>30</v>
      </c>
      <c r="AC16" s="2">
        <v>45</v>
      </c>
      <c r="AD16" s="2">
        <v>45</v>
      </c>
      <c r="AE16" s="2">
        <v>0</v>
      </c>
      <c r="AF16" s="2">
        <v>0</v>
      </c>
      <c r="AI16" s="31">
        <v>34</v>
      </c>
      <c r="AJ16" s="43">
        <v>-45</v>
      </c>
      <c r="AK16" s="2">
        <v>-45</v>
      </c>
      <c r="AL16" s="2">
        <v>-30</v>
      </c>
      <c r="AM16" s="2">
        <v>-30</v>
      </c>
      <c r="AN16" s="2">
        <v>-60</v>
      </c>
      <c r="AO16" s="2">
        <v>-45</v>
      </c>
      <c r="AP16" s="2">
        <v>90</v>
      </c>
      <c r="AQ16" s="2">
        <v>45</v>
      </c>
      <c r="AR16" s="2">
        <v>30</v>
      </c>
      <c r="AS16" s="2">
        <v>45</v>
      </c>
      <c r="AT16" s="2">
        <v>75</v>
      </c>
      <c r="AU16" s="2">
        <v>-60</v>
      </c>
      <c r="AV16" s="2">
        <v>-1</v>
      </c>
      <c r="AW16" s="2">
        <v>-75</v>
      </c>
      <c r="AX16" s="2">
        <v>60</v>
      </c>
      <c r="AY16" s="2">
        <v>60</v>
      </c>
      <c r="AZ16" s="2">
        <v>-1</v>
      </c>
      <c r="BA16" s="2">
        <v>45</v>
      </c>
      <c r="BB16" s="2">
        <v>0</v>
      </c>
      <c r="BD16" s="34">
        <v>10</v>
      </c>
      <c r="BE16" s="35">
        <v>34</v>
      </c>
      <c r="BF16" s="25">
        <v>0.308</v>
      </c>
      <c r="BG16" s="1">
        <f>horseshoe!BE11</f>
        <v>-2.1028450216054151E-2</v>
      </c>
      <c r="BH16" s="1">
        <f>horseshoe!BE31</f>
        <v>-0.25381640545491552</v>
      </c>
      <c r="BI16" s="25">
        <v>-0.77600000000000002</v>
      </c>
      <c r="BJ16" s="1">
        <f>horseshoe!BF11</f>
        <v>-0.6027885202523916</v>
      </c>
      <c r="BK16" s="1">
        <f>horseshoe!BF31</f>
        <v>-0.44718094850396922</v>
      </c>
      <c r="BL16" s="39">
        <f t="shared" si="0"/>
        <v>0.13826193776793458</v>
      </c>
      <c r="BM16" s="39">
        <f t="shared" si="1"/>
        <v>0.42375964206503136</v>
      </c>
      <c r="BN16" s="39">
        <f>horseshoe!X11</f>
        <v>0.89287588000933182</v>
      </c>
      <c r="BO16" s="39">
        <f>horseshoe!X31</f>
        <v>0.80746237002427257</v>
      </c>
    </row>
    <row r="17" spans="3:67" x14ac:dyDescent="0.3">
      <c r="C17" s="1"/>
      <c r="D17" s="1"/>
      <c r="E17" s="1"/>
      <c r="F17" s="1"/>
      <c r="I17">
        <f>horseshoe!X12</f>
        <v>0.99817208519949563</v>
      </c>
      <c r="J17" s="8">
        <f>horseshoe!X32</f>
        <v>0.94026771349641092</v>
      </c>
      <c r="M17" s="28">
        <v>30</v>
      </c>
      <c r="N17" s="28">
        <v>-45</v>
      </c>
      <c r="O17" s="2">
        <v>-45</v>
      </c>
      <c r="P17" s="2">
        <v>-60</v>
      </c>
      <c r="Q17" s="2">
        <v>-30</v>
      </c>
      <c r="R17" s="2">
        <v>-60</v>
      </c>
      <c r="S17" s="2">
        <v>90</v>
      </c>
      <c r="T17" s="2">
        <v>-1</v>
      </c>
      <c r="U17" s="2">
        <v>-45</v>
      </c>
      <c r="V17" s="2">
        <v>90</v>
      </c>
      <c r="W17" s="2">
        <v>60</v>
      </c>
      <c r="X17" s="2">
        <v>90</v>
      </c>
      <c r="Y17" s="2">
        <v>-1</v>
      </c>
      <c r="Z17" s="2">
        <v>60</v>
      </c>
      <c r="AA17" s="2">
        <v>45</v>
      </c>
      <c r="AB17" s="2">
        <v>-1</v>
      </c>
      <c r="AC17" s="2">
        <v>45</v>
      </c>
      <c r="AD17" s="2">
        <v>45</v>
      </c>
      <c r="AE17" s="2">
        <v>-1</v>
      </c>
      <c r="AF17" s="2">
        <v>0</v>
      </c>
      <c r="AI17" s="31">
        <v>30</v>
      </c>
      <c r="AJ17" s="43">
        <v>-45</v>
      </c>
      <c r="AK17" s="2">
        <v>-45</v>
      </c>
      <c r="AL17" s="2">
        <v>-30</v>
      </c>
      <c r="AM17" s="2">
        <v>-1</v>
      </c>
      <c r="AN17" s="2">
        <v>-60</v>
      </c>
      <c r="AO17" s="2">
        <v>-45</v>
      </c>
      <c r="AP17" s="2">
        <v>90</v>
      </c>
      <c r="AQ17" s="2">
        <v>45</v>
      </c>
      <c r="AR17" s="2">
        <v>30</v>
      </c>
      <c r="AS17" s="2">
        <v>-1</v>
      </c>
      <c r="AT17" s="2">
        <v>75</v>
      </c>
      <c r="AU17" s="2">
        <v>-60</v>
      </c>
      <c r="AV17" s="2">
        <v>-1</v>
      </c>
      <c r="AW17" s="2">
        <v>-75</v>
      </c>
      <c r="AX17" s="2">
        <v>60</v>
      </c>
      <c r="AY17" s="2">
        <v>60</v>
      </c>
      <c r="AZ17" s="2">
        <v>-1</v>
      </c>
      <c r="BA17" s="2">
        <v>45</v>
      </c>
      <c r="BB17" s="2">
        <v>0</v>
      </c>
      <c r="BD17" s="34">
        <v>11</v>
      </c>
      <c r="BE17" s="35">
        <v>30</v>
      </c>
      <c r="BF17" s="25">
        <v>-0.24099999999999999</v>
      </c>
      <c r="BG17" s="1">
        <f>horseshoe!BE12</f>
        <v>-0.11431489656636271</v>
      </c>
      <c r="BH17" s="1">
        <f>horseshoe!BE32</f>
        <v>-0.24459259259259239</v>
      </c>
      <c r="BI17" s="25">
        <v>-0.81599999999999995</v>
      </c>
      <c r="BJ17" s="1">
        <f>horseshoe!BF12</f>
        <v>-0.58014814814814819</v>
      </c>
      <c r="BK17" s="1">
        <f>horseshoe!BF32</f>
        <v>-0.47955555555555568</v>
      </c>
      <c r="BL17" s="39">
        <f t="shared" si="0"/>
        <v>7.1675211453939208E-2</v>
      </c>
      <c r="BM17" s="39">
        <f t="shared" si="1"/>
        <v>0.1132077709190671</v>
      </c>
      <c r="BN17" s="39">
        <f>horseshoe!X12</f>
        <v>0.99817208519949563</v>
      </c>
      <c r="BO17" s="39">
        <f>horseshoe!X32</f>
        <v>0.94026771349641092</v>
      </c>
    </row>
    <row r="18" spans="3:67" x14ac:dyDescent="0.3">
      <c r="D18" s="1"/>
      <c r="E18" s="1"/>
      <c r="F18" s="1"/>
      <c r="I18">
        <f>horseshoe!X13</f>
        <v>0.91212384472021368</v>
      </c>
      <c r="J18" s="8">
        <f>horseshoe!X33</f>
        <v>0.84596079106834132</v>
      </c>
      <c r="M18" s="28">
        <v>28</v>
      </c>
      <c r="N18" s="28">
        <v>-45</v>
      </c>
      <c r="O18" s="2">
        <v>-45</v>
      </c>
      <c r="P18" s="2">
        <v>-60</v>
      </c>
      <c r="Q18" s="2">
        <v>-1</v>
      </c>
      <c r="R18" s="2">
        <v>-60</v>
      </c>
      <c r="S18" s="2">
        <v>90</v>
      </c>
      <c r="T18" s="2">
        <v>-1</v>
      </c>
      <c r="U18" s="2">
        <v>-45</v>
      </c>
      <c r="V18" s="2">
        <v>90</v>
      </c>
      <c r="W18" s="2">
        <v>60</v>
      </c>
      <c r="X18" s="2">
        <v>90</v>
      </c>
      <c r="Y18" s="2">
        <v>-1</v>
      </c>
      <c r="Z18" s="2">
        <v>60</v>
      </c>
      <c r="AA18" s="2">
        <v>45</v>
      </c>
      <c r="AB18" s="2">
        <v>-1</v>
      </c>
      <c r="AC18" s="2">
        <v>45</v>
      </c>
      <c r="AD18" s="2">
        <v>45</v>
      </c>
      <c r="AE18" s="2">
        <v>-1</v>
      </c>
      <c r="AF18" s="2">
        <v>0</v>
      </c>
      <c r="AI18" s="31">
        <v>28</v>
      </c>
      <c r="AJ18" s="43">
        <v>-45</v>
      </c>
      <c r="AK18" s="2">
        <v>-1</v>
      </c>
      <c r="AL18" s="2">
        <v>-30</v>
      </c>
      <c r="AM18" s="2">
        <v>-1</v>
      </c>
      <c r="AN18" s="2">
        <v>-60</v>
      </c>
      <c r="AO18" s="2">
        <v>-45</v>
      </c>
      <c r="AP18" s="2">
        <v>90</v>
      </c>
      <c r="AQ18" s="2">
        <v>45</v>
      </c>
      <c r="AR18" s="2">
        <v>30</v>
      </c>
      <c r="AS18" s="2">
        <v>-1</v>
      </c>
      <c r="AT18" s="2">
        <v>75</v>
      </c>
      <c r="AU18" s="2">
        <v>-60</v>
      </c>
      <c r="AV18" s="2">
        <v>-1</v>
      </c>
      <c r="AW18" s="2">
        <v>-75</v>
      </c>
      <c r="AX18" s="2">
        <v>60</v>
      </c>
      <c r="AY18" s="2">
        <v>60</v>
      </c>
      <c r="AZ18" s="2">
        <v>-1</v>
      </c>
      <c r="BA18" s="2">
        <v>45</v>
      </c>
      <c r="BB18" s="2">
        <v>0</v>
      </c>
      <c r="BD18" s="34">
        <v>12</v>
      </c>
      <c r="BE18" s="35">
        <v>28</v>
      </c>
      <c r="BF18" s="25">
        <v>9.1999999999999998E-2</v>
      </c>
      <c r="BG18" s="1">
        <f>horseshoe!BE13</f>
        <v>-0.14060232358289881</v>
      </c>
      <c r="BH18" s="1">
        <f>horseshoe!BE33</f>
        <v>-0.36005830903790081</v>
      </c>
      <c r="BI18" s="25">
        <v>-0.71399999999999997</v>
      </c>
      <c r="BJ18" s="1">
        <f>horseshoe!BF13</f>
        <v>-0.48360058309037901</v>
      </c>
      <c r="BK18" s="1">
        <f>horseshoe!BF33</f>
        <v>-0.44533527696793018</v>
      </c>
      <c r="BL18" s="39">
        <f t="shared" si="0"/>
        <v>0.1071877322484569</v>
      </c>
      <c r="BM18" s="39">
        <f t="shared" si="1"/>
        <v>0.27653744817210496</v>
      </c>
      <c r="BN18" s="39">
        <f>horseshoe!X13</f>
        <v>0.91212384472021368</v>
      </c>
      <c r="BO18" s="39">
        <f>horseshoe!X33</f>
        <v>0.84596079106834132</v>
      </c>
    </row>
    <row r="19" spans="3:67" x14ac:dyDescent="0.3">
      <c r="D19" t="s">
        <v>69</v>
      </c>
      <c r="E19" t="s">
        <v>70</v>
      </c>
      <c r="I19">
        <f>horseshoe!X14</f>
        <v>1.160875987012469</v>
      </c>
      <c r="J19" s="8">
        <f>horseshoe!X34</f>
        <v>1.147259309883347</v>
      </c>
      <c r="M19" s="28">
        <v>22</v>
      </c>
      <c r="N19" s="28">
        <v>-45</v>
      </c>
      <c r="O19" s="2">
        <v>-45</v>
      </c>
      <c r="P19" s="2">
        <v>-60</v>
      </c>
      <c r="Q19" s="2">
        <v>-1</v>
      </c>
      <c r="R19" s="2">
        <v>-60</v>
      </c>
      <c r="S19" s="2">
        <v>90</v>
      </c>
      <c r="T19" s="2">
        <v>-1</v>
      </c>
      <c r="U19" s="2">
        <v>-1</v>
      </c>
      <c r="V19" s="2">
        <v>90</v>
      </c>
      <c r="W19" s="2">
        <v>60</v>
      </c>
      <c r="X19" s="2">
        <v>-1</v>
      </c>
      <c r="Y19" s="2">
        <v>-1</v>
      </c>
      <c r="Z19" s="2">
        <v>60</v>
      </c>
      <c r="AA19" s="2">
        <v>45</v>
      </c>
      <c r="AB19" s="2">
        <v>-1</v>
      </c>
      <c r="AC19" s="2">
        <v>-1</v>
      </c>
      <c r="AD19" s="2">
        <v>45</v>
      </c>
      <c r="AE19" s="2">
        <v>-1</v>
      </c>
      <c r="AF19" s="2">
        <v>0</v>
      </c>
      <c r="AI19" s="31">
        <v>22</v>
      </c>
      <c r="AJ19" s="43">
        <v>-45</v>
      </c>
      <c r="AK19" s="2">
        <v>-1</v>
      </c>
      <c r="AL19" s="2">
        <v>-1</v>
      </c>
      <c r="AM19" s="2">
        <v>-1</v>
      </c>
      <c r="AN19" s="2">
        <v>-60</v>
      </c>
      <c r="AO19" s="2">
        <v>-45</v>
      </c>
      <c r="AP19" s="2">
        <v>90</v>
      </c>
      <c r="AQ19" s="2">
        <v>-1</v>
      </c>
      <c r="AR19" s="2">
        <v>-1</v>
      </c>
      <c r="AS19" s="2">
        <v>-1</v>
      </c>
      <c r="AT19" s="2">
        <v>75</v>
      </c>
      <c r="AU19" s="2">
        <v>-60</v>
      </c>
      <c r="AV19" s="2">
        <v>-1</v>
      </c>
      <c r="AW19" s="2">
        <v>-75</v>
      </c>
      <c r="AX19" s="2">
        <v>60</v>
      </c>
      <c r="AY19" s="2">
        <v>60</v>
      </c>
      <c r="AZ19" s="2">
        <v>-1</v>
      </c>
      <c r="BA19" s="2">
        <v>45</v>
      </c>
      <c r="BB19" s="2">
        <v>0</v>
      </c>
      <c r="BD19" s="34">
        <v>13</v>
      </c>
      <c r="BE19" s="35">
        <v>22</v>
      </c>
      <c r="BF19" s="25">
        <v>-0.46899999999999997</v>
      </c>
      <c r="BG19" s="1">
        <f>horseshoe!BE14</f>
        <v>-0.40556932825805742</v>
      </c>
      <c r="BH19" s="1">
        <f>horseshoe!BE34</f>
        <v>-0.34485349361382411</v>
      </c>
      <c r="BI19" s="25">
        <v>-0.33500000000000002</v>
      </c>
      <c r="BJ19" s="1">
        <f>horseshoe!BF14</f>
        <v>-0.37565740045078899</v>
      </c>
      <c r="BK19" s="1">
        <f>horseshoe!BF34</f>
        <v>-0.48910593538692732</v>
      </c>
      <c r="BL19" s="39">
        <f t="shared" si="0"/>
        <v>5.6764743290498854E-3</v>
      </c>
      <c r="BM19" s="39">
        <f t="shared" si="1"/>
        <v>3.9160994369372613E-2</v>
      </c>
      <c r="BN19" s="39">
        <f>horseshoe!X14</f>
        <v>1.160875987012469</v>
      </c>
      <c r="BO19" s="39">
        <f>horseshoe!X34</f>
        <v>1.147259309883347</v>
      </c>
    </row>
    <row r="20" spans="3:67" x14ac:dyDescent="0.3">
      <c r="C20" t="s">
        <v>88</v>
      </c>
      <c r="D20" t="s">
        <v>98</v>
      </c>
      <c r="E20">
        <v>0</v>
      </c>
      <c r="I20">
        <f>horseshoe!X15</f>
        <v>1.062815479324726</v>
      </c>
      <c r="J20" s="8">
        <f>horseshoe!X35</f>
        <v>1.057765929922146</v>
      </c>
      <c r="M20" s="28">
        <v>18</v>
      </c>
      <c r="N20" s="28">
        <v>-45</v>
      </c>
      <c r="O20" s="2">
        <v>-1</v>
      </c>
      <c r="P20" s="2">
        <v>-60</v>
      </c>
      <c r="Q20" s="2">
        <v>-1</v>
      </c>
      <c r="R20" s="2">
        <v>-60</v>
      </c>
      <c r="S20" s="2">
        <v>90</v>
      </c>
      <c r="T20" s="2">
        <v>-1</v>
      </c>
      <c r="U20" s="2">
        <v>-1</v>
      </c>
      <c r="V20" s="2">
        <v>90</v>
      </c>
      <c r="W20" s="2">
        <v>60</v>
      </c>
      <c r="X20" s="2">
        <v>-1</v>
      </c>
      <c r="Y20" s="2">
        <v>-1</v>
      </c>
      <c r="Z20" s="2">
        <v>60</v>
      </c>
      <c r="AA20" s="2">
        <v>45</v>
      </c>
      <c r="AB20" s="2">
        <v>-1</v>
      </c>
      <c r="AC20" s="2">
        <v>-1</v>
      </c>
      <c r="AD20" s="2">
        <v>-1</v>
      </c>
      <c r="AE20" s="2">
        <v>-1</v>
      </c>
      <c r="AF20" s="2">
        <v>0</v>
      </c>
      <c r="AI20" s="31">
        <v>18</v>
      </c>
      <c r="AJ20" s="43">
        <v>-45</v>
      </c>
      <c r="AK20" s="2">
        <v>-1</v>
      </c>
      <c r="AL20" s="2">
        <v>-1</v>
      </c>
      <c r="AM20" s="2">
        <v>-1</v>
      </c>
      <c r="AN20" s="2">
        <v>-60</v>
      </c>
      <c r="AO20" s="2">
        <v>-1</v>
      </c>
      <c r="AP20" s="2">
        <v>90</v>
      </c>
      <c r="AQ20" s="2">
        <v>-1</v>
      </c>
      <c r="AR20" s="2">
        <v>-1</v>
      </c>
      <c r="AS20" s="2">
        <v>-1</v>
      </c>
      <c r="AT20" s="2">
        <v>75</v>
      </c>
      <c r="AU20" s="2">
        <v>-60</v>
      </c>
      <c r="AV20" s="2">
        <v>-1</v>
      </c>
      <c r="AW20" s="2">
        <v>-75</v>
      </c>
      <c r="AX20" s="2">
        <v>-1</v>
      </c>
      <c r="AY20" s="2">
        <v>60</v>
      </c>
      <c r="AZ20" s="2">
        <v>-1</v>
      </c>
      <c r="BA20" s="2">
        <v>45</v>
      </c>
      <c r="BB20" s="2">
        <v>0</v>
      </c>
      <c r="BD20" s="34">
        <v>14</v>
      </c>
      <c r="BE20" s="35">
        <v>18</v>
      </c>
      <c r="BF20" s="25">
        <v>-0.58199999999999996</v>
      </c>
      <c r="BG20" s="1">
        <f>horseshoe!BE15</f>
        <v>-0.49568072933389312</v>
      </c>
      <c r="BH20" s="1">
        <f>horseshoe!BE35</f>
        <v>-0.44855967078189279</v>
      </c>
      <c r="BI20" s="25">
        <v>-0.22800000000000001</v>
      </c>
      <c r="BJ20" s="1">
        <f>horseshoe!BF15</f>
        <v>-0.2146776406035667</v>
      </c>
      <c r="BK20" s="1">
        <f>horseshoe!BF35</f>
        <v>-0.33882030178326489</v>
      </c>
      <c r="BL20" s="39">
        <f t="shared" si="0"/>
        <v>7.6285017482163476E-3</v>
      </c>
      <c r="BM20" s="39">
        <f t="shared" si="1"/>
        <v>3.0087460749170729E-2</v>
      </c>
      <c r="BN20" s="39">
        <f>horseshoe!X15</f>
        <v>1.062815479324726</v>
      </c>
      <c r="BO20" s="39">
        <f>horseshoe!X35</f>
        <v>1.057765929922146</v>
      </c>
    </row>
    <row r="21" spans="3:67" x14ac:dyDescent="0.3">
      <c r="C21" t="s">
        <v>89</v>
      </c>
      <c r="D21" t="s">
        <v>90</v>
      </c>
      <c r="E21" t="s">
        <v>90</v>
      </c>
      <c r="I21">
        <f>horseshoe!X16</f>
        <v>0.93117846169446705</v>
      </c>
      <c r="J21" s="8">
        <f>horseshoe!X36</f>
        <v>0.93728642249033511</v>
      </c>
      <c r="M21" s="28">
        <v>24</v>
      </c>
      <c r="N21" s="28">
        <v>-45</v>
      </c>
      <c r="O21" s="2">
        <v>-45</v>
      </c>
      <c r="P21" s="2">
        <v>-60</v>
      </c>
      <c r="Q21" s="2">
        <v>-1</v>
      </c>
      <c r="R21" s="2">
        <v>-60</v>
      </c>
      <c r="S21" s="2">
        <v>90</v>
      </c>
      <c r="T21" s="2">
        <v>-1</v>
      </c>
      <c r="U21" s="2">
        <v>-1</v>
      </c>
      <c r="V21" s="2">
        <v>90</v>
      </c>
      <c r="W21" s="2">
        <v>60</v>
      </c>
      <c r="X21" s="2">
        <v>90</v>
      </c>
      <c r="Y21" s="2">
        <v>-1</v>
      </c>
      <c r="Z21" s="2">
        <v>60</v>
      </c>
      <c r="AA21" s="2">
        <v>45</v>
      </c>
      <c r="AB21" s="2">
        <v>-1</v>
      </c>
      <c r="AC21" s="2">
        <v>-1</v>
      </c>
      <c r="AD21" s="2">
        <v>45</v>
      </c>
      <c r="AE21" s="2">
        <v>-1</v>
      </c>
      <c r="AF21" s="2">
        <v>0</v>
      </c>
      <c r="AI21" s="31">
        <v>24</v>
      </c>
      <c r="AJ21" s="43">
        <v>-45</v>
      </c>
      <c r="AK21" s="2">
        <v>-1</v>
      </c>
      <c r="AL21" s="2">
        <v>-1</v>
      </c>
      <c r="AM21" s="2">
        <v>-1</v>
      </c>
      <c r="AN21" s="2">
        <v>-60</v>
      </c>
      <c r="AO21" s="2">
        <v>-45</v>
      </c>
      <c r="AP21" s="2">
        <v>90</v>
      </c>
      <c r="AQ21" s="2">
        <v>45</v>
      </c>
      <c r="AR21" s="2">
        <v>-1</v>
      </c>
      <c r="AS21" s="2">
        <v>-1</v>
      </c>
      <c r="AT21" s="2">
        <v>75</v>
      </c>
      <c r="AU21" s="2">
        <v>-60</v>
      </c>
      <c r="AV21" s="2">
        <v>-1</v>
      </c>
      <c r="AW21" s="2">
        <v>-75</v>
      </c>
      <c r="AX21" s="2">
        <v>60</v>
      </c>
      <c r="AY21" s="2">
        <v>60</v>
      </c>
      <c r="AZ21" s="2">
        <v>-1</v>
      </c>
      <c r="BA21" s="2">
        <v>45</v>
      </c>
      <c r="BB21" s="2">
        <v>0</v>
      </c>
      <c r="BD21" s="34">
        <v>15</v>
      </c>
      <c r="BE21" s="35">
        <v>24</v>
      </c>
      <c r="BF21" s="25">
        <v>-0.59699999999999998</v>
      </c>
      <c r="BG21" s="1">
        <f>horseshoe!BE16</f>
        <v>-0.35753054161543651</v>
      </c>
      <c r="BH21" s="1">
        <f>horseshoe!BE36</f>
        <v>-0.38425925925925908</v>
      </c>
      <c r="BI21" s="25">
        <v>-0.252</v>
      </c>
      <c r="BJ21" s="1">
        <f>horseshoe!BF16</f>
        <v>-0.44618055555555558</v>
      </c>
      <c r="BK21" s="1">
        <f>horseshoe!BF36</f>
        <v>-0.4074074074074075</v>
      </c>
      <c r="BL21" s="39">
        <f t="shared" si="0"/>
        <v>9.5051709654860372E-2</v>
      </c>
      <c r="BM21" s="39">
        <f t="shared" si="1"/>
        <v>6.9410085048011064E-2</v>
      </c>
      <c r="BN21" s="39">
        <f>horseshoe!X16</f>
        <v>0.93117846169446705</v>
      </c>
      <c r="BO21" s="39">
        <f>horseshoe!X36</f>
        <v>0.93728642249033511</v>
      </c>
    </row>
    <row r="22" spans="3:67" x14ac:dyDescent="0.3">
      <c r="C22" t="s">
        <v>91</v>
      </c>
      <c r="D22">
        <v>0</v>
      </c>
      <c r="E22">
        <v>0</v>
      </c>
      <c r="I22">
        <f>horseshoe!X17</f>
        <v>0.92293810891653116</v>
      </c>
      <c r="J22" s="8">
        <f>horseshoe!X37</f>
        <v>0.96588470843513097</v>
      </c>
      <c r="M22" s="28">
        <v>30</v>
      </c>
      <c r="N22" s="28">
        <v>-45</v>
      </c>
      <c r="O22" s="2">
        <v>-45</v>
      </c>
      <c r="P22" s="2">
        <v>-60</v>
      </c>
      <c r="Q22" s="2">
        <v>-30</v>
      </c>
      <c r="R22" s="2">
        <v>-60</v>
      </c>
      <c r="S22" s="2">
        <v>90</v>
      </c>
      <c r="T22" s="2">
        <v>-1</v>
      </c>
      <c r="U22" s="2">
        <v>-45</v>
      </c>
      <c r="V22" s="2">
        <v>90</v>
      </c>
      <c r="W22" s="2">
        <v>60</v>
      </c>
      <c r="X22" s="2">
        <v>90</v>
      </c>
      <c r="Y22" s="2">
        <v>-1</v>
      </c>
      <c r="Z22" s="2">
        <v>60</v>
      </c>
      <c r="AA22" s="2">
        <v>45</v>
      </c>
      <c r="AB22" s="2">
        <v>-1</v>
      </c>
      <c r="AC22" s="2">
        <v>45</v>
      </c>
      <c r="AD22" s="2">
        <v>45</v>
      </c>
      <c r="AE22" s="2">
        <v>-1</v>
      </c>
      <c r="AF22" s="2">
        <v>0</v>
      </c>
      <c r="AI22" s="31">
        <v>30</v>
      </c>
      <c r="AJ22" s="43">
        <v>-45</v>
      </c>
      <c r="AK22" s="2">
        <v>-45</v>
      </c>
      <c r="AL22" s="2">
        <v>-30</v>
      </c>
      <c r="AM22" s="2">
        <v>-1</v>
      </c>
      <c r="AN22" s="2">
        <v>-60</v>
      </c>
      <c r="AO22" s="2">
        <v>-45</v>
      </c>
      <c r="AP22" s="2">
        <v>90</v>
      </c>
      <c r="AQ22" s="2">
        <v>45</v>
      </c>
      <c r="AR22" s="2">
        <v>30</v>
      </c>
      <c r="AS22" s="2">
        <v>-1</v>
      </c>
      <c r="AT22" s="2">
        <v>75</v>
      </c>
      <c r="AU22" s="2">
        <v>-60</v>
      </c>
      <c r="AV22" s="2">
        <v>-1</v>
      </c>
      <c r="AW22" s="2">
        <v>-75</v>
      </c>
      <c r="AX22" s="2">
        <v>60</v>
      </c>
      <c r="AY22" s="2">
        <v>60</v>
      </c>
      <c r="AZ22" s="2">
        <v>-1</v>
      </c>
      <c r="BA22" s="2">
        <v>45</v>
      </c>
      <c r="BB22" s="2">
        <v>0</v>
      </c>
      <c r="BD22" s="34">
        <v>16</v>
      </c>
      <c r="BE22" s="35">
        <v>30</v>
      </c>
      <c r="BF22" s="25">
        <v>-0.24099999999999999</v>
      </c>
      <c r="BG22" s="1">
        <f>horseshoe!BE17</f>
        <v>-0.11431489656636271</v>
      </c>
      <c r="BH22" s="1">
        <f>horseshoe!BE37</f>
        <v>-0.24459259259259239</v>
      </c>
      <c r="BI22" s="25">
        <v>-0.81599999999999995</v>
      </c>
      <c r="BJ22" s="1">
        <f>horseshoe!BF17</f>
        <v>-0.58014814814814819</v>
      </c>
      <c r="BK22" s="1">
        <f>horseshoe!BF37</f>
        <v>-0.47955555555555568</v>
      </c>
      <c r="BL22" s="39">
        <f t="shared" si="0"/>
        <v>7.1675211453939208E-2</v>
      </c>
      <c r="BM22" s="39">
        <f t="shared" si="1"/>
        <v>0.1132077709190671</v>
      </c>
      <c r="BN22" s="39">
        <f>horseshoe!X17</f>
        <v>0.92293810891653116</v>
      </c>
      <c r="BO22" s="39">
        <f>horseshoe!X37</f>
        <v>0.96588470843513097</v>
      </c>
    </row>
    <row r="23" spans="3:67" x14ac:dyDescent="0.3">
      <c r="C23" t="s">
        <v>92</v>
      </c>
      <c r="D23">
        <v>0</v>
      </c>
      <c r="E23">
        <v>0</v>
      </c>
      <c r="I23">
        <f>horseshoe!X18</f>
        <v>0.98432842834478296</v>
      </c>
      <c r="J23" s="8">
        <f>horseshoe!X38</f>
        <v>0.97965177927071423</v>
      </c>
      <c r="M23" s="28">
        <v>18</v>
      </c>
      <c r="N23" s="28">
        <v>-45</v>
      </c>
      <c r="O23" s="2">
        <v>-1</v>
      </c>
      <c r="P23" s="2">
        <v>-60</v>
      </c>
      <c r="Q23" s="2">
        <v>-1</v>
      </c>
      <c r="R23" s="2">
        <v>-60</v>
      </c>
      <c r="S23" s="2">
        <v>90</v>
      </c>
      <c r="T23" s="2">
        <v>-1</v>
      </c>
      <c r="U23" s="2">
        <v>-1</v>
      </c>
      <c r="V23" s="2">
        <v>90</v>
      </c>
      <c r="W23" s="2">
        <v>60</v>
      </c>
      <c r="X23" s="2">
        <v>-1</v>
      </c>
      <c r="Y23" s="2">
        <v>-1</v>
      </c>
      <c r="Z23" s="2">
        <v>60</v>
      </c>
      <c r="AA23" s="2">
        <v>45</v>
      </c>
      <c r="AB23" s="2">
        <v>-1</v>
      </c>
      <c r="AC23" s="2">
        <v>-1</v>
      </c>
      <c r="AD23" s="2">
        <v>-1</v>
      </c>
      <c r="AE23" s="2">
        <v>-1</v>
      </c>
      <c r="AF23" s="2">
        <v>0</v>
      </c>
      <c r="AI23" s="31">
        <v>18</v>
      </c>
      <c r="AJ23" s="43">
        <v>-45</v>
      </c>
      <c r="AK23" s="2">
        <v>-1</v>
      </c>
      <c r="AL23" s="2">
        <v>-1</v>
      </c>
      <c r="AM23" s="2">
        <v>-1</v>
      </c>
      <c r="AN23" s="2">
        <v>-60</v>
      </c>
      <c r="AO23" s="2">
        <v>-1</v>
      </c>
      <c r="AP23" s="2">
        <v>90</v>
      </c>
      <c r="AQ23" s="2">
        <v>-1</v>
      </c>
      <c r="AR23" s="2">
        <v>-1</v>
      </c>
      <c r="AS23" s="2">
        <v>-1</v>
      </c>
      <c r="AT23" s="2">
        <v>75</v>
      </c>
      <c r="AU23" s="2">
        <v>-60</v>
      </c>
      <c r="AV23" s="2">
        <v>-1</v>
      </c>
      <c r="AW23" s="2">
        <v>-75</v>
      </c>
      <c r="AX23" s="2">
        <v>-1</v>
      </c>
      <c r="AY23" s="2">
        <v>60</v>
      </c>
      <c r="AZ23" s="2">
        <v>-1</v>
      </c>
      <c r="BA23" s="2">
        <v>45</v>
      </c>
      <c r="BB23" s="2">
        <v>0</v>
      </c>
      <c r="BD23" s="34">
        <v>17</v>
      </c>
      <c r="BE23" s="35">
        <v>18</v>
      </c>
      <c r="BF23" s="25">
        <v>-0.58199999999999996</v>
      </c>
      <c r="BG23" s="1">
        <f>horseshoe!BE18</f>
        <v>-0.49568072933389312</v>
      </c>
      <c r="BH23" s="1">
        <f>horseshoe!BE38</f>
        <v>-0.44855967078189279</v>
      </c>
      <c r="BI23" s="25">
        <v>-0.22800000000000001</v>
      </c>
      <c r="BJ23" s="1">
        <f>horseshoe!BF18</f>
        <v>-0.2146776406035667</v>
      </c>
      <c r="BK23" s="1">
        <f>horseshoe!BF38</f>
        <v>-0.33882030178326489</v>
      </c>
      <c r="BL23" s="39">
        <f t="shared" si="0"/>
        <v>7.6285017482163476E-3</v>
      </c>
      <c r="BM23" s="39">
        <f t="shared" si="1"/>
        <v>3.0087460749170729E-2</v>
      </c>
      <c r="BN23" s="39">
        <f>horseshoe!X18</f>
        <v>0.98432842834478296</v>
      </c>
      <c r="BO23" s="39">
        <f>horseshoe!X38</f>
        <v>0.97965177927071423</v>
      </c>
    </row>
    <row r="24" spans="3:67" x14ac:dyDescent="0.3">
      <c r="C24" t="s">
        <v>93</v>
      </c>
      <c r="D24">
        <f>horseshoe!F2</f>
        <v>1.7724089635854341</v>
      </c>
      <c r="E24">
        <f>horseshoe!C22</f>
        <v>1.3120499267913499</v>
      </c>
      <c r="I24">
        <f>horseshoe!X19</f>
        <v>1.0057937122996059</v>
      </c>
      <c r="J24" s="8">
        <f>horseshoe!X39</f>
        <v>0.99399609705723158</v>
      </c>
      <c r="M24" s="28">
        <v>22</v>
      </c>
      <c r="N24" s="28">
        <v>-45</v>
      </c>
      <c r="O24" s="2">
        <v>-45</v>
      </c>
      <c r="P24" s="2">
        <v>-60</v>
      </c>
      <c r="Q24" s="2">
        <v>-1</v>
      </c>
      <c r="R24" s="2">
        <v>-60</v>
      </c>
      <c r="S24" s="2">
        <v>90</v>
      </c>
      <c r="T24" s="2">
        <v>-1</v>
      </c>
      <c r="U24" s="2">
        <v>-1</v>
      </c>
      <c r="V24" s="2">
        <v>90</v>
      </c>
      <c r="W24" s="2">
        <v>60</v>
      </c>
      <c r="X24" s="2">
        <v>-1</v>
      </c>
      <c r="Y24" s="2">
        <v>-1</v>
      </c>
      <c r="Z24" s="2">
        <v>60</v>
      </c>
      <c r="AA24" s="2">
        <v>45</v>
      </c>
      <c r="AB24" s="2">
        <v>-1</v>
      </c>
      <c r="AC24" s="2">
        <v>-1</v>
      </c>
      <c r="AD24" s="2">
        <v>45</v>
      </c>
      <c r="AE24" s="2">
        <v>-1</v>
      </c>
      <c r="AF24" s="2">
        <v>0</v>
      </c>
      <c r="AI24" s="31">
        <v>22</v>
      </c>
      <c r="AJ24" s="43">
        <v>-45</v>
      </c>
      <c r="AK24" s="2">
        <v>-1</v>
      </c>
      <c r="AL24" s="2">
        <v>-1</v>
      </c>
      <c r="AM24" s="2">
        <v>-1</v>
      </c>
      <c r="AN24" s="2">
        <v>-60</v>
      </c>
      <c r="AO24" s="2">
        <v>-45</v>
      </c>
      <c r="AP24" s="2">
        <v>90</v>
      </c>
      <c r="AQ24" s="2">
        <v>-1</v>
      </c>
      <c r="AR24" s="2">
        <v>-1</v>
      </c>
      <c r="AS24" s="2">
        <v>-1</v>
      </c>
      <c r="AT24" s="2">
        <v>75</v>
      </c>
      <c r="AU24" s="2">
        <v>-60</v>
      </c>
      <c r="AV24" s="2">
        <v>-1</v>
      </c>
      <c r="AW24" s="2">
        <v>-75</v>
      </c>
      <c r="AX24" s="2">
        <v>60</v>
      </c>
      <c r="AY24" s="2">
        <v>60</v>
      </c>
      <c r="AZ24" s="2">
        <v>-1</v>
      </c>
      <c r="BA24" s="2">
        <v>45</v>
      </c>
      <c r="BB24" s="2">
        <v>0</v>
      </c>
      <c r="BD24" s="34">
        <v>18</v>
      </c>
      <c r="BE24" s="35">
        <v>22</v>
      </c>
      <c r="BF24" s="25">
        <v>-0.46899999999999997</v>
      </c>
      <c r="BG24" s="1">
        <f>horseshoe!BE19</f>
        <v>-0.40556932825805742</v>
      </c>
      <c r="BH24" s="1">
        <f>horseshoe!BE39</f>
        <v>-0.34485349361382411</v>
      </c>
      <c r="BI24" s="25">
        <v>-0.33500000000000002</v>
      </c>
      <c r="BJ24" s="1">
        <f>horseshoe!BF19</f>
        <v>-0.37565740045078899</v>
      </c>
      <c r="BK24" s="1">
        <f>horseshoe!BF39</f>
        <v>-0.48910593538692732</v>
      </c>
      <c r="BL24" s="39">
        <f t="shared" si="0"/>
        <v>5.6764743290498854E-3</v>
      </c>
      <c r="BM24" s="39">
        <f t="shared" si="1"/>
        <v>3.9160994369372613E-2</v>
      </c>
      <c r="BN24" s="39">
        <f>horseshoe!X19</f>
        <v>1.0057937122996059</v>
      </c>
      <c r="BO24" s="39">
        <f>horseshoe!X39</f>
        <v>0.99399609705723158</v>
      </c>
    </row>
    <row r="25" spans="3:67" x14ac:dyDescent="0.3">
      <c r="C25" s="2" t="s">
        <v>1</v>
      </c>
      <c r="D25" s="2">
        <f>horseshoe!B2</f>
        <v>520</v>
      </c>
      <c r="E25" s="2">
        <f>horseshoe!B22</f>
        <v>137.00837779045099</v>
      </c>
    </row>
    <row r="26" spans="3:67" x14ac:dyDescent="0.3">
      <c r="M26" s="28">
        <v>16</v>
      </c>
      <c r="N26" s="28">
        <v>-45</v>
      </c>
      <c r="O26" s="26"/>
      <c r="P26" s="26">
        <v>-60</v>
      </c>
      <c r="Q26" s="26"/>
      <c r="R26" s="26">
        <v>-60</v>
      </c>
      <c r="S26" s="26"/>
      <c r="T26" s="26"/>
      <c r="U26" s="26"/>
      <c r="V26" s="26">
        <v>90</v>
      </c>
      <c r="W26" s="26">
        <v>60</v>
      </c>
      <c r="X26" s="26"/>
      <c r="Y26" s="26"/>
      <c r="Z26" s="26">
        <v>60</v>
      </c>
      <c r="AA26" s="26">
        <v>45</v>
      </c>
      <c r="AB26" s="26"/>
      <c r="AC26" s="26"/>
      <c r="AD26" s="26"/>
      <c r="AE26" s="26"/>
      <c r="AF26" s="26">
        <v>0</v>
      </c>
      <c r="AG26" s="26"/>
      <c r="AH26" s="26"/>
      <c r="AI26" s="43">
        <v>38</v>
      </c>
      <c r="AJ26" s="43">
        <v>-45</v>
      </c>
      <c r="AK26" s="26">
        <v>-45</v>
      </c>
      <c r="AL26" s="26">
        <v>-30</v>
      </c>
      <c r="AM26" s="26">
        <v>-30</v>
      </c>
      <c r="AN26" s="26">
        <v>-60</v>
      </c>
      <c r="AO26" s="26">
        <v>-45</v>
      </c>
      <c r="AP26" s="26">
        <v>90</v>
      </c>
      <c r="AQ26" s="26">
        <v>45</v>
      </c>
      <c r="AR26" s="26">
        <v>30</v>
      </c>
      <c r="AS26" s="26">
        <v>45</v>
      </c>
      <c r="AT26" s="26">
        <v>75</v>
      </c>
      <c r="AU26" s="26">
        <v>-60</v>
      </c>
      <c r="AV26" s="26">
        <v>-45</v>
      </c>
      <c r="AW26" s="26">
        <v>-75</v>
      </c>
      <c r="AX26" s="26">
        <v>60</v>
      </c>
      <c r="AY26" s="26">
        <v>60</v>
      </c>
      <c r="AZ26" s="26">
        <v>30</v>
      </c>
      <c r="BA26" s="26">
        <v>45</v>
      </c>
      <c r="BB26" s="26">
        <v>0</v>
      </c>
    </row>
    <row r="27" spans="3:67" x14ac:dyDescent="0.3">
      <c r="M27" s="28">
        <v>18</v>
      </c>
      <c r="N27" s="28">
        <v>-45</v>
      </c>
      <c r="O27" s="26"/>
      <c r="P27" s="26">
        <v>-60</v>
      </c>
      <c r="Q27" s="26"/>
      <c r="R27" s="26">
        <v>-60</v>
      </c>
      <c r="S27" s="26">
        <v>90</v>
      </c>
      <c r="T27" s="26"/>
      <c r="U27" s="26"/>
      <c r="V27" s="26">
        <v>90</v>
      </c>
      <c r="W27" s="26">
        <v>60</v>
      </c>
      <c r="X27" s="26"/>
      <c r="Y27" s="26"/>
      <c r="Z27" s="26">
        <v>60</v>
      </c>
      <c r="AA27" s="26">
        <v>45</v>
      </c>
      <c r="AB27" s="26"/>
      <c r="AC27" s="26"/>
      <c r="AD27" s="26"/>
      <c r="AE27" s="26"/>
      <c r="AF27" s="26">
        <v>0</v>
      </c>
      <c r="AG27" s="26"/>
      <c r="AH27" s="26"/>
      <c r="AI27" s="43">
        <v>34</v>
      </c>
      <c r="AJ27" s="43">
        <v>-45</v>
      </c>
      <c r="AK27" s="26">
        <v>-45</v>
      </c>
      <c r="AL27" s="26">
        <v>-30</v>
      </c>
      <c r="AM27" s="26">
        <v>-30</v>
      </c>
      <c r="AN27" s="26">
        <v>-60</v>
      </c>
      <c r="AO27" s="26">
        <v>-45</v>
      </c>
      <c r="AP27" s="26">
        <v>90</v>
      </c>
      <c r="AQ27" s="26">
        <v>45</v>
      </c>
      <c r="AR27" s="26">
        <v>30</v>
      </c>
      <c r="AS27" s="26">
        <v>45</v>
      </c>
      <c r="AT27" s="26">
        <v>75</v>
      </c>
      <c r="AU27" s="26">
        <v>-60</v>
      </c>
      <c r="AV27" s="26">
        <v>-1</v>
      </c>
      <c r="AW27" s="26">
        <v>-75</v>
      </c>
      <c r="AX27" s="26">
        <v>60</v>
      </c>
      <c r="AY27" s="26">
        <v>60</v>
      </c>
      <c r="AZ27" s="26">
        <v>-1</v>
      </c>
      <c r="BA27" s="26">
        <v>45</v>
      </c>
      <c r="BB27" s="26">
        <v>0</v>
      </c>
      <c r="BD27" s="26" t="s">
        <v>391</v>
      </c>
      <c r="BE27" s="17" t="s">
        <v>7</v>
      </c>
      <c r="BF27" s="26" t="s">
        <v>400</v>
      </c>
      <c r="BG27" s="26" t="s">
        <v>401</v>
      </c>
      <c r="BH27" s="26" t="s">
        <v>402</v>
      </c>
      <c r="BI27" s="26" t="s">
        <v>403</v>
      </c>
      <c r="BJ27" s="36" t="s">
        <v>404</v>
      </c>
      <c r="BK27" s="36" t="s">
        <v>405</v>
      </c>
      <c r="BL27" s="36"/>
      <c r="BM27" s="36"/>
    </row>
    <row r="28" spans="3:67" x14ac:dyDescent="0.3">
      <c r="M28" s="28">
        <v>20</v>
      </c>
      <c r="N28" s="28">
        <v>-45</v>
      </c>
      <c r="O28" s="26"/>
      <c r="P28" s="26">
        <v>-60</v>
      </c>
      <c r="Q28" s="26"/>
      <c r="R28" s="26">
        <v>-60</v>
      </c>
      <c r="S28" s="26">
        <v>90</v>
      </c>
      <c r="T28" s="26"/>
      <c r="U28" s="26"/>
      <c r="V28" s="26">
        <v>90</v>
      </c>
      <c r="W28" s="26">
        <v>60</v>
      </c>
      <c r="X28" s="26"/>
      <c r="Y28" s="26"/>
      <c r="Z28" s="26">
        <v>60</v>
      </c>
      <c r="AA28" s="26">
        <v>45</v>
      </c>
      <c r="AB28" s="26"/>
      <c r="AC28" s="26"/>
      <c r="AD28" s="26">
        <v>45</v>
      </c>
      <c r="AE28" s="26"/>
      <c r="AF28" s="26">
        <v>0</v>
      </c>
      <c r="AG28" s="26"/>
      <c r="AH28" s="26"/>
      <c r="AI28" s="43">
        <v>32</v>
      </c>
      <c r="AJ28" s="43">
        <v>-45</v>
      </c>
      <c r="AK28" s="26">
        <v>-45</v>
      </c>
      <c r="AL28" s="26">
        <v>-30</v>
      </c>
      <c r="AM28" s="26">
        <v>-1</v>
      </c>
      <c r="AN28" s="26">
        <v>-60</v>
      </c>
      <c r="AO28" s="26">
        <v>-45</v>
      </c>
      <c r="AP28" s="26">
        <v>90</v>
      </c>
      <c r="AQ28" s="26">
        <v>45</v>
      </c>
      <c r="AR28" s="26">
        <v>30</v>
      </c>
      <c r="AS28" s="26">
        <v>45</v>
      </c>
      <c r="AT28" s="26">
        <v>75</v>
      </c>
      <c r="AU28" s="26">
        <v>-60</v>
      </c>
      <c r="AV28" s="26">
        <v>-1</v>
      </c>
      <c r="AW28" s="26">
        <v>-75</v>
      </c>
      <c r="AX28" s="26">
        <v>60</v>
      </c>
      <c r="AY28" s="26">
        <v>60</v>
      </c>
      <c r="AZ28" s="26">
        <v>-1</v>
      </c>
      <c r="BA28" s="26">
        <v>45</v>
      </c>
      <c r="BB28" s="26">
        <v>0</v>
      </c>
      <c r="BD28" s="34">
        <v>1</v>
      </c>
      <c r="BE28" s="35">
        <v>32</v>
      </c>
      <c r="BF28" s="1">
        <f>horseshoe!AY2</f>
        <v>6.9388939039072284E-18</v>
      </c>
      <c r="BG28" s="1">
        <f>horseshoe!AY22</f>
        <v>2.0816681711721691E-17</v>
      </c>
      <c r="BH28" s="1">
        <f>horseshoe!AZ2</f>
        <v>-2.0816681711721691E-17</v>
      </c>
      <c r="BI28" s="1">
        <f>horseshoe!BA22</f>
        <v>6.9388939039072284E-18</v>
      </c>
      <c r="BJ28" s="1">
        <f>horseshoe!T2</f>
        <v>0</v>
      </c>
      <c r="BK28" s="1">
        <f>horseshoe!T22</f>
        <v>0</v>
      </c>
      <c r="BL28" s="1"/>
      <c r="BM28" s="1"/>
    </row>
    <row r="29" spans="3:67" x14ac:dyDescent="0.3">
      <c r="M29" s="28">
        <v>22</v>
      </c>
      <c r="N29" s="28">
        <v>-45</v>
      </c>
      <c r="O29" s="26">
        <v>-45</v>
      </c>
      <c r="P29" s="26">
        <v>-60</v>
      </c>
      <c r="Q29" s="26"/>
      <c r="R29" s="26">
        <v>-60</v>
      </c>
      <c r="S29" s="26">
        <v>90</v>
      </c>
      <c r="T29" s="26"/>
      <c r="U29" s="26"/>
      <c r="V29" s="26">
        <v>90</v>
      </c>
      <c r="W29" s="26">
        <v>60</v>
      </c>
      <c r="X29" s="26"/>
      <c r="Y29" s="26"/>
      <c r="Z29" s="26">
        <v>60</v>
      </c>
      <c r="AA29" s="26">
        <v>45</v>
      </c>
      <c r="AB29" s="26"/>
      <c r="AC29" s="26"/>
      <c r="AD29" s="26">
        <v>45</v>
      </c>
      <c r="AE29" s="26"/>
      <c r="AF29" s="26">
        <v>0</v>
      </c>
      <c r="AG29" s="26"/>
      <c r="AH29" s="26"/>
      <c r="AI29" s="43">
        <v>30</v>
      </c>
      <c r="AJ29" s="43">
        <v>-45</v>
      </c>
      <c r="AK29" s="26">
        <v>-45</v>
      </c>
      <c r="AL29" s="26">
        <v>-30</v>
      </c>
      <c r="AM29" s="26">
        <v>-1</v>
      </c>
      <c r="AN29" s="26">
        <v>-60</v>
      </c>
      <c r="AO29" s="26">
        <v>-45</v>
      </c>
      <c r="AP29" s="26">
        <v>90</v>
      </c>
      <c r="AQ29" s="26">
        <v>45</v>
      </c>
      <c r="AR29" s="26">
        <v>30</v>
      </c>
      <c r="AS29" s="26">
        <v>-1</v>
      </c>
      <c r="AT29" s="26">
        <v>75</v>
      </c>
      <c r="AU29" s="26">
        <v>-60</v>
      </c>
      <c r="AV29" s="26">
        <v>-1</v>
      </c>
      <c r="AW29" s="26">
        <v>-75</v>
      </c>
      <c r="AX29" s="26">
        <v>60</v>
      </c>
      <c r="AY29" s="26">
        <v>60</v>
      </c>
      <c r="AZ29" s="26">
        <v>-1</v>
      </c>
      <c r="BA29" s="26">
        <v>45</v>
      </c>
      <c r="BB29" s="26">
        <v>0</v>
      </c>
      <c r="BD29" s="34">
        <v>2</v>
      </c>
      <c r="BE29" s="35">
        <v>28</v>
      </c>
      <c r="BF29" s="1">
        <f>horseshoe!AY3</f>
        <v>3.9650822308041303E-18</v>
      </c>
      <c r="BG29" s="1">
        <f>horseshoe!AY23</f>
        <v>4.7580986769649557E-17</v>
      </c>
      <c r="BH29" s="1">
        <f>horseshoe!AZ3</f>
        <v>-2.3790493384824779E-17</v>
      </c>
      <c r="BI29" s="1">
        <f>horseshoe!BA23</f>
        <v>9.063045098980869E-18</v>
      </c>
      <c r="BJ29" s="1">
        <f>horseshoe!T3</f>
        <v>0</v>
      </c>
      <c r="BK29" s="1">
        <f>horseshoe!T23</f>
        <v>0</v>
      </c>
      <c r="BL29" s="1"/>
      <c r="BM29" s="1"/>
    </row>
    <row r="30" spans="3:67" x14ac:dyDescent="0.3">
      <c r="M30" s="28">
        <v>24</v>
      </c>
      <c r="N30" s="28">
        <v>-45</v>
      </c>
      <c r="O30" s="26">
        <v>-45</v>
      </c>
      <c r="P30" s="26">
        <v>-60</v>
      </c>
      <c r="Q30" s="26"/>
      <c r="R30" s="26">
        <v>-60</v>
      </c>
      <c r="S30" s="26">
        <v>90</v>
      </c>
      <c r="T30" s="26"/>
      <c r="U30" s="26"/>
      <c r="V30" s="26">
        <v>90</v>
      </c>
      <c r="W30" s="26">
        <v>60</v>
      </c>
      <c r="X30" s="26">
        <v>90</v>
      </c>
      <c r="Y30" s="26"/>
      <c r="Z30" s="26">
        <v>60</v>
      </c>
      <c r="AA30" s="26">
        <v>45</v>
      </c>
      <c r="AB30" s="26"/>
      <c r="AC30" s="26"/>
      <c r="AD30" s="26">
        <v>45</v>
      </c>
      <c r="AE30" s="26"/>
      <c r="AF30" s="26">
        <v>0</v>
      </c>
      <c r="AG30" s="26"/>
      <c r="AH30" s="26"/>
      <c r="AI30" s="43">
        <v>28</v>
      </c>
      <c r="AJ30" s="43">
        <v>-45</v>
      </c>
      <c r="AK30" s="26">
        <v>-1</v>
      </c>
      <c r="AL30" s="26">
        <v>-30</v>
      </c>
      <c r="AM30" s="26">
        <v>-1</v>
      </c>
      <c r="AN30" s="26">
        <v>-60</v>
      </c>
      <c r="AO30" s="26">
        <v>-45</v>
      </c>
      <c r="AP30" s="26">
        <v>90</v>
      </c>
      <c r="AQ30" s="26">
        <v>45</v>
      </c>
      <c r="AR30" s="26">
        <v>30</v>
      </c>
      <c r="AS30" s="26">
        <v>-1</v>
      </c>
      <c r="AT30" s="26">
        <v>75</v>
      </c>
      <c r="AU30" s="26">
        <v>-60</v>
      </c>
      <c r="AV30" s="26">
        <v>-1</v>
      </c>
      <c r="AW30" s="26">
        <v>-75</v>
      </c>
      <c r="AX30" s="26">
        <v>60</v>
      </c>
      <c r="AY30" s="26">
        <v>60</v>
      </c>
      <c r="AZ30" s="26">
        <v>-1</v>
      </c>
      <c r="BA30" s="26">
        <v>45</v>
      </c>
      <c r="BB30" s="26">
        <v>0</v>
      </c>
      <c r="BD30" s="34">
        <v>3</v>
      </c>
      <c r="BE30" s="35">
        <v>20</v>
      </c>
      <c r="BF30" s="1">
        <f>horseshoe!AY4</f>
        <v>1.6653345369377351E-17</v>
      </c>
      <c r="BG30" s="1">
        <f>horseshoe!AY24</f>
        <v>0.1</v>
      </c>
      <c r="BH30" s="1">
        <f>horseshoe!AZ4</f>
        <v>-2.2204460492503129E-17</v>
      </c>
      <c r="BI30" s="1">
        <f>horseshoe!BA24</f>
        <v>-2.2204460492503131E-18</v>
      </c>
      <c r="BJ30" s="1">
        <f>horseshoe!T4</f>
        <v>0</v>
      </c>
      <c r="BK30" s="1">
        <f>horseshoe!T24</f>
        <v>0</v>
      </c>
      <c r="BL30" s="1"/>
      <c r="BM30" s="1"/>
    </row>
    <row r="31" spans="3:67" x14ac:dyDescent="0.3">
      <c r="M31" s="28">
        <v>28</v>
      </c>
      <c r="N31" s="28">
        <v>-45</v>
      </c>
      <c r="O31" s="26">
        <v>-45</v>
      </c>
      <c r="P31" s="26">
        <v>-60</v>
      </c>
      <c r="Q31" s="26"/>
      <c r="R31" s="26">
        <v>-60</v>
      </c>
      <c r="S31" s="26">
        <v>90</v>
      </c>
      <c r="T31" s="26"/>
      <c r="U31" s="26">
        <v>-45</v>
      </c>
      <c r="V31" s="26">
        <v>90</v>
      </c>
      <c r="W31" s="26">
        <v>60</v>
      </c>
      <c r="X31" s="26">
        <v>90</v>
      </c>
      <c r="Y31" s="26"/>
      <c r="Z31" s="26">
        <v>60</v>
      </c>
      <c r="AA31" s="26">
        <v>45</v>
      </c>
      <c r="AB31" s="26"/>
      <c r="AC31" s="26">
        <v>45</v>
      </c>
      <c r="AD31" s="26">
        <v>45</v>
      </c>
      <c r="AE31" s="26"/>
      <c r="AF31" s="26">
        <v>0</v>
      </c>
      <c r="AG31" s="26"/>
      <c r="AH31" s="26"/>
      <c r="AI31" s="43">
        <v>24</v>
      </c>
      <c r="AJ31" s="43">
        <v>-45</v>
      </c>
      <c r="AK31" s="26">
        <v>-1</v>
      </c>
      <c r="AL31" s="26">
        <v>-1</v>
      </c>
      <c r="AM31" s="26">
        <v>-1</v>
      </c>
      <c r="AN31" s="26">
        <v>-60</v>
      </c>
      <c r="AO31" s="26">
        <v>-45</v>
      </c>
      <c r="AP31" s="26">
        <v>90</v>
      </c>
      <c r="AQ31" s="26">
        <v>45</v>
      </c>
      <c r="AR31" s="26">
        <v>-1</v>
      </c>
      <c r="AS31" s="26">
        <v>-1</v>
      </c>
      <c r="AT31" s="26">
        <v>75</v>
      </c>
      <c r="AU31" s="26">
        <v>-60</v>
      </c>
      <c r="AV31" s="26">
        <v>-1</v>
      </c>
      <c r="AW31" s="26">
        <v>-75</v>
      </c>
      <c r="AX31" s="26">
        <v>60</v>
      </c>
      <c r="AY31" s="26">
        <v>60</v>
      </c>
      <c r="AZ31" s="26">
        <v>-1</v>
      </c>
      <c r="BA31" s="26">
        <v>45</v>
      </c>
      <c r="BB31" s="26">
        <v>0</v>
      </c>
      <c r="BD31" s="34">
        <v>4</v>
      </c>
      <c r="BE31" s="35">
        <v>18</v>
      </c>
      <c r="BF31" s="1">
        <f>horseshoe!AY5</f>
        <v>-9.6225044864937645E-2</v>
      </c>
      <c r="BG31" s="1">
        <f>horseshoe!AY25</f>
        <v>3.7007434154171883E-17</v>
      </c>
      <c r="BH31" s="1">
        <f>horseshoe!AZ5</f>
        <v>9.6225044864937589E-2</v>
      </c>
      <c r="BI31" s="1">
        <f>horseshoe!BA25</f>
        <v>-5.4825828376550937E-18</v>
      </c>
      <c r="BJ31" s="1">
        <f>horseshoe!T5</f>
        <v>0</v>
      </c>
      <c r="BK31" s="1">
        <f>horseshoe!T25</f>
        <v>0</v>
      </c>
      <c r="BL31" s="1"/>
      <c r="BM31" s="1"/>
    </row>
    <row r="32" spans="3:67" x14ac:dyDescent="0.3">
      <c r="M32" s="28">
        <v>30</v>
      </c>
      <c r="N32" s="28">
        <v>-45</v>
      </c>
      <c r="O32" s="26">
        <v>-45</v>
      </c>
      <c r="P32" s="26">
        <v>-60</v>
      </c>
      <c r="Q32" s="26">
        <v>-30</v>
      </c>
      <c r="R32" s="26">
        <v>-60</v>
      </c>
      <c r="S32" s="26">
        <v>90</v>
      </c>
      <c r="T32" s="26"/>
      <c r="U32" s="26">
        <v>-45</v>
      </c>
      <c r="V32" s="26">
        <v>90</v>
      </c>
      <c r="W32" s="26">
        <v>60</v>
      </c>
      <c r="X32" s="26">
        <v>90</v>
      </c>
      <c r="Y32" s="26"/>
      <c r="Z32" s="26">
        <v>60</v>
      </c>
      <c r="AA32" s="26">
        <v>45</v>
      </c>
      <c r="AB32" s="26"/>
      <c r="AC32" s="26">
        <v>45</v>
      </c>
      <c r="AD32" s="26">
        <v>45</v>
      </c>
      <c r="AE32" s="26"/>
      <c r="AF32" s="26">
        <v>0</v>
      </c>
      <c r="AG32" s="26"/>
      <c r="AH32" s="26"/>
      <c r="AI32" s="43">
        <v>22</v>
      </c>
      <c r="AJ32" s="43">
        <v>-45</v>
      </c>
      <c r="AK32" s="26">
        <v>-1</v>
      </c>
      <c r="AL32" s="26">
        <v>-1</v>
      </c>
      <c r="AM32" s="26">
        <v>-1</v>
      </c>
      <c r="AN32" s="26">
        <v>-60</v>
      </c>
      <c r="AO32" s="26">
        <v>-45</v>
      </c>
      <c r="AP32" s="26">
        <v>90</v>
      </c>
      <c r="AQ32" s="26">
        <v>-1</v>
      </c>
      <c r="AR32" s="26">
        <v>-1</v>
      </c>
      <c r="AS32" s="26">
        <v>-1</v>
      </c>
      <c r="AT32" s="26">
        <v>75</v>
      </c>
      <c r="AU32" s="26">
        <v>-60</v>
      </c>
      <c r="AV32" s="26">
        <v>-1</v>
      </c>
      <c r="AW32" s="26">
        <v>-75</v>
      </c>
      <c r="AX32" s="26">
        <v>60</v>
      </c>
      <c r="AY32" s="26">
        <v>60</v>
      </c>
      <c r="AZ32" s="26">
        <v>-1</v>
      </c>
      <c r="BA32" s="26">
        <v>45</v>
      </c>
      <c r="BB32" s="26">
        <v>0</v>
      </c>
      <c r="BD32" s="34">
        <v>5</v>
      </c>
      <c r="BE32" s="35">
        <v>16</v>
      </c>
      <c r="BF32" s="1">
        <f>horseshoe!AY6</f>
        <v>2.775557561562891E-17</v>
      </c>
      <c r="BG32" s="1">
        <f>horseshoe!AY26</f>
        <v>1.387778780781446E-17</v>
      </c>
      <c r="BH32" s="1">
        <f>horseshoe!AZ6</f>
        <v>-2.9185872797156369E-17</v>
      </c>
      <c r="BI32" s="1">
        <f>horseshoe!BA26</f>
        <v>0</v>
      </c>
      <c r="BJ32" s="1">
        <f>horseshoe!T6</f>
        <v>0</v>
      </c>
      <c r="BK32" s="1">
        <f>horseshoe!T26</f>
        <v>0</v>
      </c>
      <c r="BL32" s="1"/>
      <c r="BM32" s="1"/>
    </row>
    <row r="33" spans="13:65" x14ac:dyDescent="0.3">
      <c r="M33" s="28">
        <v>32</v>
      </c>
      <c r="N33" s="28">
        <v>-45</v>
      </c>
      <c r="O33" s="26">
        <v>-45</v>
      </c>
      <c r="P33" s="26">
        <v>-60</v>
      </c>
      <c r="Q33" s="26">
        <v>-30</v>
      </c>
      <c r="R33" s="26">
        <v>-60</v>
      </c>
      <c r="S33" s="26">
        <v>90</v>
      </c>
      <c r="T33" s="26"/>
      <c r="U33" s="26">
        <v>-45</v>
      </c>
      <c r="V33" s="26">
        <v>90</v>
      </c>
      <c r="W33" s="26">
        <v>60</v>
      </c>
      <c r="X33" s="26">
        <v>90</v>
      </c>
      <c r="Y33" s="26"/>
      <c r="Z33" s="26">
        <v>60</v>
      </c>
      <c r="AA33" s="26">
        <v>45</v>
      </c>
      <c r="AB33" s="26">
        <v>30</v>
      </c>
      <c r="AC33" s="26">
        <v>45</v>
      </c>
      <c r="AD33" s="26">
        <v>45</v>
      </c>
      <c r="AE33" s="26"/>
      <c r="AF33" s="26">
        <v>0</v>
      </c>
      <c r="AG33" s="26"/>
      <c r="AH33" s="26"/>
      <c r="AI33" s="43">
        <v>20</v>
      </c>
      <c r="AJ33" s="43">
        <v>-45</v>
      </c>
      <c r="AK33" s="26">
        <v>-1</v>
      </c>
      <c r="AL33" s="26">
        <v>-1</v>
      </c>
      <c r="AM33" s="26">
        <v>-1</v>
      </c>
      <c r="AN33" s="26">
        <v>-60</v>
      </c>
      <c r="AO33" s="26">
        <v>-1</v>
      </c>
      <c r="AP33" s="26">
        <v>90</v>
      </c>
      <c r="AQ33" s="26">
        <v>-1</v>
      </c>
      <c r="AR33" s="26">
        <v>-1</v>
      </c>
      <c r="AS33" s="26">
        <v>-1</v>
      </c>
      <c r="AT33" s="26">
        <v>75</v>
      </c>
      <c r="AU33" s="26">
        <v>-60</v>
      </c>
      <c r="AV33" s="26">
        <v>-1</v>
      </c>
      <c r="AW33" s="26">
        <v>-75</v>
      </c>
      <c r="AX33" s="26">
        <v>60</v>
      </c>
      <c r="AY33" s="26">
        <v>60</v>
      </c>
      <c r="AZ33" s="26">
        <v>-1</v>
      </c>
      <c r="BA33" s="26">
        <v>45</v>
      </c>
      <c r="BB33" s="26">
        <v>0</v>
      </c>
      <c r="BD33" s="34">
        <v>6</v>
      </c>
      <c r="BE33" s="35">
        <v>22</v>
      </c>
      <c r="BF33" s="1">
        <f>horseshoe!AY7</f>
        <v>-9.0909090909090898E-2</v>
      </c>
      <c r="BG33" s="1">
        <f>horseshoe!AY27</f>
        <v>2.018587317500285E-17</v>
      </c>
      <c r="BH33" s="1">
        <f>horseshoe!AZ7</f>
        <v>-3.7405710320294928E-17</v>
      </c>
      <c r="BI33" s="1">
        <f>horseshoe!BA27</f>
        <v>-4.5876984488642834E-18</v>
      </c>
      <c r="BJ33" s="1">
        <f>horseshoe!T7</f>
        <v>0</v>
      </c>
      <c r="BK33" s="1">
        <f>horseshoe!T27</f>
        <v>0</v>
      </c>
      <c r="BL33" s="1"/>
      <c r="BM33" s="1"/>
    </row>
    <row r="34" spans="13:65" x14ac:dyDescent="0.3">
      <c r="M34" s="28">
        <v>34</v>
      </c>
      <c r="N34" s="28">
        <v>-45</v>
      </c>
      <c r="O34" s="26">
        <v>-45</v>
      </c>
      <c r="P34" s="26">
        <v>-60</v>
      </c>
      <c r="Q34" s="26">
        <v>-30</v>
      </c>
      <c r="R34" s="26">
        <v>-60</v>
      </c>
      <c r="S34" s="26">
        <v>90</v>
      </c>
      <c r="T34" s="26"/>
      <c r="U34" s="26">
        <v>-45</v>
      </c>
      <c r="V34" s="26">
        <v>90</v>
      </c>
      <c r="W34" s="26">
        <v>60</v>
      </c>
      <c r="X34" s="26">
        <v>90</v>
      </c>
      <c r="Y34" s="26"/>
      <c r="Z34" s="26">
        <v>60</v>
      </c>
      <c r="AA34" s="26">
        <v>45</v>
      </c>
      <c r="AB34" s="26">
        <v>30</v>
      </c>
      <c r="AC34" s="26">
        <v>45</v>
      </c>
      <c r="AD34" s="26">
        <v>45</v>
      </c>
      <c r="AE34" s="26">
        <v>0</v>
      </c>
      <c r="AF34" s="26">
        <v>0</v>
      </c>
      <c r="AG34" s="26"/>
      <c r="AH34" s="26"/>
      <c r="AI34" s="43">
        <v>18</v>
      </c>
      <c r="AJ34" s="43">
        <v>-45</v>
      </c>
      <c r="AK34" s="26">
        <v>-1</v>
      </c>
      <c r="AL34" s="26">
        <v>-1</v>
      </c>
      <c r="AM34" s="26">
        <v>-1</v>
      </c>
      <c r="AN34" s="26">
        <v>-60</v>
      </c>
      <c r="AO34" s="26">
        <v>-1</v>
      </c>
      <c r="AP34" s="26">
        <v>90</v>
      </c>
      <c r="AQ34" s="26">
        <v>-1</v>
      </c>
      <c r="AR34" s="26">
        <v>-1</v>
      </c>
      <c r="AS34" s="26">
        <v>-1</v>
      </c>
      <c r="AT34" s="26">
        <v>75</v>
      </c>
      <c r="AU34" s="26">
        <v>-60</v>
      </c>
      <c r="AV34" s="26">
        <v>-1</v>
      </c>
      <c r="AW34" s="26">
        <v>-75</v>
      </c>
      <c r="AX34" s="26">
        <v>-1</v>
      </c>
      <c r="AY34" s="26">
        <v>60</v>
      </c>
      <c r="AZ34" s="26">
        <v>-1</v>
      </c>
      <c r="BA34" s="26">
        <v>45</v>
      </c>
      <c r="BB34" s="26">
        <v>0</v>
      </c>
      <c r="BD34" s="34">
        <v>7</v>
      </c>
      <c r="BE34" s="35">
        <v>18</v>
      </c>
      <c r="BF34" s="1">
        <f>horseshoe!AY8</f>
        <v>-9.6225044864937645E-2</v>
      </c>
      <c r="BG34" s="1">
        <f>horseshoe!AY28</f>
        <v>3.7007434154171883E-17</v>
      </c>
      <c r="BH34" s="1">
        <f>horseshoe!AZ8</f>
        <v>9.6225044864937589E-2</v>
      </c>
      <c r="BI34" s="1">
        <f>horseshoe!BA28</f>
        <v>-5.4825828376550937E-18</v>
      </c>
      <c r="BJ34" s="1">
        <f>horseshoe!T8</f>
        <v>0</v>
      </c>
      <c r="BK34" s="1">
        <f>horseshoe!T28</f>
        <v>0</v>
      </c>
      <c r="BL34" s="1"/>
      <c r="BM34" s="1"/>
    </row>
    <row r="35" spans="13:65" x14ac:dyDescent="0.3">
      <c r="M35" s="28">
        <v>38</v>
      </c>
      <c r="N35" s="28">
        <v>-45</v>
      </c>
      <c r="O35" s="26">
        <v>-45</v>
      </c>
      <c r="P35" s="26">
        <v>-60</v>
      </c>
      <c r="Q35" s="26">
        <v>-30</v>
      </c>
      <c r="R35" s="26">
        <v>-60</v>
      </c>
      <c r="S35" s="26">
        <v>90</v>
      </c>
      <c r="T35" s="26">
        <v>-45</v>
      </c>
      <c r="U35" s="26">
        <v>-45</v>
      </c>
      <c r="V35" s="26">
        <v>90</v>
      </c>
      <c r="W35" s="26">
        <v>60</v>
      </c>
      <c r="X35" s="26">
        <v>90</v>
      </c>
      <c r="Y35" s="26">
        <v>45</v>
      </c>
      <c r="Z35" s="26">
        <v>60</v>
      </c>
      <c r="AA35" s="26">
        <v>45</v>
      </c>
      <c r="AB35" s="26">
        <v>30</v>
      </c>
      <c r="AC35" s="26">
        <v>45</v>
      </c>
      <c r="AD35" s="26">
        <v>45</v>
      </c>
      <c r="AE35" s="26">
        <v>0</v>
      </c>
      <c r="AF35" s="26">
        <v>0</v>
      </c>
      <c r="AG35" s="26"/>
      <c r="AH35" s="26"/>
      <c r="AI35" s="43">
        <v>16</v>
      </c>
      <c r="AJ35" s="43">
        <v>-45</v>
      </c>
      <c r="AK35" s="26">
        <v>-1</v>
      </c>
      <c r="AL35" s="26">
        <v>-1</v>
      </c>
      <c r="AM35" s="26">
        <v>-1</v>
      </c>
      <c r="AN35" s="26">
        <v>-60</v>
      </c>
      <c r="AO35" s="26">
        <v>-1</v>
      </c>
      <c r="AP35" s="26">
        <v>90</v>
      </c>
      <c r="AQ35" s="26">
        <v>-1</v>
      </c>
      <c r="AR35" s="26">
        <v>-1</v>
      </c>
      <c r="AS35" s="26">
        <v>-1</v>
      </c>
      <c r="AT35" s="26">
        <v>75</v>
      </c>
      <c r="AU35" s="26">
        <v>-1</v>
      </c>
      <c r="AV35" s="26">
        <v>-1</v>
      </c>
      <c r="AW35" s="26">
        <v>-75</v>
      </c>
      <c r="AX35" s="26">
        <v>-1</v>
      </c>
      <c r="AY35" s="26">
        <v>60</v>
      </c>
      <c r="AZ35" s="26">
        <v>-1</v>
      </c>
      <c r="BA35" s="26">
        <v>45</v>
      </c>
      <c r="BB35" s="26">
        <v>0</v>
      </c>
      <c r="BD35" s="34">
        <v>8</v>
      </c>
      <c r="BE35" s="35">
        <v>24</v>
      </c>
      <c r="BF35" s="1">
        <f>horseshoe!AY9</f>
        <v>6.9388939039072284E-18</v>
      </c>
      <c r="BG35" s="1">
        <f>horseshoe!AY29</f>
        <v>1.8503717077085941E-17</v>
      </c>
      <c r="BH35" s="1">
        <f>horseshoe!AZ9</f>
        <v>-1.8503717077085941E-17</v>
      </c>
      <c r="BI35" s="1">
        <f>horseshoe!BA29</f>
        <v>-6.1679056923619797E-18</v>
      </c>
      <c r="BJ35" s="1">
        <f>horseshoe!T9</f>
        <v>0</v>
      </c>
      <c r="BK35" s="1">
        <f>horseshoe!T29</f>
        <v>0</v>
      </c>
      <c r="BL35" s="1"/>
      <c r="BM35" s="1"/>
    </row>
    <row r="36" spans="13:65" x14ac:dyDescent="0.3">
      <c r="BD36" s="34">
        <v>9</v>
      </c>
      <c r="BE36" s="35">
        <v>38</v>
      </c>
      <c r="BF36" s="1">
        <f>horseshoe!AY10</f>
        <v>-5.2631578947368432E-2</v>
      </c>
      <c r="BG36" s="1">
        <f>horseshoe!AY30</f>
        <v>1.752983723092352E-17</v>
      </c>
      <c r="BH36" s="1">
        <f>horseshoe!AZ10</f>
        <v>-2.3373116307898031E-17</v>
      </c>
      <c r="BI36" s="1">
        <f>horseshoe!BA30</f>
        <v>-9.8413121296412768E-18</v>
      </c>
      <c r="BJ36" s="1">
        <f>horseshoe!T10</f>
        <v>0</v>
      </c>
      <c r="BK36" s="1">
        <f>horseshoe!T30</f>
        <v>0</v>
      </c>
      <c r="BL36" s="1"/>
      <c r="BM36" s="1"/>
    </row>
    <row r="37" spans="13:65" x14ac:dyDescent="0.3">
      <c r="M37" s="28">
        <v>16</v>
      </c>
      <c r="N37" s="28">
        <v>18</v>
      </c>
      <c r="O37" s="28">
        <v>20</v>
      </c>
      <c r="P37" s="28">
        <v>22</v>
      </c>
      <c r="Q37" s="28">
        <v>24</v>
      </c>
      <c r="R37" s="28">
        <v>28</v>
      </c>
      <c r="S37" s="28">
        <v>30</v>
      </c>
      <c r="T37" s="28">
        <v>32</v>
      </c>
      <c r="U37" s="28">
        <v>34</v>
      </c>
      <c r="V37" s="28">
        <v>38</v>
      </c>
      <c r="W37" s="28">
        <v>34</v>
      </c>
      <c r="X37" s="28">
        <v>32</v>
      </c>
      <c r="Y37" s="28">
        <v>30</v>
      </c>
      <c r="Z37" s="28">
        <v>28</v>
      </c>
      <c r="AA37" s="28">
        <v>24</v>
      </c>
      <c r="AB37" s="28">
        <v>22</v>
      </c>
      <c r="AC37" s="28">
        <v>20</v>
      </c>
      <c r="AD37" s="28">
        <v>18</v>
      </c>
      <c r="AE37" s="28">
        <v>16</v>
      </c>
      <c r="AF37" s="28"/>
      <c r="AG37" s="28"/>
      <c r="AI37" s="31">
        <v>38</v>
      </c>
      <c r="AJ37" s="31">
        <v>34</v>
      </c>
      <c r="AK37" s="31">
        <v>32</v>
      </c>
      <c r="AL37" s="31">
        <v>30</v>
      </c>
      <c r="AM37" s="31">
        <v>28</v>
      </c>
      <c r="AN37" s="31">
        <v>24</v>
      </c>
      <c r="AO37" s="31">
        <v>22</v>
      </c>
      <c r="AP37" s="31">
        <v>20</v>
      </c>
      <c r="AQ37" s="31">
        <v>18</v>
      </c>
      <c r="AR37" s="31">
        <v>16</v>
      </c>
      <c r="BD37" s="34">
        <v>10</v>
      </c>
      <c r="BE37" s="35">
        <v>34</v>
      </c>
      <c r="BF37" s="1">
        <f>horseshoe!AY11</f>
        <v>-5.0942670810849328E-2</v>
      </c>
      <c r="BG37" s="1">
        <f>horseshoe!AY31</f>
        <v>1.9592171022796881E-17</v>
      </c>
      <c r="BH37" s="1">
        <f>horseshoe!AZ11</f>
        <v>-5.0942670810849362E-2</v>
      </c>
      <c r="BI37" s="1">
        <f>horseshoe!BA31</f>
        <v>1.2293126916264709E-17</v>
      </c>
      <c r="BJ37" s="1">
        <f>horseshoe!T11</f>
        <v>0</v>
      </c>
      <c r="BK37" s="1">
        <f>horseshoe!T31</f>
        <v>0</v>
      </c>
      <c r="BL37" s="1"/>
      <c r="BM37" s="1"/>
    </row>
    <row r="38" spans="13:65" x14ac:dyDescent="0.3">
      <c r="M38" s="28">
        <v>-45</v>
      </c>
      <c r="N38" s="28">
        <v>-45</v>
      </c>
      <c r="O38" s="28">
        <v>-45</v>
      </c>
      <c r="P38" s="28">
        <v>-45</v>
      </c>
      <c r="Q38" s="28">
        <v>-45</v>
      </c>
      <c r="R38" s="28">
        <v>-45</v>
      </c>
      <c r="S38" s="28">
        <v>-45</v>
      </c>
      <c r="T38" s="28">
        <v>-45</v>
      </c>
      <c r="U38" s="28">
        <v>-45</v>
      </c>
      <c r="V38" s="28">
        <v>-45</v>
      </c>
      <c r="W38" s="28">
        <v>-45</v>
      </c>
      <c r="X38" s="28">
        <v>-45</v>
      </c>
      <c r="Y38" s="28">
        <v>-45</v>
      </c>
      <c r="Z38" s="28">
        <v>-45</v>
      </c>
      <c r="AA38" s="28">
        <v>-45</v>
      </c>
      <c r="AB38" s="28">
        <v>-45</v>
      </c>
      <c r="AC38" s="28">
        <v>-45</v>
      </c>
      <c r="AD38" s="28">
        <v>-45</v>
      </c>
      <c r="AE38" s="28">
        <v>-45</v>
      </c>
      <c r="AF38" s="28"/>
      <c r="AG38" s="28"/>
      <c r="AI38" s="43">
        <v>-45</v>
      </c>
      <c r="AJ38" s="43">
        <v>-45</v>
      </c>
      <c r="AK38" s="43">
        <v>-45</v>
      </c>
      <c r="AL38" s="43">
        <v>-45</v>
      </c>
      <c r="AM38" s="43">
        <v>-45</v>
      </c>
      <c r="AN38" s="43">
        <v>-45</v>
      </c>
      <c r="AO38" s="43">
        <v>-45</v>
      </c>
      <c r="AP38" s="43">
        <v>-45</v>
      </c>
      <c r="AQ38" s="43">
        <v>-45</v>
      </c>
      <c r="AR38" s="43">
        <v>-45</v>
      </c>
      <c r="BD38" s="34">
        <v>11</v>
      </c>
      <c r="BE38" s="35">
        <v>30</v>
      </c>
      <c r="BF38" s="1">
        <f>horseshoe!AY12</f>
        <v>-6.6666666666666666E-2</v>
      </c>
      <c r="BG38" s="1">
        <f>horseshoe!AY32</f>
        <v>-5.7735026918962533E-2</v>
      </c>
      <c r="BH38" s="1">
        <f>horseshoe!AZ12</f>
        <v>-2.9605947323337507E-17</v>
      </c>
      <c r="BI38" s="1">
        <f>horseshoe!BA32</f>
        <v>0</v>
      </c>
      <c r="BJ38" s="1">
        <f>horseshoe!T12</f>
        <v>0</v>
      </c>
      <c r="BK38" s="1">
        <f>horseshoe!T32</f>
        <v>0</v>
      </c>
      <c r="BL38" s="1"/>
      <c r="BM38" s="1"/>
    </row>
    <row r="39" spans="13:65" x14ac:dyDescent="0.3">
      <c r="M39" s="26"/>
      <c r="N39" s="26"/>
      <c r="O39" s="26"/>
      <c r="P39" s="26">
        <v>-45</v>
      </c>
      <c r="Q39" s="26">
        <v>-45</v>
      </c>
      <c r="R39" s="26">
        <v>-45</v>
      </c>
      <c r="S39" s="26">
        <v>-45</v>
      </c>
      <c r="T39" s="26">
        <v>-45</v>
      </c>
      <c r="U39" s="26">
        <v>-45</v>
      </c>
      <c r="V39" s="26">
        <v>-45</v>
      </c>
      <c r="W39" s="26">
        <v>-45</v>
      </c>
      <c r="X39" s="26">
        <v>-45</v>
      </c>
      <c r="Y39" s="26">
        <v>-45</v>
      </c>
      <c r="Z39" s="26">
        <v>-45</v>
      </c>
      <c r="AA39" s="26">
        <v>-45</v>
      </c>
      <c r="AB39" s="26">
        <v>-45</v>
      </c>
      <c r="AC39" s="26"/>
      <c r="AD39" s="26"/>
      <c r="AE39" s="26"/>
      <c r="AF39" s="26"/>
      <c r="AG39" s="26"/>
      <c r="AI39" s="26">
        <v>-45</v>
      </c>
      <c r="AJ39" s="26">
        <v>-45</v>
      </c>
      <c r="AK39" s="26">
        <v>-45</v>
      </c>
      <c r="AL39" s="26">
        <v>-45</v>
      </c>
      <c r="AM39" s="26"/>
      <c r="AN39" s="26"/>
      <c r="AO39" s="26"/>
      <c r="AP39" s="26"/>
      <c r="AQ39" s="26"/>
      <c r="AR39" s="26"/>
      <c r="BD39" s="34">
        <v>12</v>
      </c>
      <c r="BE39" s="35">
        <v>28</v>
      </c>
      <c r="BF39" s="1">
        <f>horseshoe!AY13</f>
        <v>3.9650822308041303E-18</v>
      </c>
      <c r="BG39" s="1">
        <f>horseshoe!AY33</f>
        <v>4.7580986769649557E-17</v>
      </c>
      <c r="BH39" s="1">
        <f>horseshoe!AZ13</f>
        <v>-2.3790493384824779E-17</v>
      </c>
      <c r="BI39" s="1">
        <f>horseshoe!BA33</f>
        <v>9.063045098980869E-18</v>
      </c>
      <c r="BJ39" s="1">
        <f>horseshoe!T13</f>
        <v>0</v>
      </c>
      <c r="BK39" s="1">
        <f>horseshoe!T33</f>
        <v>0</v>
      </c>
      <c r="BL39" s="1"/>
      <c r="BM39" s="1"/>
    </row>
    <row r="40" spans="13:65" x14ac:dyDescent="0.3">
      <c r="M40" s="26">
        <v>-60</v>
      </c>
      <c r="N40" s="26">
        <v>-60</v>
      </c>
      <c r="O40" s="26">
        <v>-60</v>
      </c>
      <c r="P40" s="26">
        <v>-60</v>
      </c>
      <c r="Q40" s="26">
        <v>-60</v>
      </c>
      <c r="R40" s="26">
        <v>-60</v>
      </c>
      <c r="S40" s="26">
        <v>-60</v>
      </c>
      <c r="T40" s="26">
        <v>-60</v>
      </c>
      <c r="U40" s="26">
        <v>-60</v>
      </c>
      <c r="V40" s="26">
        <v>-60</v>
      </c>
      <c r="W40" s="26">
        <v>-60</v>
      </c>
      <c r="X40" s="26">
        <v>-60</v>
      </c>
      <c r="Y40" s="26">
        <v>-60</v>
      </c>
      <c r="Z40" s="26">
        <v>-60</v>
      </c>
      <c r="AA40" s="26">
        <v>-60</v>
      </c>
      <c r="AB40" s="26">
        <v>-60</v>
      </c>
      <c r="AC40" s="26">
        <v>-60</v>
      </c>
      <c r="AD40" s="26">
        <v>-60</v>
      </c>
      <c r="AE40" s="26">
        <v>-60</v>
      </c>
      <c r="AF40" s="26"/>
      <c r="AG40" s="26"/>
      <c r="AI40" s="26">
        <v>-30</v>
      </c>
      <c r="AJ40" s="26">
        <v>-30</v>
      </c>
      <c r="AK40" s="26">
        <v>-30</v>
      </c>
      <c r="AL40" s="26">
        <v>-30</v>
      </c>
      <c r="AM40" s="26">
        <v>-30</v>
      </c>
      <c r="AN40" s="26"/>
      <c r="AO40" s="26"/>
      <c r="AP40" s="26"/>
      <c r="AQ40" s="26"/>
      <c r="AR40" s="26"/>
      <c r="BD40" s="34">
        <v>13</v>
      </c>
      <c r="BE40" s="35">
        <v>22</v>
      </c>
      <c r="BF40" s="1">
        <f>horseshoe!AY14</f>
        <v>-9.0909090909090898E-2</v>
      </c>
      <c r="BG40" s="1">
        <f>horseshoe!AY34</f>
        <v>2.018587317500285E-17</v>
      </c>
      <c r="BH40" s="1">
        <f>horseshoe!AZ14</f>
        <v>-3.7405710320294928E-17</v>
      </c>
      <c r="BI40" s="1">
        <f>horseshoe!BA34</f>
        <v>-4.5876984488642834E-18</v>
      </c>
      <c r="BJ40" s="1">
        <f>horseshoe!T14</f>
        <v>0</v>
      </c>
      <c r="BK40" s="1">
        <f>horseshoe!T34</f>
        <v>0</v>
      </c>
      <c r="BL40" s="1"/>
      <c r="BM40" s="1"/>
    </row>
    <row r="41" spans="13:65" x14ac:dyDescent="0.3">
      <c r="M41" s="26"/>
      <c r="N41" s="26"/>
      <c r="O41" s="26"/>
      <c r="P41" s="26"/>
      <c r="Q41" s="26"/>
      <c r="R41" s="26"/>
      <c r="S41" s="26">
        <v>-30</v>
      </c>
      <c r="T41" s="26">
        <v>-30</v>
      </c>
      <c r="U41" s="26">
        <v>-30</v>
      </c>
      <c r="V41" s="26">
        <v>-30</v>
      </c>
      <c r="W41" s="26">
        <v>-30</v>
      </c>
      <c r="X41" s="26">
        <v>-30</v>
      </c>
      <c r="Y41" s="26">
        <v>-30</v>
      </c>
      <c r="Z41" s="26"/>
      <c r="AA41" s="26"/>
      <c r="AB41" s="26"/>
      <c r="AC41" s="26"/>
      <c r="AD41" s="26"/>
      <c r="AE41" s="26"/>
      <c r="AF41" s="26"/>
      <c r="AG41" s="26"/>
      <c r="AI41" s="26">
        <v>-30</v>
      </c>
      <c r="AJ41" s="26">
        <v>-30</v>
      </c>
      <c r="AK41" s="26"/>
      <c r="AL41" s="26"/>
      <c r="AM41" s="26"/>
      <c r="AN41" s="26"/>
      <c r="AO41" s="26"/>
      <c r="AP41" s="26"/>
      <c r="AQ41" s="26"/>
      <c r="AR41" s="26"/>
      <c r="BD41" s="34">
        <v>14</v>
      </c>
      <c r="BE41" s="35">
        <v>18</v>
      </c>
      <c r="BF41" s="1">
        <f>horseshoe!AY15</f>
        <v>-9.6225044864937645E-2</v>
      </c>
      <c r="BG41" s="1">
        <f>horseshoe!AY35</f>
        <v>3.7007434154171883E-17</v>
      </c>
      <c r="BH41" s="1">
        <f>horseshoe!AZ15</f>
        <v>9.6225044864937589E-2</v>
      </c>
      <c r="BI41" s="1">
        <f>horseshoe!BA35</f>
        <v>-5.4825828376550937E-18</v>
      </c>
      <c r="BJ41" s="1">
        <f>horseshoe!T15</f>
        <v>0</v>
      </c>
      <c r="BK41" s="1">
        <f>horseshoe!T35</f>
        <v>0</v>
      </c>
      <c r="BL41" s="1"/>
      <c r="BM41" s="1"/>
    </row>
    <row r="42" spans="13:65" x14ac:dyDescent="0.3">
      <c r="M42" s="26">
        <v>-60</v>
      </c>
      <c r="N42" s="26">
        <v>-60</v>
      </c>
      <c r="O42" s="26">
        <v>-60</v>
      </c>
      <c r="P42" s="26">
        <v>-60</v>
      </c>
      <c r="Q42" s="26">
        <v>-60</v>
      </c>
      <c r="R42" s="26">
        <v>-60</v>
      </c>
      <c r="S42" s="26">
        <v>-60</v>
      </c>
      <c r="T42" s="26">
        <v>-60</v>
      </c>
      <c r="U42" s="26">
        <v>-60</v>
      </c>
      <c r="V42" s="26">
        <v>-60</v>
      </c>
      <c r="W42" s="26">
        <v>-60</v>
      </c>
      <c r="X42" s="26">
        <v>-60</v>
      </c>
      <c r="Y42" s="26">
        <v>-60</v>
      </c>
      <c r="Z42" s="26">
        <v>-60</v>
      </c>
      <c r="AA42" s="26">
        <v>-60</v>
      </c>
      <c r="AB42" s="26">
        <v>-60</v>
      </c>
      <c r="AC42" s="26">
        <v>-60</v>
      </c>
      <c r="AD42" s="26">
        <v>-60</v>
      </c>
      <c r="AE42" s="26">
        <v>-60</v>
      </c>
      <c r="AF42" s="26"/>
      <c r="AG42" s="26"/>
      <c r="AI42" s="26">
        <v>-60</v>
      </c>
      <c r="AJ42" s="26">
        <v>-60</v>
      </c>
      <c r="AK42" s="26">
        <v>-60</v>
      </c>
      <c r="AL42" s="26">
        <v>-60</v>
      </c>
      <c r="AM42" s="26">
        <v>-60</v>
      </c>
      <c r="AN42" s="26">
        <v>-60</v>
      </c>
      <c r="AO42" s="26">
        <v>-60</v>
      </c>
      <c r="AP42" s="26">
        <v>-60</v>
      </c>
      <c r="AQ42" s="26">
        <v>-60</v>
      </c>
      <c r="AR42" s="26">
        <v>-60</v>
      </c>
      <c r="BD42" s="34">
        <v>15</v>
      </c>
      <c r="BE42" s="35">
        <v>24</v>
      </c>
      <c r="BF42" s="1">
        <f>horseshoe!AY16</f>
        <v>6.9388939039072284E-18</v>
      </c>
      <c r="BG42" s="1">
        <f>horseshoe!AY36</f>
        <v>1.8503717077085941E-17</v>
      </c>
      <c r="BH42" s="1">
        <f>horseshoe!AZ16</f>
        <v>-1.8503717077085941E-17</v>
      </c>
      <c r="BI42" s="1">
        <f>horseshoe!BA36</f>
        <v>-6.1679056923619797E-18</v>
      </c>
      <c r="BJ42" s="1">
        <f>horseshoe!T16</f>
        <v>0</v>
      </c>
      <c r="BK42" s="1">
        <f>horseshoe!T36</f>
        <v>0</v>
      </c>
      <c r="BL42" s="1"/>
      <c r="BM42" s="1"/>
    </row>
    <row r="43" spans="13:65" x14ac:dyDescent="0.3">
      <c r="M43" s="26"/>
      <c r="N43" s="26">
        <v>90</v>
      </c>
      <c r="O43" s="26">
        <v>90</v>
      </c>
      <c r="P43" s="26">
        <v>90</v>
      </c>
      <c r="Q43" s="26">
        <v>90</v>
      </c>
      <c r="R43" s="26">
        <v>90</v>
      </c>
      <c r="S43" s="26">
        <v>90</v>
      </c>
      <c r="T43" s="26">
        <v>90</v>
      </c>
      <c r="U43" s="26">
        <v>90</v>
      </c>
      <c r="V43" s="26">
        <v>90</v>
      </c>
      <c r="W43" s="26">
        <v>90</v>
      </c>
      <c r="X43" s="26">
        <v>90</v>
      </c>
      <c r="Y43" s="26">
        <v>90</v>
      </c>
      <c r="Z43" s="26">
        <v>90</v>
      </c>
      <c r="AA43" s="26">
        <v>90</v>
      </c>
      <c r="AB43" s="26">
        <v>90</v>
      </c>
      <c r="AC43" s="26">
        <v>90</v>
      </c>
      <c r="AD43" s="26">
        <v>90</v>
      </c>
      <c r="AE43" s="26"/>
      <c r="AF43" s="26"/>
      <c r="AG43" s="26"/>
      <c r="AI43" s="26">
        <v>-45</v>
      </c>
      <c r="AJ43" s="26">
        <v>-45</v>
      </c>
      <c r="AK43" s="26">
        <v>-45</v>
      </c>
      <c r="AL43" s="26">
        <v>-45</v>
      </c>
      <c r="AM43" s="26">
        <v>-45</v>
      </c>
      <c r="AN43" s="26">
        <v>-45</v>
      </c>
      <c r="AO43" s="26">
        <v>-45</v>
      </c>
      <c r="AP43" s="26"/>
      <c r="AQ43" s="26"/>
      <c r="AR43" s="26"/>
      <c r="BD43" s="34">
        <v>16</v>
      </c>
      <c r="BE43" s="35">
        <v>30</v>
      </c>
      <c r="BF43" s="1">
        <f>horseshoe!AY17</f>
        <v>-6.6666666666666666E-2</v>
      </c>
      <c r="BG43" s="1">
        <f>horseshoe!AY37</f>
        <v>-5.7735026918962533E-2</v>
      </c>
      <c r="BH43" s="1">
        <f>horseshoe!AZ17</f>
        <v>-2.9605947323337507E-17</v>
      </c>
      <c r="BI43" s="1">
        <f>horseshoe!BA37</f>
        <v>0</v>
      </c>
      <c r="BJ43" s="1">
        <f>horseshoe!T17</f>
        <v>0</v>
      </c>
      <c r="BK43" s="1">
        <f>horseshoe!T37</f>
        <v>0</v>
      </c>
      <c r="BL43" s="1"/>
      <c r="BM43" s="1"/>
    </row>
    <row r="44" spans="13:65" x14ac:dyDescent="0.3">
      <c r="M44" s="26"/>
      <c r="N44" s="26"/>
      <c r="O44" s="26"/>
      <c r="P44" s="26"/>
      <c r="Q44" s="26"/>
      <c r="R44" s="26"/>
      <c r="S44" s="26"/>
      <c r="T44" s="26"/>
      <c r="U44" s="26"/>
      <c r="V44" s="26">
        <v>-45</v>
      </c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I44" s="26">
        <v>90</v>
      </c>
      <c r="AJ44" s="26">
        <v>90</v>
      </c>
      <c r="AK44" s="26">
        <v>90</v>
      </c>
      <c r="AL44" s="26">
        <v>90</v>
      </c>
      <c r="AM44" s="26">
        <v>90</v>
      </c>
      <c r="AN44" s="26">
        <v>90</v>
      </c>
      <c r="AO44" s="26">
        <v>90</v>
      </c>
      <c r="AP44" s="26">
        <v>90</v>
      </c>
      <c r="AQ44" s="26">
        <v>90</v>
      </c>
      <c r="AR44" s="26">
        <v>90</v>
      </c>
      <c r="BD44" s="34">
        <v>17</v>
      </c>
      <c r="BE44" s="35">
        <v>18</v>
      </c>
      <c r="BF44" s="1">
        <f>horseshoe!AY18</f>
        <v>-9.6225044864937645E-2</v>
      </c>
      <c r="BG44" s="1">
        <f>horseshoe!AY38</f>
        <v>3.7007434154171883E-17</v>
      </c>
      <c r="BH44" s="1">
        <f>horseshoe!AZ18</f>
        <v>9.6225044864937589E-2</v>
      </c>
      <c r="BI44" s="1">
        <f>horseshoe!BA38</f>
        <v>-5.4825828376550937E-18</v>
      </c>
      <c r="BJ44" s="1">
        <f>horseshoe!T18</f>
        <v>0</v>
      </c>
      <c r="BK44" s="1">
        <f>horseshoe!T38</f>
        <v>0</v>
      </c>
      <c r="BL44" s="1"/>
      <c r="BM44" s="1"/>
    </row>
    <row r="45" spans="13:65" x14ac:dyDescent="0.3">
      <c r="M45" s="26"/>
      <c r="N45" s="26"/>
      <c r="O45" s="26"/>
      <c r="P45" s="26"/>
      <c r="Q45" s="26"/>
      <c r="R45" s="26">
        <v>-45</v>
      </c>
      <c r="S45" s="26">
        <v>-45</v>
      </c>
      <c r="T45" s="26">
        <v>-45</v>
      </c>
      <c r="U45" s="26">
        <v>-45</v>
      </c>
      <c r="V45" s="26">
        <v>-45</v>
      </c>
      <c r="W45" s="26">
        <v>-45</v>
      </c>
      <c r="X45" s="26">
        <v>-45</v>
      </c>
      <c r="Y45" s="26">
        <v>-45</v>
      </c>
      <c r="Z45" s="26">
        <v>-45</v>
      </c>
      <c r="AA45" s="26"/>
      <c r="AB45" s="26"/>
      <c r="AC45" s="26"/>
      <c r="AD45" s="26"/>
      <c r="AE45" s="26"/>
      <c r="AF45" s="26"/>
      <c r="AG45" s="26"/>
      <c r="AI45" s="26">
        <v>45</v>
      </c>
      <c r="AJ45" s="26">
        <v>45</v>
      </c>
      <c r="AK45" s="26">
        <v>45</v>
      </c>
      <c r="AL45" s="26">
        <v>45</v>
      </c>
      <c r="AM45" s="26">
        <v>45</v>
      </c>
      <c r="AN45" s="26">
        <v>45</v>
      </c>
      <c r="AO45" s="26"/>
      <c r="AP45" s="26"/>
      <c r="AQ45" s="26"/>
      <c r="AR45" s="26"/>
      <c r="BD45" s="34">
        <v>18</v>
      </c>
      <c r="BE45" s="35">
        <v>22</v>
      </c>
      <c r="BF45" s="1">
        <f>horseshoe!AY19</f>
        <v>-9.0909090909090898E-2</v>
      </c>
      <c r="BG45" s="1">
        <f>horseshoe!AY39</f>
        <v>2.018587317500285E-17</v>
      </c>
      <c r="BH45" s="1">
        <f>horseshoe!AZ19</f>
        <v>-3.7405710320294928E-17</v>
      </c>
      <c r="BI45" s="1">
        <f>horseshoe!BA39</f>
        <v>-4.5876984488642834E-18</v>
      </c>
      <c r="BJ45" s="1">
        <f>horseshoe!T19</f>
        <v>0</v>
      </c>
      <c r="BK45" s="1">
        <f>horseshoe!T39</f>
        <v>0</v>
      </c>
      <c r="BL45" s="1"/>
      <c r="BM45" s="1"/>
    </row>
    <row r="46" spans="13:65" x14ac:dyDescent="0.3">
      <c r="M46" s="26">
        <v>90</v>
      </c>
      <c r="N46" s="26">
        <v>90</v>
      </c>
      <c r="O46" s="26">
        <v>90</v>
      </c>
      <c r="P46" s="26">
        <v>90</v>
      </c>
      <c r="Q46" s="26">
        <v>90</v>
      </c>
      <c r="R46" s="26">
        <v>90</v>
      </c>
      <c r="S46" s="26">
        <v>90</v>
      </c>
      <c r="T46" s="26">
        <v>90</v>
      </c>
      <c r="U46" s="26">
        <v>90</v>
      </c>
      <c r="V46" s="26">
        <v>90</v>
      </c>
      <c r="W46" s="26">
        <v>90</v>
      </c>
      <c r="X46" s="26">
        <v>90</v>
      </c>
      <c r="Y46" s="26">
        <v>90</v>
      </c>
      <c r="Z46" s="26">
        <v>90</v>
      </c>
      <c r="AA46" s="26">
        <v>90</v>
      </c>
      <c r="AB46" s="26">
        <v>90</v>
      </c>
      <c r="AC46" s="26">
        <v>90</v>
      </c>
      <c r="AD46" s="26">
        <v>90</v>
      </c>
      <c r="AE46" s="26">
        <v>90</v>
      </c>
      <c r="AF46" s="26"/>
      <c r="AG46" s="26"/>
      <c r="AI46" s="26">
        <v>30</v>
      </c>
      <c r="AJ46" s="26">
        <v>30</v>
      </c>
      <c r="AK46" s="26">
        <v>30</v>
      </c>
      <c r="AL46" s="26">
        <v>30</v>
      </c>
      <c r="AM46" s="26">
        <v>30</v>
      </c>
      <c r="AN46" s="26"/>
      <c r="AO46" s="26"/>
      <c r="AP46" s="26"/>
      <c r="AQ46" s="26"/>
      <c r="AR46" s="26"/>
    </row>
    <row r="47" spans="13:65" x14ac:dyDescent="0.3">
      <c r="M47" s="26">
        <v>60</v>
      </c>
      <c r="N47" s="26">
        <v>60</v>
      </c>
      <c r="O47" s="26">
        <v>60</v>
      </c>
      <c r="P47" s="26">
        <v>60</v>
      </c>
      <c r="Q47" s="26">
        <v>60</v>
      </c>
      <c r="R47" s="26">
        <v>60</v>
      </c>
      <c r="S47" s="26">
        <v>60</v>
      </c>
      <c r="T47" s="26">
        <v>60</v>
      </c>
      <c r="U47" s="26">
        <v>60</v>
      </c>
      <c r="V47" s="26">
        <v>60</v>
      </c>
      <c r="W47" s="26">
        <v>60</v>
      </c>
      <c r="X47" s="26">
        <v>60</v>
      </c>
      <c r="Y47" s="26">
        <v>60</v>
      </c>
      <c r="Z47" s="26">
        <v>60</v>
      </c>
      <c r="AA47" s="26">
        <v>60</v>
      </c>
      <c r="AB47" s="26">
        <v>60</v>
      </c>
      <c r="AC47" s="26">
        <v>60</v>
      </c>
      <c r="AD47" s="26">
        <v>60</v>
      </c>
      <c r="AE47" s="26">
        <v>60</v>
      </c>
      <c r="AF47" s="26"/>
      <c r="AG47" s="26"/>
      <c r="AI47" s="26">
        <v>45</v>
      </c>
      <c r="AJ47" s="26">
        <v>45</v>
      </c>
      <c r="AK47" s="26">
        <v>45</v>
      </c>
      <c r="AL47" s="26"/>
      <c r="AM47" s="26"/>
      <c r="AN47" s="26"/>
      <c r="AO47" s="26"/>
      <c r="AP47" s="26"/>
      <c r="AQ47" s="26"/>
      <c r="AR47" s="26"/>
    </row>
    <row r="48" spans="13:65" x14ac:dyDescent="0.3">
      <c r="M48" s="26"/>
      <c r="N48" s="26"/>
      <c r="O48" s="26"/>
      <c r="P48" s="26"/>
      <c r="Q48" s="26">
        <v>90</v>
      </c>
      <c r="R48" s="26">
        <v>90</v>
      </c>
      <c r="S48" s="26">
        <v>90</v>
      </c>
      <c r="T48" s="26">
        <v>90</v>
      </c>
      <c r="U48" s="26">
        <v>90</v>
      </c>
      <c r="V48" s="26">
        <v>90</v>
      </c>
      <c r="W48" s="26">
        <v>90</v>
      </c>
      <c r="X48" s="26">
        <v>90</v>
      </c>
      <c r="Y48" s="26">
        <v>90</v>
      </c>
      <c r="Z48" s="26">
        <v>90</v>
      </c>
      <c r="AA48" s="26">
        <v>90</v>
      </c>
      <c r="AB48" s="26"/>
      <c r="AC48" s="26"/>
      <c r="AD48" s="26"/>
      <c r="AE48" s="26"/>
      <c r="AF48" s="26"/>
      <c r="AG48" s="26"/>
      <c r="AI48" s="26">
        <v>75</v>
      </c>
      <c r="AJ48" s="26">
        <v>75</v>
      </c>
      <c r="AK48" s="26">
        <v>75</v>
      </c>
      <c r="AL48" s="26">
        <v>75</v>
      </c>
      <c r="AM48" s="26">
        <v>75</v>
      </c>
      <c r="AN48" s="26">
        <v>75</v>
      </c>
      <c r="AO48" s="26">
        <v>75</v>
      </c>
      <c r="AP48" s="26">
        <v>75</v>
      </c>
      <c r="AQ48" s="26">
        <v>75</v>
      </c>
      <c r="AR48" s="26">
        <v>75</v>
      </c>
    </row>
    <row r="49" spans="13:44" x14ac:dyDescent="0.3">
      <c r="M49" s="26"/>
      <c r="N49" s="26"/>
      <c r="O49" s="26"/>
      <c r="P49" s="26"/>
      <c r="Q49" s="26"/>
      <c r="R49" s="26"/>
      <c r="S49" s="26"/>
      <c r="T49" s="26"/>
      <c r="U49" s="26"/>
      <c r="V49" s="26">
        <v>45</v>
      </c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I49" s="26">
        <v>-60</v>
      </c>
      <c r="AJ49" s="26">
        <v>-60</v>
      </c>
      <c r="AK49" s="26">
        <v>-60</v>
      </c>
      <c r="AL49" s="26">
        <v>-60</v>
      </c>
      <c r="AM49" s="26">
        <v>-60</v>
      </c>
      <c r="AN49" s="26">
        <v>-60</v>
      </c>
      <c r="AO49" s="26">
        <v>-60</v>
      </c>
      <c r="AP49" s="26">
        <v>-60</v>
      </c>
      <c r="AQ49" s="26">
        <v>-60</v>
      </c>
      <c r="AR49" s="26"/>
    </row>
    <row r="50" spans="13:44" x14ac:dyDescent="0.3">
      <c r="M50" s="26">
        <v>60</v>
      </c>
      <c r="N50" s="26">
        <v>60</v>
      </c>
      <c r="O50" s="26">
        <v>60</v>
      </c>
      <c r="P50" s="26">
        <v>60</v>
      </c>
      <c r="Q50" s="26">
        <v>60</v>
      </c>
      <c r="R50" s="26">
        <v>60</v>
      </c>
      <c r="S50" s="26">
        <v>60</v>
      </c>
      <c r="T50" s="26">
        <v>60</v>
      </c>
      <c r="U50" s="26">
        <v>60</v>
      </c>
      <c r="V50" s="26">
        <v>60</v>
      </c>
      <c r="W50" s="26">
        <v>60</v>
      </c>
      <c r="X50" s="26">
        <v>60</v>
      </c>
      <c r="Y50" s="26">
        <v>60</v>
      </c>
      <c r="Z50" s="26">
        <v>60</v>
      </c>
      <c r="AA50" s="26">
        <v>60</v>
      </c>
      <c r="AB50" s="26">
        <v>60</v>
      </c>
      <c r="AC50" s="26">
        <v>60</v>
      </c>
      <c r="AD50" s="26">
        <v>60</v>
      </c>
      <c r="AE50" s="26">
        <v>60</v>
      </c>
      <c r="AF50" s="26"/>
      <c r="AG50" s="26"/>
      <c r="AI50" s="26">
        <v>-45</v>
      </c>
      <c r="AJ50" s="26"/>
      <c r="AK50" s="26"/>
      <c r="AL50" s="26"/>
      <c r="AM50" s="26"/>
      <c r="AN50" s="26"/>
      <c r="AO50" s="26"/>
      <c r="AP50" s="26"/>
      <c r="AQ50" s="26"/>
      <c r="AR50" s="26"/>
    </row>
    <row r="51" spans="13:44" x14ac:dyDescent="0.3">
      <c r="M51" s="26">
        <v>45</v>
      </c>
      <c r="N51" s="26">
        <v>45</v>
      </c>
      <c r="O51" s="26">
        <v>45</v>
      </c>
      <c r="P51" s="26">
        <v>45</v>
      </c>
      <c r="Q51" s="26">
        <v>45</v>
      </c>
      <c r="R51" s="26">
        <v>45</v>
      </c>
      <c r="S51" s="26">
        <v>45</v>
      </c>
      <c r="T51" s="26">
        <v>45</v>
      </c>
      <c r="U51" s="26">
        <v>45</v>
      </c>
      <c r="V51" s="26">
        <v>45</v>
      </c>
      <c r="W51" s="26">
        <v>45</v>
      </c>
      <c r="X51" s="26">
        <v>45</v>
      </c>
      <c r="Y51" s="26">
        <v>45</v>
      </c>
      <c r="Z51" s="26">
        <v>45</v>
      </c>
      <c r="AA51" s="26">
        <v>45</v>
      </c>
      <c r="AB51" s="26">
        <v>45</v>
      </c>
      <c r="AC51" s="26">
        <v>45</v>
      </c>
      <c r="AD51" s="26">
        <v>45</v>
      </c>
      <c r="AE51" s="26">
        <v>45</v>
      </c>
      <c r="AF51" s="26"/>
      <c r="AG51" s="26"/>
      <c r="AI51" s="26">
        <v>-75</v>
      </c>
      <c r="AJ51" s="26">
        <v>-75</v>
      </c>
      <c r="AK51" s="26">
        <v>-75</v>
      </c>
      <c r="AL51" s="26">
        <v>-75</v>
      </c>
      <c r="AM51" s="26">
        <v>-75</v>
      </c>
      <c r="AN51" s="26">
        <v>-75</v>
      </c>
      <c r="AO51" s="26">
        <v>-75</v>
      </c>
      <c r="AP51" s="26">
        <v>-75</v>
      </c>
      <c r="AQ51" s="26">
        <v>-75</v>
      </c>
      <c r="AR51" s="26">
        <v>-75</v>
      </c>
    </row>
    <row r="52" spans="13:44" x14ac:dyDescent="0.3">
      <c r="M52" s="26"/>
      <c r="N52" s="26"/>
      <c r="O52" s="26"/>
      <c r="P52" s="26"/>
      <c r="Q52" s="26"/>
      <c r="R52" s="26"/>
      <c r="S52" s="26"/>
      <c r="T52" s="26">
        <v>30</v>
      </c>
      <c r="U52" s="26">
        <v>30</v>
      </c>
      <c r="V52" s="26">
        <v>30</v>
      </c>
      <c r="W52" s="26">
        <v>30</v>
      </c>
      <c r="X52" s="26">
        <v>30</v>
      </c>
      <c r="Y52" s="26"/>
      <c r="Z52" s="26"/>
      <c r="AA52" s="26"/>
      <c r="AB52" s="26"/>
      <c r="AC52" s="26"/>
      <c r="AD52" s="26"/>
      <c r="AE52" s="26"/>
      <c r="AF52" s="26"/>
      <c r="AG52" s="26"/>
      <c r="AI52" s="26">
        <v>60</v>
      </c>
      <c r="AJ52" s="26">
        <v>60</v>
      </c>
      <c r="AK52" s="26">
        <v>60</v>
      </c>
      <c r="AL52" s="26">
        <v>60</v>
      </c>
      <c r="AM52" s="26">
        <v>60</v>
      </c>
      <c r="AN52" s="26">
        <v>60</v>
      </c>
      <c r="AO52" s="26">
        <v>60</v>
      </c>
      <c r="AP52" s="26">
        <v>60</v>
      </c>
      <c r="AQ52" s="26"/>
      <c r="AR52" s="26"/>
    </row>
    <row r="53" spans="13:44" x14ac:dyDescent="0.3">
      <c r="M53" s="26"/>
      <c r="N53" s="26"/>
      <c r="O53" s="26"/>
      <c r="P53" s="26"/>
      <c r="Q53" s="26"/>
      <c r="R53" s="26">
        <v>45</v>
      </c>
      <c r="S53" s="26">
        <v>45</v>
      </c>
      <c r="T53" s="26">
        <v>45</v>
      </c>
      <c r="U53" s="26">
        <v>45</v>
      </c>
      <c r="V53" s="26">
        <v>45</v>
      </c>
      <c r="W53" s="26">
        <v>45</v>
      </c>
      <c r="X53" s="26">
        <v>45</v>
      </c>
      <c r="Y53" s="26">
        <v>45</v>
      </c>
      <c r="Z53" s="26">
        <v>45</v>
      </c>
      <c r="AA53" s="26"/>
      <c r="AB53" s="26"/>
      <c r="AC53" s="26"/>
      <c r="AD53" s="26"/>
      <c r="AE53" s="26"/>
      <c r="AF53" s="26"/>
      <c r="AG53" s="26"/>
      <c r="AI53" s="26">
        <v>60</v>
      </c>
      <c r="AJ53" s="26">
        <v>60</v>
      </c>
      <c r="AK53" s="26">
        <v>60</v>
      </c>
      <c r="AL53" s="26">
        <v>60</v>
      </c>
      <c r="AM53" s="26">
        <v>60</v>
      </c>
      <c r="AN53" s="26">
        <v>60</v>
      </c>
      <c r="AO53" s="26">
        <v>60</v>
      </c>
      <c r="AP53" s="26">
        <v>60</v>
      </c>
      <c r="AQ53" s="26">
        <v>60</v>
      </c>
      <c r="AR53" s="26">
        <v>60</v>
      </c>
    </row>
    <row r="54" spans="13:44" x14ac:dyDescent="0.3">
      <c r="M54" s="26"/>
      <c r="N54" s="26"/>
      <c r="O54" s="26">
        <v>45</v>
      </c>
      <c r="P54" s="26">
        <v>45</v>
      </c>
      <c r="Q54" s="26">
        <v>45</v>
      </c>
      <c r="R54" s="26">
        <v>45</v>
      </c>
      <c r="S54" s="26">
        <v>45</v>
      </c>
      <c r="T54" s="26">
        <v>45</v>
      </c>
      <c r="U54" s="26">
        <v>45</v>
      </c>
      <c r="V54" s="26">
        <v>45</v>
      </c>
      <c r="W54" s="26">
        <v>45</v>
      </c>
      <c r="X54" s="26">
        <v>45</v>
      </c>
      <c r="Y54" s="26">
        <v>45</v>
      </c>
      <c r="Z54" s="26">
        <v>45</v>
      </c>
      <c r="AA54" s="26">
        <v>45</v>
      </c>
      <c r="AB54" s="26">
        <v>45</v>
      </c>
      <c r="AC54" s="26">
        <v>45</v>
      </c>
      <c r="AD54" s="26"/>
      <c r="AE54" s="26"/>
      <c r="AF54" s="26"/>
      <c r="AG54" s="26"/>
      <c r="AI54" s="26">
        <v>30</v>
      </c>
      <c r="AJ54" s="26"/>
      <c r="AK54" s="26"/>
      <c r="AL54" s="26"/>
      <c r="AM54" s="26"/>
      <c r="AN54" s="26"/>
      <c r="AO54" s="26"/>
      <c r="AP54" s="26"/>
      <c r="AQ54" s="26"/>
      <c r="AR54" s="26"/>
    </row>
    <row r="55" spans="13:44" x14ac:dyDescent="0.3">
      <c r="M55" s="26"/>
      <c r="N55" s="26"/>
      <c r="O55" s="26"/>
      <c r="P55" s="26"/>
      <c r="Q55" s="26"/>
      <c r="R55" s="26"/>
      <c r="S55" s="26"/>
      <c r="T55" s="26"/>
      <c r="U55" s="26">
        <v>0</v>
      </c>
      <c r="V55" s="26">
        <v>0</v>
      </c>
      <c r="W55" s="26">
        <v>0</v>
      </c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I55" s="26">
        <v>45</v>
      </c>
      <c r="AJ55" s="26">
        <v>45</v>
      </c>
      <c r="AK55" s="26">
        <v>45</v>
      </c>
      <c r="AL55" s="26">
        <v>45</v>
      </c>
      <c r="AM55" s="26">
        <v>45</v>
      </c>
      <c r="AN55" s="26">
        <v>45</v>
      </c>
      <c r="AO55" s="26">
        <v>45</v>
      </c>
      <c r="AP55" s="26">
        <v>45</v>
      </c>
      <c r="AQ55" s="26">
        <v>45</v>
      </c>
      <c r="AR55" s="26">
        <v>45</v>
      </c>
    </row>
    <row r="56" spans="13:44" x14ac:dyDescent="0.3"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/>
      <c r="AG56" s="26"/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</row>
  </sheetData>
  <conditionalFormatting sqref="I7:J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7:BO24">
    <cfRule type="cellIs" dxfId="1" priority="2" operator="greaterThan">
      <formula>1</formula>
    </cfRule>
  </conditionalFormatting>
  <conditionalFormatting sqref="BF28:BI4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0282-D372-4AF6-9DEA-2BE8BC09F35C}">
  <dimension ref="C3:CE80"/>
  <sheetViews>
    <sheetView zoomScale="70" zoomScaleNormal="70" workbookViewId="0">
      <selection activeCell="C17" sqref="C17:D17"/>
    </sheetView>
  </sheetViews>
  <sheetFormatPr defaultRowHeight="14.4" x14ac:dyDescent="0.3"/>
  <cols>
    <col min="1" max="2" width="8.88671875" style="8" customWidth="1"/>
    <col min="3" max="3" width="29.109375" style="8" customWidth="1"/>
    <col min="4" max="4" width="13.6640625" style="8" bestFit="1" customWidth="1"/>
    <col min="5" max="5" width="14.5546875" style="8" customWidth="1"/>
    <col min="6" max="6" width="14.33203125" style="8" bestFit="1" customWidth="1"/>
    <col min="7" max="18" width="8.88671875" style="8" customWidth="1"/>
    <col min="19" max="40" width="8.88671875" style="8"/>
    <col min="41" max="42" width="8.88671875" style="26"/>
    <col min="43" max="63" width="8.88671875" style="8"/>
    <col min="64" max="64" width="8.88671875" style="26"/>
    <col min="65" max="16384" width="8.88671875" style="8"/>
  </cols>
  <sheetData>
    <row r="3" spans="3:83" x14ac:dyDescent="0.3">
      <c r="D3" s="1"/>
      <c r="E3" s="1"/>
      <c r="F3" s="1"/>
    </row>
    <row r="4" spans="3:83" x14ac:dyDescent="0.3">
      <c r="D4" s="1"/>
      <c r="E4" s="1"/>
      <c r="F4" s="1"/>
    </row>
    <row r="5" spans="3:83" x14ac:dyDescent="0.3">
      <c r="D5" s="1"/>
      <c r="E5" s="1"/>
      <c r="F5" s="1"/>
    </row>
    <row r="6" spans="3:83" x14ac:dyDescent="0.3">
      <c r="E6" s="26" t="s">
        <v>69</v>
      </c>
      <c r="F6" s="26" t="s">
        <v>70</v>
      </c>
      <c r="H6" s="8" t="s">
        <v>97</v>
      </c>
      <c r="I6" s="8" t="s">
        <v>69</v>
      </c>
      <c r="J6" s="8" t="s">
        <v>70</v>
      </c>
      <c r="L6" s="17" t="s">
        <v>7</v>
      </c>
      <c r="M6" s="27">
        <v>1</v>
      </c>
      <c r="N6" s="8">
        <v>2</v>
      </c>
      <c r="O6" s="8">
        <v>3</v>
      </c>
      <c r="P6" s="27">
        <v>4</v>
      </c>
      <c r="Q6" s="26">
        <v>5</v>
      </c>
      <c r="R6" s="26">
        <v>6</v>
      </c>
      <c r="S6" s="27">
        <v>7</v>
      </c>
      <c r="T6" s="26">
        <v>8</v>
      </c>
      <c r="U6" s="26">
        <v>9</v>
      </c>
      <c r="V6" s="27">
        <v>10</v>
      </c>
      <c r="W6" s="26">
        <v>11</v>
      </c>
      <c r="X6" s="26">
        <v>12</v>
      </c>
      <c r="Y6" s="27">
        <v>13</v>
      </c>
      <c r="Z6" s="26">
        <v>14</v>
      </c>
      <c r="AA6" s="26">
        <v>15</v>
      </c>
      <c r="AB6" s="27">
        <v>16</v>
      </c>
      <c r="AC6" s="26">
        <v>17</v>
      </c>
      <c r="AD6" s="26">
        <v>18</v>
      </c>
      <c r="AE6" s="27">
        <v>19</v>
      </c>
      <c r="AF6" s="26"/>
      <c r="AG6" s="26"/>
      <c r="AH6" s="27"/>
      <c r="AI6" s="26"/>
      <c r="AJ6" s="26"/>
      <c r="AK6" s="27"/>
      <c r="AL6" s="26"/>
      <c r="AM6" s="26"/>
      <c r="AN6" s="17"/>
      <c r="AR6" s="17" t="s">
        <v>7</v>
      </c>
      <c r="AS6" s="27">
        <v>1</v>
      </c>
      <c r="AT6" s="26">
        <v>2</v>
      </c>
      <c r="AU6" s="26">
        <v>3</v>
      </c>
      <c r="AV6" s="27">
        <v>4</v>
      </c>
      <c r="AW6" s="26">
        <v>5</v>
      </c>
      <c r="AX6" s="26">
        <v>6</v>
      </c>
      <c r="AY6" s="27">
        <v>7</v>
      </c>
      <c r="AZ6" s="26">
        <v>8</v>
      </c>
      <c r="BA6" s="26">
        <v>9</v>
      </c>
      <c r="BB6" s="27">
        <v>10</v>
      </c>
      <c r="BC6" s="26">
        <v>11</v>
      </c>
      <c r="BD6" s="26">
        <v>12</v>
      </c>
      <c r="BE6" s="27">
        <v>13</v>
      </c>
      <c r="BF6" s="26">
        <v>14</v>
      </c>
      <c r="BG6" s="26">
        <v>15</v>
      </c>
      <c r="BH6" s="27">
        <v>16</v>
      </c>
      <c r="BI6" s="26">
        <v>17</v>
      </c>
      <c r="BJ6" s="26">
        <v>18</v>
      </c>
      <c r="BK6" s="27">
        <v>19</v>
      </c>
      <c r="BM6" s="26" t="s">
        <v>391</v>
      </c>
      <c r="BN6" s="17" t="s">
        <v>7</v>
      </c>
      <c r="BO6" s="17" t="s">
        <v>421</v>
      </c>
      <c r="BP6" s="26" t="s">
        <v>393</v>
      </c>
      <c r="BQ6" s="26" t="s">
        <v>394</v>
      </c>
      <c r="BR6" s="17" t="s">
        <v>422</v>
      </c>
      <c r="BS6" s="26" t="s">
        <v>396</v>
      </c>
      <c r="BT6" s="26" t="s">
        <v>397</v>
      </c>
      <c r="BU6" s="26" t="s">
        <v>406</v>
      </c>
      <c r="BV6" s="26" t="s">
        <v>407</v>
      </c>
      <c r="BX6" s="8" t="s">
        <v>391</v>
      </c>
      <c r="BY6" s="8" t="s">
        <v>7</v>
      </c>
      <c r="BZ6" s="8" t="s">
        <v>400</v>
      </c>
      <c r="CA6" s="8" t="s">
        <v>401</v>
      </c>
      <c r="CB6" s="8" t="s">
        <v>402</v>
      </c>
      <c r="CC6" s="8" t="s">
        <v>403</v>
      </c>
      <c r="CD6" s="8" t="s">
        <v>404</v>
      </c>
      <c r="CE6" s="8" t="s">
        <v>405</v>
      </c>
    </row>
    <row r="7" spans="3:83" x14ac:dyDescent="0.3">
      <c r="C7" s="8" t="s">
        <v>76</v>
      </c>
      <c r="D7" s="1"/>
      <c r="E7" s="1">
        <f>AVERAGE(horseshoe2!AN2:AN19)</f>
        <v>6.2802582642786786E-18</v>
      </c>
      <c r="F7" s="1">
        <f>AVERAGE(horseshoe2!AN22:AN39)</f>
        <v>7.8874777424648148E-18</v>
      </c>
      <c r="I7" s="8">
        <f>horseshoe!X2</f>
        <v>0.88460292375467375</v>
      </c>
      <c r="J7" s="8">
        <f>horseshoe!X22</f>
        <v>0.82230378664056125</v>
      </c>
      <c r="L7" s="28">
        <v>32</v>
      </c>
      <c r="M7" s="32">
        <v>-45</v>
      </c>
      <c r="N7" s="8">
        <v>-30</v>
      </c>
      <c r="O7" s="8">
        <v>-30</v>
      </c>
      <c r="P7" s="8">
        <v>0</v>
      </c>
      <c r="Q7" s="8">
        <v>-1</v>
      </c>
      <c r="R7" s="8">
        <v>0</v>
      </c>
      <c r="S7" s="8">
        <v>-45</v>
      </c>
      <c r="T7" s="8">
        <v>-1</v>
      </c>
      <c r="U7" s="8">
        <v>0</v>
      </c>
      <c r="V7" s="8">
        <v>0</v>
      </c>
      <c r="W7" s="8">
        <v>30</v>
      </c>
      <c r="X7" s="8">
        <v>45</v>
      </c>
      <c r="Y7" s="8">
        <v>45</v>
      </c>
      <c r="Z7" s="8">
        <v>60</v>
      </c>
      <c r="AA7" s="8">
        <v>30</v>
      </c>
      <c r="AB7" s="8">
        <v>-1</v>
      </c>
      <c r="AC7" s="8">
        <v>75</v>
      </c>
      <c r="AD7" s="8">
        <v>-60</v>
      </c>
      <c r="AE7" s="8">
        <v>-75</v>
      </c>
      <c r="AR7" s="31">
        <v>32</v>
      </c>
      <c r="AS7" s="43">
        <v>-45</v>
      </c>
      <c r="AT7" s="8">
        <v>-15</v>
      </c>
      <c r="AU7" s="8">
        <v>-45</v>
      </c>
      <c r="AV7" s="8">
        <v>-1</v>
      </c>
      <c r="AW7" s="8">
        <v>-15</v>
      </c>
      <c r="AX7" s="8">
        <v>-30</v>
      </c>
      <c r="AY7" s="8">
        <v>-30</v>
      </c>
      <c r="AZ7" s="8">
        <v>15</v>
      </c>
      <c r="BA7" s="8">
        <v>0</v>
      </c>
      <c r="BB7" s="8">
        <v>-1</v>
      </c>
      <c r="BC7" s="8">
        <v>15</v>
      </c>
      <c r="BD7" s="8">
        <v>-1</v>
      </c>
      <c r="BE7" s="8">
        <v>0</v>
      </c>
      <c r="BF7" s="8">
        <v>45</v>
      </c>
      <c r="BG7" s="8">
        <v>30</v>
      </c>
      <c r="BH7" s="8">
        <v>30</v>
      </c>
      <c r="BI7" s="8">
        <v>45</v>
      </c>
      <c r="BJ7" s="8">
        <v>90</v>
      </c>
      <c r="BK7" s="8">
        <v>90</v>
      </c>
      <c r="BM7" s="34">
        <v>1</v>
      </c>
      <c r="BN7" s="35">
        <v>32</v>
      </c>
      <c r="BO7" s="25">
        <v>0.50200813714970316</v>
      </c>
      <c r="BP7" s="1">
        <f>horseshoe2!BD2</f>
        <v>0.50846658247754783</v>
      </c>
      <c r="BQ7" s="1">
        <f>horseshoe2!BD22</f>
        <v>0.48698229783308389</v>
      </c>
      <c r="BR7" s="25">
        <v>-0.16992187499999989</v>
      </c>
      <c r="BS7" s="1">
        <f>horseshoe2!BE2</f>
        <v>-0.16333007812499989</v>
      </c>
      <c r="BT7" s="1">
        <f>horseshoe2!BE22</f>
        <v>-0.15429687499999989</v>
      </c>
      <c r="BU7" s="1">
        <f>((BO7-BP7)^2 + (BR7-BS7)^2)</f>
        <v>8.5163302094018472E-5</v>
      </c>
      <c r="BV7" s="1">
        <f>((BO7-BQ7)^2 + (BR7-BT7)^2)</f>
        <v>4.6991647216886154E-4</v>
      </c>
      <c r="BX7" s="8">
        <v>1</v>
      </c>
      <c r="BY7" s="8">
        <v>32</v>
      </c>
      <c r="BZ7" s="1">
        <f>BP28</f>
        <v>2.6020852139652109E-17</v>
      </c>
      <c r="CA7" s="1">
        <f>BQ28</f>
        <v>0</v>
      </c>
      <c r="CB7" s="1">
        <f>BS28</f>
        <v>-2.775557561562891E-17</v>
      </c>
      <c r="CC7" s="1">
        <f>BT28</f>
        <v>0</v>
      </c>
      <c r="CD7" s="1">
        <f>BU28</f>
        <v>0</v>
      </c>
      <c r="CE7" s="1">
        <f>BV28</f>
        <v>0</v>
      </c>
    </row>
    <row r="8" spans="3:83" x14ac:dyDescent="0.3">
      <c r="C8" s="8" t="s">
        <v>77</v>
      </c>
      <c r="D8" s="1"/>
      <c r="E8" s="1">
        <f>MAX(horseshoe2!AN2:AN19)</f>
        <v>2.3684757858669998E-17</v>
      </c>
      <c r="F8" s="1">
        <f>MAX(horseshoe2!AN22:AN39)</f>
        <v>1.722229622687223E-17</v>
      </c>
      <c r="I8" s="8">
        <f>horseshoe!X3</f>
        <v>0.91607243279259554</v>
      </c>
      <c r="J8" s="8">
        <f>horseshoe!X23</f>
        <v>0.84962295899504414</v>
      </c>
      <c r="L8" s="28">
        <v>28</v>
      </c>
      <c r="M8" s="32">
        <v>-45</v>
      </c>
      <c r="N8" s="8">
        <v>-1</v>
      </c>
      <c r="O8" s="8">
        <v>-30</v>
      </c>
      <c r="P8" s="8">
        <v>0</v>
      </c>
      <c r="Q8" s="8">
        <v>-1</v>
      </c>
      <c r="R8" s="8">
        <v>0</v>
      </c>
      <c r="S8" s="8">
        <v>-45</v>
      </c>
      <c r="T8" s="8">
        <v>-1</v>
      </c>
      <c r="U8" s="8">
        <v>0</v>
      </c>
      <c r="V8" s="8">
        <v>0</v>
      </c>
      <c r="W8" s="8">
        <v>-1</v>
      </c>
      <c r="X8" s="8">
        <v>45</v>
      </c>
      <c r="Y8" s="8">
        <v>45</v>
      </c>
      <c r="Z8" s="8">
        <v>60</v>
      </c>
      <c r="AA8" s="8">
        <v>30</v>
      </c>
      <c r="AB8" s="8">
        <v>-1</v>
      </c>
      <c r="AC8" s="8">
        <v>75</v>
      </c>
      <c r="AD8" s="8">
        <v>-60</v>
      </c>
      <c r="AE8" s="8">
        <v>-75</v>
      </c>
      <c r="AR8" s="31">
        <v>28</v>
      </c>
      <c r="AS8" s="43">
        <v>-45</v>
      </c>
      <c r="AT8" s="8">
        <v>-1</v>
      </c>
      <c r="AU8" s="8">
        <v>-45</v>
      </c>
      <c r="AV8" s="8">
        <v>-1</v>
      </c>
      <c r="AW8" s="8">
        <v>-15</v>
      </c>
      <c r="AX8" s="8">
        <v>-30</v>
      </c>
      <c r="AY8" s="8">
        <v>-30</v>
      </c>
      <c r="AZ8" s="8">
        <v>-1</v>
      </c>
      <c r="BA8" s="8">
        <v>0</v>
      </c>
      <c r="BB8" s="8">
        <v>-1</v>
      </c>
      <c r="BC8" s="8">
        <v>15</v>
      </c>
      <c r="BD8" s="8">
        <v>-1</v>
      </c>
      <c r="BE8" s="8">
        <v>0</v>
      </c>
      <c r="BF8" s="8">
        <v>45</v>
      </c>
      <c r="BG8" s="8">
        <v>30</v>
      </c>
      <c r="BH8" s="8">
        <v>30</v>
      </c>
      <c r="BI8" s="8">
        <v>45</v>
      </c>
      <c r="BJ8" s="8">
        <v>90</v>
      </c>
      <c r="BK8" s="8">
        <v>90</v>
      </c>
      <c r="BM8" s="34">
        <v>2</v>
      </c>
      <c r="BN8" s="35">
        <v>28</v>
      </c>
      <c r="BO8" s="25">
        <v>0.44052380159732002</v>
      </c>
      <c r="BP8" s="1">
        <f>horseshoe2!BD3</f>
        <v>0.42863351987681941</v>
      </c>
      <c r="BQ8" s="1">
        <f>horseshoe2!BD23</f>
        <v>0.47947503350011339</v>
      </c>
      <c r="BR8" s="25">
        <v>-0.28899416909620979</v>
      </c>
      <c r="BS8" s="1">
        <f>horseshoe2!BE3</f>
        <v>-0.30648688046647221</v>
      </c>
      <c r="BT8" s="1">
        <f>horseshoe2!BE23</f>
        <v>-7.2521865889212792E-2</v>
      </c>
      <c r="BU8" s="1">
        <f t="shared" ref="BU8:BU24" si="0">((BO8-BP8)^2 + (BR8-BS8)^2)</f>
        <v>4.4737375047617924E-4</v>
      </c>
      <c r="BV8" s="1">
        <f t="shared" ref="BV8:BV24" si="1">((BO8-BQ8)^2 + (BR8-BT8)^2)</f>
        <v>4.8377456522487233E-2</v>
      </c>
      <c r="BX8" s="8">
        <v>2</v>
      </c>
      <c r="BY8" s="8">
        <v>28</v>
      </c>
      <c r="BZ8" s="1">
        <f t="shared" ref="BZ8:CA8" si="2">BP29</f>
        <v>1.5860328923216521E-17</v>
      </c>
      <c r="CA8" s="1">
        <f t="shared" si="2"/>
        <v>-1.9825411154020651E-18</v>
      </c>
      <c r="CB8" s="1">
        <f t="shared" ref="CB8:CE8" si="3">BS29</f>
        <v>-4.7580986769649557E-17</v>
      </c>
      <c r="CC8" s="1">
        <f t="shared" si="3"/>
        <v>-3.9650822308041303E-18</v>
      </c>
      <c r="CD8" s="1">
        <f t="shared" si="3"/>
        <v>0</v>
      </c>
      <c r="CE8" s="1">
        <f t="shared" si="3"/>
        <v>0</v>
      </c>
    </row>
    <row r="9" spans="3:83" x14ac:dyDescent="0.3">
      <c r="C9" s="8" t="s">
        <v>78</v>
      </c>
      <c r="D9" s="1"/>
      <c r="E9" s="1">
        <f>AVERAGE(horseshoe2!AO2:AO19)</f>
        <v>9.2160001830389376E-18</v>
      </c>
      <c r="F9" s="1">
        <f>AVERAGE(horseshoe2!AO22:AO39)</f>
        <v>7.8494052293363742E-18</v>
      </c>
      <c r="I9" s="8">
        <f>horseshoe!X4</f>
        <v>0.94861332772515972</v>
      </c>
      <c r="J9" s="8">
        <f>horseshoe!X24</f>
        <v>0.94154385305005073</v>
      </c>
      <c r="L9" s="28">
        <v>20</v>
      </c>
      <c r="M9" s="32">
        <v>-45</v>
      </c>
      <c r="N9" s="8">
        <v>-1</v>
      </c>
      <c r="O9" s="8">
        <v>-30</v>
      </c>
      <c r="P9" s="8">
        <v>0</v>
      </c>
      <c r="Q9" s="8">
        <v>-1</v>
      </c>
      <c r="R9" s="8">
        <v>-1</v>
      </c>
      <c r="S9" s="8">
        <v>-45</v>
      </c>
      <c r="T9" s="8">
        <v>-1</v>
      </c>
      <c r="U9" s="8">
        <v>0</v>
      </c>
      <c r="V9" s="8">
        <v>-1</v>
      </c>
      <c r="W9" s="8">
        <v>-1</v>
      </c>
      <c r="X9" s="8">
        <v>45</v>
      </c>
      <c r="Y9" s="8">
        <v>45</v>
      </c>
      <c r="Z9" s="8">
        <v>-1</v>
      </c>
      <c r="AA9" s="8">
        <v>30</v>
      </c>
      <c r="AB9" s="8">
        <v>-1</v>
      </c>
      <c r="AC9" s="8">
        <v>75</v>
      </c>
      <c r="AD9" s="8">
        <v>-1</v>
      </c>
      <c r="AE9" s="8">
        <v>-75</v>
      </c>
      <c r="AR9" s="31">
        <v>20</v>
      </c>
      <c r="AS9" s="43">
        <v>-45</v>
      </c>
      <c r="AT9" s="8">
        <v>-1</v>
      </c>
      <c r="AU9" s="8">
        <v>-45</v>
      </c>
      <c r="AV9" s="8">
        <v>-1</v>
      </c>
      <c r="AW9" s="8">
        <v>-15</v>
      </c>
      <c r="AX9" s="8">
        <v>-30</v>
      </c>
      <c r="AY9" s="8">
        <v>-1</v>
      </c>
      <c r="AZ9" s="8">
        <v>-1</v>
      </c>
      <c r="BA9" s="8">
        <v>0</v>
      </c>
      <c r="BB9" s="8">
        <v>-1</v>
      </c>
      <c r="BC9" s="8">
        <v>15</v>
      </c>
      <c r="BD9" s="8">
        <v>-1</v>
      </c>
      <c r="BE9" s="8">
        <v>-1</v>
      </c>
      <c r="BF9" s="8">
        <v>45</v>
      </c>
      <c r="BG9" s="8">
        <v>30</v>
      </c>
      <c r="BH9" s="8">
        <v>-1</v>
      </c>
      <c r="BI9" s="8">
        <v>45</v>
      </c>
      <c r="BJ9" s="8">
        <v>-1</v>
      </c>
      <c r="BK9" s="8">
        <v>90</v>
      </c>
      <c r="BM9" s="34">
        <v>3</v>
      </c>
      <c r="BN9" s="35">
        <v>20</v>
      </c>
      <c r="BO9" s="25">
        <v>0.371185842870421</v>
      </c>
      <c r="BP9" s="1">
        <f>horseshoe2!BD4</f>
        <v>0.36218584287042099</v>
      </c>
      <c r="BQ9" s="1">
        <f>horseshoe2!BD24</f>
        <v>0.37107179676972452</v>
      </c>
      <c r="BR9" s="25">
        <v>-0.38900000000000001</v>
      </c>
      <c r="BS9" s="1">
        <f>horseshoe2!BE4</f>
        <v>-0.39800000000000002</v>
      </c>
      <c r="BT9" s="1">
        <f>horseshoe2!BE24</f>
        <v>-0.35</v>
      </c>
      <c r="BU9" s="1">
        <f t="shared" si="0"/>
        <v>1.6200000000000028E-4</v>
      </c>
      <c r="BV9" s="1">
        <f t="shared" si="1"/>
        <v>1.5210130065130866E-3</v>
      </c>
      <c r="BX9" s="8">
        <v>3</v>
      </c>
      <c r="BY9" s="8">
        <v>20</v>
      </c>
      <c r="BZ9" s="1">
        <f t="shared" ref="BZ9:CA9" si="4">BP30</f>
        <v>1.387778780781446E-17</v>
      </c>
      <c r="CA9" s="1">
        <f t="shared" si="4"/>
        <v>0</v>
      </c>
      <c r="CB9" s="1">
        <f t="shared" ref="CB9:CE9" si="5">BS30</f>
        <v>-2.2776579365114122E-17</v>
      </c>
      <c r="CC9" s="1">
        <f t="shared" si="5"/>
        <v>-1.71635661783295E-18</v>
      </c>
      <c r="CD9" s="1">
        <f t="shared" si="5"/>
        <v>0</v>
      </c>
      <c r="CE9" s="1">
        <f t="shared" si="5"/>
        <v>0</v>
      </c>
    </row>
    <row r="10" spans="3:83" x14ac:dyDescent="0.3">
      <c r="C10" s="8" t="s">
        <v>79</v>
      </c>
      <c r="D10" s="1"/>
      <c r="E10" s="1">
        <f>MAX(horseshoe2!AO2:AO19)</f>
        <v>3.6252180395923482E-17</v>
      </c>
      <c r="F10" s="1">
        <f>MAX(horseshoe2!AO22:AO39)</f>
        <v>2.775557561562891E-17</v>
      </c>
      <c r="I10" s="8">
        <f>horseshoe!X5</f>
        <v>1.0019784553357931</v>
      </c>
      <c r="J10" s="8">
        <f>horseshoe!X25</f>
        <v>0.99721794910591333</v>
      </c>
      <c r="L10" s="28">
        <v>18</v>
      </c>
      <c r="M10" s="32">
        <v>-45</v>
      </c>
      <c r="N10" s="8">
        <v>-1</v>
      </c>
      <c r="O10" s="8">
        <v>-30</v>
      </c>
      <c r="P10" s="8">
        <v>0</v>
      </c>
      <c r="Q10" s="8">
        <v>-1</v>
      </c>
      <c r="R10" s="8">
        <v>-1</v>
      </c>
      <c r="S10" s="8">
        <v>-1</v>
      </c>
      <c r="T10" s="8">
        <v>-1</v>
      </c>
      <c r="U10" s="8">
        <v>0</v>
      </c>
      <c r="V10" s="8">
        <v>-1</v>
      </c>
      <c r="W10" s="8">
        <v>-1</v>
      </c>
      <c r="X10" s="8">
        <v>45</v>
      </c>
      <c r="Y10" s="8">
        <v>45</v>
      </c>
      <c r="Z10" s="8">
        <v>-1</v>
      </c>
      <c r="AA10" s="8">
        <v>30</v>
      </c>
      <c r="AB10" s="8">
        <v>-1</v>
      </c>
      <c r="AC10" s="8">
        <v>75</v>
      </c>
      <c r="AD10" s="8">
        <v>-1</v>
      </c>
      <c r="AE10" s="8">
        <v>-75</v>
      </c>
      <c r="AR10" s="31">
        <v>18</v>
      </c>
      <c r="AS10" s="43">
        <v>-45</v>
      </c>
      <c r="AT10" s="8">
        <v>-1</v>
      </c>
      <c r="AU10" s="8">
        <v>-45</v>
      </c>
      <c r="AV10" s="8">
        <v>-1</v>
      </c>
      <c r="AW10" s="8">
        <v>-15</v>
      </c>
      <c r="AX10" s="8">
        <v>-30</v>
      </c>
      <c r="AY10" s="8">
        <v>-1</v>
      </c>
      <c r="AZ10" s="8">
        <v>-1</v>
      </c>
      <c r="BA10" s="8">
        <v>0</v>
      </c>
      <c r="BB10" s="8">
        <v>-1</v>
      </c>
      <c r="BC10" s="8">
        <v>15</v>
      </c>
      <c r="BD10" s="8">
        <v>-1</v>
      </c>
      <c r="BE10" s="8">
        <v>-1</v>
      </c>
      <c r="BF10" s="8">
        <v>-1</v>
      </c>
      <c r="BG10" s="8">
        <v>30</v>
      </c>
      <c r="BH10" s="8">
        <v>-1</v>
      </c>
      <c r="BI10" s="8">
        <v>45</v>
      </c>
      <c r="BJ10" s="8">
        <v>-1</v>
      </c>
      <c r="BK10" s="8">
        <v>90</v>
      </c>
      <c r="BM10" s="34">
        <v>4</v>
      </c>
      <c r="BN10" s="35">
        <v>18</v>
      </c>
      <c r="BO10" s="25">
        <v>0.35257635969910561</v>
      </c>
      <c r="BP10" s="1">
        <f>horseshoe2!BD5</f>
        <v>0.35257635969910561</v>
      </c>
      <c r="BQ10" s="1">
        <f>horseshoe2!BD25</f>
        <v>0.41847983095984159</v>
      </c>
      <c r="BR10" s="25">
        <v>-0.41700960219478728</v>
      </c>
      <c r="BS10" s="1">
        <f>horseshoe2!BE5</f>
        <v>-0.41700960219478728</v>
      </c>
      <c r="BT10" s="1">
        <f>horseshoe2!BE25</f>
        <v>-0.25651577503429351</v>
      </c>
      <c r="BU10" s="1">
        <f t="shared" si="0"/>
        <v>0</v>
      </c>
      <c r="BV10" s="1">
        <f t="shared" si="1"/>
        <v>3.0101536080837099E-2</v>
      </c>
      <c r="BX10" s="8">
        <v>4</v>
      </c>
      <c r="BY10" s="8">
        <v>18</v>
      </c>
      <c r="BZ10" s="1">
        <f t="shared" ref="BZ10:CA10" si="6">BP31</f>
        <v>-0.1111111111111111</v>
      </c>
      <c r="CA10" s="1">
        <f t="shared" si="6"/>
        <v>0.1111111111111111</v>
      </c>
      <c r="CB10" s="1">
        <f t="shared" ref="CB10:CE10" si="7">BS31</f>
        <v>-3.7007434154171883E-17</v>
      </c>
      <c r="CC10" s="1">
        <f t="shared" si="7"/>
        <v>1.170012374848953E-17</v>
      </c>
      <c r="CD10" s="1">
        <f t="shared" si="7"/>
        <v>0</v>
      </c>
      <c r="CE10" s="1">
        <f t="shared" si="7"/>
        <v>0</v>
      </c>
    </row>
    <row r="11" spans="3:83" x14ac:dyDescent="0.3">
      <c r="C11" s="8" t="s">
        <v>80</v>
      </c>
      <c r="D11" s="1"/>
      <c r="E11" s="1">
        <f>AVERAGE(horseshoe2!AT2:AT19)</f>
        <v>9.7385785575127629E-3</v>
      </c>
      <c r="F11" s="1">
        <f>AVERAGE(horseshoe2!AT22:AT39)</f>
        <v>0.21979600572849767</v>
      </c>
      <c r="I11" s="8">
        <f>horseshoe!X6</f>
        <v>1.1562166947795891</v>
      </c>
      <c r="J11" s="8">
        <f>horseshoe!X26</f>
        <v>1.14693929747929</v>
      </c>
      <c r="L11" s="28">
        <v>16</v>
      </c>
      <c r="M11" s="32">
        <v>-45</v>
      </c>
      <c r="N11" s="8">
        <v>-1</v>
      </c>
      <c r="O11" s="8">
        <v>-30</v>
      </c>
      <c r="P11" s="8">
        <v>0</v>
      </c>
      <c r="Q11" s="8">
        <v>-1</v>
      </c>
      <c r="R11" s="8">
        <v>-1</v>
      </c>
      <c r="S11" s="8">
        <v>-1</v>
      </c>
      <c r="T11" s="8">
        <v>-1</v>
      </c>
      <c r="U11" s="8">
        <v>0</v>
      </c>
      <c r="V11" s="8">
        <v>-1</v>
      </c>
      <c r="W11" s="8">
        <v>-1</v>
      </c>
      <c r="X11" s="8">
        <v>45</v>
      </c>
      <c r="Y11" s="8">
        <v>-1</v>
      </c>
      <c r="Z11" s="8">
        <v>-1</v>
      </c>
      <c r="AA11" s="8">
        <v>30</v>
      </c>
      <c r="AB11" s="8">
        <v>-1</v>
      </c>
      <c r="AC11" s="8">
        <v>75</v>
      </c>
      <c r="AD11" s="8">
        <v>-1</v>
      </c>
      <c r="AE11" s="8">
        <v>-75</v>
      </c>
      <c r="AR11" s="31">
        <v>16</v>
      </c>
      <c r="AS11" s="43">
        <v>-45</v>
      </c>
      <c r="AT11" s="8">
        <v>-1</v>
      </c>
      <c r="AU11" s="8">
        <v>-1</v>
      </c>
      <c r="AV11" s="8">
        <v>-1</v>
      </c>
      <c r="AW11" s="8">
        <v>-15</v>
      </c>
      <c r="AX11" s="8">
        <v>-30</v>
      </c>
      <c r="AY11" s="8">
        <v>-1</v>
      </c>
      <c r="AZ11" s="8">
        <v>-1</v>
      </c>
      <c r="BA11" s="8">
        <v>0</v>
      </c>
      <c r="BB11" s="8">
        <v>-1</v>
      </c>
      <c r="BC11" s="8">
        <v>15</v>
      </c>
      <c r="BD11" s="8">
        <v>-1</v>
      </c>
      <c r="BE11" s="8">
        <v>-1</v>
      </c>
      <c r="BF11" s="8">
        <v>-1</v>
      </c>
      <c r="BG11" s="8">
        <v>30</v>
      </c>
      <c r="BH11" s="8">
        <v>-1</v>
      </c>
      <c r="BI11" s="8">
        <v>45</v>
      </c>
      <c r="BJ11" s="8">
        <v>-1</v>
      </c>
      <c r="BK11" s="8">
        <v>90</v>
      </c>
      <c r="BM11" s="34">
        <v>5</v>
      </c>
      <c r="BN11" s="35">
        <v>16</v>
      </c>
      <c r="BO11" s="25">
        <v>0.50200813714970305</v>
      </c>
      <c r="BP11" s="1">
        <f>horseshoe2!BD6</f>
        <v>0.50200813714970305</v>
      </c>
      <c r="BQ11" s="1">
        <f>horseshoe2!BD26</f>
        <v>0.42592147806586822</v>
      </c>
      <c r="BR11" s="25">
        <v>-0.16992187499999989</v>
      </c>
      <c r="BS11" s="1">
        <f>horseshoe2!BE6</f>
        <v>-0.16992187499999989</v>
      </c>
      <c r="BT11" s="1">
        <f>horseshoe2!BE26</f>
        <v>-0.24023437499999989</v>
      </c>
      <c r="BU11" s="1">
        <f t="shared" si="0"/>
        <v>0</v>
      </c>
      <c r="BV11" s="1">
        <f t="shared" si="1"/>
        <v>1.0733027346789705E-2</v>
      </c>
      <c r="BX11" s="8">
        <v>5</v>
      </c>
      <c r="BY11" s="8">
        <v>16</v>
      </c>
      <c r="BZ11" s="1">
        <f t="shared" ref="BZ11:CA11" si="8">BP32</f>
        <v>1.387778780781446E-17</v>
      </c>
      <c r="CA11" s="1">
        <f t="shared" si="8"/>
        <v>0</v>
      </c>
      <c r="CB11" s="1">
        <f t="shared" ref="CB11:CE11" si="9">BS32</f>
        <v>-2.775557561562891E-17</v>
      </c>
      <c r="CC11" s="1">
        <f t="shared" si="9"/>
        <v>0</v>
      </c>
      <c r="CD11" s="1">
        <f t="shared" si="9"/>
        <v>0</v>
      </c>
      <c r="CE11" s="1">
        <f t="shared" si="9"/>
        <v>0</v>
      </c>
    </row>
    <row r="12" spans="3:83" x14ac:dyDescent="0.3">
      <c r="C12" s="8" t="s">
        <v>81</v>
      </c>
      <c r="D12" s="1"/>
      <c r="E12" s="1">
        <f>MAX(horseshoe2!AT2:AT19)</f>
        <v>3.9521351734344227E-2</v>
      </c>
      <c r="F12" s="1">
        <f>MAX(horseshoe2!AT22:AT39)</f>
        <v>0.32983541633033447</v>
      </c>
      <c r="G12" s="1"/>
      <c r="I12" s="8">
        <f>horseshoe!X7</f>
        <v>1.108984978653035</v>
      </c>
      <c r="J12" s="8">
        <f>horseshoe!X27</f>
        <v>1.095976965252546</v>
      </c>
      <c r="L12" s="28">
        <v>22</v>
      </c>
      <c r="M12" s="32">
        <v>-45</v>
      </c>
      <c r="N12" s="8">
        <v>-1</v>
      </c>
      <c r="O12" s="8">
        <v>-30</v>
      </c>
      <c r="P12" s="8">
        <v>0</v>
      </c>
      <c r="Q12" s="8">
        <v>-1</v>
      </c>
      <c r="R12" s="8">
        <v>-1</v>
      </c>
      <c r="S12" s="8">
        <v>-45</v>
      </c>
      <c r="T12" s="8">
        <v>-1</v>
      </c>
      <c r="U12" s="8">
        <v>0</v>
      </c>
      <c r="V12" s="8">
        <v>-1</v>
      </c>
      <c r="W12" s="8">
        <v>-1</v>
      </c>
      <c r="X12" s="8">
        <v>45</v>
      </c>
      <c r="Y12" s="8">
        <v>45</v>
      </c>
      <c r="Z12" s="8">
        <v>-1</v>
      </c>
      <c r="AA12" s="8">
        <v>30</v>
      </c>
      <c r="AB12" s="8">
        <v>-1</v>
      </c>
      <c r="AC12" s="8">
        <v>75</v>
      </c>
      <c r="AD12" s="8">
        <v>-60</v>
      </c>
      <c r="AE12" s="8">
        <v>-75</v>
      </c>
      <c r="AR12" s="31">
        <v>22</v>
      </c>
      <c r="AS12" s="43">
        <v>-45</v>
      </c>
      <c r="AT12" s="8">
        <v>-1</v>
      </c>
      <c r="AU12" s="8">
        <v>-45</v>
      </c>
      <c r="AV12" s="8">
        <v>-1</v>
      </c>
      <c r="AW12" s="8">
        <v>-15</v>
      </c>
      <c r="AX12" s="8">
        <v>-30</v>
      </c>
      <c r="AY12" s="8">
        <v>-30</v>
      </c>
      <c r="AZ12" s="8">
        <v>-1</v>
      </c>
      <c r="BA12" s="8">
        <v>0</v>
      </c>
      <c r="BB12" s="8">
        <v>-1</v>
      </c>
      <c r="BC12" s="8">
        <v>15</v>
      </c>
      <c r="BD12" s="8">
        <v>-1</v>
      </c>
      <c r="BE12" s="8">
        <v>-1</v>
      </c>
      <c r="BF12" s="8">
        <v>45</v>
      </c>
      <c r="BG12" s="8">
        <v>30</v>
      </c>
      <c r="BH12" s="8">
        <v>-1</v>
      </c>
      <c r="BI12" s="8">
        <v>45</v>
      </c>
      <c r="BJ12" s="8">
        <v>-1</v>
      </c>
      <c r="BK12" s="8">
        <v>90</v>
      </c>
      <c r="BM12" s="34">
        <v>6</v>
      </c>
      <c r="BN12" s="35">
        <v>22</v>
      </c>
      <c r="BO12" s="25">
        <v>0.37359508809321867</v>
      </c>
      <c r="BP12" s="1">
        <f>horseshoe2!BD7</f>
        <v>0.36683325488510449</v>
      </c>
      <c r="BQ12" s="1">
        <f>horseshoe2!BD27</f>
        <v>0.35851201496943003</v>
      </c>
      <c r="BR12" s="25">
        <v>-0.42336589030803901</v>
      </c>
      <c r="BS12" s="1">
        <f>horseshoe2!BE7</f>
        <v>-0.43012772351615319</v>
      </c>
      <c r="BT12" s="1">
        <f>horseshoe2!BE27</f>
        <v>-0.34222389181066859</v>
      </c>
      <c r="BU12" s="1">
        <f t="shared" si="0"/>
        <v>9.1444776668711604E-5</v>
      </c>
      <c r="BV12" s="1">
        <f t="shared" si="1"/>
        <v>6.8115230150048185E-3</v>
      </c>
      <c r="BX12" s="8">
        <v>6</v>
      </c>
      <c r="BY12" s="8">
        <v>22</v>
      </c>
      <c r="BZ12" s="1">
        <f t="shared" ref="BZ12:CA12" si="10">BP33</f>
        <v>-7.8729582162221673E-2</v>
      </c>
      <c r="CA12" s="1">
        <f t="shared" si="10"/>
        <v>-7.8729582162221715E-2</v>
      </c>
      <c r="CB12" s="1">
        <f t="shared" ref="CB12:CE12" si="11">BS33</f>
        <v>-7.8729582162221728E-2</v>
      </c>
      <c r="CC12" s="1">
        <f t="shared" si="11"/>
        <v>7.8729582162221673E-2</v>
      </c>
      <c r="CD12" s="1">
        <f t="shared" si="11"/>
        <v>0</v>
      </c>
      <c r="CE12" s="1">
        <f t="shared" si="11"/>
        <v>0</v>
      </c>
    </row>
    <row r="13" spans="3:83" x14ac:dyDescent="0.3">
      <c r="C13" s="8" t="s">
        <v>82</v>
      </c>
      <c r="D13" s="1"/>
      <c r="E13" s="1">
        <f>AVERAGE(horseshoe2!AU2:AU19)</f>
        <v>9.432969383374637E-3</v>
      </c>
      <c r="F13" s="1">
        <f>AVERAGE(horseshoe2!AU22:AU39)</f>
        <v>5.2774824665548128E-2</v>
      </c>
      <c r="I13" s="8">
        <f>horseshoe!X8</f>
        <v>0.97052021391910481</v>
      </c>
      <c r="J13" s="8">
        <f>horseshoe!X28</f>
        <v>0.96590916914066416</v>
      </c>
      <c r="L13" s="28">
        <v>18</v>
      </c>
      <c r="M13" s="32">
        <v>-45</v>
      </c>
      <c r="N13" s="8">
        <v>-1</v>
      </c>
      <c r="O13" s="8">
        <v>-30</v>
      </c>
      <c r="P13" s="8">
        <v>0</v>
      </c>
      <c r="Q13" s="8">
        <v>-1</v>
      </c>
      <c r="R13" s="8">
        <v>-1</v>
      </c>
      <c r="S13" s="8">
        <v>-1</v>
      </c>
      <c r="T13" s="8">
        <v>-1</v>
      </c>
      <c r="U13" s="8">
        <v>0</v>
      </c>
      <c r="V13" s="8">
        <v>-1</v>
      </c>
      <c r="W13" s="8">
        <v>-1</v>
      </c>
      <c r="X13" s="8">
        <v>45</v>
      </c>
      <c r="Y13" s="8">
        <v>45</v>
      </c>
      <c r="Z13" s="8">
        <v>-1</v>
      </c>
      <c r="AA13" s="8">
        <v>30</v>
      </c>
      <c r="AB13" s="8">
        <v>-1</v>
      </c>
      <c r="AC13" s="8">
        <v>75</v>
      </c>
      <c r="AD13" s="8">
        <v>-1</v>
      </c>
      <c r="AE13" s="8">
        <v>-75</v>
      </c>
      <c r="AR13" s="31">
        <v>18</v>
      </c>
      <c r="AS13" s="43">
        <v>-45</v>
      </c>
      <c r="AT13" s="8">
        <v>-1</v>
      </c>
      <c r="AU13" s="8">
        <v>-45</v>
      </c>
      <c r="AV13" s="8">
        <v>-1</v>
      </c>
      <c r="AW13" s="8">
        <v>-15</v>
      </c>
      <c r="AX13" s="8">
        <v>-30</v>
      </c>
      <c r="AY13" s="8">
        <v>-1</v>
      </c>
      <c r="AZ13" s="8">
        <v>-1</v>
      </c>
      <c r="BA13" s="8">
        <v>0</v>
      </c>
      <c r="BB13" s="8">
        <v>-1</v>
      </c>
      <c r="BC13" s="8">
        <v>15</v>
      </c>
      <c r="BD13" s="8">
        <v>-1</v>
      </c>
      <c r="BE13" s="8">
        <v>-1</v>
      </c>
      <c r="BF13" s="8">
        <v>-1</v>
      </c>
      <c r="BG13" s="8">
        <v>30</v>
      </c>
      <c r="BH13" s="8">
        <v>-1</v>
      </c>
      <c r="BI13" s="8">
        <v>45</v>
      </c>
      <c r="BJ13" s="8">
        <v>-1</v>
      </c>
      <c r="BK13" s="8">
        <v>90</v>
      </c>
      <c r="BM13" s="34">
        <v>7</v>
      </c>
      <c r="BN13" s="35">
        <v>18</v>
      </c>
      <c r="BO13" s="25">
        <v>0.35257635969910561</v>
      </c>
      <c r="BP13" s="1">
        <f>horseshoe2!BD8</f>
        <v>0.35257635969910561</v>
      </c>
      <c r="BQ13" s="1">
        <f>horseshoe2!BD28</f>
        <v>0.41847983095984159</v>
      </c>
      <c r="BR13" s="25">
        <v>-0.41700960219478728</v>
      </c>
      <c r="BS13" s="1">
        <f>horseshoe2!BE8</f>
        <v>-0.41700960219478728</v>
      </c>
      <c r="BT13" s="1">
        <f>horseshoe2!BE28</f>
        <v>-0.25651577503429351</v>
      </c>
      <c r="BU13" s="1">
        <f t="shared" si="0"/>
        <v>0</v>
      </c>
      <c r="BV13" s="1">
        <f t="shared" si="1"/>
        <v>3.0101536080837099E-2</v>
      </c>
      <c r="BX13" s="8">
        <v>7</v>
      </c>
      <c r="BY13" s="8">
        <v>18</v>
      </c>
      <c r="BZ13" s="1">
        <f t="shared" ref="BZ13:CA13" si="12">BP34</f>
        <v>-0.1111111111111111</v>
      </c>
      <c r="CA13" s="1">
        <f t="shared" si="12"/>
        <v>0.1111111111111111</v>
      </c>
      <c r="CB13" s="1">
        <f t="shared" ref="CB13:CE13" si="13">BS34</f>
        <v>-3.7007434154171883E-17</v>
      </c>
      <c r="CC13" s="1">
        <f t="shared" si="13"/>
        <v>1.170012374848953E-17</v>
      </c>
      <c r="CD13" s="1">
        <f t="shared" si="13"/>
        <v>0</v>
      </c>
      <c r="CE13" s="1">
        <f t="shared" si="13"/>
        <v>0</v>
      </c>
    </row>
    <row r="14" spans="3:83" x14ac:dyDescent="0.3">
      <c r="C14" s="8" t="s">
        <v>83</v>
      </c>
      <c r="D14" s="1"/>
      <c r="E14" s="1">
        <f>MAX(horseshoe2!AU2:AU19)</f>
        <v>2.3094010767585049E-2</v>
      </c>
      <c r="F14" s="1">
        <f>MAX(horseshoe2!AU22:AU39)</f>
        <v>0.1106118096494024</v>
      </c>
      <c r="I14" s="8">
        <f>horseshoe!X9</f>
        <v>0.96061226364457941</v>
      </c>
      <c r="J14" s="8">
        <f>horseshoe!X29</f>
        <v>0.96691329216675359</v>
      </c>
      <c r="L14" s="28">
        <v>24</v>
      </c>
      <c r="M14" s="32">
        <v>-45</v>
      </c>
      <c r="N14" s="8">
        <v>-1</v>
      </c>
      <c r="O14" s="8">
        <v>-30</v>
      </c>
      <c r="P14" s="8">
        <v>0</v>
      </c>
      <c r="Q14" s="8">
        <v>-1</v>
      </c>
      <c r="R14" s="8">
        <v>-1</v>
      </c>
      <c r="S14" s="8">
        <v>-45</v>
      </c>
      <c r="T14" s="8">
        <v>-1</v>
      </c>
      <c r="U14" s="8">
        <v>0</v>
      </c>
      <c r="V14" s="8">
        <v>-1</v>
      </c>
      <c r="W14" s="8">
        <v>-1</v>
      </c>
      <c r="X14" s="8">
        <v>45</v>
      </c>
      <c r="Y14" s="8">
        <v>45</v>
      </c>
      <c r="Z14" s="8">
        <v>60</v>
      </c>
      <c r="AA14" s="8">
        <v>30</v>
      </c>
      <c r="AB14" s="8">
        <v>-1</v>
      </c>
      <c r="AC14" s="8">
        <v>75</v>
      </c>
      <c r="AD14" s="8">
        <v>-60</v>
      </c>
      <c r="AE14" s="8">
        <v>-75</v>
      </c>
      <c r="AR14" s="31">
        <v>24</v>
      </c>
      <c r="AS14" s="43">
        <v>-45</v>
      </c>
      <c r="AT14" s="8">
        <v>-1</v>
      </c>
      <c r="AU14" s="8">
        <v>-45</v>
      </c>
      <c r="AV14" s="8">
        <v>-1</v>
      </c>
      <c r="AW14" s="8">
        <v>-15</v>
      </c>
      <c r="AX14" s="8">
        <v>-30</v>
      </c>
      <c r="AY14" s="8">
        <v>-30</v>
      </c>
      <c r="AZ14" s="8">
        <v>-1</v>
      </c>
      <c r="BA14" s="8">
        <v>0</v>
      </c>
      <c r="BB14" s="8">
        <v>-1</v>
      </c>
      <c r="BC14" s="8">
        <v>15</v>
      </c>
      <c r="BD14" s="8">
        <v>-1</v>
      </c>
      <c r="BE14" s="8">
        <v>-1</v>
      </c>
      <c r="BF14" s="8">
        <v>45</v>
      </c>
      <c r="BG14" s="8">
        <v>30</v>
      </c>
      <c r="BH14" s="8">
        <v>30</v>
      </c>
      <c r="BI14" s="8">
        <v>45</v>
      </c>
      <c r="BJ14" s="8">
        <v>-1</v>
      </c>
      <c r="BK14" s="8">
        <v>90</v>
      </c>
      <c r="BM14" s="34">
        <v>8</v>
      </c>
      <c r="BN14" s="35">
        <v>24</v>
      </c>
      <c r="BO14" s="25">
        <v>0.39438726630206422</v>
      </c>
      <c r="BP14" s="1">
        <f>horseshoe2!BD9</f>
        <v>0.38223448852428638</v>
      </c>
      <c r="BQ14" s="1">
        <f>horseshoe2!BD29</f>
        <v>0.33141174301175419</v>
      </c>
      <c r="BR14" s="25">
        <v>-0.39756944444444442</v>
      </c>
      <c r="BS14" s="1">
        <f>horseshoe2!BE9</f>
        <v>-0.40972222222222221</v>
      </c>
      <c r="BT14" s="1">
        <f>horseshoe2!BE29</f>
        <v>-0.34722222222222221</v>
      </c>
      <c r="BU14" s="1">
        <f t="shared" si="0"/>
        <v>2.9538001543210073E-4</v>
      </c>
      <c r="BV14" s="1">
        <f t="shared" si="1"/>
        <v>6.5007593191822076E-3</v>
      </c>
      <c r="BX14" s="8">
        <v>8</v>
      </c>
      <c r="BY14" s="8">
        <v>24</v>
      </c>
      <c r="BZ14" s="1">
        <f t="shared" ref="BZ14:CA14" si="14">BP35</f>
        <v>4.6259292692714853E-18</v>
      </c>
      <c r="CA14" s="1">
        <f t="shared" si="14"/>
        <v>-4.6259292692714853E-18</v>
      </c>
      <c r="CB14" s="1">
        <f t="shared" ref="CB14:CE14" si="15">BS35</f>
        <v>-1.8503717077085941E-17</v>
      </c>
      <c r="CC14" s="1">
        <f t="shared" si="15"/>
        <v>-1.387778780781446E-17</v>
      </c>
      <c r="CD14" s="1">
        <f t="shared" si="15"/>
        <v>0</v>
      </c>
      <c r="CE14" s="1">
        <f t="shared" si="15"/>
        <v>0</v>
      </c>
    </row>
    <row r="15" spans="3:83" x14ac:dyDescent="0.3">
      <c r="D15" s="1"/>
      <c r="E15" s="1"/>
      <c r="F15" s="1"/>
      <c r="I15" s="8">
        <f>horseshoe!X10</f>
        <v>0.96977769979434369</v>
      </c>
      <c r="J15" s="8">
        <f>horseshoe!X30</f>
        <v>0.89479120759326869</v>
      </c>
      <c r="L15" s="28">
        <v>38</v>
      </c>
      <c r="M15" s="32">
        <v>-45</v>
      </c>
      <c r="N15" s="8">
        <v>-30</v>
      </c>
      <c r="O15" s="8">
        <v>-30</v>
      </c>
      <c r="P15" s="8">
        <v>0</v>
      </c>
      <c r="Q15" s="8">
        <v>15</v>
      </c>
      <c r="R15" s="8">
        <v>0</v>
      </c>
      <c r="S15" s="8">
        <v>-45</v>
      </c>
      <c r="T15" s="8">
        <v>-30</v>
      </c>
      <c r="U15" s="8">
        <v>0</v>
      </c>
      <c r="V15" s="8">
        <v>0</v>
      </c>
      <c r="W15" s="8">
        <v>30</v>
      </c>
      <c r="X15" s="8">
        <v>45</v>
      </c>
      <c r="Y15" s="8">
        <v>45</v>
      </c>
      <c r="Z15" s="8">
        <v>60</v>
      </c>
      <c r="AA15" s="8">
        <v>30</v>
      </c>
      <c r="AB15" s="8">
        <v>30</v>
      </c>
      <c r="AC15" s="8">
        <v>75</v>
      </c>
      <c r="AD15" s="8">
        <v>-60</v>
      </c>
      <c r="AE15" s="8">
        <v>-75</v>
      </c>
      <c r="AR15" s="31">
        <v>38</v>
      </c>
      <c r="AS15" s="43">
        <v>-45</v>
      </c>
      <c r="AT15" s="8">
        <v>-15</v>
      </c>
      <c r="AU15" s="8">
        <v>-45</v>
      </c>
      <c r="AV15" s="8">
        <v>-45</v>
      </c>
      <c r="AW15" s="8">
        <v>-15</v>
      </c>
      <c r="AX15" s="8">
        <v>-30</v>
      </c>
      <c r="AY15" s="8">
        <v>-30</v>
      </c>
      <c r="AZ15" s="8">
        <v>15</v>
      </c>
      <c r="BA15" s="8">
        <v>0</v>
      </c>
      <c r="BB15" s="8">
        <v>0</v>
      </c>
      <c r="BC15" s="8">
        <v>15</v>
      </c>
      <c r="BD15" s="8">
        <v>45</v>
      </c>
      <c r="BE15" s="8">
        <v>0</v>
      </c>
      <c r="BF15" s="8">
        <v>45</v>
      </c>
      <c r="BG15" s="8">
        <v>30</v>
      </c>
      <c r="BH15" s="8">
        <v>30</v>
      </c>
      <c r="BI15" s="8">
        <v>45</v>
      </c>
      <c r="BJ15" s="8">
        <v>90</v>
      </c>
      <c r="BK15" s="8">
        <v>90</v>
      </c>
      <c r="BM15" s="34">
        <v>9</v>
      </c>
      <c r="BN15" s="35">
        <v>38</v>
      </c>
      <c r="BO15" s="25">
        <v>0.45387843005938983</v>
      </c>
      <c r="BP15" s="1">
        <f>horseshoe2!BD10</f>
        <v>0.45955372121147769</v>
      </c>
      <c r="BQ15" s="1">
        <f>horseshoe2!BD30</f>
        <v>0.52108784395863716</v>
      </c>
      <c r="BR15" s="25">
        <v>-0.23633182679690909</v>
      </c>
      <c r="BS15" s="1">
        <f>horseshoe2!BE10</f>
        <v>-0.23064586674442331</v>
      </c>
      <c r="BT15" s="1">
        <f>horseshoe2!BE30</f>
        <v>-0.12676775040093299</v>
      </c>
      <c r="BU15" s="1">
        <f t="shared" si="0"/>
        <v>6.4539071379430985E-5</v>
      </c>
      <c r="BV15" s="1">
        <f t="shared" si="1"/>
        <v>1.6521392153183628E-2</v>
      </c>
      <c r="BX15" s="8">
        <v>9</v>
      </c>
      <c r="BY15" s="8">
        <v>38</v>
      </c>
      <c r="BZ15" s="1">
        <f t="shared" ref="BZ15:CA15" si="16">BP36</f>
        <v>1.752983723092352E-17</v>
      </c>
      <c r="CA15" s="1">
        <f t="shared" si="16"/>
        <v>2.6315789473684209E-2</v>
      </c>
      <c r="CB15" s="1">
        <f t="shared" ref="CB15:CE15" si="17">BS36</f>
        <v>-2.3373116307898031E-17</v>
      </c>
      <c r="CC15" s="1">
        <f t="shared" si="17"/>
        <v>4.5580284409707288E-2</v>
      </c>
      <c r="CD15" s="1">
        <f t="shared" si="17"/>
        <v>0</v>
      </c>
      <c r="CE15" s="1">
        <f t="shared" si="17"/>
        <v>0</v>
      </c>
    </row>
    <row r="16" spans="3:83" x14ac:dyDescent="0.3">
      <c r="D16" s="1"/>
      <c r="E16" s="1"/>
      <c r="F16" s="1"/>
      <c r="I16" s="8">
        <f>horseshoe!X11</f>
        <v>0.89287588000933182</v>
      </c>
      <c r="J16" s="8">
        <f>horseshoe!X31</f>
        <v>0.80746237002427257</v>
      </c>
      <c r="L16" s="28">
        <v>34</v>
      </c>
      <c r="M16" s="32">
        <v>-45</v>
      </c>
      <c r="N16" s="8">
        <v>-30</v>
      </c>
      <c r="O16" s="8">
        <v>-30</v>
      </c>
      <c r="P16" s="8">
        <v>0</v>
      </c>
      <c r="Q16" s="8">
        <v>-1</v>
      </c>
      <c r="R16" s="8">
        <v>0</v>
      </c>
      <c r="S16" s="8">
        <v>-45</v>
      </c>
      <c r="T16" s="8">
        <v>-1</v>
      </c>
      <c r="U16" s="8">
        <v>0</v>
      </c>
      <c r="V16" s="8">
        <v>0</v>
      </c>
      <c r="W16" s="8">
        <v>30</v>
      </c>
      <c r="X16" s="8">
        <v>45</v>
      </c>
      <c r="Y16" s="8">
        <v>45</v>
      </c>
      <c r="Z16" s="8">
        <v>60</v>
      </c>
      <c r="AA16" s="8">
        <v>30</v>
      </c>
      <c r="AB16" s="8">
        <v>30</v>
      </c>
      <c r="AC16" s="8">
        <v>75</v>
      </c>
      <c r="AD16" s="8">
        <v>-60</v>
      </c>
      <c r="AE16" s="8">
        <v>-75</v>
      </c>
      <c r="AR16" s="31">
        <v>34</v>
      </c>
      <c r="AS16" s="43">
        <v>-45</v>
      </c>
      <c r="AT16" s="8">
        <v>-15</v>
      </c>
      <c r="AU16" s="8">
        <v>-45</v>
      </c>
      <c r="AV16" s="8">
        <v>-1</v>
      </c>
      <c r="AW16" s="8">
        <v>-15</v>
      </c>
      <c r="AX16" s="8">
        <v>-30</v>
      </c>
      <c r="AY16" s="8">
        <v>-30</v>
      </c>
      <c r="AZ16" s="8">
        <v>15</v>
      </c>
      <c r="BA16" s="8">
        <v>0</v>
      </c>
      <c r="BB16" s="8">
        <v>0</v>
      </c>
      <c r="BC16" s="8">
        <v>15</v>
      </c>
      <c r="BD16" s="8">
        <v>-1</v>
      </c>
      <c r="BE16" s="8">
        <v>0</v>
      </c>
      <c r="BF16" s="8">
        <v>45</v>
      </c>
      <c r="BG16" s="8">
        <v>30</v>
      </c>
      <c r="BH16" s="8">
        <v>30</v>
      </c>
      <c r="BI16" s="8">
        <v>45</v>
      </c>
      <c r="BJ16" s="8">
        <v>90</v>
      </c>
      <c r="BK16" s="8">
        <v>90</v>
      </c>
      <c r="BM16" s="34">
        <v>10</v>
      </c>
      <c r="BN16" s="35">
        <v>34</v>
      </c>
      <c r="BO16" s="25">
        <v>0.52850019238311874</v>
      </c>
      <c r="BP16" s="1">
        <f>horseshoe2!BD11</f>
        <v>0.53330610907610176</v>
      </c>
      <c r="BQ16" s="1">
        <f>horseshoe2!BD31</f>
        <v>0.48548330794307171</v>
      </c>
      <c r="BR16" s="25">
        <v>-0.10970893547730511</v>
      </c>
      <c r="BS16" s="1">
        <f>horseshoe2!BE11</f>
        <v>-0.10848768573173211</v>
      </c>
      <c r="BT16" s="1">
        <f>horseshoe2!BE31</f>
        <v>-0.15560757174842249</v>
      </c>
      <c r="BU16" s="1">
        <f t="shared" si="0"/>
        <v>2.4588286200955017E-5</v>
      </c>
      <c r="BV16" s="1">
        <f t="shared" si="1"/>
        <v>3.957137158476693E-3</v>
      </c>
      <c r="BX16" s="8">
        <v>10</v>
      </c>
      <c r="BY16" s="8">
        <v>34</v>
      </c>
      <c r="BZ16" s="1">
        <f t="shared" ref="BZ16:CA16" si="18">BP37</f>
        <v>1.9592171022796881E-17</v>
      </c>
      <c r="CA16" s="1">
        <f t="shared" si="18"/>
        <v>5.0942670810849328E-2</v>
      </c>
      <c r="CB16" s="1">
        <f t="shared" ref="CB16:CE16" si="19">BS37</f>
        <v>-2.6459435210363081E-17</v>
      </c>
      <c r="CC16" s="1">
        <f t="shared" si="19"/>
        <v>5.0942670810849341E-2</v>
      </c>
      <c r="CD16" s="1">
        <f t="shared" si="19"/>
        <v>0</v>
      </c>
      <c r="CE16" s="1">
        <f t="shared" si="19"/>
        <v>0</v>
      </c>
    </row>
    <row r="17" spans="3:83" x14ac:dyDescent="0.3">
      <c r="C17" s="1">
        <f>AVERAGE(E11,E13)</f>
        <v>9.5857739704436999E-3</v>
      </c>
      <c r="D17" s="1">
        <f>AVERAGE(F11,F13)</f>
        <v>0.13628541519702289</v>
      </c>
      <c r="E17" s="1"/>
      <c r="F17" s="1"/>
      <c r="I17" s="8">
        <f>horseshoe!X12</f>
        <v>0.99817208519949563</v>
      </c>
      <c r="J17" s="8">
        <f>horseshoe!X32</f>
        <v>0.94026771349641092</v>
      </c>
      <c r="L17" s="28">
        <v>30</v>
      </c>
      <c r="M17" s="32">
        <v>-45</v>
      </c>
      <c r="N17" s="8">
        <v>-30</v>
      </c>
      <c r="O17" s="8">
        <v>-30</v>
      </c>
      <c r="P17" s="8">
        <v>0</v>
      </c>
      <c r="Q17" s="8">
        <v>-1</v>
      </c>
      <c r="R17" s="8">
        <v>0</v>
      </c>
      <c r="S17" s="8">
        <v>-45</v>
      </c>
      <c r="T17" s="8">
        <v>-1</v>
      </c>
      <c r="U17" s="8">
        <v>0</v>
      </c>
      <c r="V17" s="8">
        <v>0</v>
      </c>
      <c r="W17" s="8">
        <v>-1</v>
      </c>
      <c r="X17" s="8">
        <v>45</v>
      </c>
      <c r="Y17" s="8">
        <v>45</v>
      </c>
      <c r="Z17" s="8">
        <v>60</v>
      </c>
      <c r="AA17" s="8">
        <v>30</v>
      </c>
      <c r="AB17" s="8">
        <v>-1</v>
      </c>
      <c r="AC17" s="8">
        <v>75</v>
      </c>
      <c r="AD17" s="8">
        <v>-60</v>
      </c>
      <c r="AE17" s="8">
        <v>-75</v>
      </c>
      <c r="AR17" s="31">
        <v>30</v>
      </c>
      <c r="AS17" s="43">
        <v>-45</v>
      </c>
      <c r="AT17" s="8">
        <v>-15</v>
      </c>
      <c r="AU17" s="8">
        <v>-45</v>
      </c>
      <c r="AV17" s="8">
        <v>-1</v>
      </c>
      <c r="AW17" s="8">
        <v>-15</v>
      </c>
      <c r="AX17" s="8">
        <v>-30</v>
      </c>
      <c r="AY17" s="8">
        <v>-30</v>
      </c>
      <c r="AZ17" s="8">
        <v>-1</v>
      </c>
      <c r="BA17" s="8">
        <v>0</v>
      </c>
      <c r="BB17" s="8">
        <v>-1</v>
      </c>
      <c r="BC17" s="8">
        <v>15</v>
      </c>
      <c r="BD17" s="8">
        <v>-1</v>
      </c>
      <c r="BE17" s="8">
        <v>0</v>
      </c>
      <c r="BF17" s="8">
        <v>45</v>
      </c>
      <c r="BG17" s="8">
        <v>30</v>
      </c>
      <c r="BH17" s="8">
        <v>30</v>
      </c>
      <c r="BI17" s="8">
        <v>45</v>
      </c>
      <c r="BJ17" s="8">
        <v>90</v>
      </c>
      <c r="BK17" s="8">
        <v>90</v>
      </c>
      <c r="BM17" s="34">
        <v>11</v>
      </c>
      <c r="BN17" s="35">
        <v>30</v>
      </c>
      <c r="BO17" s="25">
        <v>0.47850762250605861</v>
      </c>
      <c r="BP17" s="1">
        <f>horseshoe2!BD12</f>
        <v>0.48885519241839409</v>
      </c>
      <c r="BQ17" s="1">
        <f>horseshoe2!BD32</f>
        <v>0.47086799760720338</v>
      </c>
      <c r="BR17" s="25">
        <v>-0.21348148148148149</v>
      </c>
      <c r="BS17" s="1">
        <f>horseshoe2!BE12</f>
        <v>-0.1930370370370369</v>
      </c>
      <c r="BT17" s="1">
        <f>horseshoe2!BE32</f>
        <v>-0.16488888888888889</v>
      </c>
      <c r="BU17" s="1">
        <f t="shared" si="0"/>
        <v>5.2504751173265219E-4</v>
      </c>
      <c r="BV17" s="1">
        <f t="shared" si="1"/>
        <v>2.4196039234648946E-3</v>
      </c>
      <c r="BX17" s="8">
        <v>11</v>
      </c>
      <c r="BY17" s="8">
        <v>30</v>
      </c>
      <c r="BZ17" s="1">
        <f t="shared" ref="BZ17:CA17" si="20">BP38</f>
        <v>-3.3333333333333319E-2</v>
      </c>
      <c r="CA17" s="1">
        <f t="shared" si="20"/>
        <v>-5.7735026918962561E-2</v>
      </c>
      <c r="CB17" s="1">
        <f t="shared" ref="CB17:CE17" si="21">BS38</f>
        <v>-5.7735026918962602E-2</v>
      </c>
      <c r="CC17" s="1">
        <f t="shared" si="21"/>
        <v>-5.7735026918962588E-2</v>
      </c>
      <c r="CD17" s="1">
        <f t="shared" si="21"/>
        <v>0</v>
      </c>
      <c r="CE17" s="1">
        <f t="shared" si="21"/>
        <v>0</v>
      </c>
    </row>
    <row r="18" spans="3:83" x14ac:dyDescent="0.3">
      <c r="D18" s="1"/>
      <c r="E18" s="1"/>
      <c r="F18" s="1"/>
      <c r="I18" s="8">
        <f>horseshoe!X13</f>
        <v>0.91212384472021368</v>
      </c>
      <c r="J18" s="8">
        <f>horseshoe!X33</f>
        <v>0.84596079106834132</v>
      </c>
      <c r="L18" s="28">
        <v>28</v>
      </c>
      <c r="M18" s="32">
        <v>-45</v>
      </c>
      <c r="N18" s="8">
        <v>-1</v>
      </c>
      <c r="O18" s="8">
        <v>-30</v>
      </c>
      <c r="P18" s="8">
        <v>0</v>
      </c>
      <c r="Q18" s="8">
        <v>-1</v>
      </c>
      <c r="R18" s="8">
        <v>0</v>
      </c>
      <c r="S18" s="8">
        <v>-45</v>
      </c>
      <c r="T18" s="8">
        <v>-1</v>
      </c>
      <c r="U18" s="8">
        <v>0</v>
      </c>
      <c r="V18" s="8">
        <v>0</v>
      </c>
      <c r="W18" s="8">
        <v>-1</v>
      </c>
      <c r="X18" s="8">
        <v>45</v>
      </c>
      <c r="Y18" s="8">
        <v>45</v>
      </c>
      <c r="Z18" s="8">
        <v>60</v>
      </c>
      <c r="AA18" s="8">
        <v>30</v>
      </c>
      <c r="AB18" s="8">
        <v>-1</v>
      </c>
      <c r="AC18" s="8">
        <v>75</v>
      </c>
      <c r="AD18" s="8">
        <v>-60</v>
      </c>
      <c r="AE18" s="8">
        <v>-75</v>
      </c>
      <c r="AR18" s="31">
        <v>28</v>
      </c>
      <c r="AS18" s="43">
        <v>-45</v>
      </c>
      <c r="AT18" s="8">
        <v>-1</v>
      </c>
      <c r="AU18" s="8">
        <v>-45</v>
      </c>
      <c r="AV18" s="8">
        <v>-1</v>
      </c>
      <c r="AW18" s="8">
        <v>-15</v>
      </c>
      <c r="AX18" s="8">
        <v>-30</v>
      </c>
      <c r="AY18" s="8">
        <v>-30</v>
      </c>
      <c r="AZ18" s="8">
        <v>-1</v>
      </c>
      <c r="BA18" s="8">
        <v>0</v>
      </c>
      <c r="BB18" s="8">
        <v>-1</v>
      </c>
      <c r="BC18" s="8">
        <v>15</v>
      </c>
      <c r="BD18" s="8">
        <v>-1</v>
      </c>
      <c r="BE18" s="8">
        <v>0</v>
      </c>
      <c r="BF18" s="8">
        <v>45</v>
      </c>
      <c r="BG18" s="8">
        <v>30</v>
      </c>
      <c r="BH18" s="8">
        <v>30</v>
      </c>
      <c r="BI18" s="8">
        <v>45</v>
      </c>
      <c r="BJ18" s="8">
        <v>90</v>
      </c>
      <c r="BK18" s="8">
        <v>90</v>
      </c>
      <c r="BM18" s="34">
        <v>12</v>
      </c>
      <c r="BN18" s="35">
        <v>28</v>
      </c>
      <c r="BO18" s="25">
        <v>0.44052380159732002</v>
      </c>
      <c r="BP18" s="1">
        <f>horseshoe2!BD13</f>
        <v>0.42863351987681941</v>
      </c>
      <c r="BQ18" s="1">
        <f>horseshoe2!BD33</f>
        <v>0.47947503350011339</v>
      </c>
      <c r="BR18" s="25">
        <v>-0.28899416909620979</v>
      </c>
      <c r="BS18" s="1">
        <f>horseshoe2!BE13</f>
        <v>-0.30648688046647221</v>
      </c>
      <c r="BT18" s="1">
        <f>horseshoe2!BE33</f>
        <v>-7.2521865889212792E-2</v>
      </c>
      <c r="BU18" s="1">
        <f t="shared" si="0"/>
        <v>4.4737375047617924E-4</v>
      </c>
      <c r="BV18" s="1">
        <f t="shared" si="1"/>
        <v>4.8377456522487233E-2</v>
      </c>
      <c r="BX18" s="8">
        <v>12</v>
      </c>
      <c r="BY18" s="8">
        <v>28</v>
      </c>
      <c r="BZ18" s="1">
        <f t="shared" ref="BZ18:CA18" si="22">BP39</f>
        <v>1.5860328923216521E-17</v>
      </c>
      <c r="CA18" s="1">
        <f t="shared" si="22"/>
        <v>-1.9825411154020651E-18</v>
      </c>
      <c r="CB18" s="1">
        <f t="shared" ref="CB18:CE18" si="23">BS39</f>
        <v>-4.7580986769649557E-17</v>
      </c>
      <c r="CC18" s="1">
        <f t="shared" si="23"/>
        <v>-3.9650822308041303E-18</v>
      </c>
      <c r="CD18" s="1">
        <f t="shared" si="23"/>
        <v>0</v>
      </c>
      <c r="CE18" s="1">
        <f t="shared" si="23"/>
        <v>0</v>
      </c>
    </row>
    <row r="19" spans="3:83" x14ac:dyDescent="0.3">
      <c r="E19" s="26" t="s">
        <v>69</v>
      </c>
      <c r="F19" s="26" t="s">
        <v>70</v>
      </c>
      <c r="I19" s="8">
        <f>horseshoe!X14</f>
        <v>1.160875987012469</v>
      </c>
      <c r="J19" s="8">
        <f>horseshoe!X34</f>
        <v>1.147259309883347</v>
      </c>
      <c r="L19" s="28">
        <v>22</v>
      </c>
      <c r="M19" s="32">
        <v>-45</v>
      </c>
      <c r="N19" s="8">
        <v>-1</v>
      </c>
      <c r="O19" s="8">
        <v>-30</v>
      </c>
      <c r="P19" s="8">
        <v>0</v>
      </c>
      <c r="Q19" s="8">
        <v>-1</v>
      </c>
      <c r="R19" s="8">
        <v>-1</v>
      </c>
      <c r="S19" s="8">
        <v>-45</v>
      </c>
      <c r="T19" s="8">
        <v>-1</v>
      </c>
      <c r="U19" s="8">
        <v>0</v>
      </c>
      <c r="V19" s="8">
        <v>-1</v>
      </c>
      <c r="W19" s="8">
        <v>-1</v>
      </c>
      <c r="X19" s="8">
        <v>45</v>
      </c>
      <c r="Y19" s="8">
        <v>45</v>
      </c>
      <c r="Z19" s="8">
        <v>-1</v>
      </c>
      <c r="AA19" s="8">
        <v>30</v>
      </c>
      <c r="AB19" s="8">
        <v>-1</v>
      </c>
      <c r="AC19" s="8">
        <v>75</v>
      </c>
      <c r="AD19" s="8">
        <v>-60</v>
      </c>
      <c r="AE19" s="8">
        <v>-75</v>
      </c>
      <c r="AR19" s="31">
        <v>22</v>
      </c>
      <c r="AS19" s="43">
        <v>-45</v>
      </c>
      <c r="AT19" s="8">
        <v>-1</v>
      </c>
      <c r="AU19" s="8">
        <v>-45</v>
      </c>
      <c r="AV19" s="8">
        <v>-1</v>
      </c>
      <c r="AW19" s="8">
        <v>-15</v>
      </c>
      <c r="AX19" s="8">
        <v>-30</v>
      </c>
      <c r="AY19" s="8">
        <v>-30</v>
      </c>
      <c r="AZ19" s="8">
        <v>-1</v>
      </c>
      <c r="BA19" s="8">
        <v>0</v>
      </c>
      <c r="BB19" s="8">
        <v>-1</v>
      </c>
      <c r="BC19" s="8">
        <v>15</v>
      </c>
      <c r="BD19" s="8">
        <v>-1</v>
      </c>
      <c r="BE19" s="8">
        <v>-1</v>
      </c>
      <c r="BF19" s="8">
        <v>45</v>
      </c>
      <c r="BG19" s="8">
        <v>30</v>
      </c>
      <c r="BH19" s="8">
        <v>-1</v>
      </c>
      <c r="BI19" s="8">
        <v>45</v>
      </c>
      <c r="BJ19" s="8">
        <v>-1</v>
      </c>
      <c r="BK19" s="8">
        <v>90</v>
      </c>
      <c r="BM19" s="34">
        <v>13</v>
      </c>
      <c r="BN19" s="35">
        <v>22</v>
      </c>
      <c r="BO19" s="25">
        <v>0.37359508809321867</v>
      </c>
      <c r="BP19" s="1">
        <f>horseshoe2!BD14</f>
        <v>0.36683325488510449</v>
      </c>
      <c r="BQ19" s="1">
        <f>horseshoe2!BD34</f>
        <v>0.35851201496943003</v>
      </c>
      <c r="BR19" s="25">
        <v>-0.42336589030803901</v>
      </c>
      <c r="BS19" s="1">
        <f>horseshoe2!BE14</f>
        <v>-0.43012772351615319</v>
      </c>
      <c r="BT19" s="1">
        <f>horseshoe2!BE34</f>
        <v>-0.34222389181066859</v>
      </c>
      <c r="BU19" s="1">
        <f t="shared" si="0"/>
        <v>9.1444776668711604E-5</v>
      </c>
      <c r="BV19" s="1">
        <f t="shared" si="1"/>
        <v>6.8115230150048185E-3</v>
      </c>
      <c r="BX19" s="8">
        <v>13</v>
      </c>
      <c r="BY19" s="8">
        <v>22</v>
      </c>
      <c r="BZ19" s="1">
        <f t="shared" ref="BZ19:CA19" si="24">BP40</f>
        <v>-7.8729582162221673E-2</v>
      </c>
      <c r="CA19" s="1">
        <f t="shared" si="24"/>
        <v>-7.8729582162221715E-2</v>
      </c>
      <c r="CB19" s="1">
        <f t="shared" ref="CB19:CE19" si="25">BS40</f>
        <v>-7.8729582162221728E-2</v>
      </c>
      <c r="CC19" s="1">
        <f t="shared" si="25"/>
        <v>7.8729582162221673E-2</v>
      </c>
      <c r="CD19" s="1">
        <f t="shared" si="25"/>
        <v>0</v>
      </c>
      <c r="CE19" s="1">
        <f t="shared" si="25"/>
        <v>0</v>
      </c>
    </row>
    <row r="20" spans="3:83" x14ac:dyDescent="0.3">
      <c r="C20" s="8" t="s">
        <v>88</v>
      </c>
      <c r="E20" s="26" t="s">
        <v>98</v>
      </c>
      <c r="F20" s="26">
        <v>0</v>
      </c>
      <c r="I20" s="8">
        <f>horseshoe!X15</f>
        <v>1.062815479324726</v>
      </c>
      <c r="J20" s="8">
        <f>horseshoe!X35</f>
        <v>1.057765929922146</v>
      </c>
      <c r="L20" s="28">
        <v>18</v>
      </c>
      <c r="M20" s="32">
        <v>-45</v>
      </c>
      <c r="N20" s="8">
        <v>-1</v>
      </c>
      <c r="O20" s="8">
        <v>-30</v>
      </c>
      <c r="P20" s="8">
        <v>0</v>
      </c>
      <c r="Q20" s="8">
        <v>-1</v>
      </c>
      <c r="R20" s="8">
        <v>-1</v>
      </c>
      <c r="S20" s="8">
        <v>-1</v>
      </c>
      <c r="T20" s="8">
        <v>-1</v>
      </c>
      <c r="U20" s="8">
        <v>0</v>
      </c>
      <c r="V20" s="8">
        <v>-1</v>
      </c>
      <c r="W20" s="8">
        <v>-1</v>
      </c>
      <c r="X20" s="8">
        <v>45</v>
      </c>
      <c r="Y20" s="8">
        <v>45</v>
      </c>
      <c r="Z20" s="8">
        <v>-1</v>
      </c>
      <c r="AA20" s="8">
        <v>30</v>
      </c>
      <c r="AB20" s="8">
        <v>-1</v>
      </c>
      <c r="AC20" s="8">
        <v>75</v>
      </c>
      <c r="AD20" s="8">
        <v>-1</v>
      </c>
      <c r="AE20" s="8">
        <v>-75</v>
      </c>
      <c r="AR20" s="31">
        <v>18</v>
      </c>
      <c r="AS20" s="43">
        <v>-45</v>
      </c>
      <c r="AT20" s="8">
        <v>-1</v>
      </c>
      <c r="AU20" s="8">
        <v>-45</v>
      </c>
      <c r="AV20" s="8">
        <v>-1</v>
      </c>
      <c r="AW20" s="8">
        <v>-15</v>
      </c>
      <c r="AX20" s="8">
        <v>-30</v>
      </c>
      <c r="AY20" s="8">
        <v>-1</v>
      </c>
      <c r="AZ20" s="8">
        <v>-1</v>
      </c>
      <c r="BA20" s="8">
        <v>0</v>
      </c>
      <c r="BB20" s="8">
        <v>-1</v>
      </c>
      <c r="BC20" s="8">
        <v>15</v>
      </c>
      <c r="BD20" s="8">
        <v>-1</v>
      </c>
      <c r="BE20" s="8">
        <v>-1</v>
      </c>
      <c r="BF20" s="8">
        <v>-1</v>
      </c>
      <c r="BG20" s="8">
        <v>30</v>
      </c>
      <c r="BH20" s="8">
        <v>-1</v>
      </c>
      <c r="BI20" s="8">
        <v>45</v>
      </c>
      <c r="BJ20" s="8">
        <v>-1</v>
      </c>
      <c r="BK20" s="8">
        <v>90</v>
      </c>
      <c r="BM20" s="34">
        <v>14</v>
      </c>
      <c r="BN20" s="35">
        <v>18</v>
      </c>
      <c r="BO20" s="25">
        <v>0.35257635969910561</v>
      </c>
      <c r="BP20" s="1">
        <f>horseshoe2!BD15</f>
        <v>0.35257635969910561</v>
      </c>
      <c r="BQ20" s="1">
        <f>horseshoe2!BD35</f>
        <v>0.41847983095984159</v>
      </c>
      <c r="BR20" s="25">
        <v>-0.41700960219478728</v>
      </c>
      <c r="BS20" s="1">
        <f>horseshoe2!BE15</f>
        <v>-0.41700960219478728</v>
      </c>
      <c r="BT20" s="1">
        <f>horseshoe2!BE35</f>
        <v>-0.25651577503429351</v>
      </c>
      <c r="BU20" s="1">
        <f t="shared" si="0"/>
        <v>0</v>
      </c>
      <c r="BV20" s="1">
        <f t="shared" si="1"/>
        <v>3.0101536080837099E-2</v>
      </c>
      <c r="BX20" s="8">
        <v>14</v>
      </c>
      <c r="BY20" s="8">
        <v>18</v>
      </c>
      <c r="BZ20" s="1">
        <f t="shared" ref="BZ20:CA20" si="26">BP41</f>
        <v>-0.1111111111111111</v>
      </c>
      <c r="CA20" s="1">
        <f t="shared" si="26"/>
        <v>0.1111111111111111</v>
      </c>
      <c r="CB20" s="1">
        <f t="shared" ref="CB20:CE20" si="27">BS41</f>
        <v>-3.7007434154171883E-17</v>
      </c>
      <c r="CC20" s="1">
        <f t="shared" si="27"/>
        <v>1.170012374848953E-17</v>
      </c>
      <c r="CD20" s="1">
        <f t="shared" si="27"/>
        <v>0</v>
      </c>
      <c r="CE20" s="1">
        <f t="shared" si="27"/>
        <v>0</v>
      </c>
    </row>
    <row r="21" spans="3:83" x14ac:dyDescent="0.3">
      <c r="C21" s="8" t="s">
        <v>89</v>
      </c>
      <c r="E21" s="26" t="s">
        <v>90</v>
      </c>
      <c r="F21" s="26" t="s">
        <v>90</v>
      </c>
      <c r="I21" s="8">
        <f>horseshoe!X16</f>
        <v>0.93117846169446705</v>
      </c>
      <c r="J21" s="8">
        <f>horseshoe!X36</f>
        <v>0.93728642249033511</v>
      </c>
      <c r="L21" s="28">
        <v>24</v>
      </c>
      <c r="M21" s="32">
        <v>-45</v>
      </c>
      <c r="N21" s="8">
        <v>-1</v>
      </c>
      <c r="O21" s="8">
        <v>-30</v>
      </c>
      <c r="P21" s="8">
        <v>0</v>
      </c>
      <c r="Q21" s="8">
        <v>-1</v>
      </c>
      <c r="R21" s="8">
        <v>-1</v>
      </c>
      <c r="S21" s="8">
        <v>-45</v>
      </c>
      <c r="T21" s="8">
        <v>-1</v>
      </c>
      <c r="U21" s="8">
        <v>0</v>
      </c>
      <c r="V21" s="8">
        <v>-1</v>
      </c>
      <c r="W21" s="8">
        <v>-1</v>
      </c>
      <c r="X21" s="8">
        <v>45</v>
      </c>
      <c r="Y21" s="8">
        <v>45</v>
      </c>
      <c r="Z21" s="8">
        <v>60</v>
      </c>
      <c r="AA21" s="8">
        <v>30</v>
      </c>
      <c r="AB21" s="8">
        <v>-1</v>
      </c>
      <c r="AC21" s="8">
        <v>75</v>
      </c>
      <c r="AD21" s="8">
        <v>-60</v>
      </c>
      <c r="AE21" s="8">
        <v>-75</v>
      </c>
      <c r="AR21" s="31">
        <v>24</v>
      </c>
      <c r="AS21" s="43">
        <v>-45</v>
      </c>
      <c r="AT21" s="8">
        <v>-1</v>
      </c>
      <c r="AU21" s="8">
        <v>-45</v>
      </c>
      <c r="AV21" s="8">
        <v>-1</v>
      </c>
      <c r="AW21" s="8">
        <v>-15</v>
      </c>
      <c r="AX21" s="8">
        <v>-30</v>
      </c>
      <c r="AY21" s="8">
        <v>-30</v>
      </c>
      <c r="AZ21" s="8">
        <v>-1</v>
      </c>
      <c r="BA21" s="8">
        <v>0</v>
      </c>
      <c r="BB21" s="8">
        <v>-1</v>
      </c>
      <c r="BC21" s="8">
        <v>15</v>
      </c>
      <c r="BD21" s="8">
        <v>-1</v>
      </c>
      <c r="BE21" s="8">
        <v>-1</v>
      </c>
      <c r="BF21" s="8">
        <v>45</v>
      </c>
      <c r="BG21" s="8">
        <v>30</v>
      </c>
      <c r="BH21" s="8">
        <v>30</v>
      </c>
      <c r="BI21" s="8">
        <v>45</v>
      </c>
      <c r="BJ21" s="8">
        <v>-1</v>
      </c>
      <c r="BK21" s="8">
        <v>90</v>
      </c>
      <c r="BM21" s="34">
        <v>15</v>
      </c>
      <c r="BN21" s="35">
        <v>24</v>
      </c>
      <c r="BO21" s="25">
        <v>0.39438726630206422</v>
      </c>
      <c r="BP21" s="1">
        <f>horseshoe2!BD16</f>
        <v>0.38223448852428638</v>
      </c>
      <c r="BQ21" s="1">
        <f>horseshoe2!BD36</f>
        <v>0.33141174301175419</v>
      </c>
      <c r="BR21" s="25">
        <v>-0.39756944444444442</v>
      </c>
      <c r="BS21" s="1">
        <f>horseshoe2!BE16</f>
        <v>-0.40972222222222221</v>
      </c>
      <c r="BT21" s="1">
        <f>horseshoe2!BE36</f>
        <v>-0.34722222222222221</v>
      </c>
      <c r="BU21" s="1">
        <f t="shared" si="0"/>
        <v>2.9538001543210073E-4</v>
      </c>
      <c r="BV21" s="1">
        <f t="shared" si="1"/>
        <v>6.5007593191822076E-3</v>
      </c>
      <c r="BX21" s="8">
        <v>15</v>
      </c>
      <c r="BY21" s="8">
        <v>24</v>
      </c>
      <c r="BZ21" s="1">
        <f t="shared" ref="BZ21:CA21" si="28">BP42</f>
        <v>4.6259292692714853E-18</v>
      </c>
      <c r="CA21" s="1">
        <f t="shared" si="28"/>
        <v>-4.6259292692714853E-18</v>
      </c>
      <c r="CB21" s="1">
        <f t="shared" ref="CB21:CE21" si="29">BS42</f>
        <v>-1.8503717077085941E-17</v>
      </c>
      <c r="CC21" s="1">
        <f t="shared" si="29"/>
        <v>-1.387778780781446E-17</v>
      </c>
      <c r="CD21" s="1">
        <f t="shared" si="29"/>
        <v>0</v>
      </c>
      <c r="CE21" s="1">
        <f t="shared" si="29"/>
        <v>0</v>
      </c>
    </row>
    <row r="22" spans="3:83" x14ac:dyDescent="0.3">
      <c r="C22" s="8" t="s">
        <v>91</v>
      </c>
      <c r="E22" s="26">
        <v>0</v>
      </c>
      <c r="F22" s="26">
        <v>0</v>
      </c>
      <c r="I22" s="8">
        <f>horseshoe!X17</f>
        <v>0.92293810891653116</v>
      </c>
      <c r="J22" s="8">
        <f>horseshoe!X37</f>
        <v>0.96588470843513097</v>
      </c>
      <c r="L22" s="28">
        <v>30</v>
      </c>
      <c r="M22" s="32">
        <v>-45</v>
      </c>
      <c r="N22" s="8">
        <v>-30</v>
      </c>
      <c r="O22" s="8">
        <v>-30</v>
      </c>
      <c r="P22" s="8">
        <v>0</v>
      </c>
      <c r="Q22" s="8">
        <v>-1</v>
      </c>
      <c r="R22" s="8">
        <v>0</v>
      </c>
      <c r="S22" s="8">
        <v>-45</v>
      </c>
      <c r="T22" s="8">
        <v>-1</v>
      </c>
      <c r="U22" s="8">
        <v>0</v>
      </c>
      <c r="V22" s="8">
        <v>0</v>
      </c>
      <c r="W22" s="8">
        <v>-1</v>
      </c>
      <c r="X22" s="8">
        <v>45</v>
      </c>
      <c r="Y22" s="8">
        <v>45</v>
      </c>
      <c r="Z22" s="8">
        <v>60</v>
      </c>
      <c r="AA22" s="8">
        <v>30</v>
      </c>
      <c r="AB22" s="8">
        <v>-1</v>
      </c>
      <c r="AC22" s="8">
        <v>75</v>
      </c>
      <c r="AD22" s="8">
        <v>-60</v>
      </c>
      <c r="AE22" s="8">
        <v>-75</v>
      </c>
      <c r="AR22" s="31">
        <v>30</v>
      </c>
      <c r="AS22" s="43">
        <v>-45</v>
      </c>
      <c r="AT22" s="8">
        <v>-15</v>
      </c>
      <c r="AU22" s="8">
        <v>-45</v>
      </c>
      <c r="AV22" s="8">
        <v>-1</v>
      </c>
      <c r="AW22" s="8">
        <v>-15</v>
      </c>
      <c r="AX22" s="8">
        <v>-30</v>
      </c>
      <c r="AY22" s="8">
        <v>-30</v>
      </c>
      <c r="AZ22" s="8">
        <v>-1</v>
      </c>
      <c r="BA22" s="8">
        <v>0</v>
      </c>
      <c r="BB22" s="8">
        <v>-1</v>
      </c>
      <c r="BC22" s="8">
        <v>15</v>
      </c>
      <c r="BD22" s="8">
        <v>-1</v>
      </c>
      <c r="BE22" s="8">
        <v>0</v>
      </c>
      <c r="BF22" s="8">
        <v>45</v>
      </c>
      <c r="BG22" s="8">
        <v>30</v>
      </c>
      <c r="BH22" s="8">
        <v>30</v>
      </c>
      <c r="BI22" s="8">
        <v>45</v>
      </c>
      <c r="BJ22" s="8">
        <v>90</v>
      </c>
      <c r="BK22" s="8">
        <v>90</v>
      </c>
      <c r="BM22" s="34">
        <v>16</v>
      </c>
      <c r="BN22" s="35">
        <v>30</v>
      </c>
      <c r="BO22" s="25">
        <v>0.47850762250605861</v>
      </c>
      <c r="BP22" s="1">
        <f>horseshoe2!BD17</f>
        <v>0.48885519241839409</v>
      </c>
      <c r="BQ22" s="1">
        <f>horseshoe2!BD37</f>
        <v>0.47086799760720338</v>
      </c>
      <c r="BR22" s="25">
        <v>-0.21348148148148149</v>
      </c>
      <c r="BS22" s="1">
        <f>horseshoe2!BE17</f>
        <v>-0.1930370370370369</v>
      </c>
      <c r="BT22" s="1">
        <f>horseshoe2!BE37</f>
        <v>-0.16488888888888889</v>
      </c>
      <c r="BU22" s="1">
        <f t="shared" si="0"/>
        <v>5.2504751173265219E-4</v>
      </c>
      <c r="BV22" s="1">
        <f t="shared" si="1"/>
        <v>2.4196039234648946E-3</v>
      </c>
      <c r="BX22" s="8">
        <v>16</v>
      </c>
      <c r="BY22" s="8">
        <v>30</v>
      </c>
      <c r="BZ22" s="1">
        <f t="shared" ref="BZ22:CA22" si="30">BP43</f>
        <v>-3.3333333333333319E-2</v>
      </c>
      <c r="CA22" s="1">
        <f t="shared" si="30"/>
        <v>-5.7735026918962561E-2</v>
      </c>
      <c r="CB22" s="1">
        <f t="shared" ref="CB22:CE22" si="31">BS43</f>
        <v>-5.7735026918962602E-2</v>
      </c>
      <c r="CC22" s="1">
        <f t="shared" si="31"/>
        <v>-5.7735026918962588E-2</v>
      </c>
      <c r="CD22" s="1">
        <f t="shared" si="31"/>
        <v>0</v>
      </c>
      <c r="CE22" s="1">
        <f t="shared" si="31"/>
        <v>0</v>
      </c>
    </row>
    <row r="23" spans="3:83" x14ac:dyDescent="0.3">
      <c r="C23" s="8" t="s">
        <v>92</v>
      </c>
      <c r="E23" s="26">
        <v>0</v>
      </c>
      <c r="F23" s="26">
        <v>0</v>
      </c>
      <c r="I23" s="8">
        <f>horseshoe!X18</f>
        <v>0.98432842834478296</v>
      </c>
      <c r="J23" s="8">
        <f>horseshoe!X38</f>
        <v>0.97965177927071423</v>
      </c>
      <c r="L23" s="28">
        <v>18</v>
      </c>
      <c r="M23" s="32">
        <v>-45</v>
      </c>
      <c r="N23" s="8">
        <v>-1</v>
      </c>
      <c r="O23" s="8">
        <v>-30</v>
      </c>
      <c r="P23" s="8">
        <v>0</v>
      </c>
      <c r="Q23" s="8">
        <v>-1</v>
      </c>
      <c r="R23" s="8">
        <v>-1</v>
      </c>
      <c r="S23" s="8">
        <v>-1</v>
      </c>
      <c r="T23" s="8">
        <v>-1</v>
      </c>
      <c r="U23" s="8">
        <v>0</v>
      </c>
      <c r="V23" s="8">
        <v>-1</v>
      </c>
      <c r="W23" s="8">
        <v>-1</v>
      </c>
      <c r="X23" s="8">
        <v>45</v>
      </c>
      <c r="Y23" s="8">
        <v>45</v>
      </c>
      <c r="Z23" s="8">
        <v>-1</v>
      </c>
      <c r="AA23" s="8">
        <v>30</v>
      </c>
      <c r="AB23" s="8">
        <v>-1</v>
      </c>
      <c r="AC23" s="8">
        <v>75</v>
      </c>
      <c r="AD23" s="8">
        <v>-1</v>
      </c>
      <c r="AE23" s="8">
        <v>-75</v>
      </c>
      <c r="AR23" s="31">
        <v>18</v>
      </c>
      <c r="AS23" s="43">
        <v>-45</v>
      </c>
      <c r="AT23" s="8">
        <v>-1</v>
      </c>
      <c r="AU23" s="8">
        <v>-45</v>
      </c>
      <c r="AV23" s="8">
        <v>-1</v>
      </c>
      <c r="AW23" s="8">
        <v>-15</v>
      </c>
      <c r="AX23" s="8">
        <v>-30</v>
      </c>
      <c r="AY23" s="8">
        <v>-1</v>
      </c>
      <c r="AZ23" s="8">
        <v>-1</v>
      </c>
      <c r="BA23" s="8">
        <v>0</v>
      </c>
      <c r="BB23" s="8">
        <v>-1</v>
      </c>
      <c r="BC23" s="8">
        <v>15</v>
      </c>
      <c r="BD23" s="8">
        <v>-1</v>
      </c>
      <c r="BE23" s="8">
        <v>-1</v>
      </c>
      <c r="BF23" s="8">
        <v>-1</v>
      </c>
      <c r="BG23" s="8">
        <v>30</v>
      </c>
      <c r="BH23" s="8">
        <v>-1</v>
      </c>
      <c r="BI23" s="8">
        <v>45</v>
      </c>
      <c r="BJ23" s="8">
        <v>-1</v>
      </c>
      <c r="BK23" s="8">
        <v>90</v>
      </c>
      <c r="BM23" s="34">
        <v>17</v>
      </c>
      <c r="BN23" s="35">
        <v>18</v>
      </c>
      <c r="BO23" s="25">
        <v>0.35257635969910561</v>
      </c>
      <c r="BP23" s="1">
        <f>horseshoe2!BD18</f>
        <v>0.35257635969910561</v>
      </c>
      <c r="BQ23" s="1">
        <f>horseshoe2!BD38</f>
        <v>0.41847983095984159</v>
      </c>
      <c r="BR23" s="25">
        <v>-0.41700960219478728</v>
      </c>
      <c r="BS23" s="1">
        <f>horseshoe2!BE18</f>
        <v>-0.41700960219478728</v>
      </c>
      <c r="BT23" s="1">
        <f>horseshoe2!BE38</f>
        <v>-0.25651577503429351</v>
      </c>
      <c r="BU23" s="1">
        <f t="shared" si="0"/>
        <v>0</v>
      </c>
      <c r="BV23" s="1">
        <f t="shared" si="1"/>
        <v>3.0101536080837099E-2</v>
      </c>
      <c r="BX23" s="8">
        <v>17</v>
      </c>
      <c r="BY23" s="8">
        <v>18</v>
      </c>
      <c r="BZ23" s="1">
        <f t="shared" ref="BZ23:CA23" si="32">BP44</f>
        <v>-0.1111111111111111</v>
      </c>
      <c r="CA23" s="1">
        <f t="shared" si="32"/>
        <v>0.1111111111111111</v>
      </c>
      <c r="CB23" s="1">
        <f t="shared" ref="CB23:CE23" si="33">BS44</f>
        <v>-3.7007434154171883E-17</v>
      </c>
      <c r="CC23" s="1">
        <f t="shared" si="33"/>
        <v>1.170012374848953E-17</v>
      </c>
      <c r="CD23" s="1">
        <f t="shared" si="33"/>
        <v>0</v>
      </c>
      <c r="CE23" s="1">
        <f t="shared" si="33"/>
        <v>0</v>
      </c>
    </row>
    <row r="24" spans="3:83" x14ac:dyDescent="0.3">
      <c r="C24" s="8" t="s">
        <v>93</v>
      </c>
      <c r="E24" s="26">
        <f>horseshoe!G2</f>
        <v>1</v>
      </c>
      <c r="F24" s="26">
        <f>horseshoe2!D22</f>
        <v>11291</v>
      </c>
      <c r="I24" s="8">
        <f>horseshoe!X19</f>
        <v>1.0057937122996059</v>
      </c>
      <c r="J24" s="8">
        <f>horseshoe!X39</f>
        <v>0.99399609705723158</v>
      </c>
      <c r="L24" s="28">
        <v>22</v>
      </c>
      <c r="M24" s="32">
        <v>-45</v>
      </c>
      <c r="N24" s="8">
        <v>-1</v>
      </c>
      <c r="O24" s="8">
        <v>-30</v>
      </c>
      <c r="P24" s="8">
        <v>0</v>
      </c>
      <c r="Q24" s="8">
        <v>-1</v>
      </c>
      <c r="R24" s="8">
        <v>-1</v>
      </c>
      <c r="S24" s="8">
        <v>-45</v>
      </c>
      <c r="T24" s="8">
        <v>-1</v>
      </c>
      <c r="U24" s="8">
        <v>0</v>
      </c>
      <c r="V24" s="8">
        <v>-1</v>
      </c>
      <c r="W24" s="8">
        <v>-1</v>
      </c>
      <c r="X24" s="8">
        <v>45</v>
      </c>
      <c r="Y24" s="8">
        <v>45</v>
      </c>
      <c r="Z24" s="8">
        <v>-1</v>
      </c>
      <c r="AA24" s="8">
        <v>30</v>
      </c>
      <c r="AB24" s="8">
        <v>-1</v>
      </c>
      <c r="AC24" s="8">
        <v>75</v>
      </c>
      <c r="AD24" s="8">
        <v>-60</v>
      </c>
      <c r="AE24" s="8">
        <v>-75</v>
      </c>
      <c r="AR24" s="31">
        <v>22</v>
      </c>
      <c r="AS24" s="43">
        <v>-45</v>
      </c>
      <c r="AT24" s="8">
        <v>-1</v>
      </c>
      <c r="AU24" s="8">
        <v>-45</v>
      </c>
      <c r="AV24" s="8">
        <v>-1</v>
      </c>
      <c r="AW24" s="8">
        <v>-15</v>
      </c>
      <c r="AX24" s="8">
        <v>-30</v>
      </c>
      <c r="AY24" s="8">
        <v>-30</v>
      </c>
      <c r="AZ24" s="8">
        <v>-1</v>
      </c>
      <c r="BA24" s="8">
        <v>0</v>
      </c>
      <c r="BB24" s="8">
        <v>-1</v>
      </c>
      <c r="BC24" s="8">
        <v>15</v>
      </c>
      <c r="BD24" s="8">
        <v>-1</v>
      </c>
      <c r="BE24" s="8">
        <v>-1</v>
      </c>
      <c r="BF24" s="8">
        <v>45</v>
      </c>
      <c r="BG24" s="8">
        <v>30</v>
      </c>
      <c r="BH24" s="8">
        <v>-1</v>
      </c>
      <c r="BI24" s="8">
        <v>45</v>
      </c>
      <c r="BJ24" s="8">
        <v>-1</v>
      </c>
      <c r="BK24" s="8">
        <v>90</v>
      </c>
      <c r="BM24" s="34">
        <v>18</v>
      </c>
      <c r="BN24" s="35">
        <v>22</v>
      </c>
      <c r="BO24" s="25">
        <v>0.37359508809321867</v>
      </c>
      <c r="BP24" s="1">
        <f>horseshoe2!BD19</f>
        <v>0.36683325488510449</v>
      </c>
      <c r="BQ24" s="1">
        <f>horseshoe2!BD39</f>
        <v>0.35851201496943003</v>
      </c>
      <c r="BR24" s="25">
        <v>-0.42336589030803901</v>
      </c>
      <c r="BS24" s="1">
        <f>horseshoe2!BE19</f>
        <v>-0.43012772351615319</v>
      </c>
      <c r="BT24" s="1">
        <f>horseshoe2!BE39</f>
        <v>-0.34222389181066859</v>
      </c>
      <c r="BU24" s="1">
        <f t="shared" si="0"/>
        <v>9.1444776668711604E-5</v>
      </c>
      <c r="BV24" s="1">
        <f t="shared" si="1"/>
        <v>6.8115230150048185E-3</v>
      </c>
      <c r="BX24" s="8">
        <v>18</v>
      </c>
      <c r="BY24" s="8">
        <v>22</v>
      </c>
      <c r="BZ24" s="1">
        <f t="shared" ref="BZ24:CA24" si="34">BP45</f>
        <v>-7.8729582162221673E-2</v>
      </c>
      <c r="CA24" s="1">
        <f t="shared" si="34"/>
        <v>-7.8729582162221715E-2</v>
      </c>
      <c r="CB24" s="1">
        <f t="shared" ref="CB24:CE24" si="35">BS45</f>
        <v>-7.8729582162221728E-2</v>
      </c>
      <c r="CC24" s="1">
        <f t="shared" si="35"/>
        <v>7.8729582162221673E-2</v>
      </c>
      <c r="CD24" s="1">
        <f t="shared" si="35"/>
        <v>0</v>
      </c>
      <c r="CE24" s="1">
        <f t="shared" si="35"/>
        <v>0</v>
      </c>
    </row>
    <row r="25" spans="3:83" x14ac:dyDescent="0.3">
      <c r="C25" s="8" t="s">
        <v>1</v>
      </c>
      <c r="E25" s="26">
        <f>horseshoe2!B2</f>
        <v>469</v>
      </c>
      <c r="F25" s="26">
        <f>horseshoe2!B22</f>
        <v>156.47065901756289</v>
      </c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3:83" x14ac:dyDescent="0.3">
      <c r="L26" s="32">
        <f>L15</f>
        <v>38</v>
      </c>
      <c r="M26" s="32">
        <f t="shared" ref="M26:AE26" si="36">M15</f>
        <v>-45</v>
      </c>
      <c r="N26" s="32">
        <f t="shared" si="36"/>
        <v>-30</v>
      </c>
      <c r="O26" s="32">
        <f t="shared" si="36"/>
        <v>-30</v>
      </c>
      <c r="P26" s="32">
        <f t="shared" si="36"/>
        <v>0</v>
      </c>
      <c r="Q26" s="32">
        <f t="shared" si="36"/>
        <v>15</v>
      </c>
      <c r="R26" s="32">
        <f t="shared" si="36"/>
        <v>0</v>
      </c>
      <c r="S26" s="32">
        <f t="shared" si="36"/>
        <v>-45</v>
      </c>
      <c r="T26" s="32">
        <f t="shared" si="36"/>
        <v>-30</v>
      </c>
      <c r="U26" s="32">
        <f t="shared" si="36"/>
        <v>0</v>
      </c>
      <c r="V26" s="32">
        <f t="shared" si="36"/>
        <v>0</v>
      </c>
      <c r="W26" s="32">
        <f t="shared" si="36"/>
        <v>30</v>
      </c>
      <c r="X26" s="32">
        <f t="shared" si="36"/>
        <v>45</v>
      </c>
      <c r="Y26" s="32">
        <f t="shared" si="36"/>
        <v>45</v>
      </c>
      <c r="Z26" s="32">
        <f t="shared" si="36"/>
        <v>60</v>
      </c>
      <c r="AA26" s="32">
        <f t="shared" si="36"/>
        <v>30</v>
      </c>
      <c r="AB26" s="32">
        <f t="shared" si="36"/>
        <v>30</v>
      </c>
      <c r="AC26" s="32">
        <f t="shared" si="36"/>
        <v>75</v>
      </c>
      <c r="AD26" s="32">
        <f t="shared" si="36"/>
        <v>-60</v>
      </c>
      <c r="AE26" s="32">
        <f t="shared" si="36"/>
        <v>-75</v>
      </c>
      <c r="AF26" s="32"/>
      <c r="AG26" s="32"/>
      <c r="AH26" s="32"/>
      <c r="AI26" s="32"/>
      <c r="AJ26" s="32"/>
      <c r="AK26" s="32"/>
      <c r="AL26" s="32"/>
      <c r="AM26" s="32"/>
      <c r="AN26" s="32"/>
      <c r="AR26" s="32">
        <f>AR15</f>
        <v>38</v>
      </c>
      <c r="AS26" s="32">
        <f t="shared" ref="AS26:BK26" si="37">AS15</f>
        <v>-45</v>
      </c>
      <c r="AT26" s="32">
        <f t="shared" si="37"/>
        <v>-15</v>
      </c>
      <c r="AU26" s="32">
        <f t="shared" si="37"/>
        <v>-45</v>
      </c>
      <c r="AV26" s="32">
        <f t="shared" si="37"/>
        <v>-45</v>
      </c>
      <c r="AW26" s="32">
        <f t="shared" si="37"/>
        <v>-15</v>
      </c>
      <c r="AX26" s="32">
        <f t="shared" si="37"/>
        <v>-30</v>
      </c>
      <c r="AY26" s="32">
        <f t="shared" si="37"/>
        <v>-30</v>
      </c>
      <c r="AZ26" s="32">
        <f t="shared" si="37"/>
        <v>15</v>
      </c>
      <c r="BA26" s="32">
        <f t="shared" si="37"/>
        <v>0</v>
      </c>
      <c r="BB26" s="32">
        <f t="shared" si="37"/>
        <v>0</v>
      </c>
      <c r="BC26" s="32">
        <f t="shared" si="37"/>
        <v>15</v>
      </c>
      <c r="BD26" s="32">
        <f t="shared" si="37"/>
        <v>45</v>
      </c>
      <c r="BE26" s="32">
        <f t="shared" si="37"/>
        <v>0</v>
      </c>
      <c r="BF26" s="32">
        <f t="shared" si="37"/>
        <v>45</v>
      </c>
      <c r="BG26" s="32">
        <f t="shared" si="37"/>
        <v>30</v>
      </c>
      <c r="BH26" s="32">
        <f t="shared" si="37"/>
        <v>30</v>
      </c>
      <c r="BI26" s="32">
        <f t="shared" si="37"/>
        <v>45</v>
      </c>
      <c r="BJ26" s="32">
        <f t="shared" si="37"/>
        <v>90</v>
      </c>
      <c r="BK26" s="32">
        <f t="shared" si="37"/>
        <v>90</v>
      </c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3:83" x14ac:dyDescent="0.3">
      <c r="L27" s="32">
        <f>L16</f>
        <v>34</v>
      </c>
      <c r="M27" s="32">
        <f t="shared" ref="M27:AE27" si="38">M16</f>
        <v>-45</v>
      </c>
      <c r="N27" s="32">
        <f t="shared" si="38"/>
        <v>-30</v>
      </c>
      <c r="O27" s="32">
        <f t="shared" si="38"/>
        <v>-30</v>
      </c>
      <c r="P27" s="32">
        <f t="shared" si="38"/>
        <v>0</v>
      </c>
      <c r="Q27" s="32">
        <f t="shared" si="38"/>
        <v>-1</v>
      </c>
      <c r="R27" s="32">
        <f t="shared" si="38"/>
        <v>0</v>
      </c>
      <c r="S27" s="32">
        <f t="shared" si="38"/>
        <v>-45</v>
      </c>
      <c r="T27" s="32">
        <f t="shared" si="38"/>
        <v>-1</v>
      </c>
      <c r="U27" s="32">
        <f t="shared" si="38"/>
        <v>0</v>
      </c>
      <c r="V27" s="32">
        <f t="shared" si="38"/>
        <v>0</v>
      </c>
      <c r="W27" s="32">
        <f t="shared" si="38"/>
        <v>30</v>
      </c>
      <c r="X27" s="32">
        <f t="shared" si="38"/>
        <v>45</v>
      </c>
      <c r="Y27" s="32">
        <f t="shared" si="38"/>
        <v>45</v>
      </c>
      <c r="Z27" s="32">
        <f t="shared" si="38"/>
        <v>60</v>
      </c>
      <c r="AA27" s="32">
        <f t="shared" si="38"/>
        <v>30</v>
      </c>
      <c r="AB27" s="32">
        <f t="shared" si="38"/>
        <v>30</v>
      </c>
      <c r="AC27" s="32">
        <f t="shared" si="38"/>
        <v>75</v>
      </c>
      <c r="AD27" s="32">
        <f t="shared" si="38"/>
        <v>-60</v>
      </c>
      <c r="AE27" s="32">
        <f t="shared" si="38"/>
        <v>-75</v>
      </c>
      <c r="AF27" s="32"/>
      <c r="AG27" s="32"/>
      <c r="AH27" s="32"/>
      <c r="AI27" s="32"/>
      <c r="AJ27" s="32"/>
      <c r="AK27" s="32"/>
      <c r="AL27" s="32"/>
      <c r="AM27" s="32"/>
      <c r="AN27" s="32"/>
      <c r="AR27" s="31">
        <f>AR16</f>
        <v>34</v>
      </c>
      <c r="AS27" s="32">
        <f t="shared" ref="AS27:BK27" si="39">AS16</f>
        <v>-45</v>
      </c>
      <c r="AT27" s="32">
        <f t="shared" si="39"/>
        <v>-15</v>
      </c>
      <c r="AU27" s="32">
        <f t="shared" si="39"/>
        <v>-45</v>
      </c>
      <c r="AV27" s="32">
        <f t="shared" si="39"/>
        <v>-1</v>
      </c>
      <c r="AW27" s="32">
        <f t="shared" si="39"/>
        <v>-15</v>
      </c>
      <c r="AX27" s="32">
        <f t="shared" si="39"/>
        <v>-30</v>
      </c>
      <c r="AY27" s="32">
        <f t="shared" si="39"/>
        <v>-30</v>
      </c>
      <c r="AZ27" s="32">
        <f t="shared" si="39"/>
        <v>15</v>
      </c>
      <c r="BA27" s="32">
        <f t="shared" si="39"/>
        <v>0</v>
      </c>
      <c r="BB27" s="32">
        <f t="shared" si="39"/>
        <v>0</v>
      </c>
      <c r="BC27" s="32">
        <f t="shared" si="39"/>
        <v>15</v>
      </c>
      <c r="BD27" s="32">
        <f t="shared" si="39"/>
        <v>-1</v>
      </c>
      <c r="BE27" s="32">
        <f t="shared" si="39"/>
        <v>0</v>
      </c>
      <c r="BF27" s="32">
        <f t="shared" si="39"/>
        <v>45</v>
      </c>
      <c r="BG27" s="32">
        <f t="shared" si="39"/>
        <v>30</v>
      </c>
      <c r="BH27" s="32">
        <f t="shared" si="39"/>
        <v>30</v>
      </c>
      <c r="BI27" s="32">
        <f t="shared" si="39"/>
        <v>45</v>
      </c>
      <c r="BJ27" s="32">
        <f t="shared" si="39"/>
        <v>90</v>
      </c>
      <c r="BK27" s="32">
        <f t="shared" si="39"/>
        <v>90</v>
      </c>
      <c r="BM27" s="26" t="s">
        <v>391</v>
      </c>
      <c r="BN27" s="17" t="s">
        <v>7</v>
      </c>
      <c r="BO27" s="17" t="s">
        <v>423</v>
      </c>
      <c r="BP27" s="26" t="s">
        <v>400</v>
      </c>
      <c r="BQ27" s="26" t="s">
        <v>401</v>
      </c>
      <c r="BR27" s="17" t="s">
        <v>424</v>
      </c>
      <c r="BS27" s="26" t="s">
        <v>402</v>
      </c>
      <c r="BT27" s="26" t="s">
        <v>403</v>
      </c>
      <c r="BU27" s="36" t="s">
        <v>404</v>
      </c>
      <c r="BV27" s="36" t="s">
        <v>405</v>
      </c>
      <c r="BW27" s="26"/>
    </row>
    <row r="28" spans="3:83" x14ac:dyDescent="0.3">
      <c r="L28" s="32">
        <f>L7</f>
        <v>32</v>
      </c>
      <c r="M28" s="32">
        <f t="shared" ref="M28:AE28" si="40">M7</f>
        <v>-45</v>
      </c>
      <c r="N28" s="32">
        <f t="shared" si="40"/>
        <v>-30</v>
      </c>
      <c r="O28" s="32">
        <f t="shared" si="40"/>
        <v>-30</v>
      </c>
      <c r="P28" s="32">
        <f t="shared" si="40"/>
        <v>0</v>
      </c>
      <c r="Q28" s="32">
        <f t="shared" si="40"/>
        <v>-1</v>
      </c>
      <c r="R28" s="32">
        <f t="shared" si="40"/>
        <v>0</v>
      </c>
      <c r="S28" s="32">
        <f t="shared" si="40"/>
        <v>-45</v>
      </c>
      <c r="T28" s="32">
        <f t="shared" si="40"/>
        <v>-1</v>
      </c>
      <c r="U28" s="32">
        <f t="shared" si="40"/>
        <v>0</v>
      </c>
      <c r="V28" s="32">
        <f t="shared" si="40"/>
        <v>0</v>
      </c>
      <c r="W28" s="32">
        <f t="shared" si="40"/>
        <v>30</v>
      </c>
      <c r="X28" s="32">
        <f t="shared" si="40"/>
        <v>45</v>
      </c>
      <c r="Y28" s="32">
        <f t="shared" si="40"/>
        <v>45</v>
      </c>
      <c r="Z28" s="32">
        <f t="shared" si="40"/>
        <v>60</v>
      </c>
      <c r="AA28" s="32">
        <f t="shared" si="40"/>
        <v>30</v>
      </c>
      <c r="AB28" s="32">
        <f t="shared" si="40"/>
        <v>-1</v>
      </c>
      <c r="AC28" s="32">
        <f t="shared" si="40"/>
        <v>75</v>
      </c>
      <c r="AD28" s="32">
        <f t="shared" si="40"/>
        <v>-60</v>
      </c>
      <c r="AE28" s="32">
        <f t="shared" si="40"/>
        <v>-75</v>
      </c>
      <c r="AF28" s="32"/>
      <c r="AG28" s="32"/>
      <c r="AH28" s="32"/>
      <c r="AI28" s="32"/>
      <c r="AJ28" s="32"/>
      <c r="AK28" s="32"/>
      <c r="AL28" s="32"/>
      <c r="AM28" s="32"/>
      <c r="AN28" s="32"/>
      <c r="AR28" s="31">
        <f>AR7</f>
        <v>32</v>
      </c>
      <c r="AS28" s="32">
        <f t="shared" ref="AS28:BK28" si="41">AS7</f>
        <v>-45</v>
      </c>
      <c r="AT28" s="32">
        <f t="shared" si="41"/>
        <v>-15</v>
      </c>
      <c r="AU28" s="32">
        <f t="shared" si="41"/>
        <v>-45</v>
      </c>
      <c r="AV28" s="32">
        <f t="shared" si="41"/>
        <v>-1</v>
      </c>
      <c r="AW28" s="32">
        <f t="shared" si="41"/>
        <v>-15</v>
      </c>
      <c r="AX28" s="32">
        <f t="shared" si="41"/>
        <v>-30</v>
      </c>
      <c r="AY28" s="32">
        <f t="shared" si="41"/>
        <v>-30</v>
      </c>
      <c r="AZ28" s="32">
        <f t="shared" si="41"/>
        <v>15</v>
      </c>
      <c r="BA28" s="32">
        <f t="shared" si="41"/>
        <v>0</v>
      </c>
      <c r="BB28" s="32">
        <f t="shared" si="41"/>
        <v>-1</v>
      </c>
      <c r="BC28" s="32">
        <f t="shared" si="41"/>
        <v>15</v>
      </c>
      <c r="BD28" s="32">
        <f t="shared" si="41"/>
        <v>-1</v>
      </c>
      <c r="BE28" s="32">
        <f t="shared" si="41"/>
        <v>0</v>
      </c>
      <c r="BF28" s="32">
        <f t="shared" si="41"/>
        <v>45</v>
      </c>
      <c r="BG28" s="32">
        <f t="shared" si="41"/>
        <v>30</v>
      </c>
      <c r="BH28" s="32">
        <f t="shared" si="41"/>
        <v>30</v>
      </c>
      <c r="BI28" s="32">
        <f t="shared" si="41"/>
        <v>45</v>
      </c>
      <c r="BJ28" s="32">
        <f t="shared" si="41"/>
        <v>90</v>
      </c>
      <c r="BK28" s="32">
        <f t="shared" si="41"/>
        <v>90</v>
      </c>
      <c r="BM28" s="34">
        <v>1</v>
      </c>
      <c r="BN28" s="35">
        <v>32</v>
      </c>
      <c r="BO28" s="25">
        <v>2.4286128663675299E-17</v>
      </c>
      <c r="BP28" s="1">
        <f>horseshoe2!AX2</f>
        <v>2.6020852139652109E-17</v>
      </c>
      <c r="BQ28" s="1">
        <f>horseshoe2!AX22</f>
        <v>0</v>
      </c>
      <c r="BR28" s="25">
        <v>-2.775557561562891E-17</v>
      </c>
      <c r="BS28" s="1">
        <f>horseshoe2!AY2</f>
        <v>-2.775557561562891E-17</v>
      </c>
      <c r="BT28" s="1">
        <f>horseshoe2!AY22</f>
        <v>0</v>
      </c>
      <c r="BU28" s="1">
        <f>horseshoe2!S2</f>
        <v>0</v>
      </c>
      <c r="BV28" s="1">
        <f>horseshoe2!S22</f>
        <v>0</v>
      </c>
    </row>
    <row r="29" spans="3:83" x14ac:dyDescent="0.3">
      <c r="L29" s="32">
        <f>L17</f>
        <v>30</v>
      </c>
      <c r="M29" s="32">
        <f t="shared" ref="M29:AE29" si="42">M17</f>
        <v>-45</v>
      </c>
      <c r="N29" s="32">
        <f t="shared" si="42"/>
        <v>-30</v>
      </c>
      <c r="O29" s="32">
        <f t="shared" si="42"/>
        <v>-30</v>
      </c>
      <c r="P29" s="32">
        <f t="shared" si="42"/>
        <v>0</v>
      </c>
      <c r="Q29" s="32">
        <f t="shared" si="42"/>
        <v>-1</v>
      </c>
      <c r="R29" s="32">
        <f t="shared" si="42"/>
        <v>0</v>
      </c>
      <c r="S29" s="32">
        <f t="shared" si="42"/>
        <v>-45</v>
      </c>
      <c r="T29" s="32">
        <f t="shared" si="42"/>
        <v>-1</v>
      </c>
      <c r="U29" s="32">
        <f t="shared" si="42"/>
        <v>0</v>
      </c>
      <c r="V29" s="32">
        <f t="shared" si="42"/>
        <v>0</v>
      </c>
      <c r="W29" s="32">
        <f t="shared" si="42"/>
        <v>-1</v>
      </c>
      <c r="X29" s="32">
        <f t="shared" si="42"/>
        <v>45</v>
      </c>
      <c r="Y29" s="32">
        <f t="shared" si="42"/>
        <v>45</v>
      </c>
      <c r="Z29" s="32">
        <f t="shared" si="42"/>
        <v>60</v>
      </c>
      <c r="AA29" s="32">
        <f t="shared" si="42"/>
        <v>30</v>
      </c>
      <c r="AB29" s="32">
        <f t="shared" si="42"/>
        <v>-1</v>
      </c>
      <c r="AC29" s="32">
        <f t="shared" si="42"/>
        <v>75</v>
      </c>
      <c r="AD29" s="32">
        <f t="shared" si="42"/>
        <v>-60</v>
      </c>
      <c r="AE29" s="32">
        <f t="shared" si="42"/>
        <v>-75</v>
      </c>
      <c r="AF29" s="32"/>
      <c r="AG29" s="32"/>
      <c r="AH29" s="32"/>
      <c r="AI29" s="32"/>
      <c r="AJ29" s="32"/>
      <c r="AK29" s="32"/>
      <c r="AL29" s="32"/>
      <c r="AM29" s="32"/>
      <c r="AN29" s="32"/>
      <c r="AR29" s="31">
        <f>AR22</f>
        <v>30</v>
      </c>
      <c r="AS29" s="32">
        <f t="shared" ref="AS29:BK29" si="43">AS22</f>
        <v>-45</v>
      </c>
      <c r="AT29" s="32">
        <f t="shared" si="43"/>
        <v>-15</v>
      </c>
      <c r="AU29" s="32">
        <f t="shared" si="43"/>
        <v>-45</v>
      </c>
      <c r="AV29" s="32">
        <f t="shared" si="43"/>
        <v>-1</v>
      </c>
      <c r="AW29" s="32">
        <f t="shared" si="43"/>
        <v>-15</v>
      </c>
      <c r="AX29" s="32">
        <f t="shared" si="43"/>
        <v>-30</v>
      </c>
      <c r="AY29" s="32">
        <f t="shared" si="43"/>
        <v>-30</v>
      </c>
      <c r="AZ29" s="32">
        <f t="shared" si="43"/>
        <v>-1</v>
      </c>
      <c r="BA29" s="32">
        <f t="shared" si="43"/>
        <v>0</v>
      </c>
      <c r="BB29" s="32">
        <f t="shared" si="43"/>
        <v>-1</v>
      </c>
      <c r="BC29" s="32">
        <f t="shared" si="43"/>
        <v>15</v>
      </c>
      <c r="BD29" s="32">
        <f t="shared" si="43"/>
        <v>-1</v>
      </c>
      <c r="BE29" s="32">
        <f t="shared" si="43"/>
        <v>0</v>
      </c>
      <c r="BF29" s="32">
        <f t="shared" si="43"/>
        <v>45</v>
      </c>
      <c r="BG29" s="32">
        <f t="shared" si="43"/>
        <v>30</v>
      </c>
      <c r="BH29" s="32">
        <f t="shared" si="43"/>
        <v>30</v>
      </c>
      <c r="BI29" s="32">
        <f t="shared" si="43"/>
        <v>45</v>
      </c>
      <c r="BJ29" s="32">
        <f t="shared" si="43"/>
        <v>90</v>
      </c>
      <c r="BK29" s="32">
        <f t="shared" si="43"/>
        <v>90</v>
      </c>
      <c r="BM29" s="34">
        <v>2</v>
      </c>
      <c r="BN29" s="35">
        <v>28</v>
      </c>
      <c r="BO29" s="25">
        <v>2.5773034500226849E-17</v>
      </c>
      <c r="BP29" s="1">
        <f>horseshoe2!AX3</f>
        <v>1.5860328923216521E-17</v>
      </c>
      <c r="BQ29" s="1">
        <f>horseshoe2!AX23</f>
        <v>-1.9825411154020651E-18</v>
      </c>
      <c r="BR29" s="25">
        <v>-3.2946626859170872E-17</v>
      </c>
      <c r="BS29" s="1">
        <f>horseshoe2!AY3</f>
        <v>-4.7580986769649557E-17</v>
      </c>
      <c r="BT29" s="1">
        <f>horseshoe2!AY23</f>
        <v>-3.9650822308041303E-18</v>
      </c>
      <c r="BU29" s="1">
        <f>horseshoe2!S3</f>
        <v>0</v>
      </c>
      <c r="BV29" s="1">
        <f>horseshoe2!S23</f>
        <v>0</v>
      </c>
    </row>
    <row r="30" spans="3:83" x14ac:dyDescent="0.3">
      <c r="L30" s="32">
        <f>L8</f>
        <v>28</v>
      </c>
      <c r="M30" s="32">
        <f t="shared" ref="M30:AE30" si="44">M8</f>
        <v>-45</v>
      </c>
      <c r="N30" s="32">
        <f t="shared" si="44"/>
        <v>-1</v>
      </c>
      <c r="O30" s="32">
        <f t="shared" si="44"/>
        <v>-30</v>
      </c>
      <c r="P30" s="32">
        <f t="shared" si="44"/>
        <v>0</v>
      </c>
      <c r="Q30" s="32">
        <f t="shared" si="44"/>
        <v>-1</v>
      </c>
      <c r="R30" s="32">
        <f t="shared" si="44"/>
        <v>0</v>
      </c>
      <c r="S30" s="32">
        <f t="shared" si="44"/>
        <v>-45</v>
      </c>
      <c r="T30" s="32">
        <f t="shared" si="44"/>
        <v>-1</v>
      </c>
      <c r="U30" s="32">
        <f t="shared" si="44"/>
        <v>0</v>
      </c>
      <c r="V30" s="32">
        <f t="shared" si="44"/>
        <v>0</v>
      </c>
      <c r="W30" s="32">
        <f t="shared" si="44"/>
        <v>-1</v>
      </c>
      <c r="X30" s="32">
        <f t="shared" si="44"/>
        <v>45</v>
      </c>
      <c r="Y30" s="32">
        <f t="shared" si="44"/>
        <v>45</v>
      </c>
      <c r="Z30" s="32">
        <f t="shared" si="44"/>
        <v>60</v>
      </c>
      <c r="AA30" s="32">
        <f t="shared" si="44"/>
        <v>30</v>
      </c>
      <c r="AB30" s="32">
        <f t="shared" si="44"/>
        <v>-1</v>
      </c>
      <c r="AC30" s="32">
        <f t="shared" si="44"/>
        <v>75</v>
      </c>
      <c r="AD30" s="32">
        <f t="shared" si="44"/>
        <v>-60</v>
      </c>
      <c r="AE30" s="32">
        <f t="shared" si="44"/>
        <v>-75</v>
      </c>
      <c r="AF30" s="32"/>
      <c r="AG30" s="32"/>
      <c r="AH30" s="32"/>
      <c r="AI30" s="32"/>
      <c r="AJ30" s="32"/>
      <c r="AK30" s="32"/>
      <c r="AL30" s="32"/>
      <c r="AM30" s="32"/>
      <c r="AN30" s="32"/>
      <c r="AR30" s="31">
        <f>AR8</f>
        <v>28</v>
      </c>
      <c r="AS30" s="32">
        <f t="shared" ref="AS30:BK30" si="45">AS8</f>
        <v>-45</v>
      </c>
      <c r="AT30" s="32">
        <f t="shared" si="45"/>
        <v>-1</v>
      </c>
      <c r="AU30" s="32">
        <f t="shared" si="45"/>
        <v>-45</v>
      </c>
      <c r="AV30" s="32">
        <f t="shared" si="45"/>
        <v>-1</v>
      </c>
      <c r="AW30" s="32">
        <f t="shared" si="45"/>
        <v>-15</v>
      </c>
      <c r="AX30" s="32">
        <f t="shared" si="45"/>
        <v>-30</v>
      </c>
      <c r="AY30" s="32">
        <f t="shared" si="45"/>
        <v>-30</v>
      </c>
      <c r="AZ30" s="32">
        <f t="shared" si="45"/>
        <v>-1</v>
      </c>
      <c r="BA30" s="32">
        <f t="shared" si="45"/>
        <v>0</v>
      </c>
      <c r="BB30" s="32">
        <f t="shared" si="45"/>
        <v>-1</v>
      </c>
      <c r="BC30" s="32">
        <f t="shared" si="45"/>
        <v>15</v>
      </c>
      <c r="BD30" s="32">
        <f t="shared" si="45"/>
        <v>-1</v>
      </c>
      <c r="BE30" s="32">
        <f t="shared" si="45"/>
        <v>0</v>
      </c>
      <c r="BF30" s="32">
        <f t="shared" si="45"/>
        <v>45</v>
      </c>
      <c r="BG30" s="32">
        <f t="shared" si="45"/>
        <v>30</v>
      </c>
      <c r="BH30" s="32">
        <f t="shared" si="45"/>
        <v>30</v>
      </c>
      <c r="BI30" s="32">
        <f t="shared" si="45"/>
        <v>45</v>
      </c>
      <c r="BJ30" s="32">
        <f t="shared" si="45"/>
        <v>90</v>
      </c>
      <c r="BK30" s="32">
        <f t="shared" si="45"/>
        <v>90</v>
      </c>
      <c r="BM30" s="34">
        <v>3</v>
      </c>
      <c r="BN30" s="35">
        <v>20</v>
      </c>
      <c r="BO30" s="25">
        <v>1.9428902930940241E-17</v>
      </c>
      <c r="BP30" s="1">
        <f>horseshoe2!AX4</f>
        <v>1.387778780781446E-17</v>
      </c>
      <c r="BQ30" s="1">
        <f>horseshoe2!AX24</f>
        <v>0</v>
      </c>
      <c r="BR30" s="25">
        <v>-2.2204460492503129E-17</v>
      </c>
      <c r="BS30" s="1">
        <f>horseshoe2!AY4</f>
        <v>-2.2776579365114122E-17</v>
      </c>
      <c r="BT30" s="1">
        <f>horseshoe2!AY24</f>
        <v>-1.71635661783295E-18</v>
      </c>
      <c r="BU30" s="1">
        <f>horseshoe2!S4</f>
        <v>0</v>
      </c>
      <c r="BV30" s="1">
        <f>horseshoe2!S24</f>
        <v>0</v>
      </c>
    </row>
    <row r="31" spans="3:83" x14ac:dyDescent="0.3">
      <c r="L31" s="32">
        <f>L21</f>
        <v>24</v>
      </c>
      <c r="M31" s="32">
        <f t="shared" ref="M31:AE31" si="46">M21</f>
        <v>-45</v>
      </c>
      <c r="N31" s="32">
        <f t="shared" si="46"/>
        <v>-1</v>
      </c>
      <c r="O31" s="32">
        <f t="shared" si="46"/>
        <v>-30</v>
      </c>
      <c r="P31" s="32">
        <f t="shared" si="46"/>
        <v>0</v>
      </c>
      <c r="Q31" s="32">
        <f t="shared" si="46"/>
        <v>-1</v>
      </c>
      <c r="R31" s="32">
        <f t="shared" si="46"/>
        <v>-1</v>
      </c>
      <c r="S31" s="32">
        <f t="shared" si="46"/>
        <v>-45</v>
      </c>
      <c r="T31" s="32">
        <f t="shared" si="46"/>
        <v>-1</v>
      </c>
      <c r="U31" s="32">
        <f t="shared" si="46"/>
        <v>0</v>
      </c>
      <c r="V31" s="32">
        <f t="shared" si="46"/>
        <v>-1</v>
      </c>
      <c r="W31" s="32">
        <f t="shared" si="46"/>
        <v>-1</v>
      </c>
      <c r="X31" s="32">
        <f t="shared" si="46"/>
        <v>45</v>
      </c>
      <c r="Y31" s="32">
        <f t="shared" si="46"/>
        <v>45</v>
      </c>
      <c r="Z31" s="32">
        <f t="shared" si="46"/>
        <v>60</v>
      </c>
      <c r="AA31" s="32">
        <f t="shared" si="46"/>
        <v>30</v>
      </c>
      <c r="AB31" s="32">
        <f t="shared" si="46"/>
        <v>-1</v>
      </c>
      <c r="AC31" s="32">
        <f t="shared" si="46"/>
        <v>75</v>
      </c>
      <c r="AD31" s="32">
        <f t="shared" si="46"/>
        <v>-60</v>
      </c>
      <c r="AE31" s="32">
        <f t="shared" si="46"/>
        <v>-75</v>
      </c>
      <c r="AF31" s="32"/>
      <c r="AG31" s="32"/>
      <c r="AH31" s="32"/>
      <c r="AI31" s="32"/>
      <c r="AJ31" s="32"/>
      <c r="AK31" s="32"/>
      <c r="AL31" s="32"/>
      <c r="AM31" s="32"/>
      <c r="AN31" s="32"/>
      <c r="AR31" s="31">
        <f>AR14</f>
        <v>24</v>
      </c>
      <c r="AS31" s="32">
        <f t="shared" ref="AS31:BK31" si="47">AS14</f>
        <v>-45</v>
      </c>
      <c r="AT31" s="32">
        <f t="shared" si="47"/>
        <v>-1</v>
      </c>
      <c r="AU31" s="32">
        <f t="shared" si="47"/>
        <v>-45</v>
      </c>
      <c r="AV31" s="32">
        <f t="shared" si="47"/>
        <v>-1</v>
      </c>
      <c r="AW31" s="32">
        <f t="shared" si="47"/>
        <v>-15</v>
      </c>
      <c r="AX31" s="32">
        <f t="shared" si="47"/>
        <v>-30</v>
      </c>
      <c r="AY31" s="32">
        <f t="shared" si="47"/>
        <v>-30</v>
      </c>
      <c r="AZ31" s="32">
        <f t="shared" si="47"/>
        <v>-1</v>
      </c>
      <c r="BA31" s="32">
        <f t="shared" si="47"/>
        <v>0</v>
      </c>
      <c r="BB31" s="32">
        <f t="shared" si="47"/>
        <v>-1</v>
      </c>
      <c r="BC31" s="32">
        <f t="shared" si="47"/>
        <v>15</v>
      </c>
      <c r="BD31" s="32">
        <f t="shared" si="47"/>
        <v>-1</v>
      </c>
      <c r="BE31" s="32">
        <f t="shared" si="47"/>
        <v>-1</v>
      </c>
      <c r="BF31" s="32">
        <f t="shared" si="47"/>
        <v>45</v>
      </c>
      <c r="BG31" s="32">
        <f t="shared" si="47"/>
        <v>30</v>
      </c>
      <c r="BH31" s="32">
        <f t="shared" si="47"/>
        <v>30</v>
      </c>
      <c r="BI31" s="32">
        <f t="shared" si="47"/>
        <v>45</v>
      </c>
      <c r="BJ31" s="32">
        <f t="shared" si="47"/>
        <v>-1</v>
      </c>
      <c r="BK31" s="32">
        <f t="shared" si="47"/>
        <v>90</v>
      </c>
      <c r="BM31" s="34">
        <v>4</v>
      </c>
      <c r="BN31" s="35">
        <v>18</v>
      </c>
      <c r="BO31" s="25">
        <v>-0.1111111111111111</v>
      </c>
      <c r="BP31" s="1">
        <f>horseshoe2!AX5</f>
        <v>-0.1111111111111111</v>
      </c>
      <c r="BQ31" s="1">
        <f>horseshoe2!AX25</f>
        <v>0.1111111111111111</v>
      </c>
      <c r="BR31" s="25">
        <v>-3.7007434154171883E-17</v>
      </c>
      <c r="BS31" s="1">
        <f>horseshoe2!AY5</f>
        <v>-3.7007434154171883E-17</v>
      </c>
      <c r="BT31" s="1">
        <f>horseshoe2!AY25</f>
        <v>1.170012374848953E-17</v>
      </c>
      <c r="BU31" s="1">
        <f>horseshoe2!S5</f>
        <v>0</v>
      </c>
      <c r="BV31" s="1">
        <f>horseshoe2!S25</f>
        <v>0</v>
      </c>
    </row>
    <row r="32" spans="3:83" x14ac:dyDescent="0.3">
      <c r="L32" s="32">
        <f>L24</f>
        <v>22</v>
      </c>
      <c r="M32" s="32">
        <f t="shared" ref="M32:AE32" si="48">M24</f>
        <v>-45</v>
      </c>
      <c r="N32" s="32">
        <f t="shared" si="48"/>
        <v>-1</v>
      </c>
      <c r="O32" s="32">
        <f t="shared" si="48"/>
        <v>-30</v>
      </c>
      <c r="P32" s="32">
        <f t="shared" si="48"/>
        <v>0</v>
      </c>
      <c r="Q32" s="32">
        <f t="shared" si="48"/>
        <v>-1</v>
      </c>
      <c r="R32" s="32">
        <f t="shared" si="48"/>
        <v>-1</v>
      </c>
      <c r="S32" s="32">
        <f t="shared" si="48"/>
        <v>-45</v>
      </c>
      <c r="T32" s="32">
        <f t="shared" si="48"/>
        <v>-1</v>
      </c>
      <c r="U32" s="32">
        <f t="shared" si="48"/>
        <v>0</v>
      </c>
      <c r="V32" s="32">
        <f t="shared" si="48"/>
        <v>-1</v>
      </c>
      <c r="W32" s="32">
        <f t="shared" si="48"/>
        <v>-1</v>
      </c>
      <c r="X32" s="32">
        <f t="shared" si="48"/>
        <v>45</v>
      </c>
      <c r="Y32" s="32">
        <f t="shared" si="48"/>
        <v>45</v>
      </c>
      <c r="Z32" s="32">
        <f t="shared" si="48"/>
        <v>-1</v>
      </c>
      <c r="AA32" s="32">
        <f t="shared" si="48"/>
        <v>30</v>
      </c>
      <c r="AB32" s="32">
        <f t="shared" si="48"/>
        <v>-1</v>
      </c>
      <c r="AC32" s="32">
        <f t="shared" si="48"/>
        <v>75</v>
      </c>
      <c r="AD32" s="32">
        <f t="shared" si="48"/>
        <v>-60</v>
      </c>
      <c r="AE32" s="32">
        <f t="shared" si="48"/>
        <v>-75</v>
      </c>
      <c r="AF32" s="32"/>
      <c r="AG32" s="32"/>
      <c r="AH32" s="32"/>
      <c r="AI32" s="32"/>
      <c r="AJ32" s="32"/>
      <c r="AK32" s="32"/>
      <c r="AL32" s="32"/>
      <c r="AM32" s="32"/>
      <c r="AN32" s="32"/>
      <c r="AR32" s="31">
        <f>AR12</f>
        <v>22</v>
      </c>
      <c r="AS32" s="32">
        <f t="shared" ref="AS32:BK32" si="49">AS12</f>
        <v>-45</v>
      </c>
      <c r="AT32" s="32">
        <f t="shared" si="49"/>
        <v>-1</v>
      </c>
      <c r="AU32" s="32">
        <f t="shared" si="49"/>
        <v>-45</v>
      </c>
      <c r="AV32" s="32">
        <f t="shared" si="49"/>
        <v>-1</v>
      </c>
      <c r="AW32" s="32">
        <f t="shared" si="49"/>
        <v>-15</v>
      </c>
      <c r="AX32" s="32">
        <f t="shared" si="49"/>
        <v>-30</v>
      </c>
      <c r="AY32" s="32">
        <f t="shared" si="49"/>
        <v>-30</v>
      </c>
      <c r="AZ32" s="32">
        <f t="shared" si="49"/>
        <v>-1</v>
      </c>
      <c r="BA32" s="32">
        <f t="shared" si="49"/>
        <v>0</v>
      </c>
      <c r="BB32" s="32">
        <f t="shared" si="49"/>
        <v>-1</v>
      </c>
      <c r="BC32" s="32">
        <f t="shared" si="49"/>
        <v>15</v>
      </c>
      <c r="BD32" s="32">
        <f t="shared" si="49"/>
        <v>-1</v>
      </c>
      <c r="BE32" s="32">
        <f t="shared" si="49"/>
        <v>-1</v>
      </c>
      <c r="BF32" s="32">
        <f t="shared" si="49"/>
        <v>45</v>
      </c>
      <c r="BG32" s="32">
        <f t="shared" si="49"/>
        <v>30</v>
      </c>
      <c r="BH32" s="32">
        <f t="shared" si="49"/>
        <v>-1</v>
      </c>
      <c r="BI32" s="32">
        <f t="shared" si="49"/>
        <v>45</v>
      </c>
      <c r="BJ32" s="32">
        <f t="shared" si="49"/>
        <v>-1</v>
      </c>
      <c r="BK32" s="32">
        <f t="shared" si="49"/>
        <v>90</v>
      </c>
      <c r="BM32" s="34">
        <v>5</v>
      </c>
      <c r="BN32" s="35">
        <v>16</v>
      </c>
      <c r="BO32" s="25">
        <v>1.387778780781446E-17</v>
      </c>
      <c r="BP32" s="1">
        <f>horseshoe2!AX6</f>
        <v>1.387778780781446E-17</v>
      </c>
      <c r="BQ32" s="1">
        <f>horseshoe2!AX26</f>
        <v>0</v>
      </c>
      <c r="BR32" s="25">
        <v>-2.775557561562891E-17</v>
      </c>
      <c r="BS32" s="1">
        <f>horseshoe2!AY6</f>
        <v>-2.775557561562891E-17</v>
      </c>
      <c r="BT32" s="1">
        <f>horseshoe2!AY26</f>
        <v>0</v>
      </c>
      <c r="BU32" s="1">
        <f>horseshoe2!S6</f>
        <v>0</v>
      </c>
      <c r="BV32" s="1">
        <f>horseshoe2!S26</f>
        <v>0</v>
      </c>
    </row>
    <row r="33" spans="12:74" x14ac:dyDescent="0.3">
      <c r="L33" s="32">
        <f>L9</f>
        <v>20</v>
      </c>
      <c r="M33" s="32">
        <f t="shared" ref="M33:AE33" si="50">M9</f>
        <v>-45</v>
      </c>
      <c r="N33" s="32">
        <f t="shared" si="50"/>
        <v>-1</v>
      </c>
      <c r="O33" s="32">
        <f t="shared" si="50"/>
        <v>-30</v>
      </c>
      <c r="P33" s="32">
        <f t="shared" si="50"/>
        <v>0</v>
      </c>
      <c r="Q33" s="32">
        <f t="shared" si="50"/>
        <v>-1</v>
      </c>
      <c r="R33" s="32">
        <f t="shared" si="50"/>
        <v>-1</v>
      </c>
      <c r="S33" s="32">
        <f t="shared" si="50"/>
        <v>-45</v>
      </c>
      <c r="T33" s="32">
        <f t="shared" si="50"/>
        <v>-1</v>
      </c>
      <c r="U33" s="32">
        <f t="shared" si="50"/>
        <v>0</v>
      </c>
      <c r="V33" s="32">
        <f t="shared" si="50"/>
        <v>-1</v>
      </c>
      <c r="W33" s="32">
        <f t="shared" si="50"/>
        <v>-1</v>
      </c>
      <c r="X33" s="32">
        <f t="shared" si="50"/>
        <v>45</v>
      </c>
      <c r="Y33" s="32">
        <f t="shared" si="50"/>
        <v>45</v>
      </c>
      <c r="Z33" s="32">
        <f t="shared" si="50"/>
        <v>-1</v>
      </c>
      <c r="AA33" s="32">
        <f t="shared" si="50"/>
        <v>30</v>
      </c>
      <c r="AB33" s="32">
        <f t="shared" si="50"/>
        <v>-1</v>
      </c>
      <c r="AC33" s="32">
        <f t="shared" si="50"/>
        <v>75</v>
      </c>
      <c r="AD33" s="32">
        <f t="shared" si="50"/>
        <v>-1</v>
      </c>
      <c r="AE33" s="32">
        <f t="shared" si="50"/>
        <v>-75</v>
      </c>
      <c r="AF33" s="32"/>
      <c r="AG33" s="32"/>
      <c r="AH33" s="32"/>
      <c r="AI33" s="32"/>
      <c r="AJ33" s="32"/>
      <c r="AK33" s="32"/>
      <c r="AL33" s="32"/>
      <c r="AM33" s="32"/>
      <c r="AN33" s="32"/>
      <c r="AR33" s="31">
        <f>AR9</f>
        <v>20</v>
      </c>
      <c r="AS33" s="32">
        <f t="shared" ref="AS33:BK33" si="51">AS9</f>
        <v>-45</v>
      </c>
      <c r="AT33" s="32">
        <f t="shared" si="51"/>
        <v>-1</v>
      </c>
      <c r="AU33" s="32">
        <f t="shared" si="51"/>
        <v>-45</v>
      </c>
      <c r="AV33" s="32">
        <f t="shared" si="51"/>
        <v>-1</v>
      </c>
      <c r="AW33" s="32">
        <f t="shared" si="51"/>
        <v>-15</v>
      </c>
      <c r="AX33" s="32">
        <f t="shared" si="51"/>
        <v>-30</v>
      </c>
      <c r="AY33" s="32">
        <f t="shared" si="51"/>
        <v>-1</v>
      </c>
      <c r="AZ33" s="32">
        <f t="shared" si="51"/>
        <v>-1</v>
      </c>
      <c r="BA33" s="32">
        <f t="shared" si="51"/>
        <v>0</v>
      </c>
      <c r="BB33" s="32">
        <f t="shared" si="51"/>
        <v>-1</v>
      </c>
      <c r="BC33" s="32">
        <f t="shared" si="51"/>
        <v>15</v>
      </c>
      <c r="BD33" s="32">
        <f t="shared" si="51"/>
        <v>-1</v>
      </c>
      <c r="BE33" s="32">
        <f t="shared" si="51"/>
        <v>-1</v>
      </c>
      <c r="BF33" s="32">
        <f t="shared" si="51"/>
        <v>45</v>
      </c>
      <c r="BG33" s="32">
        <f t="shared" si="51"/>
        <v>30</v>
      </c>
      <c r="BH33" s="32">
        <f t="shared" si="51"/>
        <v>-1</v>
      </c>
      <c r="BI33" s="32">
        <f t="shared" si="51"/>
        <v>45</v>
      </c>
      <c r="BJ33" s="32">
        <f t="shared" si="51"/>
        <v>-1</v>
      </c>
      <c r="BK33" s="32">
        <f t="shared" si="51"/>
        <v>90</v>
      </c>
      <c r="BM33" s="34">
        <v>6</v>
      </c>
      <c r="BN33" s="35">
        <v>22</v>
      </c>
      <c r="BO33" s="25">
        <v>-7.8729582162221687E-2</v>
      </c>
      <c r="BP33" s="1">
        <f>horseshoe2!AX7</f>
        <v>-7.8729582162221673E-2</v>
      </c>
      <c r="BQ33" s="1">
        <f>horseshoe2!AX27</f>
        <v>-7.8729582162221715E-2</v>
      </c>
      <c r="BR33" s="25">
        <v>-7.8729582162221728E-2</v>
      </c>
      <c r="BS33" s="1">
        <f>horseshoe2!AY7</f>
        <v>-7.8729582162221728E-2</v>
      </c>
      <c r="BT33" s="1">
        <f>horseshoe2!AY27</f>
        <v>7.8729582162221673E-2</v>
      </c>
      <c r="BU33" s="1">
        <f>horseshoe2!S7</f>
        <v>0</v>
      </c>
      <c r="BV33" s="1">
        <f>horseshoe2!S27</f>
        <v>0</v>
      </c>
    </row>
    <row r="34" spans="12:74" x14ac:dyDescent="0.3">
      <c r="L34" s="32">
        <f>L10</f>
        <v>18</v>
      </c>
      <c r="M34" s="32">
        <f t="shared" ref="M34:AE34" si="52">M10</f>
        <v>-45</v>
      </c>
      <c r="N34" s="32">
        <f t="shared" si="52"/>
        <v>-1</v>
      </c>
      <c r="O34" s="32">
        <f t="shared" si="52"/>
        <v>-30</v>
      </c>
      <c r="P34" s="32">
        <f t="shared" si="52"/>
        <v>0</v>
      </c>
      <c r="Q34" s="32">
        <f t="shared" si="52"/>
        <v>-1</v>
      </c>
      <c r="R34" s="32">
        <f t="shared" si="52"/>
        <v>-1</v>
      </c>
      <c r="S34" s="32">
        <f t="shared" si="52"/>
        <v>-1</v>
      </c>
      <c r="T34" s="32">
        <f t="shared" si="52"/>
        <v>-1</v>
      </c>
      <c r="U34" s="32">
        <f t="shared" si="52"/>
        <v>0</v>
      </c>
      <c r="V34" s="32">
        <f t="shared" si="52"/>
        <v>-1</v>
      </c>
      <c r="W34" s="32">
        <f t="shared" si="52"/>
        <v>-1</v>
      </c>
      <c r="X34" s="32">
        <f t="shared" si="52"/>
        <v>45</v>
      </c>
      <c r="Y34" s="32">
        <f t="shared" si="52"/>
        <v>45</v>
      </c>
      <c r="Z34" s="32">
        <f t="shared" si="52"/>
        <v>-1</v>
      </c>
      <c r="AA34" s="32">
        <f t="shared" si="52"/>
        <v>30</v>
      </c>
      <c r="AB34" s="32">
        <f t="shared" si="52"/>
        <v>-1</v>
      </c>
      <c r="AC34" s="32">
        <f t="shared" si="52"/>
        <v>75</v>
      </c>
      <c r="AD34" s="32">
        <f t="shared" si="52"/>
        <v>-1</v>
      </c>
      <c r="AE34" s="32">
        <f t="shared" si="52"/>
        <v>-75</v>
      </c>
      <c r="AF34" s="32"/>
      <c r="AG34" s="32"/>
      <c r="AH34" s="32"/>
      <c r="AI34" s="32"/>
      <c r="AJ34" s="32"/>
      <c r="AK34" s="32"/>
      <c r="AL34" s="32"/>
      <c r="AM34" s="32"/>
      <c r="AN34" s="32"/>
      <c r="AR34" s="31">
        <f>AR10</f>
        <v>18</v>
      </c>
      <c r="AS34" s="32">
        <f t="shared" ref="AS34:BK34" si="53">AS10</f>
        <v>-45</v>
      </c>
      <c r="AT34" s="32">
        <f t="shared" si="53"/>
        <v>-1</v>
      </c>
      <c r="AU34" s="32">
        <f t="shared" si="53"/>
        <v>-45</v>
      </c>
      <c r="AV34" s="32">
        <f t="shared" si="53"/>
        <v>-1</v>
      </c>
      <c r="AW34" s="32">
        <f t="shared" si="53"/>
        <v>-15</v>
      </c>
      <c r="AX34" s="32">
        <f t="shared" si="53"/>
        <v>-30</v>
      </c>
      <c r="AY34" s="32">
        <f t="shared" si="53"/>
        <v>-1</v>
      </c>
      <c r="AZ34" s="32">
        <f t="shared" si="53"/>
        <v>-1</v>
      </c>
      <c r="BA34" s="32">
        <f t="shared" si="53"/>
        <v>0</v>
      </c>
      <c r="BB34" s="32">
        <f t="shared" si="53"/>
        <v>-1</v>
      </c>
      <c r="BC34" s="32">
        <f t="shared" si="53"/>
        <v>15</v>
      </c>
      <c r="BD34" s="32">
        <f t="shared" si="53"/>
        <v>-1</v>
      </c>
      <c r="BE34" s="32">
        <f t="shared" si="53"/>
        <v>-1</v>
      </c>
      <c r="BF34" s="32">
        <f t="shared" si="53"/>
        <v>-1</v>
      </c>
      <c r="BG34" s="32">
        <f t="shared" si="53"/>
        <v>30</v>
      </c>
      <c r="BH34" s="32">
        <f t="shared" si="53"/>
        <v>-1</v>
      </c>
      <c r="BI34" s="32">
        <f t="shared" si="53"/>
        <v>45</v>
      </c>
      <c r="BJ34" s="32">
        <f t="shared" si="53"/>
        <v>-1</v>
      </c>
      <c r="BK34" s="32">
        <f t="shared" si="53"/>
        <v>90</v>
      </c>
      <c r="BM34" s="34">
        <v>7</v>
      </c>
      <c r="BN34" s="35">
        <v>18</v>
      </c>
      <c r="BO34" s="25">
        <v>-0.1111111111111111</v>
      </c>
      <c r="BP34" s="1">
        <f>horseshoe2!AX8</f>
        <v>-0.1111111111111111</v>
      </c>
      <c r="BQ34" s="1">
        <f>horseshoe2!AX28</f>
        <v>0.1111111111111111</v>
      </c>
      <c r="BR34" s="25">
        <v>-3.7007434154171883E-17</v>
      </c>
      <c r="BS34" s="1">
        <f>horseshoe2!AY8</f>
        <v>-3.7007434154171883E-17</v>
      </c>
      <c r="BT34" s="1">
        <f>horseshoe2!AY28</f>
        <v>1.170012374848953E-17</v>
      </c>
      <c r="BU34" s="1">
        <f>horseshoe2!S8</f>
        <v>0</v>
      </c>
      <c r="BV34" s="1">
        <f>horseshoe2!S28</f>
        <v>0</v>
      </c>
    </row>
    <row r="35" spans="12:74" x14ac:dyDescent="0.3">
      <c r="L35" s="32">
        <f>L11</f>
        <v>16</v>
      </c>
      <c r="M35" s="32">
        <f t="shared" ref="M35:AE35" si="54">M11</f>
        <v>-45</v>
      </c>
      <c r="N35" s="32">
        <f t="shared" si="54"/>
        <v>-1</v>
      </c>
      <c r="O35" s="32">
        <f t="shared" si="54"/>
        <v>-30</v>
      </c>
      <c r="P35" s="32">
        <f t="shared" si="54"/>
        <v>0</v>
      </c>
      <c r="Q35" s="32">
        <f t="shared" si="54"/>
        <v>-1</v>
      </c>
      <c r="R35" s="32">
        <f t="shared" si="54"/>
        <v>-1</v>
      </c>
      <c r="S35" s="32">
        <f t="shared" si="54"/>
        <v>-1</v>
      </c>
      <c r="T35" s="32">
        <f t="shared" si="54"/>
        <v>-1</v>
      </c>
      <c r="U35" s="32">
        <f t="shared" si="54"/>
        <v>0</v>
      </c>
      <c r="V35" s="32">
        <f t="shared" si="54"/>
        <v>-1</v>
      </c>
      <c r="W35" s="32">
        <f t="shared" si="54"/>
        <v>-1</v>
      </c>
      <c r="X35" s="32">
        <f t="shared" si="54"/>
        <v>45</v>
      </c>
      <c r="Y35" s="32">
        <f t="shared" si="54"/>
        <v>-1</v>
      </c>
      <c r="Z35" s="32">
        <f t="shared" si="54"/>
        <v>-1</v>
      </c>
      <c r="AA35" s="32">
        <f t="shared" si="54"/>
        <v>30</v>
      </c>
      <c r="AB35" s="32">
        <f t="shared" si="54"/>
        <v>-1</v>
      </c>
      <c r="AC35" s="32">
        <f t="shared" si="54"/>
        <v>75</v>
      </c>
      <c r="AD35" s="32">
        <f t="shared" si="54"/>
        <v>-1</v>
      </c>
      <c r="AE35" s="32">
        <f t="shared" si="54"/>
        <v>-75</v>
      </c>
      <c r="AF35" s="32"/>
      <c r="AG35" s="32"/>
      <c r="AH35" s="32"/>
      <c r="AI35" s="32"/>
      <c r="AJ35" s="32"/>
      <c r="AK35" s="32"/>
      <c r="AL35" s="32"/>
      <c r="AM35" s="32"/>
      <c r="AN35" s="32"/>
      <c r="AR35" s="31">
        <f>AR11</f>
        <v>16</v>
      </c>
      <c r="AS35" s="32">
        <f t="shared" ref="AS35:BK35" si="55">AS11</f>
        <v>-45</v>
      </c>
      <c r="AT35" s="32">
        <f t="shared" si="55"/>
        <v>-1</v>
      </c>
      <c r="AU35" s="32">
        <f t="shared" si="55"/>
        <v>-1</v>
      </c>
      <c r="AV35" s="32">
        <f t="shared" si="55"/>
        <v>-1</v>
      </c>
      <c r="AW35" s="32">
        <f t="shared" si="55"/>
        <v>-15</v>
      </c>
      <c r="AX35" s="32">
        <f t="shared" si="55"/>
        <v>-30</v>
      </c>
      <c r="AY35" s="32">
        <f t="shared" si="55"/>
        <v>-1</v>
      </c>
      <c r="AZ35" s="32">
        <f t="shared" si="55"/>
        <v>-1</v>
      </c>
      <c r="BA35" s="32">
        <f t="shared" si="55"/>
        <v>0</v>
      </c>
      <c r="BB35" s="32">
        <f t="shared" si="55"/>
        <v>-1</v>
      </c>
      <c r="BC35" s="32">
        <f t="shared" si="55"/>
        <v>15</v>
      </c>
      <c r="BD35" s="32">
        <f t="shared" si="55"/>
        <v>-1</v>
      </c>
      <c r="BE35" s="32">
        <f t="shared" si="55"/>
        <v>-1</v>
      </c>
      <c r="BF35" s="32">
        <f t="shared" si="55"/>
        <v>-1</v>
      </c>
      <c r="BG35" s="32">
        <f t="shared" si="55"/>
        <v>30</v>
      </c>
      <c r="BH35" s="32">
        <f t="shared" si="55"/>
        <v>-1</v>
      </c>
      <c r="BI35" s="32">
        <f t="shared" si="55"/>
        <v>45</v>
      </c>
      <c r="BJ35" s="32">
        <f t="shared" si="55"/>
        <v>-1</v>
      </c>
      <c r="BK35" s="32">
        <f t="shared" si="55"/>
        <v>90</v>
      </c>
      <c r="BM35" s="34">
        <v>8</v>
      </c>
      <c r="BN35" s="35">
        <v>24</v>
      </c>
      <c r="BO35" s="25">
        <v>9.2518585385429707E-18</v>
      </c>
      <c r="BP35" s="1">
        <f>horseshoe2!AX9</f>
        <v>4.6259292692714853E-18</v>
      </c>
      <c r="BQ35" s="1">
        <f>horseshoe2!AX29</f>
        <v>-4.6259292692714853E-18</v>
      </c>
      <c r="BR35" s="25">
        <v>-1.7550185622734299E-17</v>
      </c>
      <c r="BS35" s="1">
        <f>horseshoe2!AY9</f>
        <v>-1.8503717077085941E-17</v>
      </c>
      <c r="BT35" s="1">
        <f>horseshoe2!AY29</f>
        <v>-1.387778780781446E-17</v>
      </c>
      <c r="BU35" s="1">
        <f>horseshoe2!S9</f>
        <v>0</v>
      </c>
      <c r="BV35" s="1">
        <f>horseshoe2!S29</f>
        <v>0</v>
      </c>
    </row>
    <row r="36" spans="12:74" x14ac:dyDescent="0.3"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BM36" s="34">
        <v>9</v>
      </c>
      <c r="BN36" s="35">
        <v>38</v>
      </c>
      <c r="BO36" s="25">
        <v>1.752983723092352E-17</v>
      </c>
      <c r="BP36" s="1">
        <f>horseshoe2!AX10</f>
        <v>1.752983723092352E-17</v>
      </c>
      <c r="BQ36" s="1">
        <f>horseshoe2!AX30</f>
        <v>2.6315789473684209E-2</v>
      </c>
      <c r="BR36" s="25">
        <v>-2.457757709234221E-17</v>
      </c>
      <c r="BS36" s="1">
        <f>horseshoe2!AY10</f>
        <v>-2.3373116307898031E-17</v>
      </c>
      <c r="BT36" s="1">
        <f>horseshoe2!AY30</f>
        <v>4.5580284409707288E-2</v>
      </c>
      <c r="BU36" s="1">
        <f>horseshoe2!S10</f>
        <v>0</v>
      </c>
      <c r="BV36" s="1">
        <f>horseshoe2!S30</f>
        <v>0</v>
      </c>
    </row>
    <row r="37" spans="12:74" x14ac:dyDescent="0.3">
      <c r="L37" s="26">
        <v>38</v>
      </c>
      <c r="M37" s="26">
        <v>-45</v>
      </c>
      <c r="N37" s="26">
        <v>-30</v>
      </c>
      <c r="O37" s="26">
        <v>-30</v>
      </c>
      <c r="P37" s="26">
        <v>0</v>
      </c>
      <c r="Q37" s="26">
        <v>15</v>
      </c>
      <c r="R37" s="26">
        <v>0</v>
      </c>
      <c r="S37" s="26">
        <v>-45</v>
      </c>
      <c r="T37" s="26">
        <v>-30</v>
      </c>
      <c r="U37" s="26">
        <v>0</v>
      </c>
      <c r="V37" s="26">
        <v>0</v>
      </c>
      <c r="W37" s="26">
        <v>30</v>
      </c>
      <c r="X37" s="26">
        <v>45</v>
      </c>
      <c r="Y37" s="26">
        <v>45</v>
      </c>
      <c r="Z37" s="26">
        <v>60</v>
      </c>
      <c r="AA37" s="26">
        <v>30</v>
      </c>
      <c r="AB37" s="26">
        <v>30</v>
      </c>
      <c r="AC37" s="26">
        <v>75</v>
      </c>
      <c r="AD37" s="8">
        <v>-60</v>
      </c>
      <c r="AE37" s="26">
        <v>-75</v>
      </c>
      <c r="AF37" s="26"/>
      <c r="AG37" s="26"/>
      <c r="AH37" s="26"/>
      <c r="AI37" s="26"/>
      <c r="AJ37" s="26"/>
      <c r="AK37" s="26"/>
      <c r="AL37" s="26"/>
      <c r="AM37" s="26"/>
      <c r="AN37" s="26"/>
      <c r="AR37" s="32"/>
      <c r="AS37" s="32">
        <v>-45</v>
      </c>
      <c r="AT37" s="32">
        <v>-15</v>
      </c>
      <c r="AU37" s="32">
        <v>-45</v>
      </c>
      <c r="AV37" s="32">
        <v>-45</v>
      </c>
      <c r="AW37" s="32">
        <v>-15</v>
      </c>
      <c r="AX37" s="32">
        <v>-30</v>
      </c>
      <c r="AY37" s="32">
        <v>-30</v>
      </c>
      <c r="AZ37" s="32">
        <v>15</v>
      </c>
      <c r="BA37" s="32">
        <v>0</v>
      </c>
      <c r="BB37" s="8">
        <v>0</v>
      </c>
      <c r="BC37" s="8">
        <v>15</v>
      </c>
      <c r="BD37" s="8">
        <v>45</v>
      </c>
      <c r="BE37" s="8">
        <v>0</v>
      </c>
      <c r="BF37" s="8">
        <v>45</v>
      </c>
      <c r="BG37" s="8">
        <v>30</v>
      </c>
      <c r="BH37" s="8">
        <v>30</v>
      </c>
      <c r="BI37" s="8">
        <v>45</v>
      </c>
      <c r="BJ37" s="8">
        <v>90</v>
      </c>
      <c r="BK37" s="8">
        <v>90</v>
      </c>
      <c r="BM37" s="34">
        <v>10</v>
      </c>
      <c r="BN37" s="35">
        <v>34</v>
      </c>
      <c r="BO37" s="25">
        <v>2.612289469706251E-17</v>
      </c>
      <c r="BP37" s="1">
        <f>horseshoe2!AX11</f>
        <v>1.9592171022796881E-17</v>
      </c>
      <c r="BQ37" s="1">
        <f>horseshoe2!AX31</f>
        <v>5.0942670810849328E-2</v>
      </c>
      <c r="BR37" s="25">
        <v>-2.713251623696424E-17</v>
      </c>
      <c r="BS37" s="1">
        <f>horseshoe2!AY11</f>
        <v>-2.6459435210363081E-17</v>
      </c>
      <c r="BT37" s="1">
        <f>horseshoe2!AY31</f>
        <v>5.0942670810849341E-2</v>
      </c>
      <c r="BU37" s="1">
        <f>horseshoe2!S11</f>
        <v>0</v>
      </c>
      <c r="BV37" s="1">
        <f>horseshoe2!S31</f>
        <v>0</v>
      </c>
    </row>
    <row r="38" spans="12:74" x14ac:dyDescent="0.3">
      <c r="L38" s="26">
        <v>34</v>
      </c>
      <c r="M38" s="26">
        <v>-45</v>
      </c>
      <c r="N38" s="26">
        <v>-30</v>
      </c>
      <c r="O38" s="26">
        <v>-30</v>
      </c>
      <c r="P38" s="26">
        <v>0</v>
      </c>
      <c r="Q38" s="26">
        <v>-1</v>
      </c>
      <c r="R38" s="26">
        <v>0</v>
      </c>
      <c r="S38" s="26">
        <v>-45</v>
      </c>
      <c r="T38" s="26">
        <v>-1</v>
      </c>
      <c r="U38" s="26">
        <v>0</v>
      </c>
      <c r="V38" s="26">
        <v>0</v>
      </c>
      <c r="W38" s="26">
        <v>30</v>
      </c>
      <c r="X38" s="26">
        <v>45</v>
      </c>
      <c r="Y38" s="26">
        <v>45</v>
      </c>
      <c r="Z38" s="26">
        <v>60</v>
      </c>
      <c r="AA38" s="26">
        <v>30</v>
      </c>
      <c r="AB38" s="26">
        <v>30</v>
      </c>
      <c r="AC38" s="26">
        <v>75</v>
      </c>
      <c r="AD38" s="8">
        <v>-60</v>
      </c>
      <c r="AE38" s="26">
        <v>-75</v>
      </c>
      <c r="AF38" s="26"/>
      <c r="AG38" s="26"/>
      <c r="AH38" s="26"/>
      <c r="AI38" s="26"/>
      <c r="AJ38" s="26"/>
      <c r="AK38" s="26"/>
      <c r="AL38" s="26"/>
      <c r="AM38" s="26"/>
      <c r="AN38" s="26"/>
      <c r="AR38" s="32"/>
      <c r="AS38" s="32">
        <v>-45</v>
      </c>
      <c r="AT38" s="32">
        <v>-15</v>
      </c>
      <c r="AU38" s="32">
        <v>-45</v>
      </c>
      <c r="AV38" s="32">
        <v>-1</v>
      </c>
      <c r="AW38" s="32">
        <v>-15</v>
      </c>
      <c r="AX38" s="32">
        <v>-30</v>
      </c>
      <c r="AY38" s="32">
        <v>-30</v>
      </c>
      <c r="AZ38" s="32">
        <v>15</v>
      </c>
      <c r="BA38" s="32">
        <v>0</v>
      </c>
      <c r="BB38" s="8">
        <v>0</v>
      </c>
      <c r="BC38" s="8">
        <v>15</v>
      </c>
      <c r="BD38" s="8">
        <v>-1</v>
      </c>
      <c r="BE38" s="8">
        <v>0</v>
      </c>
      <c r="BF38" s="8">
        <v>45</v>
      </c>
      <c r="BG38" s="8">
        <v>30</v>
      </c>
      <c r="BH38" s="8">
        <v>30</v>
      </c>
      <c r="BI38" s="8">
        <v>45</v>
      </c>
      <c r="BJ38" s="8">
        <v>90</v>
      </c>
      <c r="BK38" s="8">
        <v>90</v>
      </c>
      <c r="BM38" s="34">
        <v>11</v>
      </c>
      <c r="BN38" s="35">
        <v>30</v>
      </c>
      <c r="BO38" s="25">
        <v>-3.3333333333333312E-2</v>
      </c>
      <c r="BP38" s="1">
        <f>horseshoe2!AX12</f>
        <v>-3.3333333333333319E-2</v>
      </c>
      <c r="BQ38" s="1">
        <f>horseshoe2!AX32</f>
        <v>-5.7735026918962561E-2</v>
      </c>
      <c r="BR38" s="25">
        <v>-5.7735026918962602E-2</v>
      </c>
      <c r="BS38" s="1">
        <f>horseshoe2!AY12</f>
        <v>-5.7735026918962602E-2</v>
      </c>
      <c r="BT38" s="1">
        <f>horseshoe2!AY32</f>
        <v>-5.7735026918962588E-2</v>
      </c>
      <c r="BU38" s="1">
        <f>horseshoe2!S12</f>
        <v>0</v>
      </c>
      <c r="BV38" s="1">
        <f>horseshoe2!S32</f>
        <v>0</v>
      </c>
    </row>
    <row r="39" spans="12:74" x14ac:dyDescent="0.3">
      <c r="L39" s="26">
        <v>32</v>
      </c>
      <c r="M39" s="26">
        <v>-45</v>
      </c>
      <c r="N39" s="26">
        <v>-30</v>
      </c>
      <c r="O39" s="26">
        <v>-30</v>
      </c>
      <c r="P39" s="26">
        <v>0</v>
      </c>
      <c r="Q39" s="26">
        <v>-1</v>
      </c>
      <c r="R39" s="26">
        <v>0</v>
      </c>
      <c r="S39" s="26">
        <v>-45</v>
      </c>
      <c r="T39" s="26">
        <v>-1</v>
      </c>
      <c r="U39" s="26">
        <v>0</v>
      </c>
      <c r="V39" s="26">
        <v>0</v>
      </c>
      <c r="W39" s="26">
        <v>30</v>
      </c>
      <c r="X39" s="26">
        <v>45</v>
      </c>
      <c r="Y39" s="26">
        <v>45</v>
      </c>
      <c r="Z39" s="26">
        <v>60</v>
      </c>
      <c r="AA39" s="26">
        <v>30</v>
      </c>
      <c r="AB39" s="26">
        <v>-1</v>
      </c>
      <c r="AC39" s="26">
        <v>75</v>
      </c>
      <c r="AD39" s="8">
        <v>-60</v>
      </c>
      <c r="AE39" s="26">
        <v>-75</v>
      </c>
      <c r="AF39" s="26"/>
      <c r="AG39" s="26"/>
      <c r="AH39" s="26"/>
      <c r="AI39" s="26"/>
      <c r="AJ39" s="26"/>
      <c r="AK39" s="26"/>
      <c r="AL39" s="26"/>
      <c r="AM39" s="26"/>
      <c r="AN39" s="26"/>
      <c r="AR39" s="32"/>
      <c r="AS39" s="32">
        <v>-45</v>
      </c>
      <c r="AT39" s="32">
        <v>-15</v>
      </c>
      <c r="AU39" s="32">
        <v>-45</v>
      </c>
      <c r="AV39" s="32">
        <v>-1</v>
      </c>
      <c r="AW39" s="32">
        <v>-15</v>
      </c>
      <c r="AX39" s="32">
        <v>-30</v>
      </c>
      <c r="AY39" s="32">
        <v>-30</v>
      </c>
      <c r="AZ39" s="32">
        <v>15</v>
      </c>
      <c r="BA39" s="32">
        <v>0</v>
      </c>
      <c r="BB39" s="8">
        <v>-1</v>
      </c>
      <c r="BC39" s="8">
        <v>15</v>
      </c>
      <c r="BD39" s="8">
        <v>-1</v>
      </c>
      <c r="BE39" s="8">
        <v>0</v>
      </c>
      <c r="BF39" s="8">
        <v>45</v>
      </c>
      <c r="BG39" s="8">
        <v>30</v>
      </c>
      <c r="BH39" s="8">
        <v>30</v>
      </c>
      <c r="BI39" s="8">
        <v>45</v>
      </c>
      <c r="BJ39" s="8">
        <v>90</v>
      </c>
      <c r="BK39" s="8">
        <v>90</v>
      </c>
      <c r="BM39" s="34">
        <v>12</v>
      </c>
      <c r="BN39" s="35">
        <v>28</v>
      </c>
      <c r="BO39" s="25">
        <v>2.5773034500226849E-17</v>
      </c>
      <c r="BP39" s="1">
        <f>horseshoe2!AX13</f>
        <v>1.5860328923216521E-17</v>
      </c>
      <c r="BQ39" s="1">
        <f>horseshoe2!AX33</f>
        <v>-1.9825411154020651E-18</v>
      </c>
      <c r="BR39" s="25">
        <v>-3.2946626859170872E-17</v>
      </c>
      <c r="BS39" s="1">
        <f>horseshoe2!AY13</f>
        <v>-4.7580986769649557E-17</v>
      </c>
      <c r="BT39" s="1">
        <f>horseshoe2!AY33</f>
        <v>-3.9650822308041303E-18</v>
      </c>
      <c r="BU39" s="1">
        <f>horseshoe2!S13</f>
        <v>0</v>
      </c>
      <c r="BV39" s="1">
        <f>horseshoe2!S33</f>
        <v>0</v>
      </c>
    </row>
    <row r="40" spans="12:74" x14ac:dyDescent="0.3">
      <c r="L40" s="26">
        <v>30</v>
      </c>
      <c r="M40" s="26">
        <v>-45</v>
      </c>
      <c r="N40" s="26">
        <v>-30</v>
      </c>
      <c r="O40" s="26">
        <v>-30</v>
      </c>
      <c r="P40" s="26">
        <v>0</v>
      </c>
      <c r="Q40" s="26">
        <v>-1</v>
      </c>
      <c r="R40" s="26">
        <v>0</v>
      </c>
      <c r="S40" s="26">
        <v>-45</v>
      </c>
      <c r="T40" s="26">
        <v>-1</v>
      </c>
      <c r="U40" s="26">
        <v>0</v>
      </c>
      <c r="V40" s="26">
        <v>0</v>
      </c>
      <c r="W40" s="26">
        <v>-1</v>
      </c>
      <c r="X40" s="26">
        <v>45</v>
      </c>
      <c r="Y40" s="26">
        <v>45</v>
      </c>
      <c r="Z40" s="26">
        <v>60</v>
      </c>
      <c r="AA40" s="26">
        <v>30</v>
      </c>
      <c r="AB40" s="26">
        <v>-1</v>
      </c>
      <c r="AC40" s="26">
        <v>75</v>
      </c>
      <c r="AD40" s="8">
        <v>-60</v>
      </c>
      <c r="AE40" s="26">
        <v>-75</v>
      </c>
      <c r="AF40" s="26"/>
      <c r="AG40" s="26"/>
      <c r="AH40" s="26"/>
      <c r="AI40" s="26"/>
      <c r="AJ40" s="26"/>
      <c r="AK40" s="26"/>
      <c r="AL40" s="26"/>
      <c r="AM40" s="26"/>
      <c r="AN40" s="26"/>
      <c r="AR40" s="32"/>
      <c r="AS40" s="32">
        <v>-45</v>
      </c>
      <c r="AT40" s="32">
        <v>-15</v>
      </c>
      <c r="AU40" s="32">
        <v>-45</v>
      </c>
      <c r="AV40" s="32">
        <v>-1</v>
      </c>
      <c r="AW40" s="32">
        <v>-15</v>
      </c>
      <c r="AX40" s="32">
        <v>-30</v>
      </c>
      <c r="AY40" s="32">
        <v>-30</v>
      </c>
      <c r="AZ40" s="32">
        <v>-1</v>
      </c>
      <c r="BA40" s="32">
        <v>0</v>
      </c>
      <c r="BB40" s="8">
        <v>-1</v>
      </c>
      <c r="BC40" s="8">
        <v>15</v>
      </c>
      <c r="BD40" s="8">
        <v>-1</v>
      </c>
      <c r="BE40" s="8">
        <v>0</v>
      </c>
      <c r="BF40" s="8">
        <v>45</v>
      </c>
      <c r="BG40" s="8">
        <v>30</v>
      </c>
      <c r="BH40" s="8">
        <v>30</v>
      </c>
      <c r="BI40" s="8">
        <v>45</v>
      </c>
      <c r="BJ40" s="8">
        <v>90</v>
      </c>
      <c r="BK40" s="8">
        <v>90</v>
      </c>
      <c r="BM40" s="34">
        <v>13</v>
      </c>
      <c r="BN40" s="35">
        <v>22</v>
      </c>
      <c r="BO40" s="25">
        <v>-7.8729582162221687E-2</v>
      </c>
      <c r="BP40" s="1">
        <f>horseshoe2!AX14</f>
        <v>-7.8729582162221673E-2</v>
      </c>
      <c r="BQ40" s="1">
        <f>horseshoe2!AX34</f>
        <v>-7.8729582162221715E-2</v>
      </c>
      <c r="BR40" s="25">
        <v>-7.8729582162221728E-2</v>
      </c>
      <c r="BS40" s="1">
        <f>horseshoe2!AY14</f>
        <v>-7.8729582162221728E-2</v>
      </c>
      <c r="BT40" s="1">
        <f>horseshoe2!AY34</f>
        <v>7.8729582162221673E-2</v>
      </c>
      <c r="BU40" s="1">
        <f>horseshoe2!S14</f>
        <v>0</v>
      </c>
      <c r="BV40" s="1">
        <f>horseshoe2!S34</f>
        <v>0</v>
      </c>
    </row>
    <row r="41" spans="12:74" x14ac:dyDescent="0.3">
      <c r="L41" s="26">
        <v>28</v>
      </c>
      <c r="M41" s="26">
        <v>-45</v>
      </c>
      <c r="N41" s="26">
        <v>-1</v>
      </c>
      <c r="O41" s="26">
        <v>-30</v>
      </c>
      <c r="P41" s="26">
        <v>0</v>
      </c>
      <c r="Q41" s="26">
        <v>-1</v>
      </c>
      <c r="R41" s="26">
        <v>0</v>
      </c>
      <c r="S41" s="26">
        <v>-45</v>
      </c>
      <c r="T41" s="26">
        <v>-1</v>
      </c>
      <c r="U41" s="26">
        <v>0</v>
      </c>
      <c r="V41" s="26">
        <v>0</v>
      </c>
      <c r="W41" s="26">
        <v>-1</v>
      </c>
      <c r="X41" s="26">
        <v>45</v>
      </c>
      <c r="Y41" s="26">
        <v>45</v>
      </c>
      <c r="Z41" s="26">
        <v>60</v>
      </c>
      <c r="AA41" s="26">
        <v>30</v>
      </c>
      <c r="AB41" s="26">
        <v>-1</v>
      </c>
      <c r="AC41" s="26">
        <v>75</v>
      </c>
      <c r="AD41" s="8">
        <v>-60</v>
      </c>
      <c r="AE41" s="26">
        <v>-75</v>
      </c>
      <c r="AF41" s="26"/>
      <c r="AG41" s="26"/>
      <c r="AH41" s="26"/>
      <c r="AI41" s="26"/>
      <c r="AJ41" s="26"/>
      <c r="AK41" s="26"/>
      <c r="AL41" s="26"/>
      <c r="AM41" s="26"/>
      <c r="AN41" s="26"/>
      <c r="AR41" s="32"/>
      <c r="AS41" s="32">
        <v>-45</v>
      </c>
      <c r="AT41" s="32">
        <v>-1</v>
      </c>
      <c r="AU41" s="32">
        <v>-45</v>
      </c>
      <c r="AV41" s="32">
        <v>-1</v>
      </c>
      <c r="AW41" s="32">
        <v>-15</v>
      </c>
      <c r="AX41" s="32">
        <v>-30</v>
      </c>
      <c r="AY41" s="32">
        <v>-30</v>
      </c>
      <c r="AZ41" s="32">
        <v>-1</v>
      </c>
      <c r="BA41" s="32">
        <v>0</v>
      </c>
      <c r="BB41" s="8">
        <v>-1</v>
      </c>
      <c r="BC41" s="8">
        <v>15</v>
      </c>
      <c r="BD41" s="8">
        <v>-1</v>
      </c>
      <c r="BE41" s="8">
        <v>0</v>
      </c>
      <c r="BF41" s="8">
        <v>45</v>
      </c>
      <c r="BG41" s="8">
        <v>30</v>
      </c>
      <c r="BH41" s="8">
        <v>30</v>
      </c>
      <c r="BI41" s="8">
        <v>45</v>
      </c>
      <c r="BJ41" s="8">
        <v>90</v>
      </c>
      <c r="BK41" s="8">
        <v>90</v>
      </c>
      <c r="BM41" s="34">
        <v>14</v>
      </c>
      <c r="BN41" s="35">
        <v>18</v>
      </c>
      <c r="BO41" s="25">
        <v>-0.1111111111111111</v>
      </c>
      <c r="BP41" s="1">
        <f>horseshoe2!AX15</f>
        <v>-0.1111111111111111</v>
      </c>
      <c r="BQ41" s="1">
        <f>horseshoe2!AX35</f>
        <v>0.1111111111111111</v>
      </c>
      <c r="BR41" s="25">
        <v>-3.7007434154171883E-17</v>
      </c>
      <c r="BS41" s="1">
        <f>horseshoe2!AY15</f>
        <v>-3.7007434154171883E-17</v>
      </c>
      <c r="BT41" s="1">
        <f>horseshoe2!AY35</f>
        <v>1.170012374848953E-17</v>
      </c>
      <c r="BU41" s="1">
        <f>horseshoe2!S15</f>
        <v>0</v>
      </c>
      <c r="BV41" s="1">
        <f>horseshoe2!S35</f>
        <v>0</v>
      </c>
    </row>
    <row r="42" spans="12:74" x14ac:dyDescent="0.3">
      <c r="L42" s="26">
        <v>24</v>
      </c>
      <c r="M42" s="26">
        <v>-45</v>
      </c>
      <c r="N42" s="26">
        <v>-1</v>
      </c>
      <c r="O42" s="26">
        <v>-30</v>
      </c>
      <c r="P42" s="26">
        <v>0</v>
      </c>
      <c r="Q42" s="26">
        <v>-1</v>
      </c>
      <c r="R42" s="26">
        <v>-1</v>
      </c>
      <c r="S42" s="26">
        <v>-45</v>
      </c>
      <c r="T42" s="26">
        <v>-1</v>
      </c>
      <c r="U42" s="26">
        <v>0</v>
      </c>
      <c r="V42" s="26">
        <v>-1</v>
      </c>
      <c r="W42" s="26">
        <v>-1</v>
      </c>
      <c r="X42" s="26">
        <v>45</v>
      </c>
      <c r="Y42" s="26">
        <v>45</v>
      </c>
      <c r="Z42" s="26">
        <v>60</v>
      </c>
      <c r="AA42" s="26">
        <v>30</v>
      </c>
      <c r="AB42" s="26">
        <v>-1</v>
      </c>
      <c r="AC42" s="26">
        <v>75</v>
      </c>
      <c r="AD42" s="8">
        <v>-60</v>
      </c>
      <c r="AE42" s="26">
        <v>-75</v>
      </c>
      <c r="AF42" s="26"/>
      <c r="AG42" s="26"/>
      <c r="AH42" s="26"/>
      <c r="AI42" s="26"/>
      <c r="AJ42" s="26"/>
      <c r="AK42" s="26"/>
      <c r="AL42" s="26"/>
      <c r="AM42" s="26"/>
      <c r="AN42" s="26"/>
      <c r="AR42" s="32"/>
      <c r="AS42" s="32">
        <v>-45</v>
      </c>
      <c r="AT42" s="32">
        <v>-1</v>
      </c>
      <c r="AU42" s="32">
        <v>-45</v>
      </c>
      <c r="AV42" s="32">
        <v>-1</v>
      </c>
      <c r="AW42" s="32">
        <v>-15</v>
      </c>
      <c r="AX42" s="32">
        <v>-30</v>
      </c>
      <c r="AY42" s="32">
        <v>-30</v>
      </c>
      <c r="AZ42" s="32">
        <v>-1</v>
      </c>
      <c r="BA42" s="32">
        <v>0</v>
      </c>
      <c r="BB42" s="8">
        <v>-1</v>
      </c>
      <c r="BC42" s="8">
        <v>15</v>
      </c>
      <c r="BD42" s="8">
        <v>-1</v>
      </c>
      <c r="BE42" s="8">
        <v>-1</v>
      </c>
      <c r="BF42" s="8">
        <v>45</v>
      </c>
      <c r="BG42" s="8">
        <v>30</v>
      </c>
      <c r="BH42" s="8">
        <v>30</v>
      </c>
      <c r="BI42" s="8">
        <v>45</v>
      </c>
      <c r="BJ42" s="8">
        <v>-1</v>
      </c>
      <c r="BK42" s="8">
        <v>90</v>
      </c>
      <c r="BM42" s="34">
        <v>15</v>
      </c>
      <c r="BN42" s="35">
        <v>24</v>
      </c>
      <c r="BO42" s="25">
        <v>9.2518585385429707E-18</v>
      </c>
      <c r="BP42" s="1">
        <f>horseshoe2!AX16</f>
        <v>4.6259292692714853E-18</v>
      </c>
      <c r="BQ42" s="1">
        <f>horseshoe2!AX36</f>
        <v>-4.6259292692714853E-18</v>
      </c>
      <c r="BR42" s="25">
        <v>-1.7550185622734299E-17</v>
      </c>
      <c r="BS42" s="1">
        <f>horseshoe2!AY16</f>
        <v>-1.8503717077085941E-17</v>
      </c>
      <c r="BT42" s="1">
        <f>horseshoe2!AY36</f>
        <v>-1.387778780781446E-17</v>
      </c>
      <c r="BU42" s="1">
        <f>horseshoe2!S16</f>
        <v>0</v>
      </c>
      <c r="BV42" s="1">
        <f>horseshoe2!S36</f>
        <v>0</v>
      </c>
    </row>
    <row r="43" spans="12:74" x14ac:dyDescent="0.3">
      <c r="L43" s="26">
        <v>22</v>
      </c>
      <c r="M43" s="26">
        <v>-45</v>
      </c>
      <c r="N43" s="26">
        <v>-1</v>
      </c>
      <c r="O43" s="26">
        <v>-30</v>
      </c>
      <c r="P43" s="26">
        <v>0</v>
      </c>
      <c r="Q43" s="26">
        <v>-1</v>
      </c>
      <c r="R43" s="26">
        <v>-1</v>
      </c>
      <c r="S43" s="26">
        <v>-45</v>
      </c>
      <c r="T43" s="26">
        <v>-1</v>
      </c>
      <c r="U43" s="26">
        <v>0</v>
      </c>
      <c r="V43" s="26">
        <v>-1</v>
      </c>
      <c r="W43" s="26">
        <v>-1</v>
      </c>
      <c r="X43" s="26">
        <v>45</v>
      </c>
      <c r="Y43" s="26">
        <v>45</v>
      </c>
      <c r="Z43" s="26">
        <v>-1</v>
      </c>
      <c r="AA43" s="26">
        <v>30</v>
      </c>
      <c r="AB43" s="26">
        <v>-1</v>
      </c>
      <c r="AC43" s="26">
        <v>75</v>
      </c>
      <c r="AD43" s="8">
        <v>-60</v>
      </c>
      <c r="AE43" s="26">
        <v>-75</v>
      </c>
      <c r="AF43" s="26"/>
      <c r="AG43" s="26"/>
      <c r="AH43" s="26"/>
      <c r="AI43" s="26"/>
      <c r="AJ43" s="26"/>
      <c r="AK43" s="26"/>
      <c r="AL43" s="26"/>
      <c r="AM43" s="26"/>
      <c r="AN43" s="26"/>
      <c r="AR43" s="32"/>
      <c r="AS43" s="32">
        <v>-45</v>
      </c>
      <c r="AT43" s="32">
        <v>-1</v>
      </c>
      <c r="AU43" s="32">
        <v>-45</v>
      </c>
      <c r="AV43" s="32">
        <v>-1</v>
      </c>
      <c r="AW43" s="32">
        <v>-15</v>
      </c>
      <c r="AX43" s="32">
        <v>-30</v>
      </c>
      <c r="AY43" s="32">
        <v>-30</v>
      </c>
      <c r="AZ43" s="32">
        <v>-1</v>
      </c>
      <c r="BA43" s="32">
        <v>0</v>
      </c>
      <c r="BB43" s="8">
        <v>-1</v>
      </c>
      <c r="BC43" s="8">
        <v>15</v>
      </c>
      <c r="BD43" s="8">
        <v>-1</v>
      </c>
      <c r="BE43" s="8">
        <v>-1</v>
      </c>
      <c r="BF43" s="8">
        <v>45</v>
      </c>
      <c r="BG43" s="8">
        <v>30</v>
      </c>
      <c r="BH43" s="8">
        <v>-1</v>
      </c>
      <c r="BI43" s="8">
        <v>45</v>
      </c>
      <c r="BJ43" s="8">
        <v>-1</v>
      </c>
      <c r="BK43" s="8">
        <v>90</v>
      </c>
      <c r="BM43" s="34">
        <v>16</v>
      </c>
      <c r="BN43" s="35">
        <v>30</v>
      </c>
      <c r="BO43" s="25">
        <v>-3.3333333333333312E-2</v>
      </c>
      <c r="BP43" s="1">
        <f>horseshoe2!AX17</f>
        <v>-3.3333333333333319E-2</v>
      </c>
      <c r="BQ43" s="1">
        <f>horseshoe2!AX37</f>
        <v>-5.7735026918962561E-2</v>
      </c>
      <c r="BR43" s="25">
        <v>-5.7735026918962602E-2</v>
      </c>
      <c r="BS43" s="1">
        <f>horseshoe2!AY17</f>
        <v>-5.7735026918962602E-2</v>
      </c>
      <c r="BT43" s="1">
        <f>horseshoe2!AY37</f>
        <v>-5.7735026918962588E-2</v>
      </c>
      <c r="BU43" s="1">
        <f>horseshoe2!S17</f>
        <v>0</v>
      </c>
      <c r="BV43" s="1">
        <f>horseshoe2!S37</f>
        <v>0</v>
      </c>
    </row>
    <row r="44" spans="12:74" x14ac:dyDescent="0.3">
      <c r="L44" s="26">
        <v>20</v>
      </c>
      <c r="M44" s="26">
        <v>-45</v>
      </c>
      <c r="N44" s="26">
        <v>-1</v>
      </c>
      <c r="O44" s="26">
        <v>-30</v>
      </c>
      <c r="P44" s="26">
        <v>0</v>
      </c>
      <c r="Q44" s="26">
        <v>-1</v>
      </c>
      <c r="R44" s="26">
        <v>-1</v>
      </c>
      <c r="S44" s="26">
        <v>-45</v>
      </c>
      <c r="T44" s="26">
        <v>-1</v>
      </c>
      <c r="U44" s="26">
        <v>0</v>
      </c>
      <c r="V44" s="26">
        <v>-1</v>
      </c>
      <c r="W44" s="26">
        <v>-1</v>
      </c>
      <c r="X44" s="26">
        <v>45</v>
      </c>
      <c r="Y44" s="26">
        <v>45</v>
      </c>
      <c r="Z44" s="26">
        <v>-1</v>
      </c>
      <c r="AA44" s="26">
        <v>30</v>
      </c>
      <c r="AB44" s="26">
        <v>-1</v>
      </c>
      <c r="AC44" s="26">
        <v>75</v>
      </c>
      <c r="AD44" s="8">
        <v>-1</v>
      </c>
      <c r="AE44" s="26">
        <v>-75</v>
      </c>
      <c r="AF44" s="26"/>
      <c r="AG44" s="26"/>
      <c r="AH44" s="26"/>
      <c r="AI44" s="26"/>
      <c r="AJ44" s="26"/>
      <c r="AK44" s="26"/>
      <c r="AL44" s="26"/>
      <c r="AM44" s="26"/>
      <c r="AN44" s="26"/>
      <c r="AR44" s="32"/>
      <c r="AS44" s="32">
        <v>-45</v>
      </c>
      <c r="AT44" s="32">
        <v>-1</v>
      </c>
      <c r="AU44" s="32">
        <v>-45</v>
      </c>
      <c r="AV44" s="32">
        <v>-1</v>
      </c>
      <c r="AW44" s="32">
        <v>-15</v>
      </c>
      <c r="AX44" s="32">
        <v>-30</v>
      </c>
      <c r="AY44" s="32">
        <v>-1</v>
      </c>
      <c r="AZ44" s="32">
        <v>-1</v>
      </c>
      <c r="BA44" s="32">
        <v>0</v>
      </c>
      <c r="BB44" s="8">
        <v>-1</v>
      </c>
      <c r="BC44" s="8">
        <v>15</v>
      </c>
      <c r="BD44" s="8">
        <v>-1</v>
      </c>
      <c r="BE44" s="8">
        <v>-1</v>
      </c>
      <c r="BF44" s="8">
        <v>45</v>
      </c>
      <c r="BG44" s="8">
        <v>30</v>
      </c>
      <c r="BH44" s="8">
        <v>-1</v>
      </c>
      <c r="BI44" s="8">
        <v>45</v>
      </c>
      <c r="BJ44" s="8">
        <v>-1</v>
      </c>
      <c r="BK44" s="8">
        <v>90</v>
      </c>
      <c r="BM44" s="34">
        <v>17</v>
      </c>
      <c r="BN44" s="35">
        <v>18</v>
      </c>
      <c r="BO44" s="25">
        <v>-0.1111111111111111</v>
      </c>
      <c r="BP44" s="1">
        <f>horseshoe2!AX18</f>
        <v>-0.1111111111111111</v>
      </c>
      <c r="BQ44" s="1">
        <f>horseshoe2!AX38</f>
        <v>0.1111111111111111</v>
      </c>
      <c r="BR44" s="25">
        <v>-3.7007434154171883E-17</v>
      </c>
      <c r="BS44" s="1">
        <f>horseshoe2!AY18</f>
        <v>-3.7007434154171883E-17</v>
      </c>
      <c r="BT44" s="1">
        <f>horseshoe2!AY38</f>
        <v>1.170012374848953E-17</v>
      </c>
      <c r="BU44" s="1">
        <f>horseshoe2!S18</f>
        <v>0</v>
      </c>
      <c r="BV44" s="1">
        <f>horseshoe2!S38</f>
        <v>0</v>
      </c>
    </row>
    <row r="45" spans="12:74" x14ac:dyDescent="0.3">
      <c r="L45" s="26">
        <v>18</v>
      </c>
      <c r="M45" s="26">
        <v>-45</v>
      </c>
      <c r="N45" s="26">
        <v>-1</v>
      </c>
      <c r="O45" s="26">
        <v>-30</v>
      </c>
      <c r="P45" s="26">
        <v>0</v>
      </c>
      <c r="Q45" s="26">
        <v>-1</v>
      </c>
      <c r="R45" s="26">
        <v>-1</v>
      </c>
      <c r="S45" s="26">
        <v>-1</v>
      </c>
      <c r="T45" s="26">
        <v>-1</v>
      </c>
      <c r="U45" s="26">
        <v>0</v>
      </c>
      <c r="V45" s="26">
        <v>-1</v>
      </c>
      <c r="W45" s="26">
        <v>-1</v>
      </c>
      <c r="X45" s="26">
        <v>45</v>
      </c>
      <c r="Y45" s="26">
        <v>45</v>
      </c>
      <c r="Z45" s="26">
        <v>-1</v>
      </c>
      <c r="AA45" s="26">
        <v>30</v>
      </c>
      <c r="AB45" s="26">
        <v>-1</v>
      </c>
      <c r="AC45" s="26">
        <v>75</v>
      </c>
      <c r="AD45" s="8">
        <v>-1</v>
      </c>
      <c r="AE45" s="26">
        <v>-75</v>
      </c>
      <c r="AF45" s="26"/>
      <c r="AG45" s="26"/>
      <c r="AH45" s="26"/>
      <c r="AI45" s="26"/>
      <c r="AJ45" s="26"/>
      <c r="AK45" s="26"/>
      <c r="AL45" s="26"/>
      <c r="AM45" s="26"/>
      <c r="AN45" s="26"/>
      <c r="AR45" s="32"/>
      <c r="AS45" s="32">
        <v>-45</v>
      </c>
      <c r="AT45" s="32">
        <v>-1</v>
      </c>
      <c r="AU45" s="32">
        <v>-45</v>
      </c>
      <c r="AV45" s="32">
        <v>-1</v>
      </c>
      <c r="AW45" s="32">
        <v>-15</v>
      </c>
      <c r="AX45" s="32">
        <v>-30</v>
      </c>
      <c r="AY45" s="32">
        <v>-1</v>
      </c>
      <c r="AZ45" s="32">
        <v>-1</v>
      </c>
      <c r="BA45" s="32">
        <v>0</v>
      </c>
      <c r="BB45" s="8">
        <v>-1</v>
      </c>
      <c r="BC45" s="8">
        <v>15</v>
      </c>
      <c r="BD45" s="8">
        <v>-1</v>
      </c>
      <c r="BE45" s="8">
        <v>-1</v>
      </c>
      <c r="BF45" s="8">
        <v>-1</v>
      </c>
      <c r="BG45" s="8">
        <v>30</v>
      </c>
      <c r="BH45" s="8">
        <v>-1</v>
      </c>
      <c r="BI45" s="8">
        <v>45</v>
      </c>
      <c r="BJ45" s="8">
        <v>-1</v>
      </c>
      <c r="BK45" s="8">
        <v>90</v>
      </c>
      <c r="BM45" s="34">
        <v>18</v>
      </c>
      <c r="BN45" s="35">
        <v>22</v>
      </c>
      <c r="BO45" s="25">
        <v>-7.8729582162221687E-2</v>
      </c>
      <c r="BP45" s="1">
        <f>horseshoe2!AX19</f>
        <v>-7.8729582162221673E-2</v>
      </c>
      <c r="BQ45" s="1">
        <f>horseshoe2!AX39</f>
        <v>-7.8729582162221715E-2</v>
      </c>
      <c r="BR45" s="25">
        <v>-7.8729582162221728E-2</v>
      </c>
      <c r="BS45" s="1">
        <f>horseshoe2!AY19</f>
        <v>-7.8729582162221728E-2</v>
      </c>
      <c r="BT45" s="1">
        <f>horseshoe2!AY39</f>
        <v>7.8729582162221673E-2</v>
      </c>
      <c r="BU45" s="1">
        <f>horseshoe2!S19</f>
        <v>0</v>
      </c>
      <c r="BV45" s="1">
        <f>horseshoe2!S39</f>
        <v>0</v>
      </c>
    </row>
    <row r="46" spans="12:74" x14ac:dyDescent="0.3">
      <c r="L46" s="8">
        <v>16</v>
      </c>
      <c r="M46" s="8">
        <v>-45</v>
      </c>
      <c r="N46" s="8">
        <v>-1</v>
      </c>
      <c r="O46" s="8">
        <v>-30</v>
      </c>
      <c r="P46" s="8">
        <v>0</v>
      </c>
      <c r="Q46" s="8">
        <v>-1</v>
      </c>
      <c r="R46" s="8">
        <v>-1</v>
      </c>
      <c r="S46" s="8">
        <v>-1</v>
      </c>
      <c r="T46" s="8">
        <v>-1</v>
      </c>
      <c r="U46" s="8">
        <v>0</v>
      </c>
      <c r="V46" s="8">
        <v>-1</v>
      </c>
      <c r="W46" s="8">
        <v>-1</v>
      </c>
      <c r="X46" s="8">
        <v>45</v>
      </c>
      <c r="Y46" s="8">
        <v>-1</v>
      </c>
      <c r="Z46" s="8">
        <v>-1</v>
      </c>
      <c r="AA46" s="8">
        <v>30</v>
      </c>
      <c r="AB46" s="8">
        <v>-1</v>
      </c>
      <c r="AC46" s="8">
        <v>75</v>
      </c>
      <c r="AD46" s="8">
        <v>-1</v>
      </c>
      <c r="AE46" s="8">
        <v>-75</v>
      </c>
      <c r="AR46" s="32"/>
      <c r="AS46" s="32">
        <v>-45</v>
      </c>
      <c r="AT46" s="32">
        <v>-1</v>
      </c>
      <c r="AU46" s="32">
        <v>-1</v>
      </c>
      <c r="AV46" s="32">
        <v>-1</v>
      </c>
      <c r="AW46" s="32">
        <v>-15</v>
      </c>
      <c r="AX46" s="32">
        <v>-30</v>
      </c>
      <c r="AY46" s="32">
        <v>-1</v>
      </c>
      <c r="AZ46" s="32">
        <v>-1</v>
      </c>
      <c r="BA46" s="32">
        <v>0</v>
      </c>
      <c r="BB46" s="8">
        <v>-1</v>
      </c>
      <c r="BC46" s="8">
        <v>15</v>
      </c>
      <c r="BD46" s="8">
        <v>-1</v>
      </c>
      <c r="BE46" s="8">
        <v>-1</v>
      </c>
      <c r="BF46" s="8">
        <v>-1</v>
      </c>
      <c r="BG46" s="8">
        <v>30</v>
      </c>
      <c r="BH46" s="8">
        <v>-1</v>
      </c>
      <c r="BI46" s="8">
        <v>45</v>
      </c>
      <c r="BJ46" s="8">
        <v>-1</v>
      </c>
      <c r="BK46" s="8">
        <v>90</v>
      </c>
    </row>
    <row r="47" spans="12:74" x14ac:dyDescent="0.3">
      <c r="AR47" s="32"/>
      <c r="AS47" s="32"/>
      <c r="AT47" s="32"/>
      <c r="AU47" s="32"/>
      <c r="AV47" s="32"/>
      <c r="AW47" s="32"/>
      <c r="AX47" s="32"/>
      <c r="AY47" s="32"/>
      <c r="AZ47" s="32"/>
      <c r="BA47" s="32"/>
    </row>
    <row r="48" spans="12:74" x14ac:dyDescent="0.3">
      <c r="L48" s="26">
        <v>38</v>
      </c>
      <c r="M48" s="26">
        <v>34</v>
      </c>
      <c r="N48" s="26">
        <v>32</v>
      </c>
      <c r="O48" s="26">
        <v>30</v>
      </c>
      <c r="P48" s="26">
        <v>28</v>
      </c>
      <c r="Q48" s="26">
        <v>24</v>
      </c>
      <c r="R48" s="26">
        <v>22</v>
      </c>
      <c r="S48" s="26">
        <v>20</v>
      </c>
      <c r="T48" s="26">
        <v>18</v>
      </c>
      <c r="U48" s="26">
        <v>16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R48" s="32">
        <v>38</v>
      </c>
      <c r="AS48" s="32">
        <v>34</v>
      </c>
      <c r="AT48" s="32">
        <v>32</v>
      </c>
      <c r="AU48" s="32">
        <v>30</v>
      </c>
      <c r="AV48" s="32">
        <v>28</v>
      </c>
      <c r="AW48" s="32">
        <v>24</v>
      </c>
      <c r="AX48" s="32">
        <v>22</v>
      </c>
      <c r="AY48" s="32">
        <v>20</v>
      </c>
      <c r="AZ48" s="32">
        <v>18</v>
      </c>
      <c r="BA48" s="32">
        <v>16</v>
      </c>
    </row>
    <row r="49" spans="12:53" x14ac:dyDescent="0.3">
      <c r="L49" s="26">
        <v>-45</v>
      </c>
      <c r="M49" s="26">
        <v>-45</v>
      </c>
      <c r="N49" s="26">
        <v>-45</v>
      </c>
      <c r="O49" s="26">
        <v>-45</v>
      </c>
      <c r="P49" s="26">
        <v>-45</v>
      </c>
      <c r="Q49" s="26">
        <v>-45</v>
      </c>
      <c r="R49" s="26">
        <v>-45</v>
      </c>
      <c r="S49" s="26">
        <v>-45</v>
      </c>
      <c r="T49" s="26">
        <v>-45</v>
      </c>
      <c r="U49" s="26">
        <v>-45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R49" s="43">
        <v>-45</v>
      </c>
      <c r="AS49" s="43">
        <v>-45</v>
      </c>
      <c r="AT49" s="43">
        <v>-45</v>
      </c>
      <c r="AU49" s="43">
        <v>-45</v>
      </c>
      <c r="AV49" s="43">
        <v>-45</v>
      </c>
      <c r="AW49" s="43">
        <v>-45</v>
      </c>
      <c r="AX49" s="43">
        <v>-45</v>
      </c>
      <c r="AY49" s="43">
        <v>-45</v>
      </c>
      <c r="AZ49" s="43">
        <v>-45</v>
      </c>
      <c r="BA49" s="43">
        <v>-45</v>
      </c>
    </row>
    <row r="50" spans="12:53" x14ac:dyDescent="0.3">
      <c r="L50" s="26">
        <v>-30</v>
      </c>
      <c r="M50" s="26">
        <v>-30</v>
      </c>
      <c r="N50" s="26">
        <v>-30</v>
      </c>
      <c r="O50" s="26">
        <v>-30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R50" s="43">
        <v>-15</v>
      </c>
      <c r="AS50" s="43">
        <v>-15</v>
      </c>
      <c r="AT50" s="43">
        <v>-15</v>
      </c>
      <c r="AU50" s="43">
        <v>-15</v>
      </c>
      <c r="AV50" s="43"/>
      <c r="AW50" s="43"/>
      <c r="AX50" s="43"/>
      <c r="AY50" s="43"/>
      <c r="AZ50" s="43"/>
      <c r="BA50" s="43"/>
    </row>
    <row r="51" spans="12:53" x14ac:dyDescent="0.3">
      <c r="L51" s="26">
        <v>-30</v>
      </c>
      <c r="M51" s="26">
        <v>-30</v>
      </c>
      <c r="N51" s="26">
        <v>-30</v>
      </c>
      <c r="O51" s="26">
        <v>-30</v>
      </c>
      <c r="P51" s="26">
        <v>-30</v>
      </c>
      <c r="Q51" s="26">
        <v>-30</v>
      </c>
      <c r="R51" s="26">
        <v>-30</v>
      </c>
      <c r="S51" s="26">
        <v>-30</v>
      </c>
      <c r="T51" s="26">
        <v>-30</v>
      </c>
      <c r="U51" s="26">
        <v>-30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R51" s="43">
        <v>-45</v>
      </c>
      <c r="AS51" s="43">
        <v>-45</v>
      </c>
      <c r="AT51" s="43">
        <v>-45</v>
      </c>
      <c r="AU51" s="43">
        <v>-45</v>
      </c>
      <c r="AV51" s="43">
        <v>-45</v>
      </c>
      <c r="AW51" s="43">
        <v>-45</v>
      </c>
      <c r="AX51" s="43">
        <v>-45</v>
      </c>
      <c r="AY51" s="43">
        <v>-45</v>
      </c>
      <c r="AZ51" s="43">
        <v>-45</v>
      </c>
      <c r="BA51" s="43"/>
    </row>
    <row r="52" spans="12:53" x14ac:dyDescent="0.3"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R52" s="43">
        <v>-45</v>
      </c>
      <c r="AS52" s="43"/>
      <c r="AT52" s="43"/>
      <c r="AU52" s="43"/>
      <c r="AV52" s="43"/>
      <c r="AW52" s="43"/>
      <c r="AX52" s="43"/>
      <c r="AY52" s="43"/>
      <c r="AZ52" s="43"/>
      <c r="BA52" s="43"/>
    </row>
    <row r="53" spans="12:53" x14ac:dyDescent="0.3">
      <c r="L53" s="26">
        <v>15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R53" s="43">
        <v>-15</v>
      </c>
      <c r="AS53" s="43">
        <v>-15</v>
      </c>
      <c r="AT53" s="43">
        <v>-15</v>
      </c>
      <c r="AU53" s="43">
        <v>-15</v>
      </c>
      <c r="AV53" s="43">
        <v>-15</v>
      </c>
      <c r="AW53" s="43">
        <v>-15</v>
      </c>
      <c r="AX53" s="43">
        <v>-15</v>
      </c>
      <c r="AY53" s="43">
        <v>-15</v>
      </c>
      <c r="AZ53" s="43">
        <v>-15</v>
      </c>
      <c r="BA53" s="43">
        <v>-15</v>
      </c>
    </row>
    <row r="54" spans="12:53" x14ac:dyDescent="0.3"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R54" s="43">
        <v>-30</v>
      </c>
      <c r="AS54" s="43">
        <v>-30</v>
      </c>
      <c r="AT54" s="43">
        <v>-30</v>
      </c>
      <c r="AU54" s="43">
        <v>-30</v>
      </c>
      <c r="AV54" s="43">
        <v>-30</v>
      </c>
      <c r="AW54" s="43">
        <v>-30</v>
      </c>
      <c r="AX54" s="43">
        <v>-30</v>
      </c>
      <c r="AY54" s="43">
        <v>-30</v>
      </c>
      <c r="AZ54" s="43">
        <v>-30</v>
      </c>
      <c r="BA54" s="43">
        <v>-30</v>
      </c>
    </row>
    <row r="55" spans="12:53" x14ac:dyDescent="0.3">
      <c r="L55" s="26">
        <v>-45</v>
      </c>
      <c r="M55" s="26">
        <v>-45</v>
      </c>
      <c r="N55" s="26">
        <v>-45</v>
      </c>
      <c r="O55" s="26">
        <v>-45</v>
      </c>
      <c r="P55" s="26">
        <v>-45</v>
      </c>
      <c r="Q55" s="26">
        <v>-45</v>
      </c>
      <c r="R55" s="26">
        <v>-45</v>
      </c>
      <c r="S55" s="26">
        <v>-45</v>
      </c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R55" s="43">
        <v>-30</v>
      </c>
      <c r="AS55" s="43">
        <v>-30</v>
      </c>
      <c r="AT55" s="43">
        <v>-30</v>
      </c>
      <c r="AU55" s="43">
        <v>-30</v>
      </c>
      <c r="AV55" s="43">
        <v>-30</v>
      </c>
      <c r="AW55" s="43">
        <v>-30</v>
      </c>
      <c r="AX55" s="43">
        <v>-30</v>
      </c>
      <c r="AY55" s="43"/>
      <c r="AZ55" s="43"/>
      <c r="BA55" s="43"/>
    </row>
    <row r="56" spans="12:53" x14ac:dyDescent="0.3">
      <c r="L56" s="26">
        <v>-30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R56" s="43">
        <v>15</v>
      </c>
      <c r="AS56" s="43">
        <v>15</v>
      </c>
      <c r="AT56" s="43">
        <v>15</v>
      </c>
      <c r="AU56" s="43"/>
      <c r="AV56" s="43"/>
      <c r="AW56" s="43"/>
      <c r="AX56" s="43"/>
      <c r="AY56" s="43"/>
      <c r="AZ56" s="43"/>
      <c r="BA56" s="43"/>
    </row>
    <row r="57" spans="12:53" x14ac:dyDescent="0.3"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R57" s="43">
        <v>0</v>
      </c>
      <c r="AS57" s="43">
        <v>0</v>
      </c>
      <c r="AT57" s="43">
        <v>0</v>
      </c>
      <c r="AU57" s="43">
        <v>0</v>
      </c>
      <c r="AV57" s="43">
        <v>0</v>
      </c>
      <c r="AW57" s="43">
        <v>0</v>
      </c>
      <c r="AX57" s="43">
        <v>0</v>
      </c>
      <c r="AY57" s="43">
        <v>0</v>
      </c>
      <c r="AZ57" s="43">
        <v>0</v>
      </c>
      <c r="BA57" s="43">
        <v>0</v>
      </c>
    </row>
    <row r="58" spans="12:53" x14ac:dyDescent="0.3"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R58" s="26">
        <v>0</v>
      </c>
      <c r="AS58" s="26">
        <v>0</v>
      </c>
      <c r="AT58" s="26"/>
      <c r="AU58" s="26"/>
      <c r="AV58" s="26"/>
      <c r="AW58" s="26"/>
      <c r="AX58" s="26"/>
      <c r="AY58" s="26"/>
      <c r="AZ58" s="26"/>
      <c r="BA58" s="26"/>
    </row>
    <row r="59" spans="12:53" x14ac:dyDescent="0.3">
      <c r="L59" s="26">
        <v>30</v>
      </c>
      <c r="M59" s="26">
        <v>30</v>
      </c>
      <c r="N59" s="26">
        <v>30</v>
      </c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R59" s="26">
        <v>15</v>
      </c>
      <c r="AS59" s="26">
        <v>15</v>
      </c>
      <c r="AT59" s="26">
        <v>15</v>
      </c>
      <c r="AU59" s="26">
        <v>15</v>
      </c>
      <c r="AV59" s="26">
        <v>15</v>
      </c>
      <c r="AW59" s="26">
        <v>15</v>
      </c>
      <c r="AX59" s="26">
        <v>15</v>
      </c>
      <c r="AY59" s="26">
        <v>15</v>
      </c>
      <c r="AZ59" s="26">
        <v>15</v>
      </c>
      <c r="BA59" s="26">
        <v>15</v>
      </c>
    </row>
    <row r="60" spans="12:53" x14ac:dyDescent="0.3">
      <c r="L60" s="26">
        <v>45</v>
      </c>
      <c r="M60" s="26">
        <v>45</v>
      </c>
      <c r="N60" s="26">
        <v>45</v>
      </c>
      <c r="O60" s="26">
        <v>45</v>
      </c>
      <c r="P60" s="26">
        <v>45</v>
      </c>
      <c r="Q60" s="26">
        <v>45</v>
      </c>
      <c r="R60" s="26">
        <v>45</v>
      </c>
      <c r="S60" s="26">
        <v>45</v>
      </c>
      <c r="T60" s="26">
        <v>45</v>
      </c>
      <c r="U60" s="26">
        <v>45</v>
      </c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R60" s="26">
        <v>45</v>
      </c>
      <c r="AS60" s="26"/>
      <c r="AT60" s="26"/>
      <c r="AU60" s="26"/>
      <c r="AV60" s="26"/>
      <c r="AW60" s="26"/>
      <c r="AX60" s="26"/>
      <c r="AY60" s="26"/>
      <c r="AZ60" s="26"/>
      <c r="BA60" s="26"/>
    </row>
    <row r="61" spans="12:53" x14ac:dyDescent="0.3">
      <c r="L61" s="26">
        <v>45</v>
      </c>
      <c r="M61" s="26">
        <v>45</v>
      </c>
      <c r="N61" s="26">
        <v>45</v>
      </c>
      <c r="O61" s="26">
        <v>45</v>
      </c>
      <c r="P61" s="26">
        <v>45</v>
      </c>
      <c r="Q61" s="26">
        <v>45</v>
      </c>
      <c r="R61" s="26">
        <v>45</v>
      </c>
      <c r="S61" s="26">
        <v>45</v>
      </c>
      <c r="T61" s="26">
        <v>45</v>
      </c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/>
      <c r="AX61" s="26"/>
      <c r="AY61" s="26"/>
      <c r="AZ61" s="26"/>
      <c r="BA61" s="26"/>
    </row>
    <row r="62" spans="12:53" x14ac:dyDescent="0.3">
      <c r="L62" s="26">
        <v>60</v>
      </c>
      <c r="M62" s="26">
        <v>60</v>
      </c>
      <c r="N62" s="26">
        <v>60</v>
      </c>
      <c r="O62" s="26">
        <v>60</v>
      </c>
      <c r="P62" s="26">
        <v>60</v>
      </c>
      <c r="Q62" s="26">
        <v>60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R62" s="26">
        <v>45</v>
      </c>
      <c r="AS62" s="26">
        <v>45</v>
      </c>
      <c r="AT62" s="26">
        <v>45</v>
      </c>
      <c r="AU62" s="26">
        <v>45</v>
      </c>
      <c r="AV62" s="26">
        <v>45</v>
      </c>
      <c r="AW62" s="26">
        <v>45</v>
      </c>
      <c r="AX62" s="26">
        <v>45</v>
      </c>
      <c r="AY62" s="26">
        <v>45</v>
      </c>
      <c r="AZ62" s="26"/>
      <c r="BA62" s="26"/>
    </row>
    <row r="63" spans="12:53" x14ac:dyDescent="0.3">
      <c r="L63" s="26">
        <v>30</v>
      </c>
      <c r="M63" s="26">
        <v>30</v>
      </c>
      <c r="N63" s="26">
        <v>30</v>
      </c>
      <c r="O63" s="26">
        <v>30</v>
      </c>
      <c r="P63" s="26">
        <v>30</v>
      </c>
      <c r="Q63" s="26">
        <v>30</v>
      </c>
      <c r="R63" s="26">
        <v>30</v>
      </c>
      <c r="S63" s="26">
        <v>30</v>
      </c>
      <c r="T63" s="26">
        <v>30</v>
      </c>
      <c r="U63" s="26">
        <v>30</v>
      </c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R63" s="26">
        <v>30</v>
      </c>
      <c r="AS63" s="26">
        <v>30</v>
      </c>
      <c r="AT63" s="26">
        <v>30</v>
      </c>
      <c r="AU63" s="26">
        <v>30</v>
      </c>
      <c r="AV63" s="26">
        <v>30</v>
      </c>
      <c r="AW63" s="26">
        <v>30</v>
      </c>
      <c r="AX63" s="26">
        <v>30</v>
      </c>
      <c r="AY63" s="26">
        <v>30</v>
      </c>
      <c r="AZ63" s="26">
        <v>30</v>
      </c>
      <c r="BA63" s="26">
        <v>30</v>
      </c>
    </row>
    <row r="64" spans="12:53" x14ac:dyDescent="0.3">
      <c r="L64" s="26">
        <v>30</v>
      </c>
      <c r="M64" s="26">
        <v>30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R64" s="26">
        <v>30</v>
      </c>
      <c r="AS64" s="26">
        <v>30</v>
      </c>
      <c r="AT64" s="26">
        <v>30</v>
      </c>
      <c r="AU64" s="26">
        <v>30</v>
      </c>
      <c r="AV64" s="26">
        <v>30</v>
      </c>
      <c r="AW64" s="26">
        <v>30</v>
      </c>
      <c r="AX64" s="26"/>
      <c r="AY64" s="26"/>
      <c r="AZ64" s="26"/>
      <c r="BA64" s="26"/>
    </row>
    <row r="65" spans="12:53" x14ac:dyDescent="0.3">
      <c r="L65" s="26">
        <v>75</v>
      </c>
      <c r="M65" s="26">
        <v>75</v>
      </c>
      <c r="N65" s="26">
        <v>75</v>
      </c>
      <c r="O65" s="26">
        <v>75</v>
      </c>
      <c r="P65" s="26">
        <v>75</v>
      </c>
      <c r="Q65" s="26">
        <v>75</v>
      </c>
      <c r="R65" s="26">
        <v>75</v>
      </c>
      <c r="S65" s="26">
        <v>75</v>
      </c>
      <c r="T65" s="26">
        <v>75</v>
      </c>
      <c r="U65" s="26">
        <v>75</v>
      </c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R65" s="26">
        <v>45</v>
      </c>
      <c r="AS65" s="26">
        <v>45</v>
      </c>
      <c r="AT65" s="26">
        <v>45</v>
      </c>
      <c r="AU65" s="26">
        <v>45</v>
      </c>
      <c r="AV65" s="26">
        <v>45</v>
      </c>
      <c r="AW65" s="26">
        <v>45</v>
      </c>
      <c r="AX65" s="26">
        <v>45</v>
      </c>
      <c r="AY65" s="26">
        <v>45</v>
      </c>
      <c r="AZ65" s="26">
        <v>45</v>
      </c>
      <c r="BA65" s="26">
        <v>45</v>
      </c>
    </row>
    <row r="66" spans="12:53" x14ac:dyDescent="0.3">
      <c r="L66" s="26">
        <v>-60</v>
      </c>
      <c r="M66" s="26">
        <v>-60</v>
      </c>
      <c r="N66" s="26">
        <v>-60</v>
      </c>
      <c r="O66" s="26">
        <v>-60</v>
      </c>
      <c r="P66" s="26">
        <v>-60</v>
      </c>
      <c r="Q66" s="26">
        <v>-60</v>
      </c>
      <c r="R66" s="26">
        <v>-60</v>
      </c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R66" s="26">
        <v>90</v>
      </c>
      <c r="AS66" s="26">
        <v>90</v>
      </c>
      <c r="AT66" s="26">
        <v>90</v>
      </c>
      <c r="AU66" s="26">
        <v>90</v>
      </c>
      <c r="AV66" s="26">
        <v>90</v>
      </c>
      <c r="AW66" s="26"/>
      <c r="AX66" s="26"/>
      <c r="AY66" s="26"/>
      <c r="AZ66" s="26"/>
      <c r="BA66" s="26"/>
    </row>
    <row r="67" spans="12:53" x14ac:dyDescent="0.3">
      <c r="L67" s="26">
        <v>-75</v>
      </c>
      <c r="M67" s="26">
        <v>-75</v>
      </c>
      <c r="N67" s="26">
        <v>-75</v>
      </c>
      <c r="O67" s="26">
        <v>-75</v>
      </c>
      <c r="P67" s="26">
        <v>-75</v>
      </c>
      <c r="Q67" s="26">
        <v>-75</v>
      </c>
      <c r="R67" s="26">
        <v>-75</v>
      </c>
      <c r="S67" s="26">
        <v>-75</v>
      </c>
      <c r="T67" s="26">
        <v>-75</v>
      </c>
      <c r="U67" s="26">
        <v>-75</v>
      </c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R67" s="26">
        <v>90</v>
      </c>
      <c r="AS67" s="26">
        <v>90</v>
      </c>
      <c r="AT67" s="26">
        <v>90</v>
      </c>
      <c r="AU67" s="26">
        <v>90</v>
      </c>
      <c r="AV67" s="26">
        <v>90</v>
      </c>
      <c r="AW67" s="26">
        <v>90</v>
      </c>
      <c r="AX67" s="26">
        <v>90</v>
      </c>
      <c r="AY67" s="26">
        <v>90</v>
      </c>
      <c r="AZ67" s="26">
        <v>90</v>
      </c>
      <c r="BA67" s="26">
        <v>90</v>
      </c>
    </row>
    <row r="68" spans="12:53" x14ac:dyDescent="0.3"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R68" s="32"/>
      <c r="AS68" s="32"/>
      <c r="AT68" s="32"/>
      <c r="AU68" s="32"/>
      <c r="AV68" s="32"/>
      <c r="AW68" s="32"/>
      <c r="AX68" s="32"/>
      <c r="AY68" s="32"/>
      <c r="AZ68" s="32"/>
      <c r="BA68" s="32"/>
    </row>
    <row r="69" spans="12:53" x14ac:dyDescent="0.3">
      <c r="L69" s="26"/>
      <c r="M69" s="26"/>
      <c r="N69" s="26"/>
      <c r="O69" s="26"/>
      <c r="P69" s="26"/>
      <c r="Q69" s="26"/>
      <c r="R69" s="26"/>
      <c r="S69" s="26"/>
      <c r="T69" s="26"/>
      <c r="U69" s="26"/>
      <c r="AR69" s="32"/>
      <c r="AS69" s="32"/>
      <c r="AT69" s="32"/>
      <c r="AU69" s="32"/>
      <c r="AV69" s="32"/>
      <c r="AW69" s="32"/>
      <c r="AX69" s="32"/>
      <c r="AY69" s="32"/>
      <c r="AZ69" s="32"/>
      <c r="BA69" s="32"/>
    </row>
    <row r="70" spans="12:53" x14ac:dyDescent="0.3">
      <c r="L70" s="26"/>
      <c r="M70" s="26"/>
      <c r="N70" s="26"/>
      <c r="O70" s="26"/>
      <c r="P70" s="26"/>
      <c r="Q70" s="26"/>
      <c r="R70" s="26"/>
      <c r="S70" s="26"/>
      <c r="T70" s="26"/>
      <c r="U70" s="26"/>
      <c r="AR70" s="32"/>
      <c r="AS70" s="32"/>
      <c r="AT70" s="32"/>
      <c r="AU70" s="32"/>
      <c r="AV70" s="32"/>
      <c r="AW70" s="32"/>
      <c r="AX70" s="32"/>
      <c r="AY70" s="32"/>
      <c r="AZ70" s="32"/>
      <c r="BA70" s="32"/>
    </row>
    <row r="71" spans="12:53" x14ac:dyDescent="0.3">
      <c r="L71" s="26"/>
      <c r="M71" s="26"/>
      <c r="N71" s="26"/>
      <c r="O71" s="26"/>
      <c r="P71" s="26"/>
      <c r="Q71" s="26"/>
      <c r="R71" s="26"/>
      <c r="S71" s="26"/>
      <c r="T71" s="26"/>
      <c r="U71" s="26"/>
      <c r="AR71" s="32"/>
      <c r="AS71" s="32"/>
      <c r="AT71" s="32"/>
      <c r="AU71" s="32"/>
      <c r="AV71" s="32"/>
      <c r="AW71" s="32"/>
      <c r="AX71" s="32"/>
      <c r="AY71" s="32"/>
      <c r="AZ71" s="32"/>
      <c r="BA71" s="32"/>
    </row>
    <row r="72" spans="12:53" x14ac:dyDescent="0.3">
      <c r="L72" s="26"/>
      <c r="M72" s="26"/>
      <c r="N72" s="26"/>
      <c r="O72" s="26"/>
      <c r="P72" s="26"/>
      <c r="Q72" s="26"/>
      <c r="R72" s="26"/>
      <c r="S72" s="26"/>
      <c r="T72" s="26"/>
      <c r="U72" s="26"/>
      <c r="AR72" s="32"/>
      <c r="AS72" s="32"/>
      <c r="AT72" s="32"/>
      <c r="AU72" s="32"/>
      <c r="AV72" s="32"/>
      <c r="AW72" s="32"/>
      <c r="AX72" s="32"/>
      <c r="AY72" s="32"/>
      <c r="AZ72" s="32"/>
      <c r="BA72" s="32"/>
    </row>
    <row r="73" spans="12:53" x14ac:dyDescent="0.3">
      <c r="L73" s="26"/>
      <c r="M73" s="26"/>
      <c r="N73" s="26"/>
      <c r="O73" s="26"/>
      <c r="P73" s="26"/>
      <c r="Q73" s="26"/>
      <c r="R73" s="26"/>
      <c r="S73" s="26"/>
      <c r="T73" s="26"/>
      <c r="U73" s="26"/>
      <c r="AR73" s="32"/>
      <c r="AS73" s="32"/>
      <c r="AT73" s="32"/>
      <c r="AU73" s="32"/>
      <c r="AV73" s="32"/>
      <c r="AW73" s="32"/>
      <c r="AX73" s="32"/>
      <c r="AY73" s="32"/>
      <c r="AZ73" s="32"/>
      <c r="BA73" s="32"/>
    </row>
    <row r="74" spans="12:53" x14ac:dyDescent="0.3">
      <c r="L74" s="26"/>
      <c r="M74" s="26"/>
      <c r="N74" s="26"/>
      <c r="O74" s="26"/>
      <c r="P74" s="26"/>
      <c r="Q74" s="26"/>
      <c r="R74" s="26"/>
      <c r="S74" s="26"/>
      <c r="T74" s="26"/>
      <c r="U74" s="26"/>
      <c r="AR74" s="32"/>
      <c r="AS74" s="32"/>
      <c r="AT74" s="32"/>
      <c r="AU74" s="32"/>
      <c r="AV74" s="32"/>
      <c r="AW74" s="32"/>
      <c r="AX74" s="32"/>
      <c r="AY74" s="32"/>
      <c r="AZ74" s="32"/>
      <c r="BA74" s="32"/>
    </row>
    <row r="75" spans="12:53" x14ac:dyDescent="0.3">
      <c r="L75" s="26"/>
      <c r="M75" s="26"/>
      <c r="N75" s="26"/>
      <c r="O75" s="26"/>
      <c r="P75" s="26"/>
      <c r="Q75" s="26"/>
      <c r="R75" s="26"/>
      <c r="S75" s="26"/>
      <c r="T75" s="26"/>
      <c r="U75" s="26"/>
      <c r="AR75" s="32"/>
      <c r="AS75" s="32"/>
      <c r="AT75" s="32"/>
      <c r="AU75" s="32"/>
      <c r="AV75" s="32"/>
      <c r="AW75" s="32"/>
      <c r="AX75" s="32"/>
      <c r="AY75" s="32"/>
      <c r="AZ75" s="32"/>
      <c r="BA75" s="32"/>
    </row>
    <row r="76" spans="12:53" x14ac:dyDescent="0.3">
      <c r="L76" s="26"/>
      <c r="M76" s="26"/>
      <c r="N76" s="26"/>
      <c r="O76" s="26"/>
      <c r="P76" s="26"/>
      <c r="Q76" s="26"/>
      <c r="R76" s="26"/>
      <c r="S76" s="26"/>
      <c r="T76" s="26"/>
      <c r="U76" s="26"/>
      <c r="AR76" s="32"/>
      <c r="AS76" s="32"/>
      <c r="AT76" s="32"/>
      <c r="AU76" s="32"/>
      <c r="AV76" s="32"/>
      <c r="AW76" s="32"/>
      <c r="AX76" s="32"/>
      <c r="AY76" s="32"/>
      <c r="AZ76" s="32"/>
      <c r="BA76" s="32"/>
    </row>
    <row r="77" spans="12:53" x14ac:dyDescent="0.3">
      <c r="AR77" s="32"/>
      <c r="AS77" s="32"/>
      <c r="AT77" s="32"/>
      <c r="AU77" s="32"/>
      <c r="AV77" s="32"/>
      <c r="AW77" s="32"/>
      <c r="AX77" s="32"/>
      <c r="AY77" s="32"/>
      <c r="AZ77" s="32"/>
      <c r="BA77" s="32"/>
    </row>
    <row r="78" spans="12:53" x14ac:dyDescent="0.3">
      <c r="AR78" s="32"/>
      <c r="AS78" s="32"/>
      <c r="AT78" s="32"/>
      <c r="AU78" s="32"/>
      <c r="AV78" s="32"/>
      <c r="AW78" s="32"/>
      <c r="AX78" s="32"/>
      <c r="AY78" s="32"/>
      <c r="AZ78" s="32"/>
      <c r="BA78" s="32"/>
    </row>
    <row r="79" spans="12:53" x14ac:dyDescent="0.3">
      <c r="AR79" s="32"/>
      <c r="AS79" s="32"/>
      <c r="AT79" s="32"/>
      <c r="AU79" s="32"/>
      <c r="AV79" s="32"/>
      <c r="AW79" s="32"/>
      <c r="AX79" s="32"/>
      <c r="AY79" s="32"/>
      <c r="AZ79" s="32"/>
      <c r="BA79" s="32"/>
    </row>
    <row r="80" spans="12:53" x14ac:dyDescent="0.3">
      <c r="AR80" s="32"/>
      <c r="AS80" s="32"/>
      <c r="AT80" s="32"/>
      <c r="AU80" s="32"/>
      <c r="AV80" s="32"/>
      <c r="AW80" s="32"/>
      <c r="AX80" s="32"/>
      <c r="AY80" s="32"/>
      <c r="AZ80" s="32"/>
      <c r="BA80" s="32"/>
    </row>
  </sheetData>
  <conditionalFormatting sqref="I7:J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D1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1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8:BQ4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28:BQ4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8:BT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Z69"/>
  <sheetViews>
    <sheetView zoomScale="70" zoomScaleNormal="70" workbookViewId="0">
      <selection activeCell="BD2" sqref="BD2:BD12"/>
    </sheetView>
  </sheetViews>
  <sheetFormatPr defaultRowHeight="14.4" x14ac:dyDescent="0.3"/>
  <cols>
    <col min="1" max="20" width="8.88671875" style="2" customWidth="1"/>
    <col min="21" max="21" width="12.44140625" style="2" bestFit="1" customWidth="1"/>
    <col min="22" max="42" width="8.88671875" style="2" customWidth="1"/>
    <col min="43" max="43" width="8.88671875" style="8" customWidth="1"/>
    <col min="44" max="52" width="8.88671875" style="2" customWidth="1"/>
    <col min="53" max="53" width="13" style="2" bestFit="1" customWidth="1"/>
    <col min="54" max="54" width="8.88671875" style="2" customWidth="1"/>
    <col min="55" max="55" width="13.88671875" style="2" customWidth="1"/>
    <col min="56" max="56" width="255.33203125" style="2" customWidth="1"/>
    <col min="57" max="57" width="177.109375" style="3" bestFit="1" customWidth="1"/>
    <col min="58" max="58" width="8.88671875" style="2" customWidth="1"/>
    <col min="59" max="16384" width="8.88671875" style="2"/>
  </cols>
  <sheetData>
    <row r="1" spans="1:130" x14ac:dyDescent="0.3">
      <c r="A1" s="4" t="s">
        <v>0</v>
      </c>
      <c r="B1" s="4" t="s">
        <v>1</v>
      </c>
      <c r="C1" s="4" t="s">
        <v>2</v>
      </c>
      <c r="D1" s="4" t="s">
        <v>4</v>
      </c>
      <c r="E1" s="4" t="s">
        <v>67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42</v>
      </c>
      <c r="AN1" s="17" t="s">
        <v>43</v>
      </c>
      <c r="AO1" s="17" t="s">
        <v>44</v>
      </c>
      <c r="AP1" s="17" t="s">
        <v>45</v>
      </c>
      <c r="AQ1" s="25"/>
      <c r="AR1" s="17" t="s">
        <v>46</v>
      </c>
      <c r="AS1" s="17" t="s">
        <v>47</v>
      </c>
      <c r="AT1" s="17" t="s">
        <v>48</v>
      </c>
      <c r="AU1" s="17" t="s">
        <v>49</v>
      </c>
      <c r="AV1" s="17" t="s">
        <v>50</v>
      </c>
      <c r="AW1" s="17" t="s">
        <v>51</v>
      </c>
      <c r="AX1" s="17" t="s">
        <v>52</v>
      </c>
      <c r="AY1" s="17" t="s">
        <v>53</v>
      </c>
      <c r="AZ1" s="17" t="s">
        <v>54</v>
      </c>
      <c r="BA1" s="17" t="s">
        <v>55</v>
      </c>
      <c r="BB1" s="17" t="s">
        <v>56</v>
      </c>
      <c r="BC1" s="17" t="s">
        <v>57</v>
      </c>
      <c r="BD1" s="17" t="s">
        <v>58</v>
      </c>
      <c r="BE1" s="17" t="s">
        <v>59</v>
      </c>
      <c r="BF1" s="17"/>
      <c r="BG1" s="17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</row>
    <row r="2" spans="1:130" x14ac:dyDescent="0.3">
      <c r="B2">
        <v>1955</v>
      </c>
      <c r="D2" s="3"/>
      <c r="E2" s="3"/>
      <c r="F2" s="37">
        <v>1.7241379310344831E-2</v>
      </c>
      <c r="G2" s="37">
        <v>1</v>
      </c>
      <c r="H2" s="37">
        <v>120</v>
      </c>
      <c r="I2" s="37">
        <v>0</v>
      </c>
      <c r="J2" s="37">
        <v>0</v>
      </c>
      <c r="K2" s="37">
        <v>2.2204460492503129E-17</v>
      </c>
      <c r="L2" s="37">
        <v>0.26045991831522192</v>
      </c>
      <c r="M2" s="37">
        <v>0.1166666666666667</v>
      </c>
      <c r="N2" s="37">
        <v>8.3333333333333329E-2</v>
      </c>
      <c r="O2" s="37">
        <v>3.3333333333333333E-2</v>
      </c>
      <c r="P2" s="37">
        <v>3.3333333333333333E-2</v>
      </c>
      <c r="Q2" s="37">
        <v>6.6666666666666666E-2</v>
      </c>
      <c r="R2" s="37">
        <v>0</v>
      </c>
      <c r="S2" s="37">
        <v>0</v>
      </c>
      <c r="T2" s="37">
        <v>0</v>
      </c>
      <c r="U2" s="37">
        <v>1.1102230246251571E-17</v>
      </c>
      <c r="V2" s="37">
        <v>0</v>
      </c>
      <c r="W2" s="37">
        <v>4</v>
      </c>
      <c r="X2" s="37">
        <v>10</v>
      </c>
      <c r="Y2" s="37">
        <v>4</v>
      </c>
      <c r="Z2" s="37">
        <v>20</v>
      </c>
      <c r="AA2" s="37">
        <v>10</v>
      </c>
      <c r="AB2" s="37">
        <v>14</v>
      </c>
      <c r="AC2" s="37">
        <v>10</v>
      </c>
      <c r="AD2" s="37">
        <v>20</v>
      </c>
      <c r="AE2" s="37">
        <v>4</v>
      </c>
      <c r="AF2" s="37">
        <v>10</v>
      </c>
      <c r="AG2" s="37">
        <v>4</v>
      </c>
      <c r="AH2" s="37">
        <v>10</v>
      </c>
      <c r="AI2" s="37">
        <v>3.2692070451104949E-3</v>
      </c>
      <c r="AJ2" s="37">
        <v>1.7578531223231641E-17</v>
      </c>
      <c r="AK2" s="37">
        <v>7.4014868308343768E-18</v>
      </c>
      <c r="AL2" s="37">
        <v>1.4802973661668751E-17</v>
      </c>
      <c r="AM2" s="37">
        <v>6.0458622965325337E-3</v>
      </c>
      <c r="AN2" s="37">
        <v>7.5277777777778094E-3</v>
      </c>
      <c r="AO2" s="37">
        <v>2.2222089314448131E-2</v>
      </c>
      <c r="AP2" s="37">
        <v>2.347891094704475E-2</v>
      </c>
      <c r="AQ2" s="25">
        <f t="shared" ref="AQ2:AQ48" si="0">AI2^2+AJ2^2+AM2^2+AN2^2+AO2^2+AP2^2</f>
        <v>1.1489881166426067E-3</v>
      </c>
      <c r="AR2" s="37">
        <v>0.20326920704511059</v>
      </c>
      <c r="AS2" s="37">
        <v>1.9428902930940241E-17</v>
      </c>
      <c r="AT2" s="37">
        <v>7.4014868308343768E-18</v>
      </c>
      <c r="AU2" s="37">
        <v>-1.4802973661668751E-17</v>
      </c>
      <c r="AV2" s="37">
        <v>-1.5789838572446671E-17</v>
      </c>
      <c r="AW2" s="37">
        <v>-1.9737298215558338E-18</v>
      </c>
      <c r="AX2" s="37">
        <v>0</v>
      </c>
      <c r="AY2" s="37">
        <v>3.9474596431116677E-18</v>
      </c>
      <c r="AZ2" s="37">
        <v>0.37991623468343849</v>
      </c>
      <c r="BA2" s="37">
        <v>-4.0833333333333E-3</v>
      </c>
      <c r="BB2" s="37">
        <v>-0.18213273179516271</v>
      </c>
      <c r="BC2" s="37">
        <v>-7.8327186520059253E-2</v>
      </c>
      <c r="BD2" s="37" t="s">
        <v>507</v>
      </c>
      <c r="BE2" s="37" t="s">
        <v>507</v>
      </c>
      <c r="BF2" s="31"/>
      <c r="BG2" s="31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</row>
    <row r="3" spans="1:130" x14ac:dyDescent="0.3">
      <c r="D3" s="3"/>
      <c r="E3" s="3"/>
      <c r="F3" s="37"/>
      <c r="G3" s="37">
        <v>2</v>
      </c>
      <c r="H3" s="37">
        <v>116</v>
      </c>
      <c r="I3" s="37">
        <v>0</v>
      </c>
      <c r="J3" s="37">
        <v>0</v>
      </c>
      <c r="K3" s="37">
        <v>5.1978719528728479E-17</v>
      </c>
      <c r="L3" s="37">
        <v>0.24602576384212629</v>
      </c>
      <c r="M3" s="37">
        <v>0.1166666666666667</v>
      </c>
      <c r="N3" s="37">
        <v>8.3333333333333329E-2</v>
      </c>
      <c r="O3" s="37">
        <v>3.3333333333333333E-2</v>
      </c>
      <c r="P3" s="37">
        <v>3.3333333333333333E-2</v>
      </c>
      <c r="Q3" s="37">
        <v>6.6666666666666666E-2</v>
      </c>
      <c r="R3" s="37">
        <v>0</v>
      </c>
      <c r="S3" s="37">
        <v>0</v>
      </c>
      <c r="T3" s="37">
        <v>0</v>
      </c>
      <c r="U3" s="37">
        <v>2.5989359764364239E-17</v>
      </c>
      <c r="V3" s="37">
        <v>0</v>
      </c>
      <c r="W3" s="37">
        <v>4</v>
      </c>
      <c r="X3" s="37">
        <v>10</v>
      </c>
      <c r="Y3" s="37">
        <v>4</v>
      </c>
      <c r="Z3" s="37">
        <v>18</v>
      </c>
      <c r="AA3" s="37">
        <v>10</v>
      </c>
      <c r="AB3" s="37">
        <v>14</v>
      </c>
      <c r="AC3" s="37">
        <v>10</v>
      </c>
      <c r="AD3" s="37">
        <v>18</v>
      </c>
      <c r="AE3" s="37">
        <v>4</v>
      </c>
      <c r="AF3" s="37">
        <v>10</v>
      </c>
      <c r="AG3" s="37">
        <v>4</v>
      </c>
      <c r="AH3" s="37">
        <v>10</v>
      </c>
      <c r="AI3" s="37">
        <v>3.3819383225282269E-3</v>
      </c>
      <c r="AJ3" s="37">
        <v>1.0408340855860839E-17</v>
      </c>
      <c r="AK3" s="37">
        <v>3.0626842058625008E-17</v>
      </c>
      <c r="AL3" s="37">
        <v>2.135187747010348E-17</v>
      </c>
      <c r="AM3" s="37">
        <v>8.8834284338495939E-3</v>
      </c>
      <c r="AN3" s="37">
        <v>1.9373488047890639E-3</v>
      </c>
      <c r="AO3" s="37">
        <v>6.8228777186085665E-4</v>
      </c>
      <c r="AP3" s="37">
        <v>2.8229537742778671E-3</v>
      </c>
      <c r="AQ3" s="25">
        <f t="shared" si="0"/>
        <v>1.0254071256347059E-4</v>
      </c>
      <c r="AR3" s="37">
        <v>0.19303711073632129</v>
      </c>
      <c r="AS3" s="37">
        <v>1.7241379310344841E-2</v>
      </c>
      <c r="AT3" s="37">
        <v>3.0626842058625008E-17</v>
      </c>
      <c r="AU3" s="37">
        <v>-2.135187747010348E-17</v>
      </c>
      <c r="AV3" s="37">
        <v>-1.689756803234483E-17</v>
      </c>
      <c r="AW3" s="37">
        <v>-8.4487840161724152E-18</v>
      </c>
      <c r="AX3" s="37">
        <v>-8.4487840161724152E-18</v>
      </c>
      <c r="AY3" s="37">
        <v>2.1121960040431038E-18</v>
      </c>
      <c r="AZ3" s="37">
        <v>0.37450976635526129</v>
      </c>
      <c r="BA3" s="37">
        <v>2.509840501865598E-2</v>
      </c>
      <c r="BB3" s="37">
        <v>-0.17625086866657899</v>
      </c>
      <c r="BC3" s="37">
        <v>-6.9774895175547275E-2</v>
      </c>
      <c r="BD3" s="37" t="s">
        <v>508</v>
      </c>
      <c r="BE3" s="37" t="s">
        <v>509</v>
      </c>
      <c r="BF3" s="31"/>
      <c r="BG3" s="31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</row>
    <row r="4" spans="1:130" x14ac:dyDescent="0.3">
      <c r="D4" s="3"/>
      <c r="E4" s="3"/>
      <c r="F4" s="37"/>
      <c r="G4" s="37">
        <v>3</v>
      </c>
      <c r="H4" s="37">
        <v>112</v>
      </c>
      <c r="I4" s="37">
        <v>0</v>
      </c>
      <c r="J4" s="37">
        <v>0</v>
      </c>
      <c r="K4" s="37">
        <v>3.1720657846433042E-17</v>
      </c>
      <c r="L4" s="37">
        <v>0.25499281373400601</v>
      </c>
      <c r="M4" s="37">
        <v>0.1166666666666667</v>
      </c>
      <c r="N4" s="37">
        <v>8.3333333333333329E-2</v>
      </c>
      <c r="O4" s="37">
        <v>3.3333333333333333E-2</v>
      </c>
      <c r="P4" s="37">
        <v>3.3333333333333333E-2</v>
      </c>
      <c r="Q4" s="37">
        <v>6.6666666666666666E-2</v>
      </c>
      <c r="R4" s="37">
        <v>0</v>
      </c>
      <c r="S4" s="37">
        <v>0</v>
      </c>
      <c r="T4" s="37">
        <v>0</v>
      </c>
      <c r="U4" s="37">
        <v>1.5860328923216521E-17</v>
      </c>
      <c r="V4" s="37">
        <v>0</v>
      </c>
      <c r="W4" s="37">
        <v>4</v>
      </c>
      <c r="X4" s="37">
        <v>8</v>
      </c>
      <c r="Y4" s="37">
        <v>4</v>
      </c>
      <c r="Z4" s="37">
        <v>18</v>
      </c>
      <c r="AA4" s="37">
        <v>10</v>
      </c>
      <c r="AB4" s="37">
        <v>14</v>
      </c>
      <c r="AC4" s="37">
        <v>10</v>
      </c>
      <c r="AD4" s="37">
        <v>18</v>
      </c>
      <c r="AE4" s="37">
        <v>4</v>
      </c>
      <c r="AF4" s="37">
        <v>8</v>
      </c>
      <c r="AG4" s="37">
        <v>4</v>
      </c>
      <c r="AH4" s="37">
        <v>10</v>
      </c>
      <c r="AI4" s="37">
        <v>3.5027218340470401E-3</v>
      </c>
      <c r="AJ4" s="37">
        <v>2.0816681711721691E-17</v>
      </c>
      <c r="AK4" s="37">
        <v>1.5860328923216521E-17</v>
      </c>
      <c r="AL4" s="37">
        <v>1.5860328923216521E-17</v>
      </c>
      <c r="AM4" s="37">
        <v>1.5553609434068919E-2</v>
      </c>
      <c r="AN4" s="37">
        <v>3.2457179300291669E-3</v>
      </c>
      <c r="AO4" s="37">
        <v>6.0402320265828813E-4</v>
      </c>
      <c r="AP4" s="37">
        <v>3.077167524379823E-3</v>
      </c>
      <c r="AQ4" s="25">
        <f t="shared" si="0"/>
        <v>2.7455231555802785E-4</v>
      </c>
      <c r="AR4" s="37">
        <v>0.21778843611976129</v>
      </c>
      <c r="AS4" s="37">
        <v>3.5714285714285747E-2</v>
      </c>
      <c r="AT4" s="37">
        <v>1.5860328923216521E-17</v>
      </c>
      <c r="AU4" s="37">
        <v>-1.5860328923216521E-17</v>
      </c>
      <c r="AV4" s="37">
        <v>-1.8126090197961741E-17</v>
      </c>
      <c r="AW4" s="37">
        <v>9.063045098980869E-18</v>
      </c>
      <c r="AX4" s="37">
        <v>-1.8126090197961741E-17</v>
      </c>
      <c r="AY4" s="37">
        <v>0</v>
      </c>
      <c r="AZ4" s="37">
        <v>0.37983342888406491</v>
      </c>
      <c r="BA4" s="37">
        <v>2.8214969023323641E-2</v>
      </c>
      <c r="BB4" s="37">
        <v>-0.1770872166985048</v>
      </c>
      <c r="BC4" s="37">
        <v>-7.7905597035501137E-2</v>
      </c>
      <c r="BD4" s="37" t="s">
        <v>510</v>
      </c>
      <c r="BE4" s="37" t="s">
        <v>511</v>
      </c>
      <c r="BF4" s="31"/>
      <c r="BG4" s="31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</row>
    <row r="5" spans="1:130" x14ac:dyDescent="0.3">
      <c r="D5" s="3"/>
      <c r="E5" s="3"/>
      <c r="F5" s="37"/>
      <c r="G5" s="37">
        <v>4</v>
      </c>
      <c r="H5" s="37">
        <v>108</v>
      </c>
      <c r="I5" s="37">
        <v>0</v>
      </c>
      <c r="J5" s="37">
        <v>0</v>
      </c>
      <c r="K5" s="37">
        <v>3.7007434154171883E-17</v>
      </c>
      <c r="L5" s="37">
        <v>0.26719388872914418</v>
      </c>
      <c r="M5" s="37">
        <v>8.3333333333333329E-2</v>
      </c>
      <c r="N5" s="37">
        <v>8.3333333333333329E-2</v>
      </c>
      <c r="O5" s="37">
        <v>3.3333333333333333E-2</v>
      </c>
      <c r="P5" s="37">
        <v>3.3333333333333333E-2</v>
      </c>
      <c r="Q5" s="37">
        <v>6.6666666666666666E-2</v>
      </c>
      <c r="R5" s="37">
        <v>0</v>
      </c>
      <c r="S5" s="37">
        <v>0</v>
      </c>
      <c r="T5" s="37">
        <v>0</v>
      </c>
      <c r="U5" s="37">
        <v>1.8503717077085941E-17</v>
      </c>
      <c r="V5" s="37">
        <v>0</v>
      </c>
      <c r="W5" s="37">
        <v>4</v>
      </c>
      <c r="X5" s="37">
        <v>8</v>
      </c>
      <c r="Y5" s="37">
        <v>4</v>
      </c>
      <c r="Z5" s="37">
        <v>18</v>
      </c>
      <c r="AA5" s="37">
        <v>10</v>
      </c>
      <c r="AB5" s="37">
        <v>10</v>
      </c>
      <c r="AC5" s="37">
        <v>10</v>
      </c>
      <c r="AD5" s="37">
        <v>18</v>
      </c>
      <c r="AE5" s="37">
        <v>4</v>
      </c>
      <c r="AF5" s="37">
        <v>8</v>
      </c>
      <c r="AG5" s="37">
        <v>4</v>
      </c>
      <c r="AH5" s="37">
        <v>10</v>
      </c>
      <c r="AI5" s="37">
        <v>3.632452272345071E-3</v>
      </c>
      <c r="AJ5" s="37">
        <v>0</v>
      </c>
      <c r="AK5" s="37">
        <v>2.0559685641206601E-17</v>
      </c>
      <c r="AL5" s="37">
        <v>1.6447748512965281E-17</v>
      </c>
      <c r="AM5" s="37">
        <v>2.8312421690274152E-3</v>
      </c>
      <c r="AN5" s="37">
        <v>1.205989940557841E-2</v>
      </c>
      <c r="AO5" s="37">
        <v>3.7021943873831731E-3</v>
      </c>
      <c r="AP5" s="37">
        <v>1.286960476588717E-3</v>
      </c>
      <c r="AQ5" s="25">
        <f t="shared" si="0"/>
        <v>1.8201432595348736E-4</v>
      </c>
      <c r="AR5" s="37">
        <v>0.1888176374575303</v>
      </c>
      <c r="AS5" s="37">
        <v>1.6447748512965281E-17</v>
      </c>
      <c r="AT5" s="37">
        <v>2.0559685641206601E-17</v>
      </c>
      <c r="AU5" s="37">
        <v>-1.6447748512965281E-17</v>
      </c>
      <c r="AV5" s="37">
        <v>-1.8275276125516982E-18</v>
      </c>
      <c r="AW5" s="37">
        <v>-2.9240441800827158E-17</v>
      </c>
      <c r="AX5" s="37">
        <v>0</v>
      </c>
      <c r="AY5" s="37">
        <v>-4.8734069668045277E-18</v>
      </c>
      <c r="AZ5" s="37">
        <v>0.3438248969758525</v>
      </c>
      <c r="BA5" s="37">
        <v>-3.012117055326928E-2</v>
      </c>
      <c r="BB5" s="37">
        <v>-0.18651136654300829</v>
      </c>
      <c r="BC5" s="37">
        <v>-8.0682522186135974E-2</v>
      </c>
      <c r="BD5" s="37" t="s">
        <v>512</v>
      </c>
      <c r="BE5" s="37" t="s">
        <v>513</v>
      </c>
      <c r="BF5" s="31"/>
      <c r="BG5" s="31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</row>
    <row r="6" spans="1:130" x14ac:dyDescent="0.3">
      <c r="D6" s="3"/>
      <c r="E6" s="3"/>
      <c r="F6" s="37"/>
      <c r="G6" s="37">
        <v>5</v>
      </c>
      <c r="H6" s="37">
        <v>104</v>
      </c>
      <c r="I6" s="37">
        <v>0</v>
      </c>
      <c r="J6" s="37">
        <v>0</v>
      </c>
      <c r="K6" s="37">
        <v>4.3768407701568682E-17</v>
      </c>
      <c r="L6" s="37">
        <v>0.24083735190732219</v>
      </c>
      <c r="M6" s="37">
        <v>8.3333333333333329E-2</v>
      </c>
      <c r="N6" s="37">
        <v>8.3333333333333329E-2</v>
      </c>
      <c r="O6" s="37">
        <v>3.3333333333333333E-2</v>
      </c>
      <c r="P6" s="37">
        <v>3.3333333333333333E-2</v>
      </c>
      <c r="Q6" s="37">
        <v>6.6666666666666666E-2</v>
      </c>
      <c r="R6" s="37">
        <v>0</v>
      </c>
      <c r="S6" s="37">
        <v>0</v>
      </c>
      <c r="T6" s="37">
        <v>0</v>
      </c>
      <c r="U6" s="37">
        <v>2.1884203850784341E-17</v>
      </c>
      <c r="V6" s="37">
        <v>0</v>
      </c>
      <c r="W6" s="37">
        <v>4</v>
      </c>
      <c r="X6" s="37">
        <v>8</v>
      </c>
      <c r="Y6" s="37">
        <v>4</v>
      </c>
      <c r="Z6" s="37">
        <v>18</v>
      </c>
      <c r="AA6" s="37">
        <v>8</v>
      </c>
      <c r="AB6" s="37">
        <v>10</v>
      </c>
      <c r="AC6" s="37">
        <v>8</v>
      </c>
      <c r="AD6" s="37">
        <v>18</v>
      </c>
      <c r="AE6" s="37">
        <v>4</v>
      </c>
      <c r="AF6" s="37">
        <v>8</v>
      </c>
      <c r="AG6" s="37">
        <v>4</v>
      </c>
      <c r="AH6" s="37">
        <v>10</v>
      </c>
      <c r="AI6" s="37">
        <v>8.925031060341454E-3</v>
      </c>
      <c r="AJ6" s="37">
        <v>1.9230769230769249E-2</v>
      </c>
      <c r="AK6" s="37">
        <v>1.7080354225002409E-17</v>
      </c>
      <c r="AL6" s="37">
        <v>2.6688053476566261E-17</v>
      </c>
      <c r="AM6" s="37">
        <v>7.5151737345167113E-3</v>
      </c>
      <c r="AN6" s="37">
        <v>3.7216943559399168E-2</v>
      </c>
      <c r="AO6" s="37">
        <v>5.5908242385281359E-3</v>
      </c>
      <c r="AP6" s="37">
        <v>2.0694735411325941E-2</v>
      </c>
      <c r="AQ6" s="25">
        <f t="shared" si="0"/>
        <v>2.3505867782095359E-3</v>
      </c>
      <c r="AR6" s="37">
        <v>0.16277118490649539</v>
      </c>
      <c r="AS6" s="37">
        <v>-1.9230769230769201E-2</v>
      </c>
      <c r="AT6" s="37">
        <v>1.7080354225002409E-17</v>
      </c>
      <c r="AU6" s="37">
        <v>-2.6688053476566261E-17</v>
      </c>
      <c r="AV6" s="37">
        <v>5.2554936076930494E-18</v>
      </c>
      <c r="AW6" s="37">
        <v>0</v>
      </c>
      <c r="AX6" s="37">
        <v>7.8832404115395733E-18</v>
      </c>
      <c r="AY6" s="37">
        <v>2.1021974430772191E-17</v>
      </c>
      <c r="AZ6" s="37">
        <v>0.29986377341996739</v>
      </c>
      <c r="BA6" s="37">
        <v>-7.2954597177969926E-2</v>
      </c>
      <c r="BB6" s="37">
        <v>-0.18049002525250929</v>
      </c>
      <c r="BC6" s="37">
        <v>-6.0347326654812919E-2</v>
      </c>
      <c r="BD6" s="37" t="s">
        <v>514</v>
      </c>
      <c r="BE6" s="37" t="s">
        <v>515</v>
      </c>
      <c r="BF6" s="31"/>
      <c r="BG6" s="31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</row>
    <row r="7" spans="1:130" x14ac:dyDescent="0.3">
      <c r="D7" s="3"/>
      <c r="E7" s="3"/>
      <c r="F7" s="37"/>
      <c r="G7" s="37">
        <v>6</v>
      </c>
      <c r="H7" s="37">
        <v>100</v>
      </c>
      <c r="I7" s="37">
        <v>0</v>
      </c>
      <c r="J7" s="37">
        <v>0</v>
      </c>
      <c r="K7" s="37">
        <v>4.6629367034256579E-17</v>
      </c>
      <c r="L7" s="37">
        <v>0.23628702920912631</v>
      </c>
      <c r="M7" s="37">
        <v>8.3333333333333329E-2</v>
      </c>
      <c r="N7" s="37">
        <v>8.3333333333333329E-2</v>
      </c>
      <c r="O7" s="37">
        <v>3.3333333333333333E-2</v>
      </c>
      <c r="P7" s="37">
        <v>3.3333333333333333E-2</v>
      </c>
      <c r="Q7" s="37">
        <v>6.6666666666666666E-2</v>
      </c>
      <c r="R7" s="37">
        <v>0</v>
      </c>
      <c r="S7" s="37">
        <v>0</v>
      </c>
      <c r="T7" s="37">
        <v>0</v>
      </c>
      <c r="U7" s="37">
        <v>2.331468351712829E-17</v>
      </c>
      <c r="V7" s="37">
        <v>0</v>
      </c>
      <c r="W7" s="37">
        <v>4</v>
      </c>
      <c r="X7" s="37">
        <v>8</v>
      </c>
      <c r="Y7" s="37">
        <v>4</v>
      </c>
      <c r="Z7" s="37">
        <v>16</v>
      </c>
      <c r="AA7" s="37">
        <v>8</v>
      </c>
      <c r="AB7" s="37">
        <v>10</v>
      </c>
      <c r="AC7" s="37">
        <v>8</v>
      </c>
      <c r="AD7" s="37">
        <v>16</v>
      </c>
      <c r="AE7" s="37">
        <v>4</v>
      </c>
      <c r="AF7" s="37">
        <v>8</v>
      </c>
      <c r="AG7" s="37">
        <v>4</v>
      </c>
      <c r="AH7" s="37">
        <v>10</v>
      </c>
      <c r="AI7" s="37">
        <v>9.2820323027551221E-3</v>
      </c>
      <c r="AJ7" s="37">
        <v>1.999999999999999E-2</v>
      </c>
      <c r="AK7" s="37">
        <v>1.7763568394002511E-17</v>
      </c>
      <c r="AL7" s="37">
        <v>2.8865798640254071E-17</v>
      </c>
      <c r="AM7" s="37">
        <v>2.0766414390095359E-2</v>
      </c>
      <c r="AN7" s="37">
        <v>5.575999999999956E-3</v>
      </c>
      <c r="AO7" s="37">
        <v>1.2925049194325239E-2</v>
      </c>
      <c r="AP7" s="37">
        <v>3.1592606730056409E-3</v>
      </c>
      <c r="AQ7" s="25">
        <f t="shared" si="0"/>
        <v>1.1255296909662758E-3</v>
      </c>
      <c r="AR7" s="37">
        <v>0.14928203230275511</v>
      </c>
      <c r="AS7" s="37">
        <v>2.5535129566378602E-17</v>
      </c>
      <c r="AT7" s="37">
        <v>1.7763568394002511E-17</v>
      </c>
      <c r="AU7" s="37">
        <v>-2.8865798640254071E-17</v>
      </c>
      <c r="AV7" s="37">
        <v>-5.6843418860808018E-18</v>
      </c>
      <c r="AW7" s="37">
        <v>2.8421709430404009E-18</v>
      </c>
      <c r="AX7" s="37">
        <v>7.1054273576010022E-19</v>
      </c>
      <c r="AY7" s="37">
        <v>-1.13686837721616E-17</v>
      </c>
      <c r="AZ7" s="37">
        <v>0.29532858441799298</v>
      </c>
      <c r="BA7" s="37">
        <v>-6.8735999999999978E-2</v>
      </c>
      <c r="BB7" s="37">
        <v>-0.18099996743152769</v>
      </c>
      <c r="BC7" s="37">
        <v>-5.5287061777598602E-2</v>
      </c>
      <c r="BD7" s="37" t="s">
        <v>516</v>
      </c>
      <c r="BE7" s="37" t="s">
        <v>517</v>
      </c>
      <c r="BF7" s="31"/>
      <c r="BG7" s="31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</row>
    <row r="8" spans="1:130" x14ac:dyDescent="0.3">
      <c r="D8" s="3"/>
      <c r="E8" s="3"/>
      <c r="F8" s="37"/>
      <c r="G8" s="37">
        <v>7</v>
      </c>
      <c r="H8" s="37">
        <v>96</v>
      </c>
      <c r="I8" s="37">
        <v>0</v>
      </c>
      <c r="J8" s="37">
        <v>0</v>
      </c>
      <c r="K8" s="37">
        <v>3.4694469519536142E-17</v>
      </c>
      <c r="L8" s="37">
        <v>0.25074339565631398</v>
      </c>
      <c r="M8" s="37">
        <v>6.6666666666666666E-2</v>
      </c>
      <c r="N8" s="37">
        <v>6.6666666666666666E-2</v>
      </c>
      <c r="O8" s="37">
        <v>3.3333333333333333E-2</v>
      </c>
      <c r="P8" s="37">
        <v>3.3333333333333333E-2</v>
      </c>
      <c r="Q8" s="37">
        <v>6.6666666666666666E-2</v>
      </c>
      <c r="R8" s="37">
        <v>0</v>
      </c>
      <c r="S8" s="37">
        <v>0</v>
      </c>
      <c r="T8" s="37">
        <v>0</v>
      </c>
      <c r="U8" s="37">
        <v>1.7347234759768071E-17</v>
      </c>
      <c r="V8" s="37">
        <v>0</v>
      </c>
      <c r="W8" s="37">
        <v>4</v>
      </c>
      <c r="X8" s="37">
        <v>8</v>
      </c>
      <c r="Y8" s="37">
        <v>4</v>
      </c>
      <c r="Z8" s="37">
        <v>16</v>
      </c>
      <c r="AA8" s="37">
        <v>8</v>
      </c>
      <c r="AB8" s="37">
        <v>8</v>
      </c>
      <c r="AC8" s="37">
        <v>8</v>
      </c>
      <c r="AD8" s="37">
        <v>16</v>
      </c>
      <c r="AE8" s="37">
        <v>4</v>
      </c>
      <c r="AF8" s="37">
        <v>8</v>
      </c>
      <c r="AG8" s="37">
        <v>4</v>
      </c>
      <c r="AH8" s="37">
        <v>8</v>
      </c>
      <c r="AI8" s="37">
        <v>2.6415608175648361E-2</v>
      </c>
      <c r="AJ8" s="37">
        <v>1.387778780781446E-17</v>
      </c>
      <c r="AK8" s="37">
        <v>1.387778780781446E-17</v>
      </c>
      <c r="AL8" s="37">
        <v>2.0816681711721691E-17</v>
      </c>
      <c r="AM8" s="37">
        <v>3.8623831354918652E-3</v>
      </c>
      <c r="AN8" s="37">
        <v>1.220703125000004E-2</v>
      </c>
      <c r="AO8" s="37">
        <v>2.1114308636062059E-2</v>
      </c>
      <c r="AP8" s="37">
        <v>7.7055211708250901E-3</v>
      </c>
      <c r="AQ8" s="25">
        <f t="shared" si="0"/>
        <v>1.3669030564061086E-3</v>
      </c>
      <c r="AR8" s="37">
        <v>0.15550211698203659</v>
      </c>
      <c r="AS8" s="37">
        <v>-4.1666666666666637E-2</v>
      </c>
      <c r="AT8" s="37">
        <v>1.387778780781446E-17</v>
      </c>
      <c r="AU8" s="37">
        <v>-2.0816681711721691E-17</v>
      </c>
      <c r="AV8" s="37">
        <v>-2.4671622769447919E-17</v>
      </c>
      <c r="AW8" s="37">
        <v>1.2335811384723959E-17</v>
      </c>
      <c r="AX8" s="37">
        <v>-1.079383496163346E-17</v>
      </c>
      <c r="AY8" s="37">
        <v>0</v>
      </c>
      <c r="AZ8" s="37">
        <v>0.28767299110317041</v>
      </c>
      <c r="BA8" s="37">
        <v>-9.3035662615740713E-2</v>
      </c>
      <c r="BB8" s="37">
        <v>-0.1912135461231714</v>
      </c>
      <c r="BC8" s="37">
        <v>-5.9529849533142588E-2</v>
      </c>
      <c r="BD8" s="37" t="s">
        <v>518</v>
      </c>
      <c r="BE8" s="37" t="s">
        <v>519</v>
      </c>
      <c r="BF8" s="31"/>
      <c r="BG8" s="31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</row>
    <row r="9" spans="1:130" x14ac:dyDescent="0.3">
      <c r="D9" s="3"/>
      <c r="E9" s="3"/>
      <c r="F9" s="37"/>
      <c r="G9" s="37">
        <v>8</v>
      </c>
      <c r="H9" s="37">
        <v>92</v>
      </c>
      <c r="I9" s="37">
        <v>0</v>
      </c>
      <c r="J9" s="37">
        <v>0</v>
      </c>
      <c r="K9" s="37">
        <v>3.2352371169710042E-17</v>
      </c>
      <c r="L9" s="37">
        <v>0.26104151782497742</v>
      </c>
      <c r="M9" s="37">
        <v>6.6666666666666666E-2</v>
      </c>
      <c r="N9" s="37">
        <v>6.6666666666666666E-2</v>
      </c>
      <c r="O9" s="37">
        <v>3.3333333333333333E-2</v>
      </c>
      <c r="P9" s="37">
        <v>3.3333333333333333E-2</v>
      </c>
      <c r="Q9" s="37">
        <v>6.6666666666666666E-2</v>
      </c>
      <c r="R9" s="37">
        <v>0</v>
      </c>
      <c r="S9" s="37">
        <v>0</v>
      </c>
      <c r="T9" s="37">
        <v>0</v>
      </c>
      <c r="U9" s="37">
        <v>1.6176185584855021E-17</v>
      </c>
      <c r="V9" s="37">
        <v>0</v>
      </c>
      <c r="W9" s="37">
        <v>4</v>
      </c>
      <c r="X9" s="37">
        <v>6</v>
      </c>
      <c r="Y9" s="37">
        <v>4</v>
      </c>
      <c r="Z9" s="37">
        <v>16</v>
      </c>
      <c r="AA9" s="37">
        <v>8</v>
      </c>
      <c r="AB9" s="37">
        <v>8</v>
      </c>
      <c r="AC9" s="37">
        <v>8</v>
      </c>
      <c r="AD9" s="37">
        <v>16</v>
      </c>
      <c r="AE9" s="37">
        <v>4</v>
      </c>
      <c r="AF9" s="37">
        <v>6</v>
      </c>
      <c r="AG9" s="37">
        <v>4</v>
      </c>
      <c r="AH9" s="37">
        <v>8</v>
      </c>
      <c r="AI9" s="37">
        <v>5.8249824441548581E-3</v>
      </c>
      <c r="AJ9" s="37">
        <v>2.1739130434782591E-2</v>
      </c>
      <c r="AK9" s="37">
        <v>1.387778780781446E-17</v>
      </c>
      <c r="AL9" s="37">
        <v>1.8474583361895579E-17</v>
      </c>
      <c r="AM9" s="37">
        <v>9.5260646700906504E-3</v>
      </c>
      <c r="AN9" s="37">
        <v>1.9057697049395941E-2</v>
      </c>
      <c r="AO9" s="37">
        <v>2.5613665082138831E-2</v>
      </c>
      <c r="AP9" s="37">
        <v>5.6586684968244344E-3</v>
      </c>
      <c r="AQ9" s="25">
        <f t="shared" si="0"/>
        <v>1.6485423055574381E-3</v>
      </c>
      <c r="AR9" s="37">
        <v>0.18400220902473391</v>
      </c>
      <c r="AS9" s="37">
        <v>-2.173913043478257E-2</v>
      </c>
      <c r="AT9" s="37">
        <v>1.387778780781446E-17</v>
      </c>
      <c r="AU9" s="37">
        <v>-1.8474583361895579E-17</v>
      </c>
      <c r="AV9" s="37">
        <v>-1.343180974971834E-17</v>
      </c>
      <c r="AW9" s="37">
        <v>0</v>
      </c>
      <c r="AX9" s="37">
        <v>5.0369286561443778E-18</v>
      </c>
      <c r="AY9" s="37">
        <v>0</v>
      </c>
      <c r="AZ9" s="37">
        <v>0.29225333381286261</v>
      </c>
      <c r="BA9" s="37">
        <v>-8.6124352757458666E-2</v>
      </c>
      <c r="BB9" s="37">
        <v>-0.196340515766947</v>
      </c>
      <c r="BC9" s="37">
        <v>-6.4701002058030338E-2</v>
      </c>
      <c r="BD9" s="37" t="s">
        <v>520</v>
      </c>
      <c r="BE9" s="37" t="s">
        <v>521</v>
      </c>
      <c r="BF9" s="31"/>
      <c r="BG9" s="31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</row>
    <row r="10" spans="1:130" x14ac:dyDescent="0.3">
      <c r="D10" s="3"/>
      <c r="E10" s="3"/>
      <c r="F10" s="37"/>
      <c r="G10" s="37">
        <v>9</v>
      </c>
      <c r="H10" s="37">
        <v>88</v>
      </c>
      <c r="I10" s="37">
        <v>0</v>
      </c>
      <c r="J10" s="37">
        <v>0</v>
      </c>
      <c r="K10" s="37">
        <v>2.8386384152347752E-17</v>
      </c>
      <c r="L10" s="37">
        <v>0.2254254566569836</v>
      </c>
      <c r="M10" s="37">
        <v>6.6666666666666666E-2</v>
      </c>
      <c r="N10" s="37">
        <v>6.6666666666666666E-2</v>
      </c>
      <c r="O10" s="37">
        <v>3.3333333333333333E-2</v>
      </c>
      <c r="P10" s="37">
        <v>3.3333333333333333E-2</v>
      </c>
      <c r="Q10" s="37">
        <v>6.6666666666666666E-2</v>
      </c>
      <c r="R10" s="37">
        <v>0</v>
      </c>
      <c r="S10" s="37">
        <v>0</v>
      </c>
      <c r="T10" s="37">
        <v>0</v>
      </c>
      <c r="U10" s="37">
        <v>1.4193192076173879E-17</v>
      </c>
      <c r="V10" s="37">
        <v>0</v>
      </c>
      <c r="W10" s="37">
        <v>4</v>
      </c>
      <c r="X10" s="37">
        <v>6</v>
      </c>
      <c r="Y10" s="37">
        <v>4</v>
      </c>
      <c r="Z10" s="37">
        <v>16</v>
      </c>
      <c r="AA10" s="37">
        <v>6</v>
      </c>
      <c r="AB10" s="37">
        <v>8</v>
      </c>
      <c r="AC10" s="37">
        <v>6</v>
      </c>
      <c r="AD10" s="37">
        <v>16</v>
      </c>
      <c r="AE10" s="37">
        <v>4</v>
      </c>
      <c r="AF10" s="37">
        <v>6</v>
      </c>
      <c r="AG10" s="37">
        <v>4</v>
      </c>
      <c r="AH10" s="37">
        <v>8</v>
      </c>
      <c r="AI10" s="37">
        <v>8.3266726846886741E-17</v>
      </c>
      <c r="AJ10" s="37">
        <v>2.0816681711721691E-17</v>
      </c>
      <c r="AK10" s="37">
        <v>1.072374512422026E-17</v>
      </c>
      <c r="AL10" s="37">
        <v>1.766263902812749E-17</v>
      </c>
      <c r="AM10" s="37">
        <v>1.407345623414083E-2</v>
      </c>
      <c r="AN10" s="37">
        <v>2.9547802404207318E-2</v>
      </c>
      <c r="AO10" s="37">
        <v>1.0785488945811911E-2</v>
      </c>
      <c r="AP10" s="37">
        <v>3.5440511804946409E-2</v>
      </c>
      <c r="AQ10" s="25">
        <f t="shared" si="0"/>
        <v>2.4434914460891338E-3</v>
      </c>
      <c r="AR10" s="37">
        <v>0.15300115471747461</v>
      </c>
      <c r="AS10" s="37">
        <v>-4.5454545454545407E-2</v>
      </c>
      <c r="AT10" s="37">
        <v>1.072374512422026E-17</v>
      </c>
      <c r="AU10" s="37">
        <v>-1.766263902812749E-17</v>
      </c>
      <c r="AV10" s="37">
        <v>1.101047627727428E-17</v>
      </c>
      <c r="AW10" s="37">
        <v>-3.6701587590914267E-18</v>
      </c>
      <c r="AX10" s="37">
        <v>1.468063503636571E-17</v>
      </c>
      <c r="AY10" s="37">
        <v>1.468063503636571E-17</v>
      </c>
      <c r="AZ10" s="37">
        <v>0.2364823640557874</v>
      </c>
      <c r="BA10" s="37">
        <v>-0.14093022163786631</v>
      </c>
      <c r="BB10" s="37">
        <v>-0.18791097342111091</v>
      </c>
      <c r="BC10" s="37">
        <v>-3.7514483235872711E-2</v>
      </c>
      <c r="BD10" s="37" t="s">
        <v>522</v>
      </c>
      <c r="BE10" s="37" t="s">
        <v>523</v>
      </c>
      <c r="BF10" s="31"/>
      <c r="BG10" s="31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</row>
    <row r="11" spans="1:130" x14ac:dyDescent="0.3">
      <c r="D11" s="3"/>
      <c r="E11" s="3"/>
      <c r="F11" s="37"/>
      <c r="G11" s="37">
        <v>10</v>
      </c>
      <c r="H11" s="37">
        <v>84</v>
      </c>
      <c r="I11" s="37">
        <v>0</v>
      </c>
      <c r="J11" s="37">
        <v>0</v>
      </c>
      <c r="K11" s="37">
        <v>4.2294210461910723E-17</v>
      </c>
      <c r="L11" s="37">
        <v>0.20946281875383291</v>
      </c>
      <c r="M11" s="37">
        <v>6.6666666666666666E-2</v>
      </c>
      <c r="N11" s="37">
        <v>6.6666666666666666E-2</v>
      </c>
      <c r="O11" s="37">
        <v>3.3333333333333333E-2</v>
      </c>
      <c r="P11" s="37">
        <v>3.3333333333333333E-2</v>
      </c>
      <c r="Q11" s="37">
        <v>6.6666666666666666E-2</v>
      </c>
      <c r="R11" s="37">
        <v>0</v>
      </c>
      <c r="S11" s="37">
        <v>0</v>
      </c>
      <c r="T11" s="37">
        <v>0</v>
      </c>
      <c r="U11" s="37">
        <v>2.1147105230955362E-17</v>
      </c>
      <c r="V11" s="37">
        <v>0</v>
      </c>
      <c r="W11" s="37">
        <v>4</v>
      </c>
      <c r="X11" s="37">
        <v>6</v>
      </c>
      <c r="Y11" s="37">
        <v>4</v>
      </c>
      <c r="Z11" s="37">
        <v>16</v>
      </c>
      <c r="AA11" s="37">
        <v>4</v>
      </c>
      <c r="AB11" s="37">
        <v>8</v>
      </c>
      <c r="AC11" s="37">
        <v>4</v>
      </c>
      <c r="AD11" s="37">
        <v>16</v>
      </c>
      <c r="AE11" s="37">
        <v>4</v>
      </c>
      <c r="AF11" s="37">
        <v>6</v>
      </c>
      <c r="AG11" s="37">
        <v>4</v>
      </c>
      <c r="AH11" s="37">
        <v>8</v>
      </c>
      <c r="AI11" s="37">
        <v>2.775557561562891E-17</v>
      </c>
      <c r="AJ11" s="37">
        <v>2.775557561562891E-17</v>
      </c>
      <c r="AK11" s="37">
        <v>2.1147105230955362E-17</v>
      </c>
      <c r="AL11" s="37">
        <v>2.1147105230955362E-17</v>
      </c>
      <c r="AM11" s="37">
        <v>4.2943622451039054E-3</v>
      </c>
      <c r="AN11" s="37">
        <v>1.838354389374797E-2</v>
      </c>
      <c r="AO11" s="37">
        <v>1.5885755308835261E-2</v>
      </c>
      <c r="AP11" s="37">
        <v>7.0134872350537574E-3</v>
      </c>
      <c r="AQ11" s="25">
        <f t="shared" si="0"/>
        <v>6.5794245811398187E-4</v>
      </c>
      <c r="AR11" s="37">
        <v>0.1190476190476191</v>
      </c>
      <c r="AS11" s="37">
        <v>-7.1428571428571369E-2</v>
      </c>
      <c r="AT11" s="37">
        <v>2.1147105230955362E-17</v>
      </c>
      <c r="AU11" s="37">
        <v>-2.1147105230955362E-17</v>
      </c>
      <c r="AV11" s="37">
        <v>4.0280200439914978E-18</v>
      </c>
      <c r="AW11" s="37">
        <v>2.0140100219957489E-18</v>
      </c>
      <c r="AX11" s="37">
        <v>-1.6112080175965991E-17</v>
      </c>
      <c r="AY11" s="37">
        <v>4.0280200439914978E-18</v>
      </c>
      <c r="AZ11" s="37">
        <v>0.19328603058728999</v>
      </c>
      <c r="BA11" s="37">
        <v>-0.1849287333981211</v>
      </c>
      <c r="BB11" s="37">
        <v>-0.1801464421113082</v>
      </c>
      <c r="BC11" s="37">
        <v>-2.9316376642524771E-2</v>
      </c>
      <c r="BD11" s="37" t="s">
        <v>524</v>
      </c>
      <c r="BE11" s="37" t="s">
        <v>525</v>
      </c>
      <c r="BF11" s="31"/>
      <c r="BG11" s="31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</row>
    <row r="12" spans="1:130" x14ac:dyDescent="0.3">
      <c r="D12" s="3"/>
      <c r="E12" s="3"/>
      <c r="F12" s="37"/>
      <c r="G12" s="37">
        <v>11</v>
      </c>
      <c r="H12" s="37">
        <v>80</v>
      </c>
      <c r="I12" s="37">
        <v>0</v>
      </c>
      <c r="J12" s="37">
        <v>0</v>
      </c>
      <c r="K12" s="37">
        <v>3.7613056799251783E-17</v>
      </c>
      <c r="L12" s="37">
        <v>0.2185471882917859</v>
      </c>
      <c r="M12" s="37">
        <v>6.6666666666666666E-2</v>
      </c>
      <c r="N12" s="37">
        <v>6.6666666666666666E-2</v>
      </c>
      <c r="O12" s="37">
        <v>3.3333333333333333E-2</v>
      </c>
      <c r="P12" s="37">
        <v>3.3333333333333333E-2</v>
      </c>
      <c r="Q12" s="37">
        <v>6.6666666666666666E-2</v>
      </c>
      <c r="R12" s="37">
        <v>0</v>
      </c>
      <c r="S12" s="37">
        <v>0</v>
      </c>
      <c r="T12" s="37">
        <v>0</v>
      </c>
      <c r="U12" s="37">
        <v>1.8806528399625892E-17</v>
      </c>
      <c r="V12" s="37">
        <v>0</v>
      </c>
      <c r="W12" s="37">
        <v>2</v>
      </c>
      <c r="X12" s="37">
        <v>6</v>
      </c>
      <c r="Y12" s="37">
        <v>4</v>
      </c>
      <c r="Z12" s="37">
        <v>16</v>
      </c>
      <c r="AA12" s="37">
        <v>4</v>
      </c>
      <c r="AB12" s="37">
        <v>8</v>
      </c>
      <c r="AC12" s="37">
        <v>4</v>
      </c>
      <c r="AD12" s="37">
        <v>16</v>
      </c>
      <c r="AE12" s="37">
        <v>4</v>
      </c>
      <c r="AF12" s="37">
        <v>6</v>
      </c>
      <c r="AG12" s="37">
        <v>2</v>
      </c>
      <c r="AH12" s="37">
        <v>8</v>
      </c>
      <c r="AI12" s="37">
        <v>4.3301270189221919E-2</v>
      </c>
      <c r="AJ12" s="37">
        <v>2.500000000000004E-2</v>
      </c>
      <c r="AK12" s="37">
        <v>1.8041124150158791E-17</v>
      </c>
      <c r="AL12" s="37">
        <v>1.9571932649092989E-17</v>
      </c>
      <c r="AM12" s="37">
        <v>6.349032715855768E-3</v>
      </c>
      <c r="AN12" s="37">
        <v>4.2859374999999887E-2</v>
      </c>
      <c r="AO12" s="37">
        <v>7.8570592741088463E-3</v>
      </c>
      <c r="AP12" s="37">
        <v>5.1961524227066361E-3</v>
      </c>
      <c r="AQ12" s="25">
        <f t="shared" si="0"/>
        <v>4.4659696222544825E-3</v>
      </c>
      <c r="AR12" s="37">
        <v>0.168301270189222</v>
      </c>
      <c r="AS12" s="37">
        <v>-9.9999999999999964E-2</v>
      </c>
      <c r="AT12" s="37">
        <v>1.8041124150158791E-17</v>
      </c>
      <c r="AU12" s="37">
        <v>-1.9571932649092989E-17</v>
      </c>
      <c r="AV12" s="37">
        <v>-1.332267629550188E-17</v>
      </c>
      <c r="AW12" s="37">
        <v>6.661338147750939E-18</v>
      </c>
      <c r="AX12" s="37">
        <v>-8.8817841970012525E-18</v>
      </c>
      <c r="AY12" s="37">
        <v>4.4408920985006263E-18</v>
      </c>
      <c r="AZ12" s="37">
        <v>0.20155432350531821</v>
      </c>
      <c r="BA12" s="37">
        <v>-0.1935625</v>
      </c>
      <c r="BB12" s="37">
        <v>-0.18428505825456401</v>
      </c>
      <c r="BC12" s="37">
        <v>-3.4262130037221887E-2</v>
      </c>
      <c r="BD12" s="37" t="s">
        <v>526</v>
      </c>
      <c r="BE12" s="37" t="s">
        <v>527</v>
      </c>
      <c r="BF12" s="31"/>
      <c r="BG12" s="31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</row>
    <row r="13" spans="1:130" x14ac:dyDescent="0.3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25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</row>
    <row r="14" spans="1:130" x14ac:dyDescent="0.3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25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</row>
    <row r="15" spans="1:130" x14ac:dyDescent="0.3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25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</row>
    <row r="16" spans="1:130" x14ac:dyDescent="0.3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25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</row>
    <row r="17" spans="1:58" x14ac:dyDescent="0.3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25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8" x14ac:dyDescent="0.3">
      <c r="U18" s="3"/>
      <c r="AQ18" s="25"/>
    </row>
    <row r="19" spans="1:58" x14ac:dyDescent="0.3">
      <c r="A19" t="s">
        <v>60</v>
      </c>
      <c r="B19" s="13" t="s">
        <v>1</v>
      </c>
      <c r="C19" s="13" t="s">
        <v>61</v>
      </c>
      <c r="D19" s="13" t="s">
        <v>4</v>
      </c>
      <c r="E19" s="13" t="s">
        <v>5</v>
      </c>
      <c r="F19" s="13" t="s">
        <v>6</v>
      </c>
      <c r="G19" s="13" t="s">
        <v>7</v>
      </c>
      <c r="H19" s="13" t="s">
        <v>62</v>
      </c>
      <c r="I19" s="13" t="s">
        <v>8</v>
      </c>
      <c r="J19" s="13" t="s">
        <v>9</v>
      </c>
      <c r="K19" s="13" t="s">
        <v>10</v>
      </c>
      <c r="L19" s="13" t="s">
        <v>11</v>
      </c>
      <c r="M19" s="13" t="s">
        <v>12</v>
      </c>
      <c r="N19" s="13" t="s">
        <v>13</v>
      </c>
      <c r="O19" s="13" t="s">
        <v>14</v>
      </c>
      <c r="P19" s="13" t="s">
        <v>15</v>
      </c>
      <c r="Q19" s="13" t="s">
        <v>16</v>
      </c>
      <c r="R19" s="13" t="s">
        <v>17</v>
      </c>
      <c r="S19" s="13" t="s">
        <v>18</v>
      </c>
      <c r="T19" s="13" t="s">
        <v>19</v>
      </c>
      <c r="U19" s="13" t="s">
        <v>20</v>
      </c>
      <c r="V19" s="13" t="s">
        <v>21</v>
      </c>
      <c r="W19" s="13" t="s">
        <v>22</v>
      </c>
      <c r="X19" s="13" t="s">
        <v>23</v>
      </c>
      <c r="Y19" s="13" t="s">
        <v>24</v>
      </c>
      <c r="Z19" s="13" t="s">
        <v>25</v>
      </c>
      <c r="AA19" s="13" t="s">
        <v>26</v>
      </c>
      <c r="AB19" s="13" t="s">
        <v>27</v>
      </c>
      <c r="AC19" s="13" t="s">
        <v>28</v>
      </c>
      <c r="AD19" s="13" t="s">
        <v>29</v>
      </c>
      <c r="AE19" s="13" t="s">
        <v>30</v>
      </c>
      <c r="AF19" s="13" t="s">
        <v>31</v>
      </c>
      <c r="AG19" s="13" t="s">
        <v>32</v>
      </c>
      <c r="AH19" s="13" t="s">
        <v>33</v>
      </c>
      <c r="AI19" s="13" t="s">
        <v>34</v>
      </c>
      <c r="AJ19" s="13" t="s">
        <v>35</v>
      </c>
      <c r="AK19" s="13" t="s">
        <v>36</v>
      </c>
      <c r="AL19" s="13" t="s">
        <v>37</v>
      </c>
      <c r="AM19" s="13" t="s">
        <v>42</v>
      </c>
      <c r="AN19" s="13" t="s">
        <v>43</v>
      </c>
      <c r="AO19" s="13" t="s">
        <v>44</v>
      </c>
      <c r="AP19" s="13" t="s">
        <v>45</v>
      </c>
      <c r="AQ19" s="25"/>
      <c r="AR19" s="13" t="s">
        <v>46</v>
      </c>
      <c r="AS19" s="13" t="s">
        <v>47</v>
      </c>
      <c r="AT19" s="13" t="s">
        <v>48</v>
      </c>
      <c r="AU19" s="13" t="s">
        <v>49</v>
      </c>
      <c r="AV19" s="13" t="s">
        <v>50</v>
      </c>
      <c r="AW19" s="13" t="s">
        <v>51</v>
      </c>
      <c r="AX19" s="13" t="s">
        <v>52</v>
      </c>
      <c r="AY19" s="13" t="s">
        <v>53</v>
      </c>
      <c r="AZ19" s="13" t="s">
        <v>54</v>
      </c>
      <c r="BA19" s="13" t="s">
        <v>55</v>
      </c>
      <c r="BB19" s="13" t="s">
        <v>56</v>
      </c>
      <c r="BC19" s="13" t="s">
        <v>57</v>
      </c>
      <c r="BD19" s="13" t="s">
        <v>58</v>
      </c>
      <c r="BE19" s="13" t="s">
        <v>59</v>
      </c>
      <c r="BF19" s="13"/>
    </row>
    <row r="20" spans="1:58" x14ac:dyDescent="0.3">
      <c r="B20" s="14">
        <v>514.69445586204529</v>
      </c>
      <c r="C20" s="14">
        <v>2.5722992082992949E-2</v>
      </c>
      <c r="D20" s="14">
        <v>40000</v>
      </c>
      <c r="E20" s="14">
        <v>0</v>
      </c>
      <c r="F20" s="14">
        <v>1</v>
      </c>
      <c r="G20" s="14">
        <v>120</v>
      </c>
      <c r="H20" s="14">
        <v>6.2220157854267419E-3</v>
      </c>
      <c r="I20" s="14">
        <v>0</v>
      </c>
      <c r="J20" s="14">
        <v>0</v>
      </c>
      <c r="K20" s="14">
        <v>2.2204460492503129E-17</v>
      </c>
      <c r="L20" s="14">
        <v>0.1918615276406988</v>
      </c>
      <c r="M20" s="14">
        <v>0.1</v>
      </c>
      <c r="N20" s="14">
        <v>6.6666666666666666E-2</v>
      </c>
      <c r="O20" s="14">
        <v>0.05</v>
      </c>
      <c r="P20" s="14">
        <v>0.05</v>
      </c>
      <c r="Q20" s="14">
        <v>0.1</v>
      </c>
      <c r="R20" s="14">
        <v>0</v>
      </c>
      <c r="S20" s="14">
        <v>0</v>
      </c>
      <c r="T20" s="14">
        <v>0</v>
      </c>
      <c r="U20" s="14">
        <v>1.110223024625156E-17</v>
      </c>
      <c r="V20" s="14">
        <v>0</v>
      </c>
      <c r="W20" s="14">
        <v>6</v>
      </c>
      <c r="X20" s="14">
        <v>6</v>
      </c>
      <c r="Y20" s="14">
        <v>6</v>
      </c>
      <c r="Z20" s="14">
        <v>14</v>
      </c>
      <c r="AA20" s="14">
        <v>18</v>
      </c>
      <c r="AB20" s="14">
        <v>12</v>
      </c>
      <c r="AC20" s="14">
        <v>18</v>
      </c>
      <c r="AD20" s="14">
        <v>14</v>
      </c>
      <c r="AE20" s="14">
        <v>6</v>
      </c>
      <c r="AF20" s="14">
        <v>6</v>
      </c>
      <c r="AG20" s="14">
        <v>6</v>
      </c>
      <c r="AH20" s="14">
        <v>8</v>
      </c>
      <c r="AI20" s="25">
        <v>7.3205080756887669E-2</v>
      </c>
      <c r="AJ20" s="25">
        <v>9.9999999999999992E-2</v>
      </c>
      <c r="AK20" s="25">
        <v>3.7007434154171876E-18</v>
      </c>
      <c r="AL20" s="25">
        <v>1.8503717077085941E-17</v>
      </c>
      <c r="AM20" s="25">
        <v>0.11297111269799499</v>
      </c>
      <c r="AN20" s="25">
        <v>1.9402777777777751E-2</v>
      </c>
      <c r="AO20" s="25">
        <v>7.2369327636119474E-2</v>
      </c>
      <c r="AP20" s="25">
        <v>4.1930063299896549E-2</v>
      </c>
      <c r="AQ20" s="25">
        <f t="shared" si="0"/>
        <v>3.5493373729176693E-2</v>
      </c>
      <c r="AR20" s="14">
        <v>0.27320508075688782</v>
      </c>
      <c r="AS20" s="14">
        <v>0.1</v>
      </c>
      <c r="AT20" s="14">
        <v>3.7007434154171876E-18</v>
      </c>
      <c r="AU20" s="14">
        <v>-1.8503717077085941E-17</v>
      </c>
      <c r="AV20" s="14">
        <v>0</v>
      </c>
      <c r="AW20" s="14">
        <v>0</v>
      </c>
      <c r="AX20" s="14">
        <v>-7.8949192862233354E-18</v>
      </c>
      <c r="AY20" s="14">
        <v>8.0182774000705743E-18</v>
      </c>
      <c r="AZ20" s="14">
        <v>0.27299098428197599</v>
      </c>
      <c r="BA20" s="14">
        <v>-1.5958333333333252E-2</v>
      </c>
      <c r="BB20" s="14">
        <v>-0.13198549347349131</v>
      </c>
      <c r="BC20" s="14">
        <v>-5.9876034167207458E-2</v>
      </c>
      <c r="BD20" s="14" t="s">
        <v>240</v>
      </c>
      <c r="BE20" s="14" t="s">
        <v>240</v>
      </c>
      <c r="BF20" s="14"/>
    </row>
    <row r="21" spans="1:58" x14ac:dyDescent="0.3">
      <c r="B21" s="14"/>
      <c r="C21" s="14"/>
      <c r="D21" s="14"/>
      <c r="E21" s="14"/>
      <c r="F21" s="14">
        <v>2</v>
      </c>
      <c r="G21" s="14">
        <v>116</v>
      </c>
      <c r="H21" s="14">
        <v>5.4316001881240007E-3</v>
      </c>
      <c r="I21" s="14">
        <v>0</v>
      </c>
      <c r="J21" s="14">
        <v>0</v>
      </c>
      <c r="K21" s="14">
        <v>3.0626842058625008E-17</v>
      </c>
      <c r="L21" s="14">
        <v>0.20103314535662961</v>
      </c>
      <c r="M21" s="14">
        <v>0.1</v>
      </c>
      <c r="N21" s="14">
        <v>6.6666666666666666E-2</v>
      </c>
      <c r="O21" s="14">
        <v>0.05</v>
      </c>
      <c r="P21" s="14">
        <v>0.05</v>
      </c>
      <c r="Q21" s="14">
        <v>0.1</v>
      </c>
      <c r="R21" s="14">
        <v>0</v>
      </c>
      <c r="S21" s="14">
        <v>0</v>
      </c>
      <c r="T21" s="14">
        <v>0</v>
      </c>
      <c r="U21" s="14">
        <v>1.5313421029312501E-17</v>
      </c>
      <c r="V21" s="14">
        <v>0</v>
      </c>
      <c r="W21" s="14">
        <v>6</v>
      </c>
      <c r="X21" s="14">
        <v>6</v>
      </c>
      <c r="Y21" s="14">
        <v>6</v>
      </c>
      <c r="Z21" s="14">
        <v>14</v>
      </c>
      <c r="AA21" s="14">
        <v>16</v>
      </c>
      <c r="AB21" s="14">
        <v>12</v>
      </c>
      <c r="AC21" s="14">
        <v>16</v>
      </c>
      <c r="AD21" s="14">
        <v>14</v>
      </c>
      <c r="AE21" s="14">
        <v>6</v>
      </c>
      <c r="AF21" s="14">
        <v>6</v>
      </c>
      <c r="AG21" s="14">
        <v>6</v>
      </c>
      <c r="AH21" s="14">
        <v>8</v>
      </c>
      <c r="AI21" s="25">
        <v>6.3107828238696428E-2</v>
      </c>
      <c r="AJ21" s="25">
        <v>6.8965517241379337E-2</v>
      </c>
      <c r="AK21" s="25">
        <v>9.5708881433203156E-18</v>
      </c>
      <c r="AL21" s="25">
        <v>2.1055953915304689E-17</v>
      </c>
      <c r="AM21" s="25">
        <v>0.1047738033467301</v>
      </c>
      <c r="AN21" s="25">
        <v>4.7613678297593151E-2</v>
      </c>
      <c r="AO21" s="25">
        <v>3.89104698548427E-2</v>
      </c>
      <c r="AP21" s="25">
        <v>9.5873901767927761E-3</v>
      </c>
      <c r="AQ21" s="25">
        <f t="shared" si="0"/>
        <v>2.3589395496868455E-2</v>
      </c>
      <c r="AR21" s="14">
        <v>0.25276300065248952</v>
      </c>
      <c r="AS21" s="14">
        <v>8.6206896551724171E-2</v>
      </c>
      <c r="AT21" s="14">
        <v>9.5708881433203156E-18</v>
      </c>
      <c r="AU21" s="14">
        <v>-2.1055953915304689E-17</v>
      </c>
      <c r="AV21" s="14">
        <v>-2.5346352048517249E-17</v>
      </c>
      <c r="AW21" s="14">
        <v>1.689756803234483E-17</v>
      </c>
      <c r="AX21" s="14">
        <v>8.4487840161724152E-18</v>
      </c>
      <c r="AY21" s="14">
        <v>5.8085390111185359E-18</v>
      </c>
      <c r="AZ21" s="14">
        <v>0.27861939144238079</v>
      </c>
      <c r="BA21" s="14">
        <v>-2.0577924474148111E-2</v>
      </c>
      <c r="BB21" s="14">
        <v>-0.1380226865835972</v>
      </c>
      <c r="BC21" s="14">
        <v>-6.3010458773032366E-2</v>
      </c>
      <c r="BD21" s="14" t="s">
        <v>241</v>
      </c>
      <c r="BE21" s="14" t="s">
        <v>242</v>
      </c>
      <c r="BF21" s="14"/>
    </row>
    <row r="22" spans="1:58" x14ac:dyDescent="0.3">
      <c r="B22" s="14"/>
      <c r="C22" s="14"/>
      <c r="D22" s="14"/>
      <c r="E22" s="14"/>
      <c r="F22" s="14">
        <v>3</v>
      </c>
      <c r="G22" s="14">
        <v>112</v>
      </c>
      <c r="H22" s="14">
        <v>5.0556254935491211E-3</v>
      </c>
      <c r="I22" s="14">
        <v>0</v>
      </c>
      <c r="J22" s="14">
        <v>0</v>
      </c>
      <c r="K22" s="14">
        <v>2.5773034500226849E-17</v>
      </c>
      <c r="L22" s="14">
        <v>0.20865434404742569</v>
      </c>
      <c r="M22" s="14">
        <v>0.1</v>
      </c>
      <c r="N22" s="14">
        <v>6.6666666666666666E-2</v>
      </c>
      <c r="O22" s="14">
        <v>0.05</v>
      </c>
      <c r="P22" s="14">
        <v>0.05</v>
      </c>
      <c r="Q22" s="14">
        <v>0.1</v>
      </c>
      <c r="R22" s="14">
        <v>0</v>
      </c>
      <c r="S22" s="14">
        <v>0</v>
      </c>
      <c r="T22" s="14">
        <v>0</v>
      </c>
      <c r="U22" s="14">
        <v>1.288651725011342E-17</v>
      </c>
      <c r="V22" s="14">
        <v>0</v>
      </c>
      <c r="W22" s="14">
        <v>6</v>
      </c>
      <c r="X22" s="14">
        <v>6</v>
      </c>
      <c r="Y22" s="14">
        <v>6</v>
      </c>
      <c r="Z22" s="14">
        <v>14</v>
      </c>
      <c r="AA22" s="14">
        <v>14</v>
      </c>
      <c r="AB22" s="14">
        <v>12</v>
      </c>
      <c r="AC22" s="14">
        <v>14</v>
      </c>
      <c r="AD22" s="14">
        <v>14</v>
      </c>
      <c r="AE22" s="14">
        <v>6</v>
      </c>
      <c r="AF22" s="14">
        <v>6</v>
      </c>
      <c r="AG22" s="14">
        <v>6</v>
      </c>
      <c r="AH22" s="14">
        <v>8</v>
      </c>
      <c r="AI22" s="25">
        <v>1.6575057683491299E-2</v>
      </c>
      <c r="AJ22" s="25">
        <v>3.5714285714285719E-2</v>
      </c>
      <c r="AK22" s="25">
        <v>9.9127055770103249E-18</v>
      </c>
      <c r="AL22" s="25">
        <v>1.5860328923216521E-17</v>
      </c>
      <c r="AM22" s="25">
        <v>0.1100349415202674</v>
      </c>
      <c r="AN22" s="25">
        <v>5.6805758017492658E-2</v>
      </c>
      <c r="AO22" s="25">
        <v>3.4101236104807281E-2</v>
      </c>
      <c r="AP22" s="25">
        <v>1.5918424308811088E-2</v>
      </c>
      <c r="AQ22" s="25">
        <f t="shared" si="0"/>
        <v>1.8301115776954452E-2</v>
      </c>
      <c r="AR22" s="14">
        <v>0.2308607719692056</v>
      </c>
      <c r="AS22" s="14">
        <v>7.1428571428571452E-2</v>
      </c>
      <c r="AT22" s="14">
        <v>9.9127055770103249E-18</v>
      </c>
      <c r="AU22" s="14">
        <v>-1.5860328923216521E-17</v>
      </c>
      <c r="AV22" s="14">
        <v>2.7189135296942609E-17</v>
      </c>
      <c r="AW22" s="14">
        <v>1.8126090197961741E-17</v>
      </c>
      <c r="AX22" s="14">
        <v>0</v>
      </c>
      <c r="AY22" s="14">
        <v>6.7972838242356521E-18</v>
      </c>
      <c r="AZ22" s="14">
        <v>0.28535209679786638</v>
      </c>
      <c r="BA22" s="14">
        <v>-2.534507106413986E-2</v>
      </c>
      <c r="BB22" s="14">
        <v>-0.14359000379635581</v>
      </c>
      <c r="BC22" s="14">
        <v>-6.5064340251069872E-2</v>
      </c>
      <c r="BD22" s="14" t="s">
        <v>243</v>
      </c>
      <c r="BE22" s="14" t="s">
        <v>244</v>
      </c>
      <c r="BF22" s="14"/>
    </row>
    <row r="23" spans="1:58" x14ac:dyDescent="0.3">
      <c r="B23" s="14"/>
      <c r="C23" s="14"/>
      <c r="D23" s="14"/>
      <c r="E23" s="14"/>
      <c r="F23" s="14">
        <v>4</v>
      </c>
      <c r="G23" s="14">
        <v>108</v>
      </c>
      <c r="H23" s="14">
        <v>1.8388209349834491E-3</v>
      </c>
      <c r="I23" s="14">
        <v>0</v>
      </c>
      <c r="J23" s="14">
        <v>0</v>
      </c>
      <c r="K23" s="14">
        <v>2.8783559897689242E-17</v>
      </c>
      <c r="L23" s="14">
        <v>0.2295471885310037</v>
      </c>
      <c r="M23" s="14">
        <v>0.1</v>
      </c>
      <c r="N23" s="14">
        <v>6.6666666666666666E-2</v>
      </c>
      <c r="O23" s="14">
        <v>0.05</v>
      </c>
      <c r="P23" s="14">
        <v>0.05</v>
      </c>
      <c r="Q23" s="14">
        <v>0.1</v>
      </c>
      <c r="R23" s="14">
        <v>0</v>
      </c>
      <c r="S23" s="14">
        <v>0</v>
      </c>
      <c r="T23" s="14">
        <v>0</v>
      </c>
      <c r="U23" s="14">
        <v>1.4391779948844621E-17</v>
      </c>
      <c r="V23" s="14">
        <v>0</v>
      </c>
      <c r="W23" s="14">
        <v>6</v>
      </c>
      <c r="X23" s="14">
        <v>6</v>
      </c>
      <c r="Y23" s="14">
        <v>6</v>
      </c>
      <c r="Z23" s="14">
        <v>14</v>
      </c>
      <c r="AA23" s="14">
        <v>12</v>
      </c>
      <c r="AB23" s="14">
        <v>12</v>
      </c>
      <c r="AC23" s="14">
        <v>12</v>
      </c>
      <c r="AD23" s="14">
        <v>14</v>
      </c>
      <c r="AE23" s="14">
        <v>6</v>
      </c>
      <c r="AF23" s="14">
        <v>6</v>
      </c>
      <c r="AG23" s="14">
        <v>6</v>
      </c>
      <c r="AH23" s="14">
        <v>8</v>
      </c>
      <c r="AI23" s="25">
        <v>2.2150970790863589E-2</v>
      </c>
      <c r="AJ23" s="25">
        <v>5.5555555555555573E-2</v>
      </c>
      <c r="AK23" s="25">
        <v>8.2238742564826406E-18</v>
      </c>
      <c r="AL23" s="25">
        <v>2.0559685641206601E-17</v>
      </c>
      <c r="AM23" s="25">
        <v>5.4730853441806171E-2</v>
      </c>
      <c r="AN23" s="25">
        <v>9.2783112330437761E-3</v>
      </c>
      <c r="AO23" s="25">
        <v>2.843367505203151E-2</v>
      </c>
      <c r="AP23" s="25">
        <v>6.7977912353145431E-3</v>
      </c>
      <c r="AQ23" s="25">
        <f t="shared" si="0"/>
        <v>7.5133224805132449E-3</v>
      </c>
      <c r="AR23" s="14">
        <v>0.20733615597604879</v>
      </c>
      <c r="AS23" s="14">
        <v>5.5555555555555587E-2</v>
      </c>
      <c r="AT23" s="14">
        <v>8.2238742564826406E-18</v>
      </c>
      <c r="AU23" s="14">
        <v>-2.0559685641206601E-17</v>
      </c>
      <c r="AV23" s="14">
        <v>0</v>
      </c>
      <c r="AW23" s="14">
        <v>1.9493627867218111E-17</v>
      </c>
      <c r="AX23" s="14">
        <v>-9.7468139336090553E-18</v>
      </c>
      <c r="AY23" s="14">
        <v>2.9240441800827158E-17</v>
      </c>
      <c r="AZ23" s="14">
        <v>0.28626280136501892</v>
      </c>
      <c r="BA23" s="14">
        <v>-3.2902758725803907E-2</v>
      </c>
      <c r="BB23" s="14">
        <v>-0.15437549710359361</v>
      </c>
      <c r="BC23" s="14">
        <v>-7.5171691427410148E-2</v>
      </c>
      <c r="BD23" s="14" t="s">
        <v>245</v>
      </c>
      <c r="BE23" s="14" t="s">
        <v>246</v>
      </c>
      <c r="BF23" s="14"/>
    </row>
    <row r="24" spans="1:58" x14ac:dyDescent="0.3">
      <c r="B24" s="14"/>
      <c r="C24" s="14"/>
      <c r="D24" s="14"/>
      <c r="E24" s="14"/>
      <c r="F24" s="14">
        <v>5</v>
      </c>
      <c r="G24" s="14">
        <v>104</v>
      </c>
      <c r="H24" s="14">
        <v>1.37003965800239E-3</v>
      </c>
      <c r="I24" s="14">
        <v>0</v>
      </c>
      <c r="J24" s="14">
        <v>0</v>
      </c>
      <c r="K24" s="14">
        <v>2.8823097754691573E-17</v>
      </c>
      <c r="L24" s="14">
        <v>0.2380107205268934</v>
      </c>
      <c r="M24" s="14">
        <v>8.3333333333333329E-2</v>
      </c>
      <c r="N24" s="14">
        <v>0.05</v>
      </c>
      <c r="O24" s="14">
        <v>0.05</v>
      </c>
      <c r="P24" s="14">
        <v>0.05</v>
      </c>
      <c r="Q24" s="14">
        <v>0.1</v>
      </c>
      <c r="R24" s="14">
        <v>0</v>
      </c>
      <c r="S24" s="14">
        <v>0</v>
      </c>
      <c r="T24" s="14">
        <v>0</v>
      </c>
      <c r="U24" s="14">
        <v>1.441154887734578E-17</v>
      </c>
      <c r="V24" s="14">
        <v>0</v>
      </c>
      <c r="W24" s="14">
        <v>6</v>
      </c>
      <c r="X24" s="14">
        <v>6</v>
      </c>
      <c r="Y24" s="14">
        <v>6</v>
      </c>
      <c r="Z24" s="14">
        <v>14</v>
      </c>
      <c r="AA24" s="14">
        <v>12</v>
      </c>
      <c r="AB24" s="14">
        <v>10</v>
      </c>
      <c r="AC24" s="14">
        <v>12</v>
      </c>
      <c r="AD24" s="14">
        <v>14</v>
      </c>
      <c r="AE24" s="14">
        <v>6</v>
      </c>
      <c r="AF24" s="14">
        <v>6</v>
      </c>
      <c r="AG24" s="14">
        <v>6</v>
      </c>
      <c r="AH24" s="14">
        <v>6</v>
      </c>
      <c r="AI24" s="25">
        <v>6.146446966743524E-2</v>
      </c>
      <c r="AJ24" s="25">
        <v>5.7692307692307723E-2</v>
      </c>
      <c r="AK24" s="25">
        <v>6.4051328343759027E-18</v>
      </c>
      <c r="AL24" s="25">
        <v>2.2417964920315661E-17</v>
      </c>
      <c r="AM24" s="25">
        <v>5.5029946681794386E-3</v>
      </c>
      <c r="AN24" s="25">
        <v>5.186760355029589E-2</v>
      </c>
      <c r="AO24" s="25">
        <v>2.7929634721064221E-2</v>
      </c>
      <c r="AP24" s="25">
        <v>1.182556309218652E-3</v>
      </c>
      <c r="AQ24" s="25">
        <f t="shared" si="0"/>
        <v>1.0608277581808202E-2</v>
      </c>
      <c r="AR24" s="14">
        <v>0.21531062351358909</v>
      </c>
      <c r="AS24" s="14">
        <v>1.923076923076927E-2</v>
      </c>
      <c r="AT24" s="14">
        <v>6.4051328343759027E-18</v>
      </c>
      <c r="AU24" s="14">
        <v>-2.2417964920315661E-17</v>
      </c>
      <c r="AV24" s="14">
        <v>-1.05109872153861E-17</v>
      </c>
      <c r="AW24" s="14">
        <v>1.05109872153861E-17</v>
      </c>
      <c r="AX24" s="14">
        <v>5.2554936076930494E-18</v>
      </c>
      <c r="AY24" s="14">
        <v>0</v>
      </c>
      <c r="AZ24" s="14">
        <v>0.29785159435363012</v>
      </c>
      <c r="BA24" s="14">
        <v>-5.8303937187073197E-2</v>
      </c>
      <c r="BB24" s="14">
        <v>-0.15815121476997321</v>
      </c>
      <c r="BC24" s="14">
        <v>-7.9859505756920204E-2</v>
      </c>
      <c r="BD24" s="14" t="s">
        <v>247</v>
      </c>
      <c r="BE24" s="14" t="s">
        <v>248</v>
      </c>
      <c r="BF24" s="14"/>
    </row>
    <row r="25" spans="1:58" x14ac:dyDescent="0.3">
      <c r="B25" s="14"/>
      <c r="C25" s="14"/>
      <c r="D25" s="14"/>
      <c r="E25" s="14"/>
      <c r="F25" s="14">
        <v>6</v>
      </c>
      <c r="G25" s="14">
        <v>100</v>
      </c>
      <c r="H25" s="14">
        <v>8.388507368301553E-4</v>
      </c>
      <c r="I25" s="14">
        <v>0</v>
      </c>
      <c r="J25" s="14">
        <v>0</v>
      </c>
      <c r="K25" s="14">
        <v>1.554312234475219E-17</v>
      </c>
      <c r="L25" s="14">
        <v>0.2487860652394159</v>
      </c>
      <c r="M25" s="14">
        <v>0.05</v>
      </c>
      <c r="N25" s="14">
        <v>0.05</v>
      </c>
      <c r="O25" s="14">
        <v>0.05</v>
      </c>
      <c r="P25" s="14">
        <v>0.05</v>
      </c>
      <c r="Q25" s="14">
        <v>0.1</v>
      </c>
      <c r="R25" s="14">
        <v>0</v>
      </c>
      <c r="S25" s="14">
        <v>0</v>
      </c>
      <c r="T25" s="14">
        <v>0</v>
      </c>
      <c r="U25" s="14">
        <v>7.7715611723760965E-18</v>
      </c>
      <c r="V25" s="14">
        <v>0</v>
      </c>
      <c r="W25" s="14">
        <v>6</v>
      </c>
      <c r="X25" s="14">
        <v>6</v>
      </c>
      <c r="Y25" s="14">
        <v>6</v>
      </c>
      <c r="Z25" s="14">
        <v>14</v>
      </c>
      <c r="AA25" s="14">
        <v>12</v>
      </c>
      <c r="AB25" s="14">
        <v>6</v>
      </c>
      <c r="AC25" s="14">
        <v>12</v>
      </c>
      <c r="AD25" s="14">
        <v>14</v>
      </c>
      <c r="AE25" s="14">
        <v>6</v>
      </c>
      <c r="AF25" s="14">
        <v>6</v>
      </c>
      <c r="AG25" s="14">
        <v>6</v>
      </c>
      <c r="AH25" s="14">
        <v>6</v>
      </c>
      <c r="AI25" s="25">
        <v>4.3923048454132703E-2</v>
      </c>
      <c r="AJ25" s="25">
        <v>1.387778780781446E-17</v>
      </c>
      <c r="AK25" s="25">
        <v>6.661338147750939E-18</v>
      </c>
      <c r="AL25" s="25">
        <v>8.8817841970012525E-18</v>
      </c>
      <c r="AM25" s="25">
        <v>3.3140246529631927E-2</v>
      </c>
      <c r="AN25" s="25">
        <v>1.144800000000001E-2</v>
      </c>
      <c r="AO25" s="25">
        <v>2.4688609804744128E-3</v>
      </c>
      <c r="AP25" s="25">
        <v>2.4733685532083549E-2</v>
      </c>
      <c r="AQ25" s="25">
        <f t="shared" si="0"/>
        <v>3.7764173040897788E-3</v>
      </c>
      <c r="AR25" s="14">
        <v>0.18392304845413271</v>
      </c>
      <c r="AS25" s="14">
        <v>-1.999999999999998E-2</v>
      </c>
      <c r="AT25" s="14">
        <v>6.661338147750939E-18</v>
      </c>
      <c r="AU25" s="14">
        <v>-8.8817841970012525E-18</v>
      </c>
      <c r="AV25" s="14">
        <v>2.273736754432321E-17</v>
      </c>
      <c r="AW25" s="14">
        <v>-1.13686837721616E-17</v>
      </c>
      <c r="AX25" s="14">
        <v>-1.13686837721616E-17</v>
      </c>
      <c r="AY25" s="14">
        <v>0</v>
      </c>
      <c r="AZ25" s="14">
        <v>0.30770241655752961</v>
      </c>
      <c r="BA25" s="14">
        <v>-6.286399999999992E-2</v>
      </c>
      <c r="BB25" s="14">
        <v>-0.16560605725672811</v>
      </c>
      <c r="BC25" s="14">
        <v>-8.3180007982687793E-2</v>
      </c>
      <c r="BD25" s="14" t="s">
        <v>249</v>
      </c>
      <c r="BE25" s="14" t="s">
        <v>250</v>
      </c>
      <c r="BF25" s="14"/>
    </row>
    <row r="26" spans="1:58" x14ac:dyDescent="0.3">
      <c r="B26" s="14"/>
      <c r="C26" s="14"/>
      <c r="D26" s="14"/>
      <c r="E26" s="14"/>
      <c r="F26" s="14">
        <v>7</v>
      </c>
      <c r="G26" s="14">
        <v>96</v>
      </c>
      <c r="H26" s="14">
        <v>5.3310836593534661E-4</v>
      </c>
      <c r="I26" s="14">
        <v>0</v>
      </c>
      <c r="J26" s="14">
        <v>0</v>
      </c>
      <c r="K26" s="14">
        <v>3.6429192995512949E-17</v>
      </c>
      <c r="L26" s="14">
        <v>0.26220592729083692</v>
      </c>
      <c r="M26" s="14">
        <v>0.05</v>
      </c>
      <c r="N26" s="14">
        <v>0.05</v>
      </c>
      <c r="O26" s="14">
        <v>0.05</v>
      </c>
      <c r="P26" s="14">
        <v>0.05</v>
      </c>
      <c r="Q26" s="14">
        <v>0.1</v>
      </c>
      <c r="R26" s="14">
        <v>0</v>
      </c>
      <c r="S26" s="14">
        <v>0</v>
      </c>
      <c r="T26" s="14">
        <v>0</v>
      </c>
      <c r="U26" s="14">
        <v>1.8214596497756471E-17</v>
      </c>
      <c r="V26" s="14">
        <v>0</v>
      </c>
      <c r="W26" s="14">
        <v>6</v>
      </c>
      <c r="X26" s="14">
        <v>4</v>
      </c>
      <c r="Y26" s="14">
        <v>6</v>
      </c>
      <c r="Z26" s="14">
        <v>14</v>
      </c>
      <c r="AA26" s="14">
        <v>12</v>
      </c>
      <c r="AB26" s="14">
        <v>6</v>
      </c>
      <c r="AC26" s="14">
        <v>12</v>
      </c>
      <c r="AD26" s="14">
        <v>14</v>
      </c>
      <c r="AE26" s="14">
        <v>6</v>
      </c>
      <c r="AF26" s="14">
        <v>4</v>
      </c>
      <c r="AG26" s="14">
        <v>6</v>
      </c>
      <c r="AH26" s="14">
        <v>6</v>
      </c>
      <c r="AI26" s="25">
        <v>3.0502116982036559E-2</v>
      </c>
      <c r="AJ26" s="25">
        <v>4.1666666666666713E-2</v>
      </c>
      <c r="AK26" s="25">
        <v>1.329954664915552E-17</v>
      </c>
      <c r="AL26" s="25">
        <v>2.3129646346357429E-17</v>
      </c>
      <c r="AM26" s="25">
        <v>3.5211784251040379E-2</v>
      </c>
      <c r="AN26" s="25">
        <v>2.3889612268518521E-2</v>
      </c>
      <c r="AO26" s="25">
        <v>5.9833952542008573E-3</v>
      </c>
      <c r="AP26" s="25">
        <v>1.888792384555904E-2</v>
      </c>
      <c r="AQ26" s="25">
        <f t="shared" si="0"/>
        <v>4.8696282619425553E-3</v>
      </c>
      <c r="AR26" s="14">
        <v>0.21241984213972159</v>
      </c>
      <c r="AS26" s="14">
        <v>5.319818659662208E-17</v>
      </c>
      <c r="AT26" s="14">
        <v>1.329954664915552E-17</v>
      </c>
      <c r="AU26" s="14">
        <v>-2.3129646346357429E-17</v>
      </c>
      <c r="AV26" s="14">
        <v>-6.1679056923619797E-18</v>
      </c>
      <c r="AW26" s="14">
        <v>0</v>
      </c>
      <c r="AX26" s="14">
        <v>1.2335811384723959E-17</v>
      </c>
      <c r="AY26" s="14">
        <v>1.8503717077085941E-17</v>
      </c>
      <c r="AZ26" s="14">
        <v>0.32674715848970259</v>
      </c>
      <c r="BA26" s="14">
        <v>-5.6939019097222147E-2</v>
      </c>
      <c r="BB26" s="14">
        <v>-0.1760826327413102</v>
      </c>
      <c r="BC26" s="14">
        <v>-8.6123294549526719E-2</v>
      </c>
      <c r="BD26" s="14" t="s">
        <v>251</v>
      </c>
      <c r="BE26" s="14" t="s">
        <v>252</v>
      </c>
      <c r="BF26" s="14"/>
    </row>
    <row r="27" spans="1:58" x14ac:dyDescent="0.3">
      <c r="B27" s="14"/>
      <c r="C27" s="14"/>
      <c r="D27" s="14"/>
      <c r="E27" s="14"/>
      <c r="F27" s="14">
        <v>8</v>
      </c>
      <c r="G27" s="14">
        <v>92</v>
      </c>
      <c r="H27" s="14">
        <v>1.8000220315177559E-3</v>
      </c>
      <c r="I27" s="14">
        <v>0</v>
      </c>
      <c r="J27" s="14">
        <v>0</v>
      </c>
      <c r="K27" s="14">
        <v>2.96962044300965E-2</v>
      </c>
      <c r="L27" s="14">
        <v>0.2888721890800553</v>
      </c>
      <c r="M27" s="14">
        <v>3.3333333333333333E-2</v>
      </c>
      <c r="N27" s="14">
        <v>0.05</v>
      </c>
      <c r="O27" s="14">
        <v>0.05</v>
      </c>
      <c r="P27" s="14">
        <v>0.05</v>
      </c>
      <c r="Q27" s="14">
        <v>0.1</v>
      </c>
      <c r="R27" s="14">
        <v>0</v>
      </c>
      <c r="S27" s="14">
        <v>0</v>
      </c>
      <c r="T27" s="14">
        <v>0</v>
      </c>
      <c r="U27" s="14">
        <v>1.484810221504825E-2</v>
      </c>
      <c r="V27" s="14">
        <v>0</v>
      </c>
      <c r="W27" s="14">
        <v>6</v>
      </c>
      <c r="X27" s="14">
        <v>4</v>
      </c>
      <c r="Y27" s="14">
        <v>6</v>
      </c>
      <c r="Z27" s="14">
        <v>14</v>
      </c>
      <c r="AA27" s="14">
        <v>12</v>
      </c>
      <c r="AB27" s="14">
        <v>4</v>
      </c>
      <c r="AC27" s="14">
        <v>10</v>
      </c>
      <c r="AD27" s="14">
        <v>14</v>
      </c>
      <c r="AE27" s="14">
        <v>6</v>
      </c>
      <c r="AF27" s="14">
        <v>4</v>
      </c>
      <c r="AG27" s="14">
        <v>6</v>
      </c>
      <c r="AH27" s="14">
        <v>6</v>
      </c>
      <c r="AI27" s="25">
        <v>8.7374736662323149E-3</v>
      </c>
      <c r="AJ27" s="25">
        <v>3.2608695652173877E-2</v>
      </c>
      <c r="AK27" s="25">
        <v>1.0869565217391301E-2</v>
      </c>
      <c r="AL27" s="25">
        <v>1.88266392127052E-2</v>
      </c>
      <c r="AM27" s="25">
        <v>1.799019175656846E-2</v>
      </c>
      <c r="AN27" s="25">
        <v>5.4661173666474883E-2</v>
      </c>
      <c r="AO27" s="25">
        <v>1.943004441369503E-2</v>
      </c>
      <c r="AP27" s="25">
        <v>2.8355623426697289E-2</v>
      </c>
      <c r="AQ27" s="25">
        <f t="shared" si="0"/>
        <v>5.632729390073663E-3</v>
      </c>
      <c r="AR27" s="14">
        <v>0.1810897178026564</v>
      </c>
      <c r="AS27" s="14">
        <v>-3.2608695652173857E-2</v>
      </c>
      <c r="AT27" s="14">
        <v>-1.0869565217391301E-2</v>
      </c>
      <c r="AU27" s="14">
        <v>-1.88266392127052E-2</v>
      </c>
      <c r="AV27" s="14">
        <v>6.7159048748591702E-18</v>
      </c>
      <c r="AW27" s="14">
        <v>1.343180974971834E-17</v>
      </c>
      <c r="AX27" s="14">
        <v>6.7159048748591702E-18</v>
      </c>
      <c r="AY27" s="14">
        <v>0</v>
      </c>
      <c r="AZ27" s="14">
        <v>0.28378920672638469</v>
      </c>
      <c r="BA27" s="14">
        <v>-0.1217278293745376</v>
      </c>
      <c r="BB27" s="14">
        <v>-0.1901568950985032</v>
      </c>
      <c r="BC27" s="14">
        <v>-9.8715293981552057E-2</v>
      </c>
      <c r="BD27" s="14" t="s">
        <v>253</v>
      </c>
      <c r="BE27" s="14" t="s">
        <v>254</v>
      </c>
      <c r="BF27" s="14"/>
    </row>
    <row r="28" spans="1:58" x14ac:dyDescent="0.3">
      <c r="B28" s="14"/>
      <c r="C28" s="14"/>
      <c r="D28" s="14"/>
      <c r="E28" s="14"/>
      <c r="F28" s="14">
        <v>9</v>
      </c>
      <c r="G28" s="14">
        <v>88</v>
      </c>
      <c r="H28" s="14">
        <v>1.258445650257557E-3</v>
      </c>
      <c r="I28" s="14">
        <v>0</v>
      </c>
      <c r="J28" s="14">
        <v>0</v>
      </c>
      <c r="K28" s="14">
        <v>3.10460319041918E-2</v>
      </c>
      <c r="L28" s="14">
        <v>0.29971318408430242</v>
      </c>
      <c r="M28" s="14">
        <v>3.3333333333333333E-2</v>
      </c>
      <c r="N28" s="14">
        <v>0.05</v>
      </c>
      <c r="O28" s="14">
        <v>0.05</v>
      </c>
      <c r="P28" s="14">
        <v>0.05</v>
      </c>
      <c r="Q28" s="14">
        <v>0.1</v>
      </c>
      <c r="R28" s="14">
        <v>0</v>
      </c>
      <c r="S28" s="14">
        <v>0</v>
      </c>
      <c r="T28" s="14">
        <v>0</v>
      </c>
      <c r="U28" s="14">
        <v>1.55230159520959E-2</v>
      </c>
      <c r="V28" s="14">
        <v>0</v>
      </c>
      <c r="W28" s="14">
        <v>6</v>
      </c>
      <c r="X28" s="14">
        <v>4</v>
      </c>
      <c r="Y28" s="14">
        <v>6</v>
      </c>
      <c r="Z28" s="14">
        <v>14</v>
      </c>
      <c r="AA28" s="14">
        <v>10</v>
      </c>
      <c r="AB28" s="14">
        <v>4</v>
      </c>
      <c r="AC28" s="14">
        <v>8</v>
      </c>
      <c r="AD28" s="14">
        <v>14</v>
      </c>
      <c r="AE28" s="14">
        <v>6</v>
      </c>
      <c r="AF28" s="14">
        <v>4</v>
      </c>
      <c r="AG28" s="14">
        <v>6</v>
      </c>
      <c r="AH28" s="14">
        <v>6</v>
      </c>
      <c r="AI28" s="25">
        <v>3.0448771867172542E-3</v>
      </c>
      <c r="AJ28" s="25">
        <v>1.136363636363635E-2</v>
      </c>
      <c r="AK28" s="25">
        <v>1.136363636363636E-2</v>
      </c>
      <c r="AL28" s="25">
        <v>1.9682395540555429E-2</v>
      </c>
      <c r="AM28" s="25">
        <v>7.3326856891690245E-2</v>
      </c>
      <c r="AN28" s="25">
        <v>4.2185152141247212E-2</v>
      </c>
      <c r="AO28" s="25">
        <v>2.1440926244857741E-2</v>
      </c>
      <c r="AP28" s="25">
        <v>2.819177832332655E-2</v>
      </c>
      <c r="AQ28" s="25">
        <f t="shared" si="0"/>
        <v>8.5493081945507577E-3</v>
      </c>
      <c r="AR28" s="14">
        <v>0.14995627753075719</v>
      </c>
      <c r="AS28" s="14">
        <v>-5.6818181818181782E-2</v>
      </c>
      <c r="AT28" s="14">
        <v>-1.136363636363636E-2</v>
      </c>
      <c r="AU28" s="14">
        <v>-1.9682395540555429E-2</v>
      </c>
      <c r="AV28" s="14">
        <v>1.835079379545713E-18</v>
      </c>
      <c r="AW28" s="14">
        <v>0</v>
      </c>
      <c r="AX28" s="14">
        <v>-1.468063503636571E-17</v>
      </c>
      <c r="AY28" s="14">
        <v>1.468063503636571E-17</v>
      </c>
      <c r="AZ28" s="14">
        <v>0.29573576471333679</v>
      </c>
      <c r="BA28" s="14">
        <v>-0.12829287190082639</v>
      </c>
      <c r="BB28" s="14">
        <v>-0.19856641072015671</v>
      </c>
      <c r="BC28" s="14">
        <v>-0.1011467733641457</v>
      </c>
      <c r="BD28" s="14" t="s">
        <v>255</v>
      </c>
      <c r="BE28" s="14" t="s">
        <v>256</v>
      </c>
      <c r="BF28" s="14"/>
    </row>
    <row r="29" spans="1:58" x14ac:dyDescent="0.3">
      <c r="B29" s="14"/>
      <c r="C29" s="14"/>
      <c r="D29" s="14"/>
      <c r="E29" s="14"/>
      <c r="F29" s="14">
        <v>10</v>
      </c>
      <c r="G29" s="14">
        <v>84</v>
      </c>
      <c r="H29" s="14">
        <v>1.3686537523635159E-3</v>
      </c>
      <c r="I29" s="14">
        <v>0</v>
      </c>
      <c r="J29" s="14">
        <v>0</v>
      </c>
      <c r="K29" s="14">
        <v>3.2524414375819967E-2</v>
      </c>
      <c r="L29" s="14">
        <v>0.27929815712715761</v>
      </c>
      <c r="M29" s="14">
        <v>3.3333333333333333E-2</v>
      </c>
      <c r="N29" s="14">
        <v>0.05</v>
      </c>
      <c r="O29" s="14">
        <v>0.05</v>
      </c>
      <c r="P29" s="14">
        <v>0.05</v>
      </c>
      <c r="Q29" s="14">
        <v>0.1</v>
      </c>
      <c r="R29" s="14">
        <v>0</v>
      </c>
      <c r="S29" s="14">
        <v>0</v>
      </c>
      <c r="T29" s="14">
        <v>0</v>
      </c>
      <c r="U29" s="14">
        <v>1.626220718790999E-2</v>
      </c>
      <c r="V29" s="14">
        <v>0</v>
      </c>
      <c r="W29" s="14">
        <v>6</v>
      </c>
      <c r="X29" s="14">
        <v>4</v>
      </c>
      <c r="Y29" s="14">
        <v>6</v>
      </c>
      <c r="Z29" s="14">
        <v>14</v>
      </c>
      <c r="AA29" s="14">
        <v>8</v>
      </c>
      <c r="AB29" s="14">
        <v>4</v>
      </c>
      <c r="AC29" s="14">
        <v>6</v>
      </c>
      <c r="AD29" s="14">
        <v>14</v>
      </c>
      <c r="AE29" s="14">
        <v>6</v>
      </c>
      <c r="AF29" s="14">
        <v>4</v>
      </c>
      <c r="AG29" s="14">
        <v>6</v>
      </c>
      <c r="AH29" s="14">
        <v>6</v>
      </c>
      <c r="AI29" s="25">
        <v>3.189871338465725E-3</v>
      </c>
      <c r="AJ29" s="25">
        <v>1.1904761904761861E-2</v>
      </c>
      <c r="AK29" s="25">
        <v>1.1904761904761901E-2</v>
      </c>
      <c r="AL29" s="25">
        <v>2.061965247105807E-2</v>
      </c>
      <c r="AM29" s="25">
        <v>3.8592971705951863E-2</v>
      </c>
      <c r="AN29" s="25">
        <v>1.7485962639023911E-2</v>
      </c>
      <c r="AO29" s="25">
        <v>3.2547171295060663E-2</v>
      </c>
      <c r="AP29" s="25">
        <v>4.6160435152045508E-2</v>
      </c>
      <c r="AQ29" s="25">
        <f t="shared" si="0"/>
        <v>5.1371791224109949E-3</v>
      </c>
      <c r="AR29" s="14">
        <v>0.1158577477091534</v>
      </c>
      <c r="AS29" s="14">
        <v>-8.3333333333333259E-2</v>
      </c>
      <c r="AT29" s="14">
        <v>-1.1904761904761901E-2</v>
      </c>
      <c r="AU29" s="14">
        <v>-2.061965247105807E-2</v>
      </c>
      <c r="AV29" s="14">
        <v>0</v>
      </c>
      <c r="AW29" s="14">
        <v>4.0280200439914978E-18</v>
      </c>
      <c r="AX29" s="14">
        <v>-8.0560400879829955E-18</v>
      </c>
      <c r="AY29" s="14">
        <v>4.0280200439914978E-18</v>
      </c>
      <c r="AZ29" s="14">
        <v>0.22758464004813789</v>
      </c>
      <c r="BA29" s="14">
        <v>-0.18582631465284519</v>
      </c>
      <c r="BB29" s="14">
        <v>-0.19680785809753359</v>
      </c>
      <c r="BC29" s="14">
        <v>-8.2490299029624042E-2</v>
      </c>
      <c r="BD29" s="14" t="s">
        <v>257</v>
      </c>
      <c r="BE29" s="14" t="s">
        <v>258</v>
      </c>
      <c r="BF29" s="14"/>
    </row>
    <row r="30" spans="1:58" x14ac:dyDescent="0.3">
      <c r="B30" s="14"/>
      <c r="C30" s="14"/>
      <c r="D30" s="14"/>
      <c r="E30" s="14"/>
      <c r="F30" s="14">
        <v>11</v>
      </c>
      <c r="G30" s="14">
        <v>80</v>
      </c>
      <c r="H30" s="14">
        <v>5.8094860029139848E-6</v>
      </c>
      <c r="I30" s="14">
        <v>0</v>
      </c>
      <c r="J30" s="14">
        <v>0</v>
      </c>
      <c r="K30" s="14">
        <v>1.8041124150158791E-17</v>
      </c>
      <c r="L30" s="14">
        <v>0.218817310605918</v>
      </c>
      <c r="M30" s="14">
        <v>3.3333333333333333E-2</v>
      </c>
      <c r="N30" s="14">
        <v>3.3333333333333333E-2</v>
      </c>
      <c r="O30" s="14">
        <v>0.05</v>
      </c>
      <c r="P30" s="14">
        <v>0.05</v>
      </c>
      <c r="Q30" s="14">
        <v>0.1</v>
      </c>
      <c r="R30" s="14">
        <v>0</v>
      </c>
      <c r="S30" s="14">
        <v>0</v>
      </c>
      <c r="T30" s="14">
        <v>0</v>
      </c>
      <c r="U30" s="14">
        <v>9.0205620750793972E-18</v>
      </c>
      <c r="V30" s="14">
        <v>0</v>
      </c>
      <c r="W30" s="14">
        <v>6</v>
      </c>
      <c r="X30" s="14">
        <v>4</v>
      </c>
      <c r="Y30" s="14">
        <v>6</v>
      </c>
      <c r="Z30" s="14">
        <v>14</v>
      </c>
      <c r="AA30" s="14">
        <v>6</v>
      </c>
      <c r="AB30" s="14">
        <v>4</v>
      </c>
      <c r="AC30" s="14">
        <v>6</v>
      </c>
      <c r="AD30" s="14">
        <v>14</v>
      </c>
      <c r="AE30" s="14">
        <v>6</v>
      </c>
      <c r="AF30" s="14">
        <v>4</v>
      </c>
      <c r="AG30" s="14">
        <v>6</v>
      </c>
      <c r="AH30" s="14">
        <v>4</v>
      </c>
      <c r="AI30" s="25">
        <v>2.775557561562891E-17</v>
      </c>
      <c r="AJ30" s="25">
        <v>4.163336342344337E-17</v>
      </c>
      <c r="AK30" s="25">
        <v>0</v>
      </c>
      <c r="AL30" s="25">
        <v>1.8041124150158791E-17</v>
      </c>
      <c r="AM30" s="25">
        <v>3.9147313199278944E-3</v>
      </c>
      <c r="AN30" s="25">
        <v>4.3593750000000542E-3</v>
      </c>
      <c r="AO30" s="25">
        <v>7.3890236220491845E-4</v>
      </c>
      <c r="AP30" s="25">
        <v>2.192126803329357E-3</v>
      </c>
      <c r="AQ30" s="25">
        <f t="shared" si="0"/>
        <v>3.9680668320596861E-5</v>
      </c>
      <c r="AR30" s="14">
        <v>0.12500000000000011</v>
      </c>
      <c r="AS30" s="14">
        <v>-0.125</v>
      </c>
      <c r="AT30" s="14">
        <v>0</v>
      </c>
      <c r="AU30" s="14">
        <v>-1.8041124150158791E-17</v>
      </c>
      <c r="AV30" s="14">
        <v>4.4408920985006263E-18</v>
      </c>
      <c r="AW30" s="14">
        <v>-8.8817841970012525E-18</v>
      </c>
      <c r="AX30" s="14">
        <v>-4.4408920985006263E-18</v>
      </c>
      <c r="AY30" s="14">
        <v>8.8817841970012525E-18</v>
      </c>
      <c r="AZ30" s="14">
        <v>0.20398862490124611</v>
      </c>
      <c r="BA30" s="14">
        <v>-0.24078124999999989</v>
      </c>
      <c r="BB30" s="14">
        <v>-0.17716690134266011</v>
      </c>
      <c r="BC30" s="14">
        <v>-4.1650409263257887E-2</v>
      </c>
      <c r="BD30" s="14" t="s">
        <v>259</v>
      </c>
      <c r="BE30" s="14" t="s">
        <v>260</v>
      </c>
      <c r="BF30" s="14"/>
    </row>
    <row r="31" spans="1:58" x14ac:dyDescent="0.3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25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F31" s="3"/>
    </row>
    <row r="32" spans="1:58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25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F32" s="3"/>
    </row>
    <row r="33" spans="1:58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>
        <f>AVERAGE(AI2:AJ12,AM2:AP12)</f>
        <v>1.0990036138462767E-2</v>
      </c>
      <c r="AI33" s="3"/>
      <c r="AJ33" s="3"/>
      <c r="AK33" s="3"/>
      <c r="AL33" s="3"/>
      <c r="AM33" s="3"/>
      <c r="AN33" s="3"/>
      <c r="AO33" s="3"/>
      <c r="AP33" s="3"/>
      <c r="AQ33" s="25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F33" s="3"/>
    </row>
    <row r="34" spans="1:58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5">
        <f>AVERAGE(AI20:AJ30,AM20:AP30)</f>
        <v>3.3012902372869933E-2</v>
      </c>
      <c r="AI34" s="3"/>
      <c r="AJ34" s="3"/>
      <c r="AK34" s="3"/>
      <c r="AL34" s="3"/>
      <c r="AM34" s="3"/>
      <c r="AN34" s="3"/>
      <c r="AO34" s="3"/>
      <c r="AP34" s="3"/>
      <c r="AQ34" s="25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F34" s="3"/>
    </row>
    <row r="35" spans="1:58" x14ac:dyDescent="0.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25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F35" s="3"/>
    </row>
    <row r="36" spans="1:58" x14ac:dyDescent="0.3">
      <c r="U36" s="3"/>
      <c r="AQ36" s="25"/>
    </row>
    <row r="37" spans="1:58" hidden="1" x14ac:dyDescent="0.3">
      <c r="A37" t="s">
        <v>65</v>
      </c>
      <c r="B37" s="6" t="s">
        <v>1</v>
      </c>
      <c r="C37" s="6" t="s">
        <v>61</v>
      </c>
      <c r="D37" s="6" t="s">
        <v>4</v>
      </c>
      <c r="E37" s="6" t="s">
        <v>5</v>
      </c>
      <c r="F37" s="6" t="s">
        <v>6</v>
      </c>
      <c r="G37" s="6" t="s">
        <v>7</v>
      </c>
      <c r="H37" s="6" t="s">
        <v>62</v>
      </c>
      <c r="I37" s="6" t="s">
        <v>8</v>
      </c>
      <c r="J37" s="6" t="s">
        <v>9</v>
      </c>
      <c r="K37" s="6" t="s">
        <v>10</v>
      </c>
      <c r="L37" s="6" t="s">
        <v>11</v>
      </c>
      <c r="M37" s="6" t="s">
        <v>12</v>
      </c>
      <c r="N37" s="6" t="s">
        <v>13</v>
      </c>
      <c r="O37" s="6" t="s">
        <v>14</v>
      </c>
      <c r="P37" s="6" t="s">
        <v>15</v>
      </c>
      <c r="Q37" s="6" t="s">
        <v>16</v>
      </c>
      <c r="R37" s="6" t="s">
        <v>17</v>
      </c>
      <c r="S37" s="6" t="s">
        <v>18</v>
      </c>
      <c r="T37" s="6" t="s">
        <v>19</v>
      </c>
      <c r="U37" s="6" t="s">
        <v>20</v>
      </c>
      <c r="V37" s="6" t="s">
        <v>21</v>
      </c>
      <c r="W37" s="6" t="s">
        <v>22</v>
      </c>
      <c r="X37" s="6" t="s">
        <v>23</v>
      </c>
      <c r="Y37" s="6" t="s">
        <v>24</v>
      </c>
      <c r="Z37" s="6" t="s">
        <v>25</v>
      </c>
      <c r="AA37" s="6" t="s">
        <v>26</v>
      </c>
      <c r="AB37" s="6" t="s">
        <v>27</v>
      </c>
      <c r="AC37" s="6" t="s">
        <v>28</v>
      </c>
      <c r="AD37" s="6" t="s">
        <v>29</v>
      </c>
      <c r="AE37" s="6" t="s">
        <v>30</v>
      </c>
      <c r="AF37" s="6" t="s">
        <v>31</v>
      </c>
      <c r="AG37" s="6" t="s">
        <v>32</v>
      </c>
      <c r="AH37" s="6" t="s">
        <v>33</v>
      </c>
      <c r="AI37" s="6" t="s">
        <v>34</v>
      </c>
      <c r="AJ37" s="6" t="s">
        <v>35</v>
      </c>
      <c r="AK37" s="6" t="s">
        <v>36</v>
      </c>
      <c r="AL37" s="6" t="s">
        <v>37</v>
      </c>
      <c r="AM37" s="6" t="s">
        <v>42</v>
      </c>
      <c r="AN37" s="6" t="s">
        <v>43</v>
      </c>
      <c r="AO37" s="6" t="s">
        <v>44</v>
      </c>
      <c r="AP37" s="6" t="s">
        <v>45</v>
      </c>
      <c r="AQ37" s="25"/>
      <c r="AR37" s="6" t="s">
        <v>46</v>
      </c>
      <c r="AS37" s="6" t="s">
        <v>47</v>
      </c>
      <c r="AT37" s="6" t="s">
        <v>48</v>
      </c>
      <c r="AU37" s="6" t="s">
        <v>49</v>
      </c>
      <c r="AV37" s="6" t="s">
        <v>50</v>
      </c>
      <c r="AW37" s="6" t="s">
        <v>51</v>
      </c>
      <c r="AX37" s="6" t="s">
        <v>52</v>
      </c>
      <c r="AY37" s="6" t="s">
        <v>53</v>
      </c>
      <c r="AZ37" s="6" t="s">
        <v>54</v>
      </c>
      <c r="BA37" s="6" t="s">
        <v>55</v>
      </c>
      <c r="BB37" s="6" t="s">
        <v>56</v>
      </c>
      <c r="BC37" s="6" t="s">
        <v>57</v>
      </c>
      <c r="BD37" s="6" t="s">
        <v>58</v>
      </c>
      <c r="BE37" s="6" t="s">
        <v>59</v>
      </c>
      <c r="BF37" s="6"/>
    </row>
    <row r="38" spans="1:58" hidden="1" x14ac:dyDescent="0.3">
      <c r="B38" s="3">
        <v>1133.5038568973539</v>
      </c>
      <c r="C38" s="5">
        <v>3.1747921775875078E-2</v>
      </c>
      <c r="D38" s="3">
        <v>415</v>
      </c>
      <c r="E38" s="3">
        <v>0</v>
      </c>
      <c r="F38" s="3">
        <v>1</v>
      </c>
      <c r="G38" s="3">
        <v>120</v>
      </c>
      <c r="H38" s="3">
        <v>4.9492511730843377E-3</v>
      </c>
      <c r="I38" s="3">
        <v>0</v>
      </c>
      <c r="J38" s="3">
        <v>0</v>
      </c>
      <c r="K38" s="3">
        <v>1.1102230246251571E-17</v>
      </c>
      <c r="L38" s="3">
        <v>0.20427597626717889</v>
      </c>
      <c r="M38" s="3">
        <v>3.3333333333333333E-2</v>
      </c>
      <c r="N38" s="3">
        <v>3.3333333333333333E-2</v>
      </c>
      <c r="O38" s="3">
        <v>0.05</v>
      </c>
      <c r="P38" s="3">
        <v>0.05</v>
      </c>
      <c r="Q38" s="3">
        <v>0.1</v>
      </c>
      <c r="R38" s="3">
        <v>0</v>
      </c>
      <c r="S38" s="3">
        <v>0</v>
      </c>
      <c r="T38" s="3">
        <v>0</v>
      </c>
      <c r="U38" s="3">
        <v>5.551115123125783E-18</v>
      </c>
      <c r="V38" s="3">
        <v>0</v>
      </c>
      <c r="W38" s="3">
        <v>6</v>
      </c>
      <c r="X38" s="3">
        <v>10</v>
      </c>
      <c r="Y38" s="3">
        <v>6</v>
      </c>
      <c r="Z38" s="3">
        <v>14</v>
      </c>
      <c r="AA38" s="3">
        <v>20</v>
      </c>
      <c r="AB38" s="3">
        <v>4</v>
      </c>
      <c r="AC38" s="3">
        <v>20</v>
      </c>
      <c r="AD38" s="3">
        <v>14</v>
      </c>
      <c r="AE38" s="3">
        <v>6</v>
      </c>
      <c r="AF38" s="3">
        <v>10</v>
      </c>
      <c r="AG38" s="3">
        <v>6</v>
      </c>
      <c r="AH38" s="3">
        <v>4</v>
      </c>
      <c r="AI38" s="3">
        <v>3.5405927549702343E-2</v>
      </c>
      <c r="AJ38" s="3">
        <v>1.6666666666666691E-2</v>
      </c>
      <c r="AK38" s="3">
        <v>5.551115123125783E-18</v>
      </c>
      <c r="AL38" s="3">
        <v>5.551115123125783E-18</v>
      </c>
      <c r="AM38" s="3">
        <v>0.12114411538216199</v>
      </c>
      <c r="AN38" s="3">
        <v>8.9074074074074153E-2</v>
      </c>
      <c r="AO38" s="3">
        <v>6.4429343595859001E-2</v>
      </c>
      <c r="AP38" s="3">
        <v>3.7455598713676957E-2</v>
      </c>
      <c r="AQ38" s="25">
        <f t="shared" si="0"/>
        <v>2.9695507038506031E-2</v>
      </c>
      <c r="AR38" s="3">
        <v>0.23540592754970241</v>
      </c>
      <c r="AS38" s="3">
        <v>-1.6666666666666649E-2</v>
      </c>
      <c r="AT38" s="3">
        <v>-5.551115123125783E-18</v>
      </c>
      <c r="AU38" s="3">
        <v>-5.551115123125783E-18</v>
      </c>
      <c r="AV38" s="3">
        <v>9.8686491077791696E-18</v>
      </c>
      <c r="AW38" s="3">
        <v>1.5789838572446671E-17</v>
      </c>
      <c r="AX38" s="3">
        <v>0</v>
      </c>
      <c r="AY38" s="3">
        <v>0</v>
      </c>
      <c r="AZ38" s="3">
        <v>0.26481798159780912</v>
      </c>
      <c r="BA38" s="3">
        <v>-8.5629629629629639E-2</v>
      </c>
      <c r="BB38" s="3">
        <v>-0.13992547751375181</v>
      </c>
      <c r="BC38" s="3">
        <v>-6.4350498753427049E-2</v>
      </c>
      <c r="BD38" s="3" t="s">
        <v>99</v>
      </c>
      <c r="BE38" s="3" t="s">
        <v>99</v>
      </c>
      <c r="BF38" s="3"/>
    </row>
    <row r="39" spans="1:58" hidden="1" x14ac:dyDescent="0.3">
      <c r="B39" s="3"/>
      <c r="C39" s="3"/>
      <c r="D39" s="3"/>
      <c r="E39" s="3"/>
      <c r="F39" s="3">
        <v>2</v>
      </c>
      <c r="G39" s="3">
        <v>116</v>
      </c>
      <c r="H39" s="3">
        <v>5.1628977165353159E-3</v>
      </c>
      <c r="I39" s="3">
        <v>0</v>
      </c>
      <c r="J39" s="3">
        <v>0</v>
      </c>
      <c r="K39" s="3">
        <v>1.6369151028577458E-17</v>
      </c>
      <c r="L39" s="3">
        <v>0.20970623972246369</v>
      </c>
      <c r="M39" s="3">
        <v>3.3333333333333333E-2</v>
      </c>
      <c r="N39" s="3">
        <v>3.3333333333333333E-2</v>
      </c>
      <c r="O39" s="3">
        <v>0.05</v>
      </c>
      <c r="P39" s="3">
        <v>0.05</v>
      </c>
      <c r="Q39" s="3">
        <v>0.1</v>
      </c>
      <c r="R39" s="3">
        <v>0</v>
      </c>
      <c r="S39" s="3">
        <v>0</v>
      </c>
      <c r="T39" s="3">
        <v>0</v>
      </c>
      <c r="U39" s="3">
        <v>8.1845755142887323E-18</v>
      </c>
      <c r="V39" s="3">
        <v>0</v>
      </c>
      <c r="W39" s="3">
        <v>6</v>
      </c>
      <c r="X39" s="3">
        <v>10</v>
      </c>
      <c r="Y39" s="3">
        <v>6</v>
      </c>
      <c r="Z39" s="3">
        <v>14</v>
      </c>
      <c r="AA39" s="3">
        <v>18</v>
      </c>
      <c r="AB39" s="3">
        <v>4</v>
      </c>
      <c r="AC39" s="3">
        <v>18</v>
      </c>
      <c r="AD39" s="3">
        <v>14</v>
      </c>
      <c r="AE39" s="3">
        <v>6</v>
      </c>
      <c r="AF39" s="3">
        <v>10</v>
      </c>
      <c r="AG39" s="3">
        <v>6</v>
      </c>
      <c r="AH39" s="3">
        <v>4</v>
      </c>
      <c r="AI39" s="3">
        <v>2.4005255955401181E-2</v>
      </c>
      <c r="AJ39" s="3">
        <v>5.1724137931034482E-2</v>
      </c>
      <c r="AK39" s="3">
        <v>5.7425328859921889E-18</v>
      </c>
      <c r="AL39" s="3">
        <v>1.062661814258527E-17</v>
      </c>
      <c r="AM39" s="3">
        <v>0.1157144367304709</v>
      </c>
      <c r="AN39" s="3">
        <v>0.1149032350649883</v>
      </c>
      <c r="AO39" s="3">
        <v>3.2953802705766512E-2</v>
      </c>
      <c r="AP39" s="3">
        <v>6.870962960034796E-3</v>
      </c>
      <c r="AQ39" s="25">
        <f t="shared" si="0"/>
        <v>3.097738629921187E-2</v>
      </c>
      <c r="AR39" s="3">
        <v>0.2136604283691943</v>
      </c>
      <c r="AS39" s="3">
        <v>-3.4482758620689641E-2</v>
      </c>
      <c r="AT39" s="3">
        <v>-5.7425328859921889E-18</v>
      </c>
      <c r="AU39" s="3">
        <v>-1.062661814258527E-17</v>
      </c>
      <c r="AV39" s="3">
        <v>1.267317602425862E-17</v>
      </c>
      <c r="AW39" s="3">
        <v>1.689756803234483E-17</v>
      </c>
      <c r="AX39" s="3">
        <v>0</v>
      </c>
      <c r="AY39" s="3">
        <v>-8.4487840161724152E-18</v>
      </c>
      <c r="AZ39" s="3">
        <v>0.26767875805863989</v>
      </c>
      <c r="BA39" s="3">
        <v>-8.7867481241543297E-2</v>
      </c>
      <c r="BB39" s="3">
        <v>-0.1439793537326734</v>
      </c>
      <c r="BC39" s="3">
        <v>-6.5726885989790346E-2</v>
      </c>
      <c r="BD39" s="3" t="s">
        <v>100</v>
      </c>
      <c r="BE39" s="3" t="s">
        <v>101</v>
      </c>
      <c r="BF39" s="3"/>
    </row>
    <row r="40" spans="1:58" hidden="1" x14ac:dyDescent="0.3">
      <c r="B40" s="3"/>
      <c r="C40" s="3"/>
      <c r="D40" s="3"/>
      <c r="E40" s="3"/>
      <c r="F40" s="3">
        <v>3</v>
      </c>
      <c r="G40" s="3">
        <v>112</v>
      </c>
      <c r="H40" s="3">
        <v>5.7342375822369319E-3</v>
      </c>
      <c r="I40" s="3">
        <v>0</v>
      </c>
      <c r="J40" s="3">
        <v>0</v>
      </c>
      <c r="K40" s="3">
        <v>2.1807952269422711E-17</v>
      </c>
      <c r="L40" s="3">
        <v>0.2039618416300705</v>
      </c>
      <c r="M40" s="3">
        <v>3.3333333333333333E-2</v>
      </c>
      <c r="N40" s="3">
        <v>3.3333333333333333E-2</v>
      </c>
      <c r="O40" s="3">
        <v>0.05</v>
      </c>
      <c r="P40" s="3">
        <v>0.05</v>
      </c>
      <c r="Q40" s="3">
        <v>0.1</v>
      </c>
      <c r="R40" s="3">
        <v>0</v>
      </c>
      <c r="S40" s="3">
        <v>0</v>
      </c>
      <c r="T40" s="3">
        <v>0</v>
      </c>
      <c r="U40" s="3">
        <v>1.090397613471136E-17</v>
      </c>
      <c r="V40" s="3">
        <v>0</v>
      </c>
      <c r="W40" s="3">
        <v>6</v>
      </c>
      <c r="X40" s="3">
        <v>10</v>
      </c>
      <c r="Y40" s="3">
        <v>6</v>
      </c>
      <c r="Z40" s="3">
        <v>12</v>
      </c>
      <c r="AA40" s="3">
        <v>18</v>
      </c>
      <c r="AB40" s="3">
        <v>4</v>
      </c>
      <c r="AC40" s="3">
        <v>18</v>
      </c>
      <c r="AD40" s="3">
        <v>12</v>
      </c>
      <c r="AE40" s="3">
        <v>6</v>
      </c>
      <c r="AF40" s="3">
        <v>10</v>
      </c>
      <c r="AG40" s="3">
        <v>6</v>
      </c>
      <c r="AH40" s="3">
        <v>4</v>
      </c>
      <c r="AI40" s="3">
        <v>1.0851699189048819E-2</v>
      </c>
      <c r="AJ40" s="3">
        <v>5.3571428571428582E-2</v>
      </c>
      <c r="AK40" s="3">
        <v>1.9825411154020651E-18</v>
      </c>
      <c r="AL40" s="3">
        <v>1.982541115402065E-17</v>
      </c>
      <c r="AM40" s="3">
        <v>0.12739732645266161</v>
      </c>
      <c r="AN40" s="3">
        <v>0.1166237700437318</v>
      </c>
      <c r="AO40" s="3">
        <v>3.4059634638501202E-2</v>
      </c>
      <c r="AP40" s="3">
        <v>2.0652528192472389E-2</v>
      </c>
      <c r="AQ40" s="25">
        <f t="shared" si="0"/>
        <v>3.4405425493421606E-2</v>
      </c>
      <c r="AR40" s="3">
        <v>0.2034340150966655</v>
      </c>
      <c r="AS40" s="3">
        <v>-1.7857142857142849E-2</v>
      </c>
      <c r="AT40" s="3">
        <v>1.9825411154020651E-18</v>
      </c>
      <c r="AU40" s="3">
        <v>-1.982541115402065E-17</v>
      </c>
      <c r="AV40" s="3">
        <v>1.246168701109869E-17</v>
      </c>
      <c r="AW40" s="3">
        <v>0</v>
      </c>
      <c r="AX40" s="3">
        <v>0</v>
      </c>
      <c r="AY40" s="3">
        <v>4.5315225494904337E-18</v>
      </c>
      <c r="AZ40" s="3">
        <v>0.26798971186547232</v>
      </c>
      <c r="BA40" s="3">
        <v>-8.516308309037901E-2</v>
      </c>
      <c r="BB40" s="3">
        <v>-0.14363160526266189</v>
      </c>
      <c r="BC40" s="3">
        <v>-6.0330236367408571E-2</v>
      </c>
      <c r="BD40" s="3" t="s">
        <v>102</v>
      </c>
      <c r="BE40" s="3" t="s">
        <v>103</v>
      </c>
      <c r="BF40" s="3"/>
    </row>
    <row r="41" spans="1:58" hidden="1" x14ac:dyDescent="0.3">
      <c r="B41" s="3"/>
      <c r="C41" s="3"/>
      <c r="D41" s="3"/>
      <c r="E41" s="3"/>
      <c r="F41" s="3">
        <v>4</v>
      </c>
      <c r="G41" s="3">
        <v>108</v>
      </c>
      <c r="H41" s="3">
        <v>1.8599696945744051E-3</v>
      </c>
      <c r="I41" s="3">
        <v>0</v>
      </c>
      <c r="J41" s="3">
        <v>0</v>
      </c>
      <c r="K41" s="3">
        <v>1.6447748512965281E-17</v>
      </c>
      <c r="L41" s="3">
        <v>0.20350884868269251</v>
      </c>
      <c r="M41" s="3">
        <v>3.3333333333333333E-2</v>
      </c>
      <c r="N41" s="3">
        <v>3.3333333333333333E-2</v>
      </c>
      <c r="O41" s="3">
        <v>0.05</v>
      </c>
      <c r="P41" s="3">
        <v>0.05</v>
      </c>
      <c r="Q41" s="3">
        <v>0.1</v>
      </c>
      <c r="R41" s="3">
        <v>0</v>
      </c>
      <c r="S41" s="3">
        <v>0</v>
      </c>
      <c r="T41" s="3">
        <v>0</v>
      </c>
      <c r="U41" s="3">
        <v>8.2238742564826406E-18</v>
      </c>
      <c r="V41" s="3">
        <v>0</v>
      </c>
      <c r="W41" s="3">
        <v>6</v>
      </c>
      <c r="X41" s="3">
        <v>10</v>
      </c>
      <c r="Y41" s="3">
        <v>6</v>
      </c>
      <c r="Z41" s="3">
        <v>12</v>
      </c>
      <c r="AA41" s="3">
        <v>16</v>
      </c>
      <c r="AB41" s="3">
        <v>4</v>
      </c>
      <c r="AC41" s="3">
        <v>16</v>
      </c>
      <c r="AD41" s="3">
        <v>12</v>
      </c>
      <c r="AE41" s="3">
        <v>6</v>
      </c>
      <c r="AF41" s="3">
        <v>10</v>
      </c>
      <c r="AG41" s="3">
        <v>6</v>
      </c>
      <c r="AH41" s="3">
        <v>4</v>
      </c>
      <c r="AI41" s="3">
        <v>6.2915918917705316E-3</v>
      </c>
      <c r="AJ41" s="3">
        <v>3.7037037037037042E-2</v>
      </c>
      <c r="AK41" s="3">
        <v>0</v>
      </c>
      <c r="AL41" s="3">
        <v>1.6447748512965281E-17</v>
      </c>
      <c r="AM41" s="3">
        <v>7.4214651610735149E-2</v>
      </c>
      <c r="AN41" s="3">
        <v>4.8023675252756207E-2</v>
      </c>
      <c r="AO41" s="3">
        <v>3.5992582415992617E-2</v>
      </c>
      <c r="AP41" s="3">
        <v>2.5277223719664711E-2</v>
      </c>
      <c r="AQ41" s="25">
        <f t="shared" si="0"/>
        <v>1.1159818167446432E-2</v>
      </c>
      <c r="AR41" s="3">
        <v>0.1788935932934147</v>
      </c>
      <c r="AS41" s="3">
        <v>-3.7037037037037028E-2</v>
      </c>
      <c r="AT41" s="3">
        <v>0</v>
      </c>
      <c r="AU41" s="3">
        <v>-1.6447748512965281E-17</v>
      </c>
      <c r="AV41" s="3">
        <v>-1.4620220900413579E-17</v>
      </c>
      <c r="AW41" s="3">
        <v>0</v>
      </c>
      <c r="AX41" s="3">
        <v>0</v>
      </c>
      <c r="AY41" s="3">
        <v>0</v>
      </c>
      <c r="AZ41" s="3">
        <v>0.26677900319608988</v>
      </c>
      <c r="BA41" s="3">
        <v>-9.0204745211603904E-2</v>
      </c>
      <c r="BB41" s="3">
        <v>-0.14681658973963249</v>
      </c>
      <c r="BC41" s="3">
        <v>-5.669225894305998E-2</v>
      </c>
      <c r="BD41" s="3" t="s">
        <v>104</v>
      </c>
      <c r="BE41" s="3" t="s">
        <v>105</v>
      </c>
      <c r="BF41" s="3"/>
    </row>
    <row r="42" spans="1:58" hidden="1" x14ac:dyDescent="0.3">
      <c r="B42" s="3"/>
      <c r="C42" s="3"/>
      <c r="D42" s="3"/>
      <c r="E42" s="3"/>
      <c r="F42" s="3">
        <v>5</v>
      </c>
      <c r="G42" s="3">
        <v>104</v>
      </c>
      <c r="H42" s="3">
        <v>5.3538896286229741E-4</v>
      </c>
      <c r="I42" s="3">
        <v>0</v>
      </c>
      <c r="J42" s="3">
        <v>0</v>
      </c>
      <c r="K42" s="3">
        <v>3.0958142032816872E-17</v>
      </c>
      <c r="L42" s="3">
        <v>0.20585664406068269</v>
      </c>
      <c r="M42" s="3">
        <v>3.3333333333333333E-2</v>
      </c>
      <c r="N42" s="3">
        <v>3.3333333333333333E-2</v>
      </c>
      <c r="O42" s="3">
        <v>0.05</v>
      </c>
      <c r="P42" s="3">
        <v>0.05</v>
      </c>
      <c r="Q42" s="3">
        <v>0.1</v>
      </c>
      <c r="R42" s="3">
        <v>0</v>
      </c>
      <c r="S42" s="3">
        <v>0</v>
      </c>
      <c r="T42" s="3">
        <v>0</v>
      </c>
      <c r="U42" s="3">
        <v>1.547907101640843E-17</v>
      </c>
      <c r="V42" s="3">
        <v>0</v>
      </c>
      <c r="W42" s="3">
        <v>6</v>
      </c>
      <c r="X42" s="3">
        <v>10</v>
      </c>
      <c r="Y42" s="3">
        <v>6</v>
      </c>
      <c r="Z42" s="3">
        <v>12</v>
      </c>
      <c r="AA42" s="3">
        <v>14</v>
      </c>
      <c r="AB42" s="3">
        <v>4</v>
      </c>
      <c r="AC42" s="3">
        <v>14</v>
      </c>
      <c r="AD42" s="3">
        <v>12</v>
      </c>
      <c r="AE42" s="3">
        <v>6</v>
      </c>
      <c r="AF42" s="3">
        <v>10</v>
      </c>
      <c r="AG42" s="3">
        <v>6</v>
      </c>
      <c r="AH42" s="3">
        <v>4</v>
      </c>
      <c r="AI42" s="3">
        <v>1.3807071100863651E-3</v>
      </c>
      <c r="AJ42" s="3">
        <v>1.9230769230769239E-2</v>
      </c>
      <c r="AK42" s="3">
        <v>9.6076992515638544E-18</v>
      </c>
      <c r="AL42" s="3">
        <v>2.1350442781253008E-17</v>
      </c>
      <c r="AM42" s="3">
        <v>2.566041207197467E-2</v>
      </c>
      <c r="AN42" s="3">
        <v>1.6101502048247559E-2</v>
      </c>
      <c r="AO42" s="3">
        <v>3.5434803116999203E-2</v>
      </c>
      <c r="AP42" s="3">
        <v>2.5831464379494341E-2</v>
      </c>
      <c r="AQ42" s="25">
        <f t="shared" si="0"/>
        <v>3.2123337771737888E-3</v>
      </c>
      <c r="AR42" s="3">
        <v>0.15246544673606749</v>
      </c>
      <c r="AS42" s="3">
        <v>-5.7692307692307689E-2</v>
      </c>
      <c r="AT42" s="3">
        <v>9.6076992515638544E-18</v>
      </c>
      <c r="AU42" s="3">
        <v>-2.1350442781253008E-17</v>
      </c>
      <c r="AV42" s="3">
        <v>2.6277468038465239E-18</v>
      </c>
      <c r="AW42" s="3">
        <v>0</v>
      </c>
      <c r="AX42" s="3">
        <v>0</v>
      </c>
      <c r="AY42" s="3">
        <v>-1.05109872153861E-17</v>
      </c>
      <c r="AZ42" s="3">
        <v>0.26668818761347601</v>
      </c>
      <c r="BA42" s="3">
        <v>-9.4070038689121532E-2</v>
      </c>
      <c r="BB42" s="3">
        <v>-0.15064604637403819</v>
      </c>
      <c r="BC42" s="3">
        <v>-5.5210597686644512E-2</v>
      </c>
      <c r="BD42" s="3" t="s">
        <v>106</v>
      </c>
      <c r="BE42" s="3" t="s">
        <v>107</v>
      </c>
      <c r="BF42" s="3"/>
    </row>
    <row r="43" spans="1:58" hidden="1" x14ac:dyDescent="0.3">
      <c r="B43" s="3"/>
      <c r="C43" s="3"/>
      <c r="D43" s="3"/>
      <c r="E43" s="3"/>
      <c r="F43" s="3">
        <v>6</v>
      </c>
      <c r="G43" s="3">
        <v>100</v>
      </c>
      <c r="H43" s="3">
        <v>5.7457989238805308E-5</v>
      </c>
      <c r="I43" s="3">
        <v>0</v>
      </c>
      <c r="J43" s="3">
        <v>0</v>
      </c>
      <c r="K43" s="3">
        <v>1.232687704539892E-17</v>
      </c>
      <c r="L43" s="3">
        <v>0.22623851600523309</v>
      </c>
      <c r="M43" s="3">
        <v>3.3333333333333333E-2</v>
      </c>
      <c r="N43" s="3">
        <v>3.3333333333333333E-2</v>
      </c>
      <c r="O43" s="3">
        <v>3.3333333333333333E-2</v>
      </c>
      <c r="P43" s="3">
        <v>3.3333333333333333E-2</v>
      </c>
      <c r="Q43" s="3">
        <v>6.6666666666666666E-2</v>
      </c>
      <c r="R43" s="3">
        <v>0</v>
      </c>
      <c r="S43" s="3">
        <v>0</v>
      </c>
      <c r="T43" s="3">
        <v>0</v>
      </c>
      <c r="U43" s="3">
        <v>6.1634385226994598E-18</v>
      </c>
      <c r="V43" s="3">
        <v>0</v>
      </c>
      <c r="W43" s="3">
        <v>6</v>
      </c>
      <c r="X43" s="3">
        <v>10</v>
      </c>
      <c r="Y43" s="3">
        <v>4</v>
      </c>
      <c r="Z43" s="3">
        <v>12</v>
      </c>
      <c r="AA43" s="3">
        <v>14</v>
      </c>
      <c r="AB43" s="3">
        <v>4</v>
      </c>
      <c r="AC43" s="3">
        <v>14</v>
      </c>
      <c r="AD43" s="3">
        <v>12</v>
      </c>
      <c r="AE43" s="3">
        <v>4</v>
      </c>
      <c r="AF43" s="3">
        <v>10</v>
      </c>
      <c r="AG43" s="3">
        <v>6</v>
      </c>
      <c r="AH43" s="3">
        <v>4</v>
      </c>
      <c r="AI43" s="3">
        <v>1.8564064605510241E-2</v>
      </c>
      <c r="AJ43" s="3">
        <v>4.163336342344337E-17</v>
      </c>
      <c r="AK43" s="3">
        <v>6.661338147750939E-18</v>
      </c>
      <c r="AL43" s="3">
        <v>5.6655388976479798E-18</v>
      </c>
      <c r="AM43" s="3">
        <v>2.727454611085034E-4</v>
      </c>
      <c r="AN43" s="3">
        <v>4.8000000000061882E-5</v>
      </c>
      <c r="AO43" s="3">
        <v>1.995862438103069E-4</v>
      </c>
      <c r="AP43" s="3">
        <v>8.3138438763313838E-5</v>
      </c>
      <c r="AQ43" s="25">
        <f t="shared" si="0"/>
        <v>3.4474793543283179E-4</v>
      </c>
      <c r="AR43" s="3">
        <v>0.15856406460551031</v>
      </c>
      <c r="AS43" s="3">
        <v>-2.0000000000000011E-2</v>
      </c>
      <c r="AT43" s="3">
        <v>6.661338147750939E-18</v>
      </c>
      <c r="AU43" s="3">
        <v>-5.6655388976479798E-18</v>
      </c>
      <c r="AV43" s="3">
        <v>-2.8421709430404008E-17</v>
      </c>
      <c r="AW43" s="3">
        <v>2.273736754432321E-17</v>
      </c>
      <c r="AX43" s="3">
        <v>0</v>
      </c>
      <c r="AY43" s="3">
        <v>-1.7053025658242409E-17</v>
      </c>
      <c r="AZ43" s="3">
        <v>0.27428942456678912</v>
      </c>
      <c r="BA43" s="3">
        <v>-7.4359999999999996E-2</v>
      </c>
      <c r="BB43" s="3">
        <v>-0.16787533199339219</v>
      </c>
      <c r="BC43" s="3">
        <v>-5.836318401184093E-2</v>
      </c>
      <c r="BD43" s="3" t="s">
        <v>108</v>
      </c>
      <c r="BE43" s="3" t="s">
        <v>109</v>
      </c>
      <c r="BF43" s="3"/>
    </row>
    <row r="44" spans="1:58" hidden="1" x14ac:dyDescent="0.3">
      <c r="B44" s="3"/>
      <c r="C44" s="3"/>
      <c r="D44" s="3"/>
      <c r="E44" s="3"/>
      <c r="F44" s="3">
        <v>7</v>
      </c>
      <c r="G44" s="3">
        <v>96</v>
      </c>
      <c r="H44" s="3">
        <v>3.2279450294394658E-4</v>
      </c>
      <c r="I44" s="3">
        <v>2</v>
      </c>
      <c r="J44" s="3">
        <v>0</v>
      </c>
      <c r="K44" s="3">
        <v>3.6084391824351601E-2</v>
      </c>
      <c r="L44" s="3">
        <v>0.27999816561725333</v>
      </c>
      <c r="M44" s="3">
        <v>3.3333333333333333E-2</v>
      </c>
      <c r="N44" s="3">
        <v>1.666666666666667E-2</v>
      </c>
      <c r="O44" s="3">
        <v>3.3333333333333333E-2</v>
      </c>
      <c r="P44" s="3">
        <v>3.3333333333333333E-2</v>
      </c>
      <c r="Q44" s="3">
        <v>6.6666666666666666E-2</v>
      </c>
      <c r="R44" s="3">
        <v>2.0833333333333329E-2</v>
      </c>
      <c r="S44" s="3">
        <v>0</v>
      </c>
      <c r="T44" s="3">
        <v>0</v>
      </c>
      <c r="U44" s="3">
        <v>1.8042195912175801E-2</v>
      </c>
      <c r="V44" s="3">
        <v>0</v>
      </c>
      <c r="W44" s="3">
        <v>6</v>
      </c>
      <c r="X44" s="3">
        <v>10</v>
      </c>
      <c r="Y44" s="3">
        <v>4</v>
      </c>
      <c r="Z44" s="3">
        <v>12</v>
      </c>
      <c r="AA44" s="3">
        <v>14</v>
      </c>
      <c r="AB44" s="3">
        <v>4</v>
      </c>
      <c r="AC44" s="3">
        <v>14</v>
      </c>
      <c r="AD44" s="3">
        <v>10</v>
      </c>
      <c r="AE44" s="3">
        <v>4</v>
      </c>
      <c r="AF44" s="3">
        <v>10</v>
      </c>
      <c r="AG44" s="3">
        <v>6</v>
      </c>
      <c r="AH44" s="3">
        <v>2</v>
      </c>
      <c r="AI44" s="3">
        <v>6.3301578602784634E-3</v>
      </c>
      <c r="AJ44" s="3">
        <v>1.041666666666668E-2</v>
      </c>
      <c r="AK44" s="3">
        <v>1.8042195912175801E-2</v>
      </c>
      <c r="AL44" s="3">
        <v>1.8042195912175801E-2</v>
      </c>
      <c r="AM44" s="3">
        <v>1.83851318330992E-2</v>
      </c>
      <c r="AN44" s="3">
        <v>2.2212275752314881E-2</v>
      </c>
      <c r="AO44" s="3">
        <v>2.6164031911005081E-2</v>
      </c>
      <c r="AP44" s="3">
        <v>1.6499525515171181E-2</v>
      </c>
      <c r="AQ44" s="25">
        <f t="shared" si="0"/>
        <v>1.9367670176636802E-3</v>
      </c>
      <c r="AR44" s="3">
        <v>0.17558756729740649</v>
      </c>
      <c r="AS44" s="3">
        <v>-3.1249999999999979E-2</v>
      </c>
      <c r="AT44" s="3">
        <v>-1.8042195912175801E-2</v>
      </c>
      <c r="AU44" s="3">
        <v>-1.8042195912175801E-2</v>
      </c>
      <c r="AV44" s="3">
        <v>2.158766992326693E-17</v>
      </c>
      <c r="AW44" s="3">
        <v>-6.1679056923619797E-18</v>
      </c>
      <c r="AX44" s="3">
        <v>2.4671622769447919E-17</v>
      </c>
      <c r="AY44" s="3">
        <v>-1.541976423090495E-17</v>
      </c>
      <c r="AZ44" s="3">
        <v>0.30992050607176141</v>
      </c>
      <c r="BA44" s="3">
        <v>-0.10304090711805559</v>
      </c>
      <c r="BB44" s="3">
        <v>-0.19626326939811439</v>
      </c>
      <c r="BC44" s="3">
        <v>-8.3734896219138863E-2</v>
      </c>
      <c r="BD44" s="3" t="s">
        <v>110</v>
      </c>
      <c r="BE44" s="3" t="s">
        <v>111</v>
      </c>
      <c r="BF44" s="3"/>
    </row>
    <row r="45" spans="1:58" hidden="1" x14ac:dyDescent="0.3">
      <c r="B45" s="3"/>
      <c r="C45" s="3"/>
      <c r="D45" s="3"/>
      <c r="E45" s="3"/>
      <c r="F45" s="3">
        <v>8</v>
      </c>
      <c r="G45" s="3">
        <v>92</v>
      </c>
      <c r="H45" s="3">
        <v>1.745533107592517E-3</v>
      </c>
      <c r="I45" s="3">
        <v>6</v>
      </c>
      <c r="J45" s="3">
        <v>0</v>
      </c>
      <c r="K45" s="3">
        <v>1.508455196501571E-17</v>
      </c>
      <c r="L45" s="3">
        <v>0.2195147231177777</v>
      </c>
      <c r="M45" s="3">
        <v>1.666666666666667E-2</v>
      </c>
      <c r="N45" s="3">
        <v>1.666666666666667E-2</v>
      </c>
      <c r="O45" s="3">
        <v>3.3333333333333333E-2</v>
      </c>
      <c r="P45" s="3">
        <v>3.3333333333333333E-2</v>
      </c>
      <c r="Q45" s="3">
        <v>6.6666666666666666E-2</v>
      </c>
      <c r="R45" s="3">
        <v>6.5217391304347824E-2</v>
      </c>
      <c r="S45" s="3">
        <v>0</v>
      </c>
      <c r="T45" s="3">
        <v>0</v>
      </c>
      <c r="U45" s="3">
        <v>7.5422759825078565E-18</v>
      </c>
      <c r="V45" s="3">
        <v>0</v>
      </c>
      <c r="W45" s="3">
        <v>6</v>
      </c>
      <c r="X45" s="3">
        <v>10</v>
      </c>
      <c r="Y45" s="3">
        <v>4</v>
      </c>
      <c r="Z45" s="3">
        <v>10</v>
      </c>
      <c r="AA45" s="3">
        <v>14</v>
      </c>
      <c r="AB45" s="3">
        <v>2</v>
      </c>
      <c r="AC45" s="3">
        <v>14</v>
      </c>
      <c r="AD45" s="3">
        <v>10</v>
      </c>
      <c r="AE45" s="3">
        <v>4</v>
      </c>
      <c r="AF45" s="3">
        <v>10</v>
      </c>
      <c r="AG45" s="3">
        <v>6</v>
      </c>
      <c r="AH45" s="3">
        <v>2</v>
      </c>
      <c r="AI45" s="3">
        <v>3.9214077767247113E-2</v>
      </c>
      <c r="AJ45" s="3">
        <v>4.3478260869565237E-2</v>
      </c>
      <c r="AK45" s="3">
        <v>6.0338207860062854E-19</v>
      </c>
      <c r="AL45" s="3">
        <v>1.4481169886415079E-17</v>
      </c>
      <c r="AM45" s="3">
        <v>4.1150216633036807E-2</v>
      </c>
      <c r="AN45" s="3">
        <v>7.0508342237199095E-2</v>
      </c>
      <c r="AO45" s="3">
        <v>2.1935277035147471E-3</v>
      </c>
      <c r="AP45" s="3">
        <v>1.9378270418370491E-2</v>
      </c>
      <c r="AQ45" s="25">
        <f t="shared" si="0"/>
        <v>1.0473198645555104E-2</v>
      </c>
      <c r="AR45" s="3">
        <v>0.1506131137016416</v>
      </c>
      <c r="AS45" s="3">
        <v>-4.3478260869565223E-2</v>
      </c>
      <c r="AT45" s="3">
        <v>6.0338207860062854E-19</v>
      </c>
      <c r="AU45" s="3">
        <v>-1.4481169886415079E-17</v>
      </c>
      <c r="AV45" s="3">
        <v>0</v>
      </c>
      <c r="AW45" s="3">
        <v>0</v>
      </c>
      <c r="AX45" s="3">
        <v>6.7159048748591702E-18</v>
      </c>
      <c r="AY45" s="3">
        <v>-6.7159048748591702E-18</v>
      </c>
      <c r="AZ45" s="3">
        <v>0.2606291818499164</v>
      </c>
      <c r="BA45" s="3">
        <v>-0.13757499794526179</v>
      </c>
      <c r="BB45" s="3">
        <v>-0.16853332298129339</v>
      </c>
      <c r="BC45" s="3">
        <v>-5.0981400136484292E-2</v>
      </c>
      <c r="BD45" s="3" t="s">
        <v>112</v>
      </c>
      <c r="BE45" s="3" t="s">
        <v>113</v>
      </c>
      <c r="BF45" s="3"/>
    </row>
    <row r="46" spans="1:58" hidden="1" x14ac:dyDescent="0.3">
      <c r="B46" s="3"/>
      <c r="C46" s="3"/>
      <c r="D46" s="3"/>
      <c r="E46" s="3"/>
      <c r="F46" s="3">
        <v>9</v>
      </c>
      <c r="G46" s="3">
        <v>88</v>
      </c>
      <c r="H46" s="3">
        <v>6.3644287818608557E-4</v>
      </c>
      <c r="I46" s="3">
        <v>6</v>
      </c>
      <c r="J46" s="3">
        <v>0</v>
      </c>
      <c r="K46" s="3">
        <v>3.9364791081110843E-2</v>
      </c>
      <c r="L46" s="3">
        <v>0.21475976698791249</v>
      </c>
      <c r="M46" s="3">
        <v>1.666666666666667E-2</v>
      </c>
      <c r="N46" s="3">
        <v>0</v>
      </c>
      <c r="O46" s="3">
        <v>3.3333333333333333E-2</v>
      </c>
      <c r="P46" s="3">
        <v>3.3333333333333333E-2</v>
      </c>
      <c r="Q46" s="3">
        <v>6.6666666666666666E-2</v>
      </c>
      <c r="R46" s="3">
        <v>6.8181818181818177E-2</v>
      </c>
      <c r="S46" s="3">
        <v>0</v>
      </c>
      <c r="T46" s="3">
        <v>0</v>
      </c>
      <c r="U46" s="3">
        <v>1.9682395540555422E-2</v>
      </c>
      <c r="V46" s="3">
        <v>0</v>
      </c>
      <c r="W46" s="3">
        <v>6</v>
      </c>
      <c r="X46" s="3">
        <v>10</v>
      </c>
      <c r="Y46" s="3">
        <v>4</v>
      </c>
      <c r="Z46" s="3">
        <v>8</v>
      </c>
      <c r="AA46" s="3">
        <v>14</v>
      </c>
      <c r="AB46" s="3">
        <v>2</v>
      </c>
      <c r="AC46" s="3">
        <v>14</v>
      </c>
      <c r="AD46" s="3">
        <v>10</v>
      </c>
      <c r="AE46" s="3">
        <v>4</v>
      </c>
      <c r="AF46" s="3">
        <v>10</v>
      </c>
      <c r="AG46" s="3">
        <v>6</v>
      </c>
      <c r="AH46" s="3">
        <v>0</v>
      </c>
      <c r="AI46" s="3">
        <v>1.5821645970605369E-2</v>
      </c>
      <c r="AJ46" s="3">
        <v>1.13636363636364E-2</v>
      </c>
      <c r="AK46" s="3">
        <v>1.9682395540555422E-2</v>
      </c>
      <c r="AL46" s="3">
        <v>1.9682395540555422E-2</v>
      </c>
      <c r="AM46" s="3">
        <v>4.3024820417606767E-2</v>
      </c>
      <c r="AN46" s="3">
        <v>2.756973140495864E-2</v>
      </c>
      <c r="AO46" s="3">
        <v>7.5559283230109131E-3</v>
      </c>
      <c r="AP46" s="3">
        <v>2.7764784205194688E-2</v>
      </c>
      <c r="AQ46" s="25">
        <f t="shared" si="0"/>
        <v>3.8186572691165147E-3</v>
      </c>
      <c r="AR46" s="3">
        <v>0.16882280068807989</v>
      </c>
      <c r="AS46" s="3">
        <v>-5.6818181818181823E-2</v>
      </c>
      <c r="AT46" s="3">
        <v>1.9682395540555422E-2</v>
      </c>
      <c r="AU46" s="3">
        <v>1.9682395540555422E-2</v>
      </c>
      <c r="AV46" s="3">
        <v>0</v>
      </c>
      <c r="AW46" s="3">
        <v>2.9361270072731407E-17</v>
      </c>
      <c r="AX46" s="3">
        <v>0</v>
      </c>
      <c r="AY46" s="3">
        <v>0</v>
      </c>
      <c r="AZ46" s="3">
        <v>0.26543372823925337</v>
      </c>
      <c r="BA46" s="3">
        <v>-0.14290829263711499</v>
      </c>
      <c r="BB46" s="3">
        <v>-0.16956955615228811</v>
      </c>
      <c r="BC46" s="3">
        <v>-4.5190210835624432E-2</v>
      </c>
      <c r="BD46" s="3" t="s">
        <v>114</v>
      </c>
      <c r="BE46" s="3" t="s">
        <v>115</v>
      </c>
      <c r="BF46" s="3"/>
    </row>
    <row r="47" spans="1:58" hidden="1" x14ac:dyDescent="0.3">
      <c r="B47" s="3"/>
      <c r="C47" s="3"/>
      <c r="D47" s="3"/>
      <c r="E47" s="3"/>
      <c r="F47" s="3">
        <v>10</v>
      </c>
      <c r="G47" s="3">
        <v>84</v>
      </c>
      <c r="H47" s="3">
        <v>2.0312903962744619E-3</v>
      </c>
      <c r="I47" s="3">
        <v>8</v>
      </c>
      <c r="J47" s="3">
        <v>0</v>
      </c>
      <c r="K47" s="3">
        <v>1.457912856127801E-18</v>
      </c>
      <c r="L47" s="3">
        <v>0.25604479685908782</v>
      </c>
      <c r="M47" s="3">
        <v>0</v>
      </c>
      <c r="N47" s="3">
        <v>0</v>
      </c>
      <c r="O47" s="3">
        <v>3.3333333333333333E-2</v>
      </c>
      <c r="P47" s="3">
        <v>3.3333333333333333E-2</v>
      </c>
      <c r="Q47" s="3">
        <v>6.6666666666666666E-2</v>
      </c>
      <c r="R47" s="3">
        <v>9.5238095238095233E-2</v>
      </c>
      <c r="S47" s="3">
        <v>0</v>
      </c>
      <c r="T47" s="3">
        <v>0</v>
      </c>
      <c r="U47" s="3">
        <v>7.2895642806390067E-19</v>
      </c>
      <c r="V47" s="3">
        <v>0</v>
      </c>
      <c r="W47" s="3">
        <v>6</v>
      </c>
      <c r="X47" s="3">
        <v>10</v>
      </c>
      <c r="Y47" s="3">
        <v>4</v>
      </c>
      <c r="Z47" s="3">
        <v>8</v>
      </c>
      <c r="AA47" s="3">
        <v>14</v>
      </c>
      <c r="AB47" s="3">
        <v>0</v>
      </c>
      <c r="AC47" s="3">
        <v>14</v>
      </c>
      <c r="AD47" s="3">
        <v>8</v>
      </c>
      <c r="AE47" s="3">
        <v>4</v>
      </c>
      <c r="AF47" s="3">
        <v>10</v>
      </c>
      <c r="AG47" s="3">
        <v>6</v>
      </c>
      <c r="AH47" s="3">
        <v>0</v>
      </c>
      <c r="AI47" s="3">
        <v>2.2100076911321709E-2</v>
      </c>
      <c r="AJ47" s="3">
        <v>2.775557561562891E-17</v>
      </c>
      <c r="AK47" s="3">
        <v>0</v>
      </c>
      <c r="AL47" s="3">
        <v>1.457912856127801E-18</v>
      </c>
      <c r="AM47" s="3">
        <v>7.8535664682806233E-2</v>
      </c>
      <c r="AN47" s="3">
        <v>6.3168124392614156E-2</v>
      </c>
      <c r="AO47" s="3">
        <v>2.9083534175234269E-2</v>
      </c>
      <c r="AP47" s="3">
        <v>2.637071200380213E-2</v>
      </c>
      <c r="AQ47" s="25">
        <f t="shared" si="0"/>
        <v>1.2187742377646782E-2</v>
      </c>
      <c r="AR47" s="3">
        <v>0.14114769595894081</v>
      </c>
      <c r="AS47" s="3">
        <v>-7.1428571428571425E-2</v>
      </c>
      <c r="AT47" s="3">
        <v>0</v>
      </c>
      <c r="AU47" s="3">
        <v>-1.457912856127801E-18</v>
      </c>
      <c r="AV47" s="3">
        <v>-8.0560400879829955E-18</v>
      </c>
      <c r="AW47" s="3">
        <v>0</v>
      </c>
      <c r="AX47" s="3">
        <v>-1.2084060131974489E-17</v>
      </c>
      <c r="AY47" s="3">
        <v>0</v>
      </c>
      <c r="AZ47" s="3">
        <v>0.26752733302499232</v>
      </c>
      <c r="BA47" s="3">
        <v>-0.14014415289925489</v>
      </c>
      <c r="BB47" s="3">
        <v>-0.1933442209777072</v>
      </c>
      <c r="BC47" s="3">
        <v>-6.2700575881380657E-2</v>
      </c>
      <c r="BD47" s="3" t="s">
        <v>116</v>
      </c>
      <c r="BE47" s="3" t="s">
        <v>117</v>
      </c>
      <c r="BF47" s="3"/>
    </row>
    <row r="48" spans="1:58" hidden="1" x14ac:dyDescent="0.3">
      <c r="B48" s="3"/>
      <c r="C48" s="3"/>
      <c r="D48" s="3"/>
      <c r="E48" s="3"/>
      <c r="F48" s="3">
        <v>11</v>
      </c>
      <c r="G48" s="3">
        <v>80</v>
      </c>
      <c r="H48" s="3">
        <v>2.2837854009948059E-3</v>
      </c>
      <c r="I48" s="3">
        <v>10</v>
      </c>
      <c r="J48" s="3">
        <v>0</v>
      </c>
      <c r="K48" s="3">
        <v>3.8772769060388452E-18</v>
      </c>
      <c r="L48" s="3">
        <v>0.28738907577808531</v>
      </c>
      <c r="M48" s="3">
        <v>0</v>
      </c>
      <c r="N48" s="3">
        <v>0</v>
      </c>
      <c r="O48" s="3">
        <v>3.3333333333333333E-2</v>
      </c>
      <c r="P48" s="3">
        <v>3.3333333333333333E-2</v>
      </c>
      <c r="Q48" s="3">
        <v>6.6666666666666666E-2</v>
      </c>
      <c r="R48" s="3">
        <v>0.125</v>
      </c>
      <c r="S48" s="3">
        <v>0</v>
      </c>
      <c r="T48" s="3">
        <v>0</v>
      </c>
      <c r="U48" s="3">
        <v>1.938638453019423E-18</v>
      </c>
      <c r="V48" s="3">
        <v>0</v>
      </c>
      <c r="W48" s="3">
        <v>6</v>
      </c>
      <c r="X48" s="3">
        <v>10</v>
      </c>
      <c r="Y48" s="3">
        <v>4</v>
      </c>
      <c r="Z48" s="3">
        <v>8</v>
      </c>
      <c r="AA48" s="3">
        <v>12</v>
      </c>
      <c r="AB48" s="3">
        <v>0</v>
      </c>
      <c r="AC48" s="3">
        <v>12</v>
      </c>
      <c r="AD48" s="3">
        <v>8</v>
      </c>
      <c r="AE48" s="3">
        <v>4</v>
      </c>
      <c r="AF48" s="3">
        <v>10</v>
      </c>
      <c r="AG48" s="3">
        <v>6</v>
      </c>
      <c r="AH48" s="3">
        <v>0</v>
      </c>
      <c r="AI48" s="3">
        <v>2.00961894323342E-2</v>
      </c>
      <c r="AJ48" s="3">
        <v>2.499999999999997E-2</v>
      </c>
      <c r="AK48" s="3">
        <v>0</v>
      </c>
      <c r="AL48" s="3">
        <v>3.8772769060388452E-18</v>
      </c>
      <c r="AM48" s="3">
        <v>5.7039720888720613E-2</v>
      </c>
      <c r="AN48" s="3">
        <v>8.2796874999999881E-2</v>
      </c>
      <c r="AO48" s="3">
        <v>3.366830950986896E-2</v>
      </c>
      <c r="AP48" s="3">
        <v>3.783448482783263E-2</v>
      </c>
      <c r="AQ48" s="25">
        <f t="shared" si="0"/>
        <v>1.3702712405968846E-2</v>
      </c>
      <c r="AR48" s="3">
        <v>0.1049038105676659</v>
      </c>
      <c r="AS48" s="3">
        <v>-0.1</v>
      </c>
      <c r="AT48" s="3">
        <v>0</v>
      </c>
      <c r="AU48" s="3">
        <v>3.8772769060388452E-18</v>
      </c>
      <c r="AV48" s="3">
        <v>-4.4408920985006263E-18</v>
      </c>
      <c r="AW48" s="3">
        <v>1.7763568394002511E-17</v>
      </c>
      <c r="AX48" s="3">
        <v>8.8817841970012525E-18</v>
      </c>
      <c r="AY48" s="3">
        <v>6.661338147750939E-18</v>
      </c>
      <c r="AZ48" s="3">
        <v>0.26494307710989462</v>
      </c>
      <c r="BA48" s="3">
        <v>-0.15362500000000001</v>
      </c>
      <c r="BB48" s="3">
        <v>-0.21009630849032421</v>
      </c>
      <c r="BC48" s="3">
        <v>-7.729276728776116E-2</v>
      </c>
      <c r="BD48" s="3" t="s">
        <v>118</v>
      </c>
      <c r="BE48" s="3" t="s">
        <v>119</v>
      </c>
      <c r="BF48" s="3"/>
    </row>
    <row r="49" spans="1:58" hidden="1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18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F49" s="3"/>
    </row>
    <row r="50" spans="1:58" hidden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18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F50" s="3"/>
    </row>
    <row r="51" spans="1:58" hidden="1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18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F51" s="3"/>
    </row>
    <row r="52" spans="1:58" hidden="1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18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F52" s="3"/>
    </row>
    <row r="53" spans="1:58" hidden="1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18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F53" s="3"/>
    </row>
    <row r="54" spans="1:58" hidden="1" x14ac:dyDescent="0.3">
      <c r="U54" s="3"/>
    </row>
    <row r="55" spans="1:58" ht="17.399999999999999" hidden="1" customHeight="1" x14ac:dyDescent="0.3">
      <c r="A55" t="s">
        <v>66</v>
      </c>
      <c r="B55" s="11" t="s">
        <v>1</v>
      </c>
      <c r="C55" s="11" t="s">
        <v>61</v>
      </c>
      <c r="D55" s="11" t="s">
        <v>4</v>
      </c>
      <c r="E55" s="11" t="s">
        <v>5</v>
      </c>
      <c r="F55" s="11" t="s">
        <v>6</v>
      </c>
      <c r="G55" s="11" t="s">
        <v>7</v>
      </c>
      <c r="H55" s="11" t="s">
        <v>62</v>
      </c>
      <c r="I55" s="11" t="s">
        <v>8</v>
      </c>
      <c r="J55" s="11" t="s">
        <v>9</v>
      </c>
      <c r="K55" s="11" t="s">
        <v>10</v>
      </c>
      <c r="L55" s="11" t="s">
        <v>11</v>
      </c>
      <c r="M55" s="11" t="s">
        <v>12</v>
      </c>
      <c r="N55" s="11" t="s">
        <v>13</v>
      </c>
      <c r="O55" s="11" t="s">
        <v>14</v>
      </c>
      <c r="P55" s="11" t="s">
        <v>15</v>
      </c>
      <c r="Q55" s="11" t="s">
        <v>16</v>
      </c>
      <c r="R55" s="11" t="s">
        <v>17</v>
      </c>
      <c r="S55" s="11" t="s">
        <v>18</v>
      </c>
      <c r="T55" s="11" t="s">
        <v>19</v>
      </c>
      <c r="U55" s="11" t="s">
        <v>20</v>
      </c>
      <c r="V55" s="11" t="s">
        <v>21</v>
      </c>
      <c r="W55" s="11" t="s">
        <v>22</v>
      </c>
      <c r="X55" s="11" t="s">
        <v>23</v>
      </c>
      <c r="Y55" s="11" t="s">
        <v>24</v>
      </c>
      <c r="Z55" s="11" t="s">
        <v>25</v>
      </c>
      <c r="AA55" s="11" t="s">
        <v>26</v>
      </c>
      <c r="AB55" s="11" t="s">
        <v>27</v>
      </c>
      <c r="AC55" s="11" t="s">
        <v>28</v>
      </c>
      <c r="AD55" s="11" t="s">
        <v>29</v>
      </c>
      <c r="AE55" s="11" t="s">
        <v>30</v>
      </c>
      <c r="AF55" s="11" t="s">
        <v>31</v>
      </c>
      <c r="AG55" s="11" t="s">
        <v>32</v>
      </c>
      <c r="AH55" s="11" t="s">
        <v>33</v>
      </c>
      <c r="AI55" s="11" t="s">
        <v>34</v>
      </c>
      <c r="AJ55" s="11" t="s">
        <v>35</v>
      </c>
      <c r="AK55" s="11" t="s">
        <v>36</v>
      </c>
      <c r="AL55" s="11" t="s">
        <v>37</v>
      </c>
      <c r="AM55" s="11" t="s">
        <v>42</v>
      </c>
      <c r="AN55" s="11" t="s">
        <v>43</v>
      </c>
      <c r="AO55" s="11" t="s">
        <v>44</v>
      </c>
      <c r="AP55" s="11" t="s">
        <v>45</v>
      </c>
      <c r="AQ55" s="17"/>
      <c r="AR55" s="11" t="s">
        <v>46</v>
      </c>
      <c r="AS55" s="11" t="s">
        <v>47</v>
      </c>
      <c r="AT55" s="11" t="s">
        <v>48</v>
      </c>
      <c r="AU55" s="11" t="s">
        <v>49</v>
      </c>
      <c r="AV55" s="11" t="s">
        <v>50</v>
      </c>
      <c r="AW55" s="11" t="s">
        <v>51</v>
      </c>
      <c r="AX55" s="11" t="s">
        <v>52</v>
      </c>
      <c r="AY55" s="11" t="s">
        <v>53</v>
      </c>
      <c r="AZ55" s="11" t="s">
        <v>54</v>
      </c>
      <c r="BA55" s="11" t="s">
        <v>55</v>
      </c>
      <c r="BB55" s="11" t="s">
        <v>56</v>
      </c>
      <c r="BC55" s="11" t="s">
        <v>57</v>
      </c>
      <c r="BD55" s="11" t="s">
        <v>58</v>
      </c>
      <c r="BE55" s="11" t="s">
        <v>59</v>
      </c>
      <c r="BF55" s="11"/>
    </row>
    <row r="56" spans="1:58" hidden="1" x14ac:dyDescent="0.3">
      <c r="B56" s="12">
        <v>143.34179520606989</v>
      </c>
      <c r="C56" s="12">
        <v>7.5414174591968308E-2</v>
      </c>
      <c r="D56" s="12">
        <v>40000</v>
      </c>
      <c r="E56" s="12">
        <v>0</v>
      </c>
      <c r="F56" s="12">
        <v>1</v>
      </c>
      <c r="G56" s="12">
        <v>120</v>
      </c>
      <c r="H56" s="12">
        <v>1.834088694136994E-6</v>
      </c>
      <c r="I56" s="12">
        <v>0</v>
      </c>
      <c r="J56" s="12">
        <v>0</v>
      </c>
      <c r="K56" s="12">
        <v>2.590520390792032E-17</v>
      </c>
      <c r="L56" s="12">
        <v>0.3056985530265568</v>
      </c>
      <c r="M56" s="12">
        <v>0.18333333333333329</v>
      </c>
      <c r="N56" s="12">
        <v>8.3333333333333329E-2</v>
      </c>
      <c r="O56" s="12">
        <v>0.1333333333333333</v>
      </c>
      <c r="P56" s="12">
        <v>0.1333333333333333</v>
      </c>
      <c r="Q56" s="12">
        <v>0.26666666666666672</v>
      </c>
      <c r="R56" s="12">
        <v>0</v>
      </c>
      <c r="S56" s="12">
        <v>0</v>
      </c>
      <c r="T56" s="12">
        <v>0</v>
      </c>
      <c r="U56" s="12">
        <v>1.295260195396016E-17</v>
      </c>
      <c r="V56" s="12">
        <v>0</v>
      </c>
      <c r="W56" s="12">
        <v>4</v>
      </c>
      <c r="X56" s="12">
        <v>6</v>
      </c>
      <c r="Y56" s="12">
        <v>16</v>
      </c>
      <c r="Z56" s="12">
        <v>8</v>
      </c>
      <c r="AA56" s="12">
        <v>10</v>
      </c>
      <c r="AB56" s="12">
        <v>22</v>
      </c>
      <c r="AC56" s="12">
        <v>10</v>
      </c>
      <c r="AD56" s="12">
        <v>8</v>
      </c>
      <c r="AE56" s="12">
        <v>16</v>
      </c>
      <c r="AF56" s="12">
        <v>6</v>
      </c>
      <c r="AG56" s="12">
        <v>4</v>
      </c>
      <c r="AH56" s="12">
        <v>10</v>
      </c>
      <c r="AI56" s="12">
        <v>3.2692070451104949E-3</v>
      </c>
      <c r="AJ56" s="12">
        <v>3.4231876592608989E-17</v>
      </c>
      <c r="AK56" s="12">
        <v>9.2518585385429707E-18</v>
      </c>
      <c r="AL56" s="12">
        <v>1.6653345369377351E-17</v>
      </c>
      <c r="AM56" s="12">
        <v>2.7137509331831572E-4</v>
      </c>
      <c r="AN56" s="12">
        <v>5.5555555555555089E-4</v>
      </c>
      <c r="AO56" s="12">
        <v>2.6991546042820502E-4</v>
      </c>
      <c r="AP56" s="12">
        <v>1.9245008972983149E-4</v>
      </c>
      <c r="AQ56" s="18"/>
      <c r="AR56" s="12">
        <v>0.20326920704511059</v>
      </c>
      <c r="AS56" s="12">
        <v>2.7755575615628919E-18</v>
      </c>
      <c r="AT56" s="12">
        <v>9.2518585385429707E-18</v>
      </c>
      <c r="AU56" s="12">
        <v>-1.6653345369377351E-17</v>
      </c>
      <c r="AV56" s="12">
        <v>7.8949192862233354E-18</v>
      </c>
      <c r="AW56" s="12">
        <v>-1.9737298215558339E-17</v>
      </c>
      <c r="AX56" s="12">
        <v>7.8949192862233354E-18</v>
      </c>
      <c r="AY56" s="12">
        <v>1.5789838572446671E-17</v>
      </c>
      <c r="AZ56" s="12">
        <v>0.38569072188665282</v>
      </c>
      <c r="BA56" s="12">
        <v>4.0000000000000591E-3</v>
      </c>
      <c r="BB56" s="12">
        <v>-0.20408490564918261</v>
      </c>
      <c r="BC56" s="12">
        <v>-0.1016136473773742</v>
      </c>
      <c r="BD56" s="12" t="s">
        <v>219</v>
      </c>
      <c r="BE56" s="12" t="s">
        <v>219</v>
      </c>
      <c r="BF56" s="12"/>
    </row>
    <row r="57" spans="1:58" hidden="1" x14ac:dyDescent="0.3">
      <c r="B57" s="12"/>
      <c r="C57" s="12"/>
      <c r="D57" s="12"/>
      <c r="E57" s="12"/>
      <c r="F57" s="12">
        <v>2</v>
      </c>
      <c r="G57" s="12">
        <v>116</v>
      </c>
      <c r="H57" s="12">
        <v>1.7984248918639749E-4</v>
      </c>
      <c r="I57" s="12">
        <v>0</v>
      </c>
      <c r="J57" s="12">
        <v>0</v>
      </c>
      <c r="K57" s="12">
        <v>3.2541019687289068E-17</v>
      </c>
      <c r="L57" s="12">
        <v>0.30680086612457608</v>
      </c>
      <c r="M57" s="12">
        <v>0.18333333333333329</v>
      </c>
      <c r="N57" s="12">
        <v>8.3333333333333329E-2</v>
      </c>
      <c r="O57" s="12">
        <v>0.1166666666666667</v>
      </c>
      <c r="P57" s="12">
        <v>0.1166666666666667</v>
      </c>
      <c r="Q57" s="12">
        <v>0.23333333333333331</v>
      </c>
      <c r="R57" s="12">
        <v>0</v>
      </c>
      <c r="S57" s="12">
        <v>0</v>
      </c>
      <c r="T57" s="12">
        <v>0</v>
      </c>
      <c r="U57" s="12">
        <v>1.627050984364454E-17</v>
      </c>
      <c r="V57" s="12">
        <v>0</v>
      </c>
      <c r="W57" s="12">
        <v>4</v>
      </c>
      <c r="X57" s="12">
        <v>6</v>
      </c>
      <c r="Y57" s="12">
        <v>14</v>
      </c>
      <c r="Z57" s="12">
        <v>8</v>
      </c>
      <c r="AA57" s="12">
        <v>10</v>
      </c>
      <c r="AB57" s="12">
        <v>22</v>
      </c>
      <c r="AC57" s="12">
        <v>10</v>
      </c>
      <c r="AD57" s="12">
        <v>8</v>
      </c>
      <c r="AE57" s="12">
        <v>14</v>
      </c>
      <c r="AF57" s="12">
        <v>6</v>
      </c>
      <c r="AG57" s="12">
        <v>4</v>
      </c>
      <c r="AH57" s="12">
        <v>10</v>
      </c>
      <c r="AI57" s="12">
        <v>2.062331763287303E-2</v>
      </c>
      <c r="AJ57" s="12">
        <v>1.724137931034481E-2</v>
      </c>
      <c r="AK57" s="12">
        <v>1.339924340064844E-17</v>
      </c>
      <c r="AL57" s="12">
        <v>1.9141776286640631E-17</v>
      </c>
      <c r="AM57" s="12">
        <v>9.6069617270226892E-3</v>
      </c>
      <c r="AN57" s="12">
        <v>1.4478863422034499E-2</v>
      </c>
      <c r="AO57" s="12">
        <v>2.4512944298935829E-2</v>
      </c>
      <c r="AP57" s="12">
        <v>3.275691643737523E-2</v>
      </c>
      <c r="AQ57" s="18"/>
      <c r="AR57" s="12">
        <v>0.2102784900466661</v>
      </c>
      <c r="AS57" s="12">
        <v>3.4482758620689641E-2</v>
      </c>
      <c r="AT57" s="12">
        <v>1.339924340064844E-17</v>
      </c>
      <c r="AU57" s="12">
        <v>-1.9141776286640631E-17</v>
      </c>
      <c r="AV57" s="12">
        <v>0</v>
      </c>
      <c r="AW57" s="12">
        <v>-4.2243920080862076E-18</v>
      </c>
      <c r="AX57" s="12">
        <v>8.4487840161724152E-18</v>
      </c>
      <c r="AY57" s="12">
        <v>0</v>
      </c>
      <c r="AZ57" s="12">
        <v>0.39300015651613363</v>
      </c>
      <c r="BA57" s="12">
        <v>1.255689040141054E-2</v>
      </c>
      <c r="BB57" s="12">
        <v>-0.20144610073737571</v>
      </c>
      <c r="BC57" s="12">
        <v>-0.1053547653872004</v>
      </c>
      <c r="BD57" s="12" t="s">
        <v>220</v>
      </c>
      <c r="BE57" s="12" t="s">
        <v>221</v>
      </c>
      <c r="BF57" s="12"/>
    </row>
    <row r="58" spans="1:58" hidden="1" x14ac:dyDescent="0.3">
      <c r="B58" s="12"/>
      <c r="C58" s="12"/>
      <c r="D58" s="12"/>
      <c r="E58" s="12"/>
      <c r="F58" s="12">
        <v>3</v>
      </c>
      <c r="G58" s="12">
        <v>112</v>
      </c>
      <c r="H58" s="12">
        <v>1.0784670745007351E-3</v>
      </c>
      <c r="I58" s="12">
        <v>0</v>
      </c>
      <c r="J58" s="12">
        <v>0</v>
      </c>
      <c r="K58" s="12">
        <v>2.3790493384824779E-17</v>
      </c>
      <c r="L58" s="12">
        <v>0.31671205626178162</v>
      </c>
      <c r="M58" s="12">
        <v>0.18333333333333329</v>
      </c>
      <c r="N58" s="12">
        <v>8.3333333333333329E-2</v>
      </c>
      <c r="O58" s="12">
        <v>0.1166666666666667</v>
      </c>
      <c r="P58" s="12">
        <v>0.1166666666666667</v>
      </c>
      <c r="Q58" s="12">
        <v>0.23333333333333331</v>
      </c>
      <c r="R58" s="12">
        <v>0</v>
      </c>
      <c r="S58" s="12">
        <v>0</v>
      </c>
      <c r="T58" s="12">
        <v>0</v>
      </c>
      <c r="U58" s="12">
        <v>1.1895246692412389E-17</v>
      </c>
      <c r="V58" s="12">
        <v>0</v>
      </c>
      <c r="W58" s="12">
        <v>4</v>
      </c>
      <c r="X58" s="12">
        <v>4</v>
      </c>
      <c r="Y58" s="12">
        <v>14</v>
      </c>
      <c r="Z58" s="12">
        <v>8</v>
      </c>
      <c r="AA58" s="12">
        <v>10</v>
      </c>
      <c r="AB58" s="12">
        <v>22</v>
      </c>
      <c r="AC58" s="12">
        <v>10</v>
      </c>
      <c r="AD58" s="12">
        <v>8</v>
      </c>
      <c r="AE58" s="12">
        <v>14</v>
      </c>
      <c r="AF58" s="12">
        <v>4</v>
      </c>
      <c r="AG58" s="12">
        <v>4</v>
      </c>
      <c r="AH58" s="12">
        <v>10</v>
      </c>
      <c r="AI58" s="12">
        <v>2.1359864691189889E-2</v>
      </c>
      <c r="AJ58" s="12">
        <v>1.7857142857142849E-2</v>
      </c>
      <c r="AK58" s="12">
        <v>1.1895246692412389E-17</v>
      </c>
      <c r="AL58" s="12">
        <v>1.1895246692412389E-17</v>
      </c>
      <c r="AM58" s="12">
        <v>6.7940151874888444E-3</v>
      </c>
      <c r="AN58" s="12">
        <v>1.740160349854224E-2</v>
      </c>
      <c r="AO58" s="12">
        <v>2.5757380944022131E-2</v>
      </c>
      <c r="AP58" s="12">
        <v>3.2280670856715432E-2</v>
      </c>
      <c r="AQ58" s="18"/>
      <c r="AR58" s="12">
        <v>0.23564557897690419</v>
      </c>
      <c r="AS58" s="12">
        <v>5.3571428571428582E-2</v>
      </c>
      <c r="AT58" s="12">
        <v>1.1895246692412389E-17</v>
      </c>
      <c r="AU58" s="12">
        <v>-1.1895246692412389E-17</v>
      </c>
      <c r="AV58" s="12">
        <v>0</v>
      </c>
      <c r="AW58" s="12">
        <v>9.063045098980869E-18</v>
      </c>
      <c r="AX58" s="12">
        <v>-4.5315225494904337E-18</v>
      </c>
      <c r="AY58" s="12">
        <v>4.5315225494904337E-18</v>
      </c>
      <c r="AZ58" s="12">
        <v>0.40218105350562272</v>
      </c>
      <c r="BA58" s="12">
        <v>1.4059083454810569E-2</v>
      </c>
      <c r="BB58" s="12">
        <v>-0.2034486208451852</v>
      </c>
      <c r="BC58" s="12">
        <v>-0.11326343541659641</v>
      </c>
      <c r="BD58" s="12" t="s">
        <v>222</v>
      </c>
      <c r="BE58" s="12" t="s">
        <v>223</v>
      </c>
      <c r="BF58" s="12"/>
    </row>
    <row r="59" spans="1:58" hidden="1" x14ac:dyDescent="0.3">
      <c r="B59" s="12"/>
      <c r="C59" s="12"/>
      <c r="D59" s="12"/>
      <c r="E59" s="12"/>
      <c r="F59" s="12">
        <v>4</v>
      </c>
      <c r="G59" s="12">
        <v>108</v>
      </c>
      <c r="H59" s="12">
        <v>4.1624285026127148E-4</v>
      </c>
      <c r="I59" s="12">
        <v>0</v>
      </c>
      <c r="J59" s="12">
        <v>0</v>
      </c>
      <c r="K59" s="12">
        <v>3.4951465590051219E-17</v>
      </c>
      <c r="L59" s="12">
        <v>0.24672101550174949</v>
      </c>
      <c r="M59" s="12">
        <v>0.18333333333333329</v>
      </c>
      <c r="N59" s="12">
        <v>8.3333333333333329E-2</v>
      </c>
      <c r="O59" s="12">
        <v>0.1166666666666667</v>
      </c>
      <c r="P59" s="12">
        <v>0.1166666666666667</v>
      </c>
      <c r="Q59" s="12">
        <v>0.23333333333333331</v>
      </c>
      <c r="R59" s="12">
        <v>0</v>
      </c>
      <c r="S59" s="12">
        <v>0</v>
      </c>
      <c r="T59" s="12">
        <v>0</v>
      </c>
      <c r="U59" s="12">
        <v>1.747573279502561E-17</v>
      </c>
      <c r="V59" s="12">
        <v>0</v>
      </c>
      <c r="W59" s="12">
        <v>4</v>
      </c>
      <c r="X59" s="12">
        <v>4</v>
      </c>
      <c r="Y59" s="12">
        <v>14</v>
      </c>
      <c r="Z59" s="12">
        <v>6</v>
      </c>
      <c r="AA59" s="12">
        <v>10</v>
      </c>
      <c r="AB59" s="12">
        <v>22</v>
      </c>
      <c r="AC59" s="12">
        <v>10</v>
      </c>
      <c r="AD59" s="12">
        <v>6</v>
      </c>
      <c r="AE59" s="12">
        <v>14</v>
      </c>
      <c r="AF59" s="12">
        <v>4</v>
      </c>
      <c r="AG59" s="12">
        <v>4</v>
      </c>
      <c r="AH59" s="12">
        <v>10</v>
      </c>
      <c r="AI59" s="12">
        <v>4.0669489309382113E-2</v>
      </c>
      <c r="AJ59" s="12">
        <v>7.4074074074074056E-2</v>
      </c>
      <c r="AK59" s="12">
        <v>8.2238742564826406E-18</v>
      </c>
      <c r="AL59" s="12">
        <v>2.6727591333568579E-17</v>
      </c>
      <c r="AM59" s="12">
        <v>5.8066480697645362E-2</v>
      </c>
      <c r="AN59" s="12">
        <v>8.3949347152364961E-2</v>
      </c>
      <c r="AO59" s="12">
        <v>1.168883490681524E-2</v>
      </c>
      <c r="AP59" s="12">
        <v>6.3688044097850033E-3</v>
      </c>
      <c r="AQ59" s="18"/>
      <c r="AR59" s="12">
        <v>0.22585467449456731</v>
      </c>
      <c r="AS59" s="12">
        <v>7.407407407407407E-2</v>
      </c>
      <c r="AT59" s="12">
        <v>8.2238742564826406E-18</v>
      </c>
      <c r="AU59" s="12">
        <v>-2.6727591333568579E-17</v>
      </c>
      <c r="AV59" s="12">
        <v>-2.1930331350620369E-17</v>
      </c>
      <c r="AW59" s="12">
        <v>-9.7468139336090553E-18</v>
      </c>
      <c r="AX59" s="12">
        <v>-4.8734069668045277E-18</v>
      </c>
      <c r="AY59" s="12">
        <v>-9.7468139336090553E-18</v>
      </c>
      <c r="AZ59" s="12">
        <v>0.39906013550447039</v>
      </c>
      <c r="BA59" s="12">
        <v>4.1768277193517278E-2</v>
      </c>
      <c r="BB59" s="12">
        <v>-0.17112033724880979</v>
      </c>
      <c r="BC59" s="12">
        <v>-7.5600678252939688E-2</v>
      </c>
      <c r="BD59" s="12" t="s">
        <v>224</v>
      </c>
      <c r="BE59" s="12" t="s">
        <v>225</v>
      </c>
      <c r="BF59" s="12"/>
    </row>
    <row r="60" spans="1:58" hidden="1" x14ac:dyDescent="0.3">
      <c r="B60" s="12"/>
      <c r="C60" s="12"/>
      <c r="D60" s="12"/>
      <c r="E60" s="12"/>
      <c r="F60" s="12">
        <v>5</v>
      </c>
      <c r="G60" s="12">
        <v>104</v>
      </c>
      <c r="H60" s="12">
        <v>2.1861946901208548E-3</v>
      </c>
      <c r="I60" s="12">
        <v>2</v>
      </c>
      <c r="J60" s="12">
        <v>0</v>
      </c>
      <c r="K60" s="12">
        <v>4.9106018396881928E-17</v>
      </c>
      <c r="L60" s="12">
        <v>0.25055529256601</v>
      </c>
      <c r="M60" s="12">
        <v>0.18333333333333329</v>
      </c>
      <c r="N60" s="12">
        <v>8.3333333333333329E-2</v>
      </c>
      <c r="O60" s="12">
        <v>0.1166666666666667</v>
      </c>
      <c r="P60" s="12">
        <v>0.1166666666666667</v>
      </c>
      <c r="Q60" s="12">
        <v>0.23333333333333331</v>
      </c>
      <c r="R60" s="12">
        <v>1.9230769230769228E-2</v>
      </c>
      <c r="S60" s="12">
        <v>0</v>
      </c>
      <c r="T60" s="12">
        <v>0</v>
      </c>
      <c r="U60" s="12">
        <v>2.4553009198440961E-17</v>
      </c>
      <c r="V60" s="12">
        <v>0</v>
      </c>
      <c r="W60" s="12">
        <v>4</v>
      </c>
      <c r="X60" s="12">
        <v>4</v>
      </c>
      <c r="Y60" s="12">
        <v>14</v>
      </c>
      <c r="Z60" s="12">
        <v>6</v>
      </c>
      <c r="AA60" s="12">
        <v>8</v>
      </c>
      <c r="AB60" s="12">
        <v>22</v>
      </c>
      <c r="AC60" s="12">
        <v>8</v>
      </c>
      <c r="AD60" s="12">
        <v>6</v>
      </c>
      <c r="AE60" s="12">
        <v>14</v>
      </c>
      <c r="AF60" s="12">
        <v>4</v>
      </c>
      <c r="AG60" s="12">
        <v>4</v>
      </c>
      <c r="AH60" s="12">
        <v>10</v>
      </c>
      <c r="AI60" s="12">
        <v>4.738656952187989E-2</v>
      </c>
      <c r="AJ60" s="12">
        <v>9.6153846153846145E-2</v>
      </c>
      <c r="AK60" s="12">
        <v>1.9215398503127709E-17</v>
      </c>
      <c r="AL60" s="12">
        <v>2.9890619893754219E-17</v>
      </c>
      <c r="AM60" s="12">
        <v>0.1093993366300598</v>
      </c>
      <c r="AN60" s="12">
        <v>0.14917358898497951</v>
      </c>
      <c r="AO60" s="12">
        <v>1.1246115599682419E-2</v>
      </c>
      <c r="AP60" s="12">
        <v>5.3215033914838514E-3</v>
      </c>
      <c r="AQ60" s="18"/>
      <c r="AR60" s="12">
        <v>0.2012327233680338</v>
      </c>
      <c r="AS60" s="12">
        <v>5.7692307692307702E-2</v>
      </c>
      <c r="AT60" s="12">
        <v>1.9215398503127709E-17</v>
      </c>
      <c r="AU60" s="12">
        <v>-2.9890619893754219E-17</v>
      </c>
      <c r="AV60" s="12">
        <v>2.6277468038465239E-18</v>
      </c>
      <c r="AW60" s="12">
        <v>0</v>
      </c>
      <c r="AX60" s="12">
        <v>0</v>
      </c>
      <c r="AY60" s="12">
        <v>1.05109872153861E-17</v>
      </c>
      <c r="AZ60" s="12">
        <v>0.40174793631551048</v>
      </c>
      <c r="BA60" s="12">
        <v>3.9002048247610423E-2</v>
      </c>
      <c r="BB60" s="12">
        <v>-0.17483473389135501</v>
      </c>
      <c r="BC60" s="12">
        <v>-7.5720558674655006E-2</v>
      </c>
      <c r="BD60" s="12" t="s">
        <v>226</v>
      </c>
      <c r="BE60" s="12" t="s">
        <v>227</v>
      </c>
      <c r="BF60" s="12"/>
    </row>
    <row r="61" spans="1:58" hidden="1" x14ac:dyDescent="0.3">
      <c r="B61" s="12"/>
      <c r="C61" s="12"/>
      <c r="D61" s="12"/>
      <c r="E61" s="12"/>
      <c r="F61" s="12">
        <v>6</v>
      </c>
      <c r="G61" s="12">
        <v>100</v>
      </c>
      <c r="H61" s="12">
        <v>2.4062349054808411E-3</v>
      </c>
      <c r="I61" s="12">
        <v>2</v>
      </c>
      <c r="J61" s="12">
        <v>0</v>
      </c>
      <c r="K61" s="12">
        <v>4.2188474935755949E-17</v>
      </c>
      <c r="L61" s="12">
        <v>0.26395090845526908</v>
      </c>
      <c r="M61" s="12">
        <v>0.15</v>
      </c>
      <c r="N61" s="12">
        <v>8.3333333333333329E-2</v>
      </c>
      <c r="O61" s="12">
        <v>0.1166666666666667</v>
      </c>
      <c r="P61" s="12">
        <v>0.1166666666666667</v>
      </c>
      <c r="Q61" s="12">
        <v>0.23333333333333331</v>
      </c>
      <c r="R61" s="12">
        <v>0.02</v>
      </c>
      <c r="S61" s="12">
        <v>0</v>
      </c>
      <c r="T61" s="12">
        <v>0</v>
      </c>
      <c r="U61" s="12">
        <v>2.1094237467877971E-17</v>
      </c>
      <c r="V61" s="12">
        <v>0</v>
      </c>
      <c r="W61" s="12">
        <v>4</v>
      </c>
      <c r="X61" s="12">
        <v>4</v>
      </c>
      <c r="Y61" s="12">
        <v>14</v>
      </c>
      <c r="Z61" s="12">
        <v>6</v>
      </c>
      <c r="AA61" s="12">
        <v>8</v>
      </c>
      <c r="AB61" s="12">
        <v>18</v>
      </c>
      <c r="AC61" s="12">
        <v>8</v>
      </c>
      <c r="AD61" s="12">
        <v>6</v>
      </c>
      <c r="AE61" s="12">
        <v>14</v>
      </c>
      <c r="AF61" s="12">
        <v>4</v>
      </c>
      <c r="AG61" s="12">
        <v>4</v>
      </c>
      <c r="AH61" s="12">
        <v>10</v>
      </c>
      <c r="AI61" s="12">
        <v>2.928203230275514E-2</v>
      </c>
      <c r="AJ61" s="12">
        <v>3.999999999999998E-2</v>
      </c>
      <c r="AK61" s="12">
        <v>1.332267629550188E-17</v>
      </c>
      <c r="AL61" s="12">
        <v>2.8865798640254071E-17</v>
      </c>
      <c r="AM61" s="12">
        <v>0.1036946707016607</v>
      </c>
      <c r="AN61" s="12">
        <v>7.9839999999999967E-2</v>
      </c>
      <c r="AO61" s="12">
        <v>1.5979950566529431E-2</v>
      </c>
      <c r="AP61" s="12">
        <v>2.1449717200932941E-2</v>
      </c>
      <c r="AQ61" s="18"/>
      <c r="AR61" s="12">
        <v>0.16928203230275521</v>
      </c>
      <c r="AS61" s="12">
        <v>2.0000000000000011E-2</v>
      </c>
      <c r="AT61" s="12">
        <v>1.332267629550188E-17</v>
      </c>
      <c r="AU61" s="12">
        <v>-2.8865798640254071E-17</v>
      </c>
      <c r="AV61" s="12">
        <v>-1.13686837721616E-17</v>
      </c>
      <c r="AW61" s="12">
        <v>0</v>
      </c>
      <c r="AX61" s="12">
        <v>0</v>
      </c>
      <c r="AY61" s="12">
        <v>-1.13686837721616E-17</v>
      </c>
      <c r="AZ61" s="12">
        <v>0.37825684072955829</v>
      </c>
      <c r="BA61" s="12">
        <v>5.5280000000000294E-3</v>
      </c>
      <c r="BB61" s="12">
        <v>-0.1840548688037319</v>
      </c>
      <c r="BC61" s="12">
        <v>-7.9896039651537187E-2</v>
      </c>
      <c r="BD61" s="12" t="s">
        <v>228</v>
      </c>
      <c r="BE61" s="12" t="s">
        <v>229</v>
      </c>
      <c r="BF61" s="12"/>
    </row>
    <row r="62" spans="1:58" hidden="1" x14ac:dyDescent="0.3">
      <c r="B62" s="12"/>
      <c r="C62" s="12"/>
      <c r="D62" s="12"/>
      <c r="E62" s="12"/>
      <c r="F62" s="12">
        <v>7</v>
      </c>
      <c r="G62" s="12">
        <v>96</v>
      </c>
      <c r="H62" s="12">
        <v>2.4000433832755161E-3</v>
      </c>
      <c r="I62" s="12">
        <v>2</v>
      </c>
      <c r="J62" s="12">
        <v>0</v>
      </c>
      <c r="K62" s="12">
        <v>3.7007434154171883E-17</v>
      </c>
      <c r="L62" s="12">
        <v>0.29073029212836993</v>
      </c>
      <c r="M62" s="12">
        <v>0.15</v>
      </c>
      <c r="N62" s="12">
        <v>8.3333333333333329E-2</v>
      </c>
      <c r="O62" s="12">
        <v>0.1166666666666667</v>
      </c>
      <c r="P62" s="12">
        <v>0.1166666666666667</v>
      </c>
      <c r="Q62" s="12">
        <v>0.23333333333333331</v>
      </c>
      <c r="R62" s="12">
        <v>2.0833333333333329E-2</v>
      </c>
      <c r="S62" s="12">
        <v>0</v>
      </c>
      <c r="T62" s="12">
        <v>0</v>
      </c>
      <c r="U62" s="12">
        <v>1.8503717077085941E-17</v>
      </c>
      <c r="V62" s="12">
        <v>0</v>
      </c>
      <c r="W62" s="12">
        <v>4</v>
      </c>
      <c r="X62" s="12">
        <v>4</v>
      </c>
      <c r="Y62" s="12">
        <v>14</v>
      </c>
      <c r="Z62" s="12">
        <v>6</v>
      </c>
      <c r="AA62" s="12">
        <v>6</v>
      </c>
      <c r="AB62" s="12">
        <v>18</v>
      </c>
      <c r="AC62" s="12">
        <v>6</v>
      </c>
      <c r="AD62" s="12">
        <v>6</v>
      </c>
      <c r="AE62" s="12">
        <v>14</v>
      </c>
      <c r="AF62" s="12">
        <v>4</v>
      </c>
      <c r="AG62" s="12">
        <v>4</v>
      </c>
      <c r="AH62" s="12">
        <v>10</v>
      </c>
      <c r="AI62" s="12">
        <v>4.1666666666666692E-2</v>
      </c>
      <c r="AJ62" s="12">
        <v>4.1666666666666657E-2</v>
      </c>
      <c r="AK62" s="12">
        <v>1.8503717077085941E-17</v>
      </c>
      <c r="AL62" s="12">
        <v>1.8503717077085941E-17</v>
      </c>
      <c r="AM62" s="12">
        <v>3.6980621184658558E-2</v>
      </c>
      <c r="AN62" s="12">
        <v>4.7761140046296259E-2</v>
      </c>
      <c r="AO62" s="12">
        <v>2.8211785476547489E-2</v>
      </c>
      <c r="AP62" s="12">
        <v>2.5183898460745379E-2</v>
      </c>
      <c r="AQ62" s="18"/>
      <c r="AR62" s="12">
        <v>0.14025105849101829</v>
      </c>
      <c r="AS62" s="12">
        <v>4.6259292692714853E-18</v>
      </c>
      <c r="AT62" s="12">
        <v>1.8503717077085941E-17</v>
      </c>
      <c r="AU62" s="12">
        <v>-1.8503717077085941E-17</v>
      </c>
      <c r="AV62" s="12">
        <v>0</v>
      </c>
      <c r="AW62" s="12">
        <v>0</v>
      </c>
      <c r="AX62" s="12">
        <v>4.6259292692714853E-18</v>
      </c>
      <c r="AY62" s="12">
        <v>0</v>
      </c>
      <c r="AZ62" s="12">
        <v>0.32851599542332077</v>
      </c>
      <c r="BA62" s="12">
        <v>-3.3067491319444413E-2</v>
      </c>
      <c r="BB62" s="12">
        <v>-0.1983110229636568</v>
      </c>
      <c r="BC62" s="12">
        <v>-9.2419269164713061E-2</v>
      </c>
      <c r="BD62" s="12" t="s">
        <v>230</v>
      </c>
      <c r="BE62" s="12" t="s">
        <v>231</v>
      </c>
      <c r="BF62" s="12"/>
    </row>
    <row r="63" spans="1:58" hidden="1" x14ac:dyDescent="0.3">
      <c r="B63" s="12"/>
      <c r="C63" s="12"/>
      <c r="D63" s="12"/>
      <c r="E63" s="12"/>
      <c r="F63" s="12">
        <v>8</v>
      </c>
      <c r="G63" s="12">
        <v>92</v>
      </c>
      <c r="H63" s="12">
        <v>2.3889796778447741E-3</v>
      </c>
      <c r="I63" s="12">
        <v>2</v>
      </c>
      <c r="J63" s="12">
        <v>0</v>
      </c>
      <c r="K63" s="12">
        <v>2.896233977283017E-17</v>
      </c>
      <c r="L63" s="12">
        <v>0.29050634768572658</v>
      </c>
      <c r="M63" s="12">
        <v>0.15</v>
      </c>
      <c r="N63" s="12">
        <v>8.3333333333333329E-2</v>
      </c>
      <c r="O63" s="12">
        <v>0.1166666666666667</v>
      </c>
      <c r="P63" s="12">
        <v>0.1166666666666667</v>
      </c>
      <c r="Q63" s="12">
        <v>0.23333333333333331</v>
      </c>
      <c r="R63" s="12">
        <v>2.1739130434782612E-2</v>
      </c>
      <c r="S63" s="12">
        <v>0</v>
      </c>
      <c r="T63" s="12">
        <v>0</v>
      </c>
      <c r="U63" s="12">
        <v>1.4481169886415079E-17</v>
      </c>
      <c r="V63" s="12">
        <v>0</v>
      </c>
      <c r="W63" s="12">
        <v>4</v>
      </c>
      <c r="X63" s="12">
        <v>4</v>
      </c>
      <c r="Y63" s="12">
        <v>14</v>
      </c>
      <c r="Z63" s="12">
        <v>6</v>
      </c>
      <c r="AA63" s="12">
        <v>4</v>
      </c>
      <c r="AB63" s="12">
        <v>18</v>
      </c>
      <c r="AC63" s="12">
        <v>4</v>
      </c>
      <c r="AD63" s="12">
        <v>6</v>
      </c>
      <c r="AE63" s="12">
        <v>14</v>
      </c>
      <c r="AF63" s="12">
        <v>4</v>
      </c>
      <c r="AG63" s="12">
        <v>4</v>
      </c>
      <c r="AH63" s="12">
        <v>10</v>
      </c>
      <c r="AI63" s="12">
        <v>8.113153929497563E-2</v>
      </c>
      <c r="AJ63" s="12">
        <v>2.1739130434782629E-2</v>
      </c>
      <c r="AK63" s="12">
        <v>9.6541132576100566E-18</v>
      </c>
      <c r="AL63" s="12">
        <v>1.930822651522011E-17</v>
      </c>
      <c r="AM63" s="12">
        <v>3.7852144851377889E-2</v>
      </c>
      <c r="AN63" s="12">
        <v>2.3064436590778389E-2</v>
      </c>
      <c r="AO63" s="12">
        <v>3.3404726926749201E-2</v>
      </c>
      <c r="AP63" s="12">
        <v>1.6015099519314461E-2</v>
      </c>
      <c r="AQ63" s="18"/>
      <c r="AR63" s="12">
        <v>0.1086956521739131</v>
      </c>
      <c r="AS63" s="12">
        <v>-2.1739130434782612E-2</v>
      </c>
      <c r="AT63" s="12">
        <v>9.6541132576100566E-18</v>
      </c>
      <c r="AU63" s="12">
        <v>-1.930822651522011E-17</v>
      </c>
      <c r="AV63" s="12">
        <v>0</v>
      </c>
      <c r="AW63" s="12">
        <v>0</v>
      </c>
      <c r="AX63" s="12">
        <v>0</v>
      </c>
      <c r="AY63" s="12">
        <v>1.343180974971834E-17</v>
      </c>
      <c r="AZ63" s="12">
        <v>0.26392725363157532</v>
      </c>
      <c r="BA63" s="12">
        <v>-9.0131092298841115E-2</v>
      </c>
      <c r="BB63" s="12">
        <v>-0.2041315776115574</v>
      </c>
      <c r="BC63" s="12">
        <v>-8.637477007416923E-2</v>
      </c>
      <c r="BD63" s="12" t="s">
        <v>232</v>
      </c>
      <c r="BE63" s="12" t="s">
        <v>233</v>
      </c>
      <c r="BF63" s="12"/>
    </row>
    <row r="64" spans="1:58" hidden="1" x14ac:dyDescent="0.3">
      <c r="B64" s="12"/>
      <c r="C64" s="12"/>
      <c r="D64" s="12"/>
      <c r="E64" s="12"/>
      <c r="F64" s="12">
        <v>9</v>
      </c>
      <c r="G64" s="12">
        <v>88</v>
      </c>
      <c r="H64" s="12">
        <v>1.2670036198862261E-2</v>
      </c>
      <c r="I64" s="12">
        <v>4</v>
      </c>
      <c r="J64" s="12">
        <v>0</v>
      </c>
      <c r="K64" s="12">
        <v>3.9364791081110857E-2</v>
      </c>
      <c r="L64" s="12">
        <v>0.30876429148783002</v>
      </c>
      <c r="M64" s="12">
        <v>0.15</v>
      </c>
      <c r="N64" s="12">
        <v>6.6666666666666666E-2</v>
      </c>
      <c r="O64" s="12">
        <v>0.1166666666666667</v>
      </c>
      <c r="P64" s="12">
        <v>0.1166666666666667</v>
      </c>
      <c r="Q64" s="12">
        <v>0.23333333333333331</v>
      </c>
      <c r="R64" s="12">
        <v>4.5454545454545463E-2</v>
      </c>
      <c r="S64" s="12">
        <v>0</v>
      </c>
      <c r="T64" s="12">
        <v>0</v>
      </c>
      <c r="U64" s="12">
        <v>1.9682395540555429E-2</v>
      </c>
      <c r="V64" s="12">
        <v>0</v>
      </c>
      <c r="W64" s="12">
        <v>4</v>
      </c>
      <c r="X64" s="12">
        <v>4</v>
      </c>
      <c r="Y64" s="12">
        <v>14</v>
      </c>
      <c r="Z64" s="12">
        <v>6</v>
      </c>
      <c r="AA64" s="12">
        <v>4</v>
      </c>
      <c r="AB64" s="12">
        <v>18</v>
      </c>
      <c r="AC64" s="12">
        <v>4</v>
      </c>
      <c r="AD64" s="12">
        <v>4</v>
      </c>
      <c r="AE64" s="12">
        <v>14</v>
      </c>
      <c r="AF64" s="12">
        <v>4</v>
      </c>
      <c r="AG64" s="12">
        <v>4</v>
      </c>
      <c r="AH64" s="12">
        <v>8</v>
      </c>
      <c r="AI64" s="12">
        <v>2.8001154717474441E-2</v>
      </c>
      <c r="AJ64" s="12">
        <v>1.1363636363636329E-2</v>
      </c>
      <c r="AK64" s="12">
        <v>1.9682395540555401E-2</v>
      </c>
      <c r="AL64" s="12">
        <v>1.9682395540555449E-2</v>
      </c>
      <c r="AM64" s="12">
        <v>4.5565170897321178E-2</v>
      </c>
      <c r="AN64" s="12">
        <v>7.7978258827948899E-2</v>
      </c>
      <c r="AO64" s="12">
        <v>3.8299926094225528E-2</v>
      </c>
      <c r="AP64" s="12">
        <v>2.0383885877486348E-2</v>
      </c>
      <c r="AQ64" s="18"/>
      <c r="AR64" s="12">
        <v>0.12500000000000011</v>
      </c>
      <c r="AS64" s="12">
        <v>-3.4090909090909102E-2</v>
      </c>
      <c r="AT64" s="12">
        <v>-1.9682395540555401E-2</v>
      </c>
      <c r="AU64" s="12">
        <v>-1.9682395540555449E-2</v>
      </c>
      <c r="AV64" s="12">
        <v>0</v>
      </c>
      <c r="AW64" s="12">
        <v>7.3403175181828534E-18</v>
      </c>
      <c r="AX64" s="12">
        <v>1.101047627727428E-17</v>
      </c>
      <c r="AY64" s="12">
        <v>7.3403175181828534E-18</v>
      </c>
      <c r="AZ64" s="12">
        <v>0.26797407871896778</v>
      </c>
      <c r="BA64" s="12">
        <v>-9.2499765214124702E-2</v>
      </c>
      <c r="BB64" s="12">
        <v>-0.21542541056952449</v>
      </c>
      <c r="BC64" s="12">
        <v>-9.3338880918305472E-2</v>
      </c>
      <c r="BD64" s="12" t="s">
        <v>234</v>
      </c>
      <c r="BE64" s="12" t="s">
        <v>235</v>
      </c>
      <c r="BF64" s="12"/>
    </row>
    <row r="65" spans="2:58" hidden="1" x14ac:dyDescent="0.3">
      <c r="B65" s="12"/>
      <c r="C65" s="12"/>
      <c r="D65" s="12"/>
      <c r="E65" s="12"/>
      <c r="F65" s="12">
        <v>10</v>
      </c>
      <c r="G65" s="12">
        <v>84</v>
      </c>
      <c r="H65" s="12">
        <v>2.1082240485754661E-2</v>
      </c>
      <c r="I65" s="12">
        <v>6</v>
      </c>
      <c r="J65" s="12">
        <v>0</v>
      </c>
      <c r="K65" s="12">
        <v>2.1147105230955362E-17</v>
      </c>
      <c r="L65" s="12">
        <v>0.21443743014834171</v>
      </c>
      <c r="M65" s="12">
        <v>0.15</v>
      </c>
      <c r="N65" s="12">
        <v>0.05</v>
      </c>
      <c r="O65" s="12">
        <v>0.1166666666666667</v>
      </c>
      <c r="P65" s="12">
        <v>0.1166666666666667</v>
      </c>
      <c r="Q65" s="12">
        <v>0.23333333333333331</v>
      </c>
      <c r="R65" s="12">
        <v>7.1428571428571425E-2</v>
      </c>
      <c r="S65" s="12">
        <v>0</v>
      </c>
      <c r="T65" s="12">
        <v>0</v>
      </c>
      <c r="U65" s="12">
        <v>1.0573552615477681E-17</v>
      </c>
      <c r="V65" s="12">
        <v>0</v>
      </c>
      <c r="W65" s="12">
        <v>4</v>
      </c>
      <c r="X65" s="12">
        <v>4</v>
      </c>
      <c r="Y65" s="12">
        <v>14</v>
      </c>
      <c r="Z65" s="12">
        <v>4</v>
      </c>
      <c r="AA65" s="12">
        <v>4</v>
      </c>
      <c r="AB65" s="12">
        <v>18</v>
      </c>
      <c r="AC65" s="12">
        <v>4</v>
      </c>
      <c r="AD65" s="12">
        <v>4</v>
      </c>
      <c r="AE65" s="12">
        <v>14</v>
      </c>
      <c r="AF65" s="12">
        <v>4</v>
      </c>
      <c r="AG65" s="12">
        <v>4</v>
      </c>
      <c r="AH65" s="12">
        <v>6</v>
      </c>
      <c r="AI65" s="12">
        <v>2.3809523809523812E-2</v>
      </c>
      <c r="AJ65" s="12">
        <v>2.380952380952378E-2</v>
      </c>
      <c r="AK65" s="12">
        <v>5.2867763077388404E-18</v>
      </c>
      <c r="AL65" s="12">
        <v>1.5860328923216521E-17</v>
      </c>
      <c r="AM65" s="12">
        <v>6.6884972021805073E-2</v>
      </c>
      <c r="AN65" s="12">
        <v>0.13975272648742029</v>
      </c>
      <c r="AO65" s="12">
        <v>8.0256850631956478E-3</v>
      </c>
      <c r="AP65" s="12">
        <v>5.8211944050945994E-3</v>
      </c>
      <c r="AQ65" s="18"/>
      <c r="AR65" s="12">
        <v>0.1428571428571429</v>
      </c>
      <c r="AS65" s="12">
        <v>-4.7619047619047623E-2</v>
      </c>
      <c r="AT65" s="12">
        <v>5.2867763077388404E-18</v>
      </c>
      <c r="AU65" s="12">
        <v>-1.5860328923216521E-17</v>
      </c>
      <c r="AV65" s="12">
        <v>1.6112080175965991E-17</v>
      </c>
      <c r="AW65" s="12">
        <v>0</v>
      </c>
      <c r="AX65" s="12">
        <v>1.6112080175965991E-17</v>
      </c>
      <c r="AY65" s="12">
        <v>-1.6112080175965991E-17</v>
      </c>
      <c r="AZ65" s="12">
        <v>0.25587664036399121</v>
      </c>
      <c r="BA65" s="12">
        <v>-6.355955080444875E-2</v>
      </c>
      <c r="BB65" s="12">
        <v>-0.17228637186566861</v>
      </c>
      <c r="BC65" s="12">
        <v>-4.2151058282673133E-2</v>
      </c>
      <c r="BD65" s="12" t="s">
        <v>236</v>
      </c>
      <c r="BE65" s="12" t="s">
        <v>237</v>
      </c>
      <c r="BF65" s="12"/>
    </row>
    <row r="66" spans="2:58" hidden="1" x14ac:dyDescent="0.3">
      <c r="B66" s="12"/>
      <c r="C66" s="12"/>
      <c r="D66" s="12"/>
      <c r="E66" s="12"/>
      <c r="F66" s="12">
        <v>11</v>
      </c>
      <c r="G66" s="12">
        <v>80</v>
      </c>
      <c r="H66" s="12">
        <v>3.0604058747986849E-2</v>
      </c>
      <c r="I66" s="12">
        <v>8</v>
      </c>
      <c r="J66" s="12">
        <v>0</v>
      </c>
      <c r="K66" s="12">
        <v>3.415063509461097E-2</v>
      </c>
      <c r="L66" s="12">
        <v>0.15818551011373699</v>
      </c>
      <c r="M66" s="12">
        <v>0.1333333333333333</v>
      </c>
      <c r="N66" s="12">
        <v>0.05</v>
      </c>
      <c r="O66" s="12">
        <v>0.1166666666666667</v>
      </c>
      <c r="P66" s="12">
        <v>0.1166666666666667</v>
      </c>
      <c r="Q66" s="12">
        <v>0.23333333333333331</v>
      </c>
      <c r="R66" s="12">
        <v>0.1</v>
      </c>
      <c r="S66" s="12">
        <v>0</v>
      </c>
      <c r="T66" s="12">
        <v>0</v>
      </c>
      <c r="U66" s="12">
        <v>1.7075317547305489E-2</v>
      </c>
      <c r="V66" s="12">
        <v>0</v>
      </c>
      <c r="W66" s="12">
        <v>4</v>
      </c>
      <c r="X66" s="12">
        <v>4</v>
      </c>
      <c r="Y66" s="12">
        <v>14</v>
      </c>
      <c r="Z66" s="12">
        <v>4</v>
      </c>
      <c r="AA66" s="12">
        <v>2</v>
      </c>
      <c r="AB66" s="12">
        <v>16</v>
      </c>
      <c r="AC66" s="12">
        <v>4</v>
      </c>
      <c r="AD66" s="12">
        <v>4</v>
      </c>
      <c r="AE66" s="12">
        <v>14</v>
      </c>
      <c r="AF66" s="12">
        <v>4</v>
      </c>
      <c r="AG66" s="12">
        <v>4</v>
      </c>
      <c r="AH66" s="12">
        <v>6</v>
      </c>
      <c r="AI66" s="12">
        <v>2.1650635094611001E-2</v>
      </c>
      <c r="AJ66" s="12">
        <v>3.7499999999999992E-2</v>
      </c>
      <c r="AK66" s="12">
        <v>1.250000000000002E-2</v>
      </c>
      <c r="AL66" s="12">
        <v>2.1650635094610949E-2</v>
      </c>
      <c r="AM66" s="12">
        <v>3.8786465647030671E-2</v>
      </c>
      <c r="AN66" s="12">
        <v>8.3695312499999897E-2</v>
      </c>
      <c r="AO66" s="12">
        <v>1.8499590158466639E-2</v>
      </c>
      <c r="AP66" s="12">
        <v>3.9715383751677033E-2</v>
      </c>
      <c r="AQ66" s="18"/>
      <c r="AR66" s="12">
        <v>0.1033493649053891</v>
      </c>
      <c r="AS66" s="12">
        <v>-8.7500000000000008E-2</v>
      </c>
      <c r="AT66" s="12">
        <v>1.250000000000002E-2</v>
      </c>
      <c r="AU66" s="12">
        <v>2.1650635094610949E-2</v>
      </c>
      <c r="AV66" s="12">
        <v>0</v>
      </c>
      <c r="AW66" s="12">
        <v>8.8817841970012525E-18</v>
      </c>
      <c r="AX66" s="12">
        <v>-8.8817841970012525E-18</v>
      </c>
      <c r="AY66" s="12">
        <v>0</v>
      </c>
      <c r="AZ66" s="12">
        <v>0.16911689057414331</v>
      </c>
      <c r="BA66" s="12">
        <v>-0.1527265625</v>
      </c>
      <c r="BB66" s="12">
        <v>-0.15792840882198861</v>
      </c>
      <c r="BC66" s="12">
        <v>2.5710129174849779E-4</v>
      </c>
      <c r="BD66" s="12" t="s">
        <v>238</v>
      </c>
      <c r="BE66" s="12" t="s">
        <v>239</v>
      </c>
      <c r="BF66" s="12"/>
    </row>
    <row r="67" spans="2:58" hidden="1" x14ac:dyDescent="0.3">
      <c r="BE67" s="2"/>
    </row>
    <row r="68" spans="2:58" hidden="1" x14ac:dyDescent="0.3"/>
    <row r="69" spans="2:58" hidden="1" x14ac:dyDescent="0.3"/>
  </sheetData>
  <conditionalFormatting sqref="T8:T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R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:U104857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8:A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9:AQ1048576 AM8:AP4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1:AL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:AP7 AM1:AM12 AQ1:AQ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L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:U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:S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:V1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:S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:R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:V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H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:AQ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74"/>
  <sheetViews>
    <sheetView topLeftCell="A4" zoomScale="70" zoomScaleNormal="70" workbookViewId="0">
      <selection activeCell="U20" sqref="U20"/>
    </sheetView>
  </sheetViews>
  <sheetFormatPr defaultRowHeight="14.4" x14ac:dyDescent="0.3"/>
  <cols>
    <col min="1" max="20" width="8.88671875" style="2" customWidth="1"/>
    <col min="21" max="21" width="12.44140625" style="2" bestFit="1" customWidth="1"/>
    <col min="22" max="42" width="8.88671875" style="2" customWidth="1"/>
    <col min="43" max="43" width="8.88671875" style="8" customWidth="1"/>
    <col min="44" max="52" width="8.88671875" style="2" customWidth="1"/>
    <col min="53" max="53" width="13" style="2" bestFit="1" customWidth="1"/>
    <col min="54" max="55" width="8.88671875" style="2" customWidth="1"/>
    <col min="56" max="56" width="255.6640625" style="2" customWidth="1"/>
    <col min="57" max="57" width="177.109375" style="2" bestFit="1" customWidth="1"/>
    <col min="58" max="58" width="8.88671875" style="2" customWidth="1"/>
    <col min="59" max="16384" width="8.88671875" style="2"/>
  </cols>
  <sheetData>
    <row r="1" spans="1:60" x14ac:dyDescent="0.3">
      <c r="A1" s="4" t="s">
        <v>0</v>
      </c>
      <c r="B1" s="4" t="s">
        <v>68</v>
      </c>
      <c r="C1" s="4" t="s">
        <v>2</v>
      </c>
      <c r="D1" s="4" t="s">
        <v>3</v>
      </c>
      <c r="E1" s="4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42</v>
      </c>
      <c r="AN1" s="17" t="s">
        <v>43</v>
      </c>
      <c r="AO1" s="17" t="s">
        <v>44</v>
      </c>
      <c r="AP1" s="17" t="s">
        <v>45</v>
      </c>
      <c r="AQ1" s="4"/>
      <c r="AR1" s="17" t="s">
        <v>46</v>
      </c>
      <c r="AS1" s="17" t="s">
        <v>47</v>
      </c>
      <c r="AT1" s="17" t="s">
        <v>48</v>
      </c>
      <c r="AU1" s="17" t="s">
        <v>49</v>
      </c>
      <c r="AV1" s="17" t="s">
        <v>50</v>
      </c>
      <c r="AW1" s="17" t="s">
        <v>51</v>
      </c>
      <c r="AX1" s="17" t="s">
        <v>52</v>
      </c>
      <c r="AY1" s="17" t="s">
        <v>53</v>
      </c>
      <c r="AZ1" s="17" t="s">
        <v>54</v>
      </c>
      <c r="BA1" s="17" t="s">
        <v>55</v>
      </c>
      <c r="BB1" s="17" t="s">
        <v>56</v>
      </c>
      <c r="BC1" s="17" t="s">
        <v>57</v>
      </c>
      <c r="BD1" s="17" t="s">
        <v>58</v>
      </c>
      <c r="BE1" s="17" t="s">
        <v>59</v>
      </c>
      <c r="BF1" s="4"/>
      <c r="BG1" s="4"/>
      <c r="BH1" s="4"/>
    </row>
    <row r="2" spans="1:60" x14ac:dyDescent="0.3">
      <c r="B2" s="3">
        <v>3352</v>
      </c>
      <c r="C2" s="3"/>
      <c r="D2" s="3"/>
      <c r="E2" s="3"/>
      <c r="F2" s="43">
        <v>0</v>
      </c>
      <c r="G2" s="43">
        <v>1</v>
      </c>
      <c r="H2" s="43">
        <v>180</v>
      </c>
      <c r="I2" s="43">
        <v>0</v>
      </c>
      <c r="J2" s="43">
        <v>0</v>
      </c>
      <c r="K2" s="43">
        <v>1.4866542425292199E-17</v>
      </c>
      <c r="L2" s="43">
        <v>8.2632503129825105E-2</v>
      </c>
      <c r="M2" s="43">
        <v>4.4444444444444453E-2</v>
      </c>
      <c r="N2" s="43">
        <v>6.6666666666666666E-2</v>
      </c>
      <c r="O2" s="43">
        <v>0.1</v>
      </c>
      <c r="P2" s="43">
        <v>0.1</v>
      </c>
      <c r="Q2" s="43">
        <v>0.2</v>
      </c>
      <c r="R2" s="43">
        <v>0</v>
      </c>
      <c r="S2" s="43">
        <v>0</v>
      </c>
      <c r="T2" s="43">
        <v>0</v>
      </c>
      <c r="U2" s="43">
        <v>7.4332712126460981E-18</v>
      </c>
      <c r="V2" s="43">
        <v>0</v>
      </c>
      <c r="W2" s="43">
        <v>8</v>
      </c>
      <c r="X2" s="43">
        <v>14</v>
      </c>
      <c r="Y2" s="43">
        <v>18</v>
      </c>
      <c r="Z2" s="43">
        <v>20</v>
      </c>
      <c r="AA2" s="43">
        <v>20</v>
      </c>
      <c r="AB2" s="43">
        <v>8</v>
      </c>
      <c r="AC2" s="43">
        <v>20</v>
      </c>
      <c r="AD2" s="43">
        <v>20</v>
      </c>
      <c r="AE2" s="43">
        <v>18</v>
      </c>
      <c r="AF2" s="43">
        <v>14</v>
      </c>
      <c r="AG2" s="43">
        <v>8</v>
      </c>
      <c r="AH2" s="43">
        <v>12</v>
      </c>
      <c r="AI2" s="43">
        <v>6.7521683842970406E-3</v>
      </c>
      <c r="AJ2" s="43">
        <v>1.111111111111107E-2</v>
      </c>
      <c r="AK2" s="43">
        <v>4.9343245538895848E-18</v>
      </c>
      <c r="AL2" s="43">
        <v>9.9322178714026107E-18</v>
      </c>
      <c r="AM2" s="43">
        <v>1.5791606559719059E-2</v>
      </c>
      <c r="AN2" s="43">
        <v>3.4170096021947931E-3</v>
      </c>
      <c r="AO2" s="43">
        <v>3.7905742072020941E-3</v>
      </c>
      <c r="AP2" s="43">
        <v>2.1668454547363529E-3</v>
      </c>
      <c r="AQ2" s="25">
        <f>AP2^2+AO2^2+AN2^2+AM2^2+AJ2^2+AI2^2</f>
        <v>4.4916303241682718E-4</v>
      </c>
      <c r="AR2" s="43">
        <v>0.12658116494903629</v>
      </c>
      <c r="AS2" s="43">
        <v>-0.1222222222222222</v>
      </c>
      <c r="AT2" s="43">
        <v>4.9343245538895848E-18</v>
      </c>
      <c r="AU2" s="43">
        <v>-9.9322178714026107E-18</v>
      </c>
      <c r="AV2" s="43">
        <v>-1.052655904829778E-17</v>
      </c>
      <c r="AW2" s="43">
        <v>-2.8070824128794082E-17</v>
      </c>
      <c r="AX2" s="43">
        <v>-1.4035412064397041E-17</v>
      </c>
      <c r="AY2" s="43">
        <v>-1.4035412064397041E-17</v>
      </c>
      <c r="AZ2" s="43">
        <v>0.34052312944025898</v>
      </c>
      <c r="BA2" s="43">
        <v>-6.0945130315500633E-2</v>
      </c>
      <c r="BB2" s="43">
        <v>-5.6117157433708972E-2</v>
      </c>
      <c r="BC2" s="43">
        <v>-2.651534569611614E-2</v>
      </c>
      <c r="BD2" s="43" t="s">
        <v>528</v>
      </c>
      <c r="BE2" s="43" t="s">
        <v>528</v>
      </c>
      <c r="BF2" s="3"/>
      <c r="BG2" s="3"/>
      <c r="BH2" s="3"/>
    </row>
    <row r="3" spans="1:60" x14ac:dyDescent="0.3">
      <c r="B3" s="3"/>
      <c r="C3" s="3"/>
      <c r="D3" s="3"/>
      <c r="E3" s="3"/>
      <c r="F3" s="43"/>
      <c r="G3" s="43">
        <v>2</v>
      </c>
      <c r="H3" s="43">
        <v>176</v>
      </c>
      <c r="I3" s="43">
        <v>0</v>
      </c>
      <c r="J3" s="43">
        <v>0</v>
      </c>
      <c r="K3" s="43">
        <v>1.261617073437678E-17</v>
      </c>
      <c r="L3" s="43">
        <v>7.282778776692847E-2</v>
      </c>
      <c r="M3" s="43">
        <v>4.4444444444444453E-2</v>
      </c>
      <c r="N3" s="43">
        <v>6.6666666666666666E-2</v>
      </c>
      <c r="O3" s="43">
        <v>8.8888888888888892E-2</v>
      </c>
      <c r="P3" s="43">
        <v>8.8888888888888892E-2</v>
      </c>
      <c r="Q3" s="43">
        <v>0.17777777777777781</v>
      </c>
      <c r="R3" s="43">
        <v>0</v>
      </c>
      <c r="S3" s="43">
        <v>0</v>
      </c>
      <c r="T3" s="43">
        <v>0</v>
      </c>
      <c r="U3" s="43">
        <v>6.3080853671883892E-18</v>
      </c>
      <c r="V3" s="43">
        <v>0</v>
      </c>
      <c r="W3" s="43">
        <v>8</v>
      </c>
      <c r="X3" s="43">
        <v>14</v>
      </c>
      <c r="Y3" s="43">
        <v>16</v>
      </c>
      <c r="Z3" s="43">
        <v>20</v>
      </c>
      <c r="AA3" s="43">
        <v>20</v>
      </c>
      <c r="AB3" s="43">
        <v>8</v>
      </c>
      <c r="AC3" s="43">
        <v>20</v>
      </c>
      <c r="AD3" s="43">
        <v>20</v>
      </c>
      <c r="AE3" s="43">
        <v>16</v>
      </c>
      <c r="AF3" s="43">
        <v>14</v>
      </c>
      <c r="AG3" s="43">
        <v>8</v>
      </c>
      <c r="AH3" s="43">
        <v>12</v>
      </c>
      <c r="AI3" s="43">
        <v>6.9056267566674212E-3</v>
      </c>
      <c r="AJ3" s="43">
        <v>1.1363636363636329E-2</v>
      </c>
      <c r="AK3" s="43">
        <v>7.5697024406260668E-18</v>
      </c>
      <c r="AL3" s="43">
        <v>5.0464682937507117E-18</v>
      </c>
      <c r="AM3" s="43">
        <v>2.6678000249740819E-2</v>
      </c>
      <c r="AN3" s="43">
        <v>3.2984480653643879E-2</v>
      </c>
      <c r="AO3" s="43">
        <v>5.7521892318211712E-3</v>
      </c>
      <c r="AP3" s="43">
        <v>4.3690648158851526E-3</v>
      </c>
      <c r="AQ3" s="25">
        <f t="shared" ref="AQ3:AQ66" si="0">AP3^2+AO3^2+AN3^2+AM3^2+AJ3^2+AI3^2</f>
        <v>2.0286879819472223E-3</v>
      </c>
      <c r="AR3" s="43">
        <v>0.12945800960696899</v>
      </c>
      <c r="AS3" s="43">
        <v>-0.10227272727272731</v>
      </c>
      <c r="AT3" s="43">
        <v>7.5697024406260668E-18</v>
      </c>
      <c r="AU3" s="43">
        <v>-5.0464682937507117E-18</v>
      </c>
      <c r="AV3" s="43">
        <v>-1.101047627727428E-17</v>
      </c>
      <c r="AW3" s="43">
        <v>-2.9361270072731407E-17</v>
      </c>
      <c r="AX3" s="43">
        <v>3.6701587590914267E-18</v>
      </c>
      <c r="AY3" s="43">
        <v>-1.835079379545713E-18</v>
      </c>
      <c r="AZ3" s="43">
        <v>0.34628586506432918</v>
      </c>
      <c r="BA3" s="43">
        <v>-4.5365033339594241E-2</v>
      </c>
      <c r="BB3" s="43">
        <v>-4.3853186893693462E-2</v>
      </c>
      <c r="BC3" s="43">
        <v>-2.8974600873235001E-2</v>
      </c>
      <c r="BD3" s="43" t="s">
        <v>529</v>
      </c>
      <c r="BE3" s="43" t="s">
        <v>530</v>
      </c>
      <c r="BF3" s="3"/>
      <c r="BG3" s="3"/>
      <c r="BH3" s="3"/>
    </row>
    <row r="4" spans="1:60" x14ac:dyDescent="0.3">
      <c r="B4" s="3"/>
      <c r="C4" s="3"/>
      <c r="D4" s="3"/>
      <c r="E4" s="3"/>
      <c r="F4" s="43"/>
      <c r="G4" s="43">
        <v>3</v>
      </c>
      <c r="H4" s="43">
        <v>172</v>
      </c>
      <c r="I4" s="43">
        <v>0</v>
      </c>
      <c r="J4" s="43">
        <v>0</v>
      </c>
      <c r="K4" s="43">
        <v>1.5491484064537071E-17</v>
      </c>
      <c r="L4" s="43">
        <v>7.6914110956465387E-2</v>
      </c>
      <c r="M4" s="43">
        <v>4.4444444444444453E-2</v>
      </c>
      <c r="N4" s="43">
        <v>6.6666666666666666E-2</v>
      </c>
      <c r="O4" s="43">
        <v>8.8888888888888892E-2</v>
      </c>
      <c r="P4" s="43">
        <v>8.8888888888888892E-2</v>
      </c>
      <c r="Q4" s="43">
        <v>0.17777777777777781</v>
      </c>
      <c r="R4" s="43">
        <v>0</v>
      </c>
      <c r="S4" s="43">
        <v>0</v>
      </c>
      <c r="T4" s="43">
        <v>0</v>
      </c>
      <c r="U4" s="43">
        <v>7.7457420322685339E-18</v>
      </c>
      <c r="V4" s="43">
        <v>0</v>
      </c>
      <c r="W4" s="43">
        <v>6</v>
      </c>
      <c r="X4" s="43">
        <v>14</v>
      </c>
      <c r="Y4" s="43">
        <v>16</v>
      </c>
      <c r="Z4" s="43">
        <v>20</v>
      </c>
      <c r="AA4" s="43">
        <v>20</v>
      </c>
      <c r="AB4" s="43">
        <v>8</v>
      </c>
      <c r="AC4" s="43">
        <v>20</v>
      </c>
      <c r="AD4" s="43">
        <v>20</v>
      </c>
      <c r="AE4" s="43">
        <v>16</v>
      </c>
      <c r="AF4" s="43">
        <v>14</v>
      </c>
      <c r="AG4" s="43">
        <v>6</v>
      </c>
      <c r="AH4" s="43">
        <v>12</v>
      </c>
      <c r="AI4" s="43">
        <v>1.4459959649086309E-3</v>
      </c>
      <c r="AJ4" s="43">
        <v>1.162790697674417E-2</v>
      </c>
      <c r="AK4" s="43">
        <v>3.8728710161342669E-18</v>
      </c>
      <c r="AL4" s="43">
        <v>1.16186130484028E-17</v>
      </c>
      <c r="AM4" s="43">
        <v>2.928825460357742E-2</v>
      </c>
      <c r="AN4" s="43">
        <v>4.8020928974807267E-2</v>
      </c>
      <c r="AO4" s="43">
        <v>4.6970513871035791E-3</v>
      </c>
      <c r="AP4" s="43">
        <v>6.1678454084915478E-3</v>
      </c>
      <c r="AQ4" s="25">
        <f t="shared" si="0"/>
        <v>3.361215211033948E-3</v>
      </c>
      <c r="AR4" s="43">
        <v>0.1526087866625831</v>
      </c>
      <c r="AS4" s="43">
        <v>-0.1162790697674419</v>
      </c>
      <c r="AT4" s="43">
        <v>3.8728710161342669E-18</v>
      </c>
      <c r="AU4" s="43">
        <v>-1.16186130484028E-17</v>
      </c>
      <c r="AV4" s="43">
        <v>-1.152854628058573E-17</v>
      </c>
      <c r="AW4" s="43">
        <v>-1.5371395040780971E-17</v>
      </c>
      <c r="AX4" s="43">
        <v>5.7642731402928633E-18</v>
      </c>
      <c r="AY4" s="43">
        <v>-3.842848760195242E-18</v>
      </c>
      <c r="AZ4" s="43">
        <v>0.35952420943691549</v>
      </c>
      <c r="BA4" s="43">
        <v>-5.1053680807979118E-2</v>
      </c>
      <c r="BB4" s="43">
        <v>-3.9898869173849133E-2</v>
      </c>
      <c r="BC4" s="43">
        <v>-3.7015241782616247E-2</v>
      </c>
      <c r="BD4" s="43" t="s">
        <v>531</v>
      </c>
      <c r="BE4" s="43" t="s">
        <v>532</v>
      </c>
      <c r="BF4" s="3"/>
      <c r="BG4" s="3"/>
      <c r="BH4" s="3"/>
    </row>
    <row r="5" spans="1:60" x14ac:dyDescent="0.3">
      <c r="B5" s="3"/>
      <c r="C5" s="3"/>
      <c r="D5" s="3"/>
      <c r="E5" s="3"/>
      <c r="F5" s="43"/>
      <c r="G5" s="43">
        <v>4</v>
      </c>
      <c r="H5" s="43">
        <v>168</v>
      </c>
      <c r="I5" s="43">
        <v>0</v>
      </c>
      <c r="J5" s="43">
        <v>0</v>
      </c>
      <c r="K5" s="43">
        <v>2.6764305057927881E-17</v>
      </c>
      <c r="L5" s="43">
        <v>4.054122734599231E-2</v>
      </c>
      <c r="M5" s="43">
        <v>4.4444444444444453E-2</v>
      </c>
      <c r="N5" s="43">
        <v>6.6666666666666666E-2</v>
      </c>
      <c r="O5" s="43">
        <v>8.8888888888888892E-2</v>
      </c>
      <c r="P5" s="43">
        <v>8.8888888888888892E-2</v>
      </c>
      <c r="Q5" s="43">
        <v>0.17777777777777781</v>
      </c>
      <c r="R5" s="43">
        <v>0</v>
      </c>
      <c r="S5" s="43">
        <v>0</v>
      </c>
      <c r="T5" s="43">
        <v>0</v>
      </c>
      <c r="U5" s="43">
        <v>1.3382152528963941E-17</v>
      </c>
      <c r="V5" s="43">
        <v>0</v>
      </c>
      <c r="W5" s="43">
        <v>6</v>
      </c>
      <c r="X5" s="43">
        <v>14</v>
      </c>
      <c r="Y5" s="43">
        <v>16</v>
      </c>
      <c r="Z5" s="43">
        <v>20</v>
      </c>
      <c r="AA5" s="43">
        <v>18</v>
      </c>
      <c r="AB5" s="43">
        <v>8</v>
      </c>
      <c r="AC5" s="43">
        <v>18</v>
      </c>
      <c r="AD5" s="43">
        <v>20</v>
      </c>
      <c r="AE5" s="43">
        <v>16</v>
      </c>
      <c r="AF5" s="43">
        <v>14</v>
      </c>
      <c r="AG5" s="43">
        <v>6</v>
      </c>
      <c r="AH5" s="43">
        <v>12</v>
      </c>
      <c r="AI5" s="43">
        <v>4.6702957787293784E-3</v>
      </c>
      <c r="AJ5" s="43">
        <v>2.775557561562891E-17</v>
      </c>
      <c r="AK5" s="43">
        <v>1.156482317317871E-17</v>
      </c>
      <c r="AL5" s="43">
        <v>1.5199481884749171E-17</v>
      </c>
      <c r="AM5" s="43">
        <v>1.112013003410078E-2</v>
      </c>
      <c r="AN5" s="43">
        <v>1.019395853579529E-2</v>
      </c>
      <c r="AO5" s="43">
        <v>1.7038877670098131E-2</v>
      </c>
      <c r="AP5" s="43">
        <v>1.367630010835485E-2</v>
      </c>
      <c r="AQ5" s="25">
        <f t="shared" si="0"/>
        <v>7.2675028217599694E-4</v>
      </c>
      <c r="AR5" s="43">
        <v>0.13562267673111039</v>
      </c>
      <c r="AS5" s="43">
        <v>-0.1309523809523809</v>
      </c>
      <c r="AT5" s="43">
        <v>1.156482317317871E-17</v>
      </c>
      <c r="AU5" s="43">
        <v>-1.5199481884749171E-17</v>
      </c>
      <c r="AV5" s="43">
        <v>-8.0560400879829955E-18</v>
      </c>
      <c r="AW5" s="43">
        <v>0</v>
      </c>
      <c r="AX5" s="43">
        <v>-8.0560400879829955E-18</v>
      </c>
      <c r="AY5" s="43">
        <v>-8.0560400879829955E-18</v>
      </c>
      <c r="AZ5" s="43">
        <v>0.33814808179102918</v>
      </c>
      <c r="BA5" s="43">
        <v>-7.2677086707698901E-2</v>
      </c>
      <c r="BB5" s="43">
        <v>-2.5383328059232348E-2</v>
      </c>
      <c r="BC5" s="43">
        <v>-1.515789928675996E-2</v>
      </c>
      <c r="BD5" s="43" t="s">
        <v>533</v>
      </c>
      <c r="BE5" s="43" t="s">
        <v>534</v>
      </c>
      <c r="BF5" s="3"/>
      <c r="BG5" s="3"/>
      <c r="BH5" s="3"/>
    </row>
    <row r="6" spans="1:60" x14ac:dyDescent="0.3">
      <c r="B6" s="3"/>
      <c r="C6" s="3"/>
      <c r="D6" s="3"/>
      <c r="E6" s="3"/>
      <c r="F6" s="43"/>
      <c r="G6" s="43">
        <v>5</v>
      </c>
      <c r="H6" s="43">
        <v>164</v>
      </c>
      <c r="I6" s="43">
        <v>0</v>
      </c>
      <c r="J6" s="43">
        <v>0</v>
      </c>
      <c r="K6" s="43">
        <v>2.714838095093199E-17</v>
      </c>
      <c r="L6" s="43">
        <v>5.8927333239191457E-2</v>
      </c>
      <c r="M6" s="43">
        <v>4.4444444444444453E-2</v>
      </c>
      <c r="N6" s="43">
        <v>6.6666666666666666E-2</v>
      </c>
      <c r="O6" s="43">
        <v>8.8888888888888892E-2</v>
      </c>
      <c r="P6" s="43">
        <v>8.8888888888888892E-2</v>
      </c>
      <c r="Q6" s="43">
        <v>0.17777777777777781</v>
      </c>
      <c r="R6" s="43">
        <v>0</v>
      </c>
      <c r="S6" s="43">
        <v>0</v>
      </c>
      <c r="T6" s="43">
        <v>0</v>
      </c>
      <c r="U6" s="43">
        <v>1.357419047546599E-17</v>
      </c>
      <c r="V6" s="43">
        <v>0</v>
      </c>
      <c r="W6" s="43">
        <v>6</v>
      </c>
      <c r="X6" s="43">
        <v>14</v>
      </c>
      <c r="Y6" s="43">
        <v>16</v>
      </c>
      <c r="Z6" s="43">
        <v>20</v>
      </c>
      <c r="AA6" s="43">
        <v>16</v>
      </c>
      <c r="AB6" s="43">
        <v>8</v>
      </c>
      <c r="AC6" s="43">
        <v>16</v>
      </c>
      <c r="AD6" s="43">
        <v>20</v>
      </c>
      <c r="AE6" s="43">
        <v>16</v>
      </c>
      <c r="AF6" s="43">
        <v>14</v>
      </c>
      <c r="AG6" s="43">
        <v>6</v>
      </c>
      <c r="AH6" s="43">
        <v>12</v>
      </c>
      <c r="AI6" s="43">
        <v>8.0518785102973861E-3</v>
      </c>
      <c r="AJ6" s="43">
        <v>1.219512195121952E-2</v>
      </c>
      <c r="AK6" s="43">
        <v>8.1235831070133416E-18</v>
      </c>
      <c r="AL6" s="43">
        <v>1.9024797843918651E-17</v>
      </c>
      <c r="AM6" s="43">
        <v>2.984538732240138E-3</v>
      </c>
      <c r="AN6" s="43">
        <v>2.8616096690413682E-2</v>
      </c>
      <c r="AO6" s="43">
        <v>6.5107365040946302E-3</v>
      </c>
      <c r="AP6" s="43">
        <v>1.9696388915310288E-3</v>
      </c>
      <c r="AQ6" s="25">
        <f t="shared" si="0"/>
        <v>1.0876113753778335E-3</v>
      </c>
      <c r="AR6" s="43">
        <v>0.11780797607127309</v>
      </c>
      <c r="AS6" s="43">
        <v>-0.14634146341463419</v>
      </c>
      <c r="AT6" s="43">
        <v>8.1235831070133416E-18</v>
      </c>
      <c r="AU6" s="43">
        <v>-1.9024797843918651E-17</v>
      </c>
      <c r="AV6" s="43">
        <v>-8.4538100625829889E-18</v>
      </c>
      <c r="AW6" s="43">
        <v>4.2269050312914937E-18</v>
      </c>
      <c r="AX6" s="43">
        <v>-5.2836312891143683E-18</v>
      </c>
      <c r="AY6" s="43">
        <v>8.4538100625829889E-18</v>
      </c>
      <c r="AZ6" s="43">
        <v>0.30974558420515358</v>
      </c>
      <c r="BA6" s="43">
        <v>-9.6327679517128229E-2</v>
      </c>
      <c r="BB6" s="43">
        <v>-3.1917835329488303E-2</v>
      </c>
      <c r="BC6" s="43">
        <v>-2.700949790970316E-2</v>
      </c>
      <c r="BD6" s="43" t="s">
        <v>535</v>
      </c>
      <c r="BE6" s="43" t="s">
        <v>536</v>
      </c>
      <c r="BF6" s="3"/>
      <c r="BG6" s="3"/>
      <c r="BH6" s="3"/>
    </row>
    <row r="7" spans="1:60" x14ac:dyDescent="0.3">
      <c r="B7" s="3"/>
      <c r="C7" s="3"/>
      <c r="D7" s="3"/>
      <c r="E7" s="3"/>
      <c r="F7" s="43"/>
      <c r="G7" s="43">
        <v>6</v>
      </c>
      <c r="H7" s="43">
        <v>160</v>
      </c>
      <c r="I7" s="43">
        <v>0</v>
      </c>
      <c r="J7" s="43">
        <v>0</v>
      </c>
      <c r="K7" s="43">
        <v>1.1102230246251571E-17</v>
      </c>
      <c r="L7" s="43">
        <v>9.056041377158125E-2</v>
      </c>
      <c r="M7" s="43">
        <v>4.4444444444444453E-2</v>
      </c>
      <c r="N7" s="43">
        <v>6.6666666666666666E-2</v>
      </c>
      <c r="O7" s="43">
        <v>8.8888888888888892E-2</v>
      </c>
      <c r="P7" s="43">
        <v>8.8888888888888892E-2</v>
      </c>
      <c r="Q7" s="43">
        <v>0.17777777777777781</v>
      </c>
      <c r="R7" s="43">
        <v>0</v>
      </c>
      <c r="S7" s="43">
        <v>0</v>
      </c>
      <c r="T7" s="43">
        <v>0</v>
      </c>
      <c r="U7" s="43">
        <v>5.551115123125783E-18</v>
      </c>
      <c r="V7" s="43">
        <v>0</v>
      </c>
      <c r="W7" s="43">
        <v>6</v>
      </c>
      <c r="X7" s="43">
        <v>14</v>
      </c>
      <c r="Y7" s="43">
        <v>16</v>
      </c>
      <c r="Z7" s="43">
        <v>20</v>
      </c>
      <c r="AA7" s="43">
        <v>14</v>
      </c>
      <c r="AB7" s="43">
        <v>8</v>
      </c>
      <c r="AC7" s="43">
        <v>14</v>
      </c>
      <c r="AD7" s="43">
        <v>20</v>
      </c>
      <c r="AE7" s="43">
        <v>16</v>
      </c>
      <c r="AF7" s="43">
        <v>14</v>
      </c>
      <c r="AG7" s="43">
        <v>6</v>
      </c>
      <c r="AH7" s="43">
        <v>12</v>
      </c>
      <c r="AI7" s="43">
        <v>8.9745962155614312E-4</v>
      </c>
      <c r="AJ7" s="43">
        <v>1.2500000000000009E-2</v>
      </c>
      <c r="AK7" s="43">
        <v>1.1102230246251571E-17</v>
      </c>
      <c r="AL7" s="43">
        <v>0</v>
      </c>
      <c r="AM7" s="43">
        <v>2.2862890209870419E-3</v>
      </c>
      <c r="AN7" s="43">
        <v>7.7324218749999646E-3</v>
      </c>
      <c r="AO7" s="43">
        <v>1.092154059003605E-2</v>
      </c>
      <c r="AP7" s="43">
        <v>2.7198610337604979E-3</v>
      </c>
      <c r="AQ7" s="25">
        <f t="shared" si="0"/>
        <v>3.4875059221556152E-4</v>
      </c>
      <c r="AR7" s="43">
        <v>9.910254037844396E-2</v>
      </c>
      <c r="AS7" s="43">
        <v>-0.16250000000000001</v>
      </c>
      <c r="AT7" s="43">
        <v>1.1102230246251571E-17</v>
      </c>
      <c r="AU7" s="43">
        <v>0</v>
      </c>
      <c r="AV7" s="43">
        <v>-8.8817841970012525E-18</v>
      </c>
      <c r="AW7" s="43">
        <v>-4.4408920985006263E-18</v>
      </c>
      <c r="AX7" s="43">
        <v>-2.2204460492503131E-18</v>
      </c>
      <c r="AY7" s="43">
        <v>-4.4408920985006263E-18</v>
      </c>
      <c r="AZ7" s="43">
        <v>0.29769467050129472</v>
      </c>
      <c r="BA7" s="43">
        <v>-0.1099355468749999</v>
      </c>
      <c r="BB7" s="43">
        <v>-4.5784194066538927E-2</v>
      </c>
      <c r="BC7" s="43">
        <v>-4.4776219705042322E-2</v>
      </c>
      <c r="BD7" s="43" t="s">
        <v>537</v>
      </c>
      <c r="BE7" s="43" t="s">
        <v>538</v>
      </c>
      <c r="BF7" s="3"/>
      <c r="BG7" s="3"/>
      <c r="BH7" s="3"/>
    </row>
    <row r="8" spans="1:60" x14ac:dyDescent="0.3">
      <c r="B8" s="3"/>
      <c r="C8" s="3"/>
      <c r="D8" s="3"/>
      <c r="E8" s="3"/>
      <c r="F8" s="43"/>
      <c r="G8" s="43">
        <v>7</v>
      </c>
      <c r="H8" s="43">
        <v>156</v>
      </c>
      <c r="I8" s="43">
        <v>0</v>
      </c>
      <c r="J8" s="43">
        <v>0</v>
      </c>
      <c r="K8" s="43">
        <v>2.9178938467712449E-17</v>
      </c>
      <c r="L8" s="43">
        <v>9.5858931473188747E-2</v>
      </c>
      <c r="M8" s="43">
        <v>4.4444444444444453E-2</v>
      </c>
      <c r="N8" s="43">
        <v>6.6666666666666666E-2</v>
      </c>
      <c r="O8" s="43">
        <v>7.7777777777777779E-2</v>
      </c>
      <c r="P8" s="43">
        <v>7.7777777777777779E-2</v>
      </c>
      <c r="Q8" s="43">
        <v>0.15555555555555561</v>
      </c>
      <c r="R8" s="43">
        <v>0</v>
      </c>
      <c r="S8" s="43">
        <v>0</v>
      </c>
      <c r="T8" s="43">
        <v>0</v>
      </c>
      <c r="U8" s="43">
        <v>1.4589469233856221E-17</v>
      </c>
      <c r="V8" s="43">
        <v>0</v>
      </c>
      <c r="W8" s="43">
        <v>6</v>
      </c>
      <c r="X8" s="43">
        <v>14</v>
      </c>
      <c r="Y8" s="43">
        <v>14</v>
      </c>
      <c r="Z8" s="43">
        <v>20</v>
      </c>
      <c r="AA8" s="43">
        <v>14</v>
      </c>
      <c r="AB8" s="43">
        <v>8</v>
      </c>
      <c r="AC8" s="43">
        <v>14</v>
      </c>
      <c r="AD8" s="43">
        <v>20</v>
      </c>
      <c r="AE8" s="43">
        <v>14</v>
      </c>
      <c r="AF8" s="43">
        <v>14</v>
      </c>
      <c r="AG8" s="43">
        <v>6</v>
      </c>
      <c r="AH8" s="43">
        <v>12</v>
      </c>
      <c r="AI8" s="43">
        <v>9.2047140672420202E-4</v>
      </c>
      <c r="AJ8" s="43">
        <v>1.282051282051286E-2</v>
      </c>
      <c r="AK8" s="43">
        <v>9.2518585385429707E-18</v>
      </c>
      <c r="AL8" s="43">
        <v>1.992707992916948E-17</v>
      </c>
      <c r="AM8" s="43">
        <v>2.7369491799078549E-4</v>
      </c>
      <c r="AN8" s="43">
        <v>7.6598560326370663E-3</v>
      </c>
      <c r="AO8" s="43">
        <v>1.2667278979250589E-2</v>
      </c>
      <c r="AP8" s="43">
        <v>1.467245791067537E-3</v>
      </c>
      <c r="AQ8" s="25">
        <f t="shared" si="0"/>
        <v>3.8657388688996113E-4</v>
      </c>
      <c r="AR8" s="43">
        <v>0.1016436311573784</v>
      </c>
      <c r="AS8" s="43">
        <v>-0.14102564102564111</v>
      </c>
      <c r="AT8" s="43">
        <v>9.2518585385429707E-18</v>
      </c>
      <c r="AU8" s="43">
        <v>-1.992707992916948E-17</v>
      </c>
      <c r="AV8" s="43">
        <v>-4.6715498735049317E-18</v>
      </c>
      <c r="AW8" s="43">
        <v>9.3430997470098648E-18</v>
      </c>
      <c r="AX8" s="43">
        <v>4.6715498735049317E-18</v>
      </c>
      <c r="AY8" s="43">
        <v>9.3430997470098648E-18</v>
      </c>
      <c r="AZ8" s="43">
        <v>0.30490291400989211</v>
      </c>
      <c r="BA8" s="43">
        <v>-0.1070125086397275</v>
      </c>
      <c r="BB8" s="43">
        <v>-5.0505707095563367E-2</v>
      </c>
      <c r="BC8" s="43">
        <v>-4.5353224377625373E-2</v>
      </c>
      <c r="BD8" s="43" t="s">
        <v>539</v>
      </c>
      <c r="BE8" s="43" t="s">
        <v>540</v>
      </c>
      <c r="BF8" s="3"/>
      <c r="BG8" s="3"/>
      <c r="BH8" s="3"/>
    </row>
    <row r="9" spans="1:60" x14ac:dyDescent="0.3">
      <c r="B9" s="3"/>
      <c r="C9" s="3"/>
      <c r="D9" s="3"/>
      <c r="E9" s="3"/>
      <c r="F9" s="43"/>
      <c r="G9" s="43">
        <v>8</v>
      </c>
      <c r="H9" s="43">
        <v>152</v>
      </c>
      <c r="I9" s="43">
        <v>0</v>
      </c>
      <c r="J9" s="43">
        <v>0</v>
      </c>
      <c r="K9" s="43">
        <v>2.6294755846385291E-17</v>
      </c>
      <c r="L9" s="43">
        <v>0.101686857363035</v>
      </c>
      <c r="M9" s="43">
        <v>3.3333333333333333E-2</v>
      </c>
      <c r="N9" s="43">
        <v>5.5555555555555552E-2</v>
      </c>
      <c r="O9" s="43">
        <v>7.7777777777777779E-2</v>
      </c>
      <c r="P9" s="43">
        <v>7.7777777777777779E-2</v>
      </c>
      <c r="Q9" s="43">
        <v>0.15555555555555561</v>
      </c>
      <c r="R9" s="43">
        <v>0</v>
      </c>
      <c r="S9" s="43">
        <v>0</v>
      </c>
      <c r="T9" s="43">
        <v>0</v>
      </c>
      <c r="U9" s="43">
        <v>1.3147377923192639E-17</v>
      </c>
      <c r="V9" s="43">
        <v>0</v>
      </c>
      <c r="W9" s="43">
        <v>6</v>
      </c>
      <c r="X9" s="43">
        <v>14</v>
      </c>
      <c r="Y9" s="43">
        <v>14</v>
      </c>
      <c r="Z9" s="43">
        <v>20</v>
      </c>
      <c r="AA9" s="43">
        <v>14</v>
      </c>
      <c r="AB9" s="43">
        <v>6</v>
      </c>
      <c r="AC9" s="43">
        <v>14</v>
      </c>
      <c r="AD9" s="43">
        <v>20</v>
      </c>
      <c r="AE9" s="43">
        <v>14</v>
      </c>
      <c r="AF9" s="43">
        <v>14</v>
      </c>
      <c r="AG9" s="43">
        <v>6</v>
      </c>
      <c r="AH9" s="43">
        <v>10</v>
      </c>
      <c r="AI9" s="43">
        <v>9.4469433848012874E-4</v>
      </c>
      <c r="AJ9" s="43">
        <v>1.315789473684204E-2</v>
      </c>
      <c r="AK9" s="43">
        <v>1.4608197692436269E-17</v>
      </c>
      <c r="AL9" s="43">
        <v>1.168655815394902E-17</v>
      </c>
      <c r="AM9" s="43">
        <v>2.1937316251633861E-2</v>
      </c>
      <c r="AN9" s="43">
        <v>1.0002824755795361E-2</v>
      </c>
      <c r="AO9" s="43">
        <v>1.0221318821203629E-2</v>
      </c>
      <c r="AP9" s="43">
        <v>2.4857668956124661E-3</v>
      </c>
      <c r="AQ9" s="25">
        <f t="shared" si="0"/>
        <v>8.6597938422233788E-4</v>
      </c>
      <c r="AR9" s="43">
        <v>0.1043184635562568</v>
      </c>
      <c r="AS9" s="43">
        <v>-0.17105263157894729</v>
      </c>
      <c r="AT9" s="43">
        <v>1.4608197692436269E-17</v>
      </c>
      <c r="AU9" s="43">
        <v>-1.168655815394902E-17</v>
      </c>
      <c r="AV9" s="43">
        <v>1.4761968194461919E-17</v>
      </c>
      <c r="AW9" s="43">
        <v>0</v>
      </c>
      <c r="AX9" s="43">
        <v>0</v>
      </c>
      <c r="AY9" s="43">
        <v>-2.9523936388923832E-17</v>
      </c>
      <c r="AZ9" s="43">
        <v>0.29647890355201417</v>
      </c>
      <c r="BA9" s="43">
        <v>-0.1387957428196529</v>
      </c>
      <c r="BB9" s="43">
        <v>-5.3711556277713728E-2</v>
      </c>
      <c r="BC9" s="43">
        <v>-4.7975301085321248E-2</v>
      </c>
      <c r="BD9" s="43" t="s">
        <v>541</v>
      </c>
      <c r="BE9" s="43" t="s">
        <v>542</v>
      </c>
      <c r="BF9" s="3"/>
      <c r="BG9" s="3"/>
      <c r="BH9" s="3"/>
    </row>
    <row r="10" spans="1:60" x14ac:dyDescent="0.3">
      <c r="B10" s="3"/>
      <c r="C10" s="3"/>
      <c r="D10" s="3"/>
      <c r="E10" s="3"/>
      <c r="F10" s="43"/>
      <c r="G10" s="43">
        <v>9</v>
      </c>
      <c r="H10" s="43">
        <v>148</v>
      </c>
      <c r="I10" s="43">
        <v>0</v>
      </c>
      <c r="J10" s="43">
        <v>0</v>
      </c>
      <c r="K10" s="43">
        <v>2.400482215405744E-17</v>
      </c>
      <c r="L10" s="43">
        <v>8.4573620381815762E-2</v>
      </c>
      <c r="M10" s="43">
        <v>3.3333333333333333E-2</v>
      </c>
      <c r="N10" s="43">
        <v>5.5555555555555552E-2</v>
      </c>
      <c r="O10" s="43">
        <v>7.7777777777777779E-2</v>
      </c>
      <c r="P10" s="43">
        <v>7.7777777777777779E-2</v>
      </c>
      <c r="Q10" s="43">
        <v>0.15555555555555561</v>
      </c>
      <c r="R10" s="43">
        <v>0</v>
      </c>
      <c r="S10" s="43">
        <v>0</v>
      </c>
      <c r="T10" s="43">
        <v>0</v>
      </c>
      <c r="U10" s="43">
        <v>1.200241107702872E-17</v>
      </c>
      <c r="V10" s="43">
        <v>0</v>
      </c>
      <c r="W10" s="43">
        <v>6</v>
      </c>
      <c r="X10" s="43">
        <v>14</v>
      </c>
      <c r="Y10" s="43">
        <v>14</v>
      </c>
      <c r="Z10" s="43">
        <v>20</v>
      </c>
      <c r="AA10" s="43">
        <v>12</v>
      </c>
      <c r="AB10" s="43">
        <v>6</v>
      </c>
      <c r="AC10" s="43">
        <v>12</v>
      </c>
      <c r="AD10" s="43">
        <v>20</v>
      </c>
      <c r="AE10" s="43">
        <v>14</v>
      </c>
      <c r="AF10" s="43">
        <v>14</v>
      </c>
      <c r="AG10" s="43">
        <v>6</v>
      </c>
      <c r="AH10" s="43">
        <v>10</v>
      </c>
      <c r="AI10" s="43">
        <v>9.7022661789848696E-4</v>
      </c>
      <c r="AJ10" s="43">
        <v>1.351351351351349E-2</v>
      </c>
      <c r="AK10" s="43">
        <v>1.200241107702872E-17</v>
      </c>
      <c r="AL10" s="43">
        <v>1.200241107702872E-17</v>
      </c>
      <c r="AM10" s="43">
        <v>1.1509480196871039E-2</v>
      </c>
      <c r="AN10" s="43">
        <v>2.2163050559690419E-2</v>
      </c>
      <c r="AO10" s="43">
        <v>3.1518527106193031E-3</v>
      </c>
      <c r="AP10" s="43">
        <v>1.318195538897602E-2</v>
      </c>
      <c r="AQ10" s="25">
        <f t="shared" si="0"/>
        <v>9.9092345506994299E-4</v>
      </c>
      <c r="AR10" s="43">
        <v>8.3731789496035672E-2</v>
      </c>
      <c r="AS10" s="43">
        <v>-0.1891891891891892</v>
      </c>
      <c r="AT10" s="43">
        <v>1.200241107702872E-17</v>
      </c>
      <c r="AU10" s="43">
        <v>-1.200241107702872E-17</v>
      </c>
      <c r="AV10" s="43">
        <v>0</v>
      </c>
      <c r="AW10" s="43">
        <v>2.0760927268374001E-17</v>
      </c>
      <c r="AX10" s="43">
        <v>-5.1902318170935004E-18</v>
      </c>
      <c r="AY10" s="43">
        <v>2.0760927268374001E-17</v>
      </c>
      <c r="AZ10" s="43">
        <v>0.28640831884874202</v>
      </c>
      <c r="BA10" s="43">
        <v>-0.14973693562079241</v>
      </c>
      <c r="BB10" s="43">
        <v>-4.881051378662693E-2</v>
      </c>
      <c r="BC10" s="43">
        <v>-3.5763106595188832E-2</v>
      </c>
      <c r="BD10" s="43" t="s">
        <v>543</v>
      </c>
      <c r="BE10" s="43" t="s">
        <v>544</v>
      </c>
      <c r="BF10" s="3"/>
      <c r="BG10" s="3"/>
      <c r="BH10" s="3"/>
    </row>
    <row r="11" spans="1:60" x14ac:dyDescent="0.3">
      <c r="B11" s="3"/>
      <c r="C11" s="3"/>
      <c r="D11" s="3"/>
      <c r="E11" s="3"/>
      <c r="F11" s="43"/>
      <c r="G11" s="43">
        <v>10</v>
      </c>
      <c r="H11" s="43">
        <v>144</v>
      </c>
      <c r="I11" s="43">
        <v>0</v>
      </c>
      <c r="J11" s="43">
        <v>0</v>
      </c>
      <c r="K11" s="43">
        <v>2.3129646346357429E-17</v>
      </c>
      <c r="L11" s="43">
        <v>9.1117133650280055E-2</v>
      </c>
      <c r="M11" s="43">
        <v>3.3333333333333333E-2</v>
      </c>
      <c r="N11" s="43">
        <v>5.5555555555555552E-2</v>
      </c>
      <c r="O11" s="43">
        <v>6.6666666666666666E-2</v>
      </c>
      <c r="P11" s="43">
        <v>6.6666666666666666E-2</v>
      </c>
      <c r="Q11" s="43">
        <v>0.1333333333333333</v>
      </c>
      <c r="R11" s="43">
        <v>0</v>
      </c>
      <c r="S11" s="43">
        <v>0</v>
      </c>
      <c r="T11" s="43">
        <v>0</v>
      </c>
      <c r="U11" s="43">
        <v>1.156482317317871E-17</v>
      </c>
      <c r="V11" s="43">
        <v>0</v>
      </c>
      <c r="W11" s="43">
        <v>6</v>
      </c>
      <c r="X11" s="43">
        <v>14</v>
      </c>
      <c r="Y11" s="43">
        <v>12</v>
      </c>
      <c r="Z11" s="43">
        <v>20</v>
      </c>
      <c r="AA11" s="43">
        <v>12</v>
      </c>
      <c r="AB11" s="43">
        <v>6</v>
      </c>
      <c r="AC11" s="43">
        <v>12</v>
      </c>
      <c r="AD11" s="43">
        <v>20</v>
      </c>
      <c r="AE11" s="43">
        <v>12</v>
      </c>
      <c r="AF11" s="43">
        <v>14</v>
      </c>
      <c r="AG11" s="43">
        <v>6</v>
      </c>
      <c r="AH11" s="43">
        <v>10</v>
      </c>
      <c r="AI11" s="43">
        <v>1.2891711531604341E-2</v>
      </c>
      <c r="AJ11" s="43">
        <v>5.5511151231257827E-17</v>
      </c>
      <c r="AK11" s="43">
        <v>6.1679056923619797E-18</v>
      </c>
      <c r="AL11" s="43">
        <v>1.6961740653995449E-17</v>
      </c>
      <c r="AM11" s="43">
        <v>1.229175111492775E-2</v>
      </c>
      <c r="AN11" s="43">
        <v>7.2016460905350022E-3</v>
      </c>
      <c r="AO11" s="43">
        <v>8.8318714540673582E-3</v>
      </c>
      <c r="AP11" s="43">
        <v>3.396833180996039E-3</v>
      </c>
      <c r="AQ11" s="25">
        <f t="shared" si="0"/>
        <v>4.5868750713943152E-4</v>
      </c>
      <c r="AR11" s="43">
        <v>8.6057672537592209E-2</v>
      </c>
      <c r="AS11" s="43">
        <v>-0.16666666666666671</v>
      </c>
      <c r="AT11" s="43">
        <v>6.1679056923619797E-18</v>
      </c>
      <c r="AU11" s="43">
        <v>-1.6961740653995449E-17</v>
      </c>
      <c r="AV11" s="43">
        <v>-5.4825828376550937E-18</v>
      </c>
      <c r="AW11" s="43">
        <v>0</v>
      </c>
      <c r="AX11" s="43">
        <v>-5.4825828376550937E-18</v>
      </c>
      <c r="AY11" s="43">
        <v>0</v>
      </c>
      <c r="AZ11" s="43">
        <v>0.29393529226024201</v>
      </c>
      <c r="BA11" s="43">
        <v>-0.14673353909465009</v>
      </c>
      <c r="BB11" s="43">
        <v>-5.4030397608585343E-2</v>
      </c>
      <c r="BC11" s="43">
        <v>-3.7086736041694712E-2</v>
      </c>
      <c r="BD11" s="43" t="s">
        <v>545</v>
      </c>
      <c r="BE11" s="43" t="s">
        <v>546</v>
      </c>
      <c r="BF11" s="3"/>
      <c r="BG11" s="3"/>
      <c r="BH11" s="3"/>
    </row>
    <row r="12" spans="1:60" x14ac:dyDescent="0.3">
      <c r="B12" s="3"/>
      <c r="C12" s="3"/>
      <c r="D12" s="3"/>
      <c r="E12" s="3"/>
      <c r="F12" s="43"/>
      <c r="G12" s="43">
        <v>11</v>
      </c>
      <c r="H12" s="43">
        <v>140</v>
      </c>
      <c r="I12" s="43">
        <v>0</v>
      </c>
      <c r="J12" s="43">
        <v>0</v>
      </c>
      <c r="K12" s="43">
        <v>8.8049121752849412E-18</v>
      </c>
      <c r="L12" s="43">
        <v>6.8099849102165266E-2</v>
      </c>
      <c r="M12" s="43">
        <v>3.3333333333333333E-2</v>
      </c>
      <c r="N12" s="43">
        <v>5.5555555555555552E-2</v>
      </c>
      <c r="O12" s="43">
        <v>6.6666666666666666E-2</v>
      </c>
      <c r="P12" s="43">
        <v>6.6666666666666666E-2</v>
      </c>
      <c r="Q12" s="43">
        <v>0.1333333333333333</v>
      </c>
      <c r="R12" s="43">
        <v>0</v>
      </c>
      <c r="S12" s="43">
        <v>0</v>
      </c>
      <c r="T12" s="43">
        <v>0</v>
      </c>
      <c r="U12" s="43">
        <v>4.4024560876424706E-18</v>
      </c>
      <c r="V12" s="43">
        <v>0</v>
      </c>
      <c r="W12" s="43">
        <v>6</v>
      </c>
      <c r="X12" s="43">
        <v>14</v>
      </c>
      <c r="Y12" s="43">
        <v>12</v>
      </c>
      <c r="Z12" s="43">
        <v>18</v>
      </c>
      <c r="AA12" s="43">
        <v>12</v>
      </c>
      <c r="AB12" s="43">
        <v>6</v>
      </c>
      <c r="AC12" s="43">
        <v>12</v>
      </c>
      <c r="AD12" s="43">
        <v>18</v>
      </c>
      <c r="AE12" s="43">
        <v>12</v>
      </c>
      <c r="AF12" s="43">
        <v>14</v>
      </c>
      <c r="AG12" s="43">
        <v>6</v>
      </c>
      <c r="AH12" s="43">
        <v>10</v>
      </c>
      <c r="AI12" s="43">
        <v>1.3260046146793049E-2</v>
      </c>
      <c r="AJ12" s="43">
        <v>2.775557561562891E-17</v>
      </c>
      <c r="AK12" s="43">
        <v>6.3441315692866094E-18</v>
      </c>
      <c r="AL12" s="43">
        <v>2.460780605998333E-18</v>
      </c>
      <c r="AM12" s="43">
        <v>1.968443433432249E-2</v>
      </c>
      <c r="AN12" s="43">
        <v>6.7434402332361421E-3</v>
      </c>
      <c r="AO12" s="43">
        <v>5.4856387849227736E-3</v>
      </c>
      <c r="AP12" s="43">
        <v>1.3467578728239629E-2</v>
      </c>
      <c r="AQ12" s="25">
        <f t="shared" si="0"/>
        <v>8.2024767473654482E-4</v>
      </c>
      <c r="AR12" s="43">
        <v>7.4230748895809134E-2</v>
      </c>
      <c r="AS12" s="43">
        <v>-0.15714285714285711</v>
      </c>
      <c r="AT12" s="43">
        <v>6.3441315692866094E-18</v>
      </c>
      <c r="AU12" s="43">
        <v>-2.460780605998333E-18</v>
      </c>
      <c r="AV12" s="43">
        <v>5.8003488633477568E-18</v>
      </c>
      <c r="AW12" s="43">
        <v>0</v>
      </c>
      <c r="AX12" s="43">
        <v>-8.7005232950216345E-18</v>
      </c>
      <c r="AY12" s="43">
        <v>0</v>
      </c>
      <c r="AZ12" s="43">
        <v>0.28986515855705319</v>
      </c>
      <c r="BA12" s="43">
        <v>-0.1416005830903789</v>
      </c>
      <c r="BB12" s="43">
        <v>-4.3437061509843403E-2</v>
      </c>
      <c r="BC12" s="43">
        <v>-2.4662787592321871E-2</v>
      </c>
      <c r="BD12" s="43" t="s">
        <v>547</v>
      </c>
      <c r="BE12" s="43" t="s">
        <v>548</v>
      </c>
      <c r="BF12" s="3"/>
      <c r="BG12" s="3"/>
      <c r="BH12" s="3"/>
    </row>
    <row r="13" spans="1:60" x14ac:dyDescent="0.3">
      <c r="B13" s="3"/>
      <c r="C13" s="3"/>
      <c r="D13" s="3"/>
      <c r="E13" s="3"/>
      <c r="F13" s="43"/>
      <c r="G13" s="43">
        <v>12</v>
      </c>
      <c r="H13" s="43">
        <v>136</v>
      </c>
      <c r="I13" s="43">
        <v>0</v>
      </c>
      <c r="J13" s="43">
        <v>0</v>
      </c>
      <c r="K13" s="43">
        <v>1.632680918566407E-17</v>
      </c>
      <c r="L13" s="43">
        <v>8.2639847889517393E-2</v>
      </c>
      <c r="M13" s="43">
        <v>3.3333333333333333E-2</v>
      </c>
      <c r="N13" s="43">
        <v>5.5555555555555552E-2</v>
      </c>
      <c r="O13" s="43">
        <v>6.6666666666666666E-2</v>
      </c>
      <c r="P13" s="43">
        <v>6.6666666666666666E-2</v>
      </c>
      <c r="Q13" s="43">
        <v>0.1333333333333333</v>
      </c>
      <c r="R13" s="43">
        <v>0</v>
      </c>
      <c r="S13" s="43">
        <v>0</v>
      </c>
      <c r="T13" s="43">
        <v>0</v>
      </c>
      <c r="U13" s="43">
        <v>8.1634045928320337E-18</v>
      </c>
      <c r="V13" s="43">
        <v>0</v>
      </c>
      <c r="W13" s="43">
        <v>6</v>
      </c>
      <c r="X13" s="43">
        <v>14</v>
      </c>
      <c r="Y13" s="43">
        <v>12</v>
      </c>
      <c r="Z13" s="43">
        <v>16</v>
      </c>
      <c r="AA13" s="43">
        <v>12</v>
      </c>
      <c r="AB13" s="43">
        <v>6</v>
      </c>
      <c r="AC13" s="43">
        <v>12</v>
      </c>
      <c r="AD13" s="43">
        <v>16</v>
      </c>
      <c r="AE13" s="43">
        <v>12</v>
      </c>
      <c r="AF13" s="43">
        <v>14</v>
      </c>
      <c r="AG13" s="43">
        <v>6</v>
      </c>
      <c r="AH13" s="43">
        <v>10</v>
      </c>
      <c r="AI13" s="43">
        <v>1.0558348488895271E-3</v>
      </c>
      <c r="AJ13" s="43">
        <v>1.470588235294118E-2</v>
      </c>
      <c r="AK13" s="43">
        <v>1.306144734853125E-17</v>
      </c>
      <c r="AL13" s="43">
        <v>3.2653618371328129E-18</v>
      </c>
      <c r="AM13" s="43">
        <v>1.402611098220052E-2</v>
      </c>
      <c r="AN13" s="43">
        <v>1.067003358436786E-2</v>
      </c>
      <c r="AO13" s="43">
        <v>1.443676646864051E-2</v>
      </c>
      <c r="AP13" s="43">
        <v>2.0557747347111782E-2</v>
      </c>
      <c r="AQ13" s="25">
        <f t="shared" si="0"/>
        <v>1.1590003710409652E-3</v>
      </c>
      <c r="AR13" s="43">
        <v>6.170812386333293E-2</v>
      </c>
      <c r="AS13" s="43">
        <v>-0.1470588235294118</v>
      </c>
      <c r="AT13" s="43">
        <v>1.306144734853125E-17</v>
      </c>
      <c r="AU13" s="43">
        <v>-3.2653618371328129E-18</v>
      </c>
      <c r="AV13" s="43">
        <v>0</v>
      </c>
      <c r="AW13" s="43">
        <v>0</v>
      </c>
      <c r="AX13" s="43">
        <v>-3.073281729066177E-18</v>
      </c>
      <c r="AY13" s="43">
        <v>1.2293126916264709E-17</v>
      </c>
      <c r="AZ13" s="43">
        <v>0.29178721828420617</v>
      </c>
      <c r="BA13" s="43">
        <v>-0.13962637390596369</v>
      </c>
      <c r="BB13" s="43">
        <v>-4.996889410717012E-2</v>
      </c>
      <c r="BC13" s="43">
        <v>-3.2670953782347273E-2</v>
      </c>
      <c r="BD13" s="43" t="s">
        <v>549</v>
      </c>
      <c r="BE13" s="43" t="s">
        <v>550</v>
      </c>
      <c r="BF13" s="3"/>
      <c r="BG13" s="3"/>
      <c r="BH13" s="3"/>
    </row>
    <row r="14" spans="1:60" x14ac:dyDescent="0.3">
      <c r="B14" s="3"/>
      <c r="C14" s="3"/>
      <c r="D14" s="3"/>
      <c r="E14" s="3"/>
      <c r="F14" s="43"/>
      <c r="G14" s="43">
        <v>13</v>
      </c>
      <c r="H14" s="43">
        <v>132</v>
      </c>
      <c r="I14" s="43">
        <v>0</v>
      </c>
      <c r="J14" s="43">
        <v>0</v>
      </c>
      <c r="K14" s="43">
        <v>2.018587317500285E-17</v>
      </c>
      <c r="L14" s="43">
        <v>3.9052034332753033E-2</v>
      </c>
      <c r="M14" s="43">
        <v>3.3333333333333333E-2</v>
      </c>
      <c r="N14" s="43">
        <v>5.5555555555555552E-2</v>
      </c>
      <c r="O14" s="43">
        <v>6.6666666666666666E-2</v>
      </c>
      <c r="P14" s="43">
        <v>6.6666666666666666E-2</v>
      </c>
      <c r="Q14" s="43">
        <v>0.1333333333333333</v>
      </c>
      <c r="R14" s="43">
        <v>0</v>
      </c>
      <c r="S14" s="43">
        <v>0</v>
      </c>
      <c r="T14" s="43">
        <v>0</v>
      </c>
      <c r="U14" s="43">
        <v>1.009293658750142E-17</v>
      </c>
      <c r="V14" s="43">
        <v>0</v>
      </c>
      <c r="W14" s="43">
        <v>6</v>
      </c>
      <c r="X14" s="43">
        <v>14</v>
      </c>
      <c r="Y14" s="43">
        <v>12</v>
      </c>
      <c r="Z14" s="43">
        <v>16</v>
      </c>
      <c r="AA14" s="43">
        <v>10</v>
      </c>
      <c r="AB14" s="43">
        <v>6</v>
      </c>
      <c r="AC14" s="43">
        <v>10</v>
      </c>
      <c r="AD14" s="43">
        <v>16</v>
      </c>
      <c r="AE14" s="43">
        <v>12</v>
      </c>
      <c r="AF14" s="43">
        <v>14</v>
      </c>
      <c r="AG14" s="43">
        <v>6</v>
      </c>
      <c r="AH14" s="43">
        <v>10</v>
      </c>
      <c r="AI14" s="43">
        <v>2.9720064046459692E-3</v>
      </c>
      <c r="AJ14" s="43">
        <v>2.775557561562891E-17</v>
      </c>
      <c r="AK14" s="43">
        <v>1.177509268541833E-17</v>
      </c>
      <c r="AL14" s="43">
        <v>8.4107804895845195E-18</v>
      </c>
      <c r="AM14" s="43">
        <v>2.25642233909773E-3</v>
      </c>
      <c r="AN14" s="43">
        <v>1.589239502462644E-2</v>
      </c>
      <c r="AO14" s="43">
        <v>5.502909677292625E-3</v>
      </c>
      <c r="AP14" s="43">
        <v>6.6330938139429101E-3</v>
      </c>
      <c r="AQ14" s="25">
        <f t="shared" si="0"/>
        <v>3.4077243192141572E-4</v>
      </c>
      <c r="AR14" s="43">
        <v>3.7334872956632743E-2</v>
      </c>
      <c r="AS14" s="43">
        <v>-0.16666666666666671</v>
      </c>
      <c r="AT14" s="43">
        <v>1.177509268541833E-17</v>
      </c>
      <c r="AU14" s="43">
        <v>-8.4107804895845195E-18</v>
      </c>
      <c r="AV14" s="43">
        <v>-1.468063503636571E-17</v>
      </c>
      <c r="AW14" s="43">
        <v>-1.304945336565841E-17</v>
      </c>
      <c r="AX14" s="43">
        <v>-3.262363341414601E-18</v>
      </c>
      <c r="AY14" s="43">
        <v>6.5247266828292027E-18</v>
      </c>
      <c r="AZ14" s="43">
        <v>0.26398785567811489</v>
      </c>
      <c r="BA14" s="43">
        <v>-0.16745624286946589</v>
      </c>
      <c r="BB14" s="43">
        <v>-3.1461027788186158E-2</v>
      </c>
      <c r="BC14" s="43">
        <v>-7.5910065445668603E-3</v>
      </c>
      <c r="BD14" s="43" t="s">
        <v>551</v>
      </c>
      <c r="BE14" s="43" t="s">
        <v>552</v>
      </c>
      <c r="BF14" s="3"/>
      <c r="BG14" s="3"/>
      <c r="BH14" s="3"/>
    </row>
    <row r="15" spans="1:60" x14ac:dyDescent="0.3">
      <c r="B15" s="3"/>
      <c r="C15" s="3"/>
      <c r="D15" s="3"/>
      <c r="E15" s="3"/>
      <c r="F15" s="43"/>
      <c r="G15" s="43">
        <v>14</v>
      </c>
      <c r="H15" s="43">
        <v>128</v>
      </c>
      <c r="I15" s="43">
        <v>0</v>
      </c>
      <c r="J15" s="43">
        <v>0</v>
      </c>
      <c r="K15" s="43">
        <v>2.9923979960599922E-17</v>
      </c>
      <c r="L15" s="43">
        <v>6.2450093934687499E-2</v>
      </c>
      <c r="M15" s="43">
        <v>3.3333333333333333E-2</v>
      </c>
      <c r="N15" s="43">
        <v>5.5555555555555552E-2</v>
      </c>
      <c r="O15" s="43">
        <v>6.6666666666666666E-2</v>
      </c>
      <c r="P15" s="43">
        <v>6.6666666666666666E-2</v>
      </c>
      <c r="Q15" s="43">
        <v>0.1333333333333333</v>
      </c>
      <c r="R15" s="43">
        <v>0</v>
      </c>
      <c r="S15" s="43">
        <v>0</v>
      </c>
      <c r="T15" s="43">
        <v>0</v>
      </c>
      <c r="U15" s="43">
        <v>1.4961989980299961E-17</v>
      </c>
      <c r="V15" s="43">
        <v>0</v>
      </c>
      <c r="W15" s="43">
        <v>6</v>
      </c>
      <c r="X15" s="43">
        <v>14</v>
      </c>
      <c r="Y15" s="43">
        <v>12</v>
      </c>
      <c r="Z15" s="43">
        <v>14</v>
      </c>
      <c r="AA15" s="43">
        <v>10</v>
      </c>
      <c r="AB15" s="43">
        <v>6</v>
      </c>
      <c r="AC15" s="43">
        <v>10</v>
      </c>
      <c r="AD15" s="43">
        <v>14</v>
      </c>
      <c r="AE15" s="43">
        <v>12</v>
      </c>
      <c r="AF15" s="43">
        <v>14</v>
      </c>
      <c r="AG15" s="43">
        <v>6</v>
      </c>
      <c r="AH15" s="43">
        <v>10</v>
      </c>
      <c r="AI15" s="43">
        <v>3.0648816047911462E-3</v>
      </c>
      <c r="AJ15" s="43">
        <v>1.110223024625157E-16</v>
      </c>
      <c r="AK15" s="43">
        <v>1.6046192152785469E-17</v>
      </c>
      <c r="AL15" s="43">
        <v>1.387778780781446E-17</v>
      </c>
      <c r="AM15" s="43">
        <v>1.3309098289166821E-2</v>
      </c>
      <c r="AN15" s="43">
        <v>4.543304443359375E-3</v>
      </c>
      <c r="AO15" s="43">
        <v>1.506259055708524E-2</v>
      </c>
      <c r="AP15" s="43">
        <v>1.540149853684635E-2</v>
      </c>
      <c r="AQ15" s="25">
        <f t="shared" si="0"/>
        <v>6.7125500325801316E-4</v>
      </c>
      <c r="AR15" s="43">
        <v>2.2876587736527509E-2</v>
      </c>
      <c r="AS15" s="43">
        <v>-0.15625</v>
      </c>
      <c r="AT15" s="43">
        <v>1.6046192152785469E-17</v>
      </c>
      <c r="AU15" s="43">
        <v>-1.387778780781446E-17</v>
      </c>
      <c r="AV15" s="43">
        <v>-5.2041704279304213E-18</v>
      </c>
      <c r="AW15" s="43">
        <v>0</v>
      </c>
      <c r="AX15" s="43">
        <v>0</v>
      </c>
      <c r="AY15" s="43">
        <v>-6.9388939039072284E-18</v>
      </c>
      <c r="AZ15" s="43">
        <v>0.2432626844337058</v>
      </c>
      <c r="BA15" s="43">
        <v>-0.1487770080566406</v>
      </c>
      <c r="BB15" s="43">
        <v>-4.3797828653899279E-2</v>
      </c>
      <c r="BC15" s="43">
        <v>-1.865226528078822E-2</v>
      </c>
      <c r="BD15" s="43" t="s">
        <v>553</v>
      </c>
      <c r="BE15" s="43" t="s">
        <v>554</v>
      </c>
      <c r="BF15" s="3"/>
      <c r="BG15" s="3"/>
      <c r="BH15" s="3"/>
    </row>
    <row r="16" spans="1:60" x14ac:dyDescent="0.3">
      <c r="B16" s="3"/>
      <c r="C16" s="3"/>
      <c r="D16" s="3"/>
      <c r="E16" s="3"/>
      <c r="F16" s="43"/>
      <c r="G16" s="43">
        <v>15</v>
      </c>
      <c r="H16" s="43">
        <v>124</v>
      </c>
      <c r="I16" s="43">
        <v>0</v>
      </c>
      <c r="J16" s="43">
        <v>0</v>
      </c>
      <c r="K16" s="43">
        <v>2.8743194002038068E-17</v>
      </c>
      <c r="L16" s="43">
        <v>8.3858111493940651E-2</v>
      </c>
      <c r="M16" s="43">
        <v>3.3333333333333333E-2</v>
      </c>
      <c r="N16" s="43">
        <v>5.5555555555555552E-2</v>
      </c>
      <c r="O16" s="43">
        <v>6.6666666666666666E-2</v>
      </c>
      <c r="P16" s="43">
        <v>6.6666666666666666E-2</v>
      </c>
      <c r="Q16" s="43">
        <v>0.1333333333333333</v>
      </c>
      <c r="R16" s="43">
        <v>0</v>
      </c>
      <c r="S16" s="43">
        <v>0</v>
      </c>
      <c r="T16" s="43">
        <v>0</v>
      </c>
      <c r="U16" s="43">
        <v>1.4371597001019031E-17</v>
      </c>
      <c r="V16" s="43">
        <v>0</v>
      </c>
      <c r="W16" s="43">
        <v>6</v>
      </c>
      <c r="X16" s="43">
        <v>14</v>
      </c>
      <c r="Y16" s="43">
        <v>12</v>
      </c>
      <c r="Z16" s="43">
        <v>14</v>
      </c>
      <c r="AA16" s="43">
        <v>8</v>
      </c>
      <c r="AB16" s="43">
        <v>6</v>
      </c>
      <c r="AC16" s="43">
        <v>8</v>
      </c>
      <c r="AD16" s="43">
        <v>14</v>
      </c>
      <c r="AE16" s="43">
        <v>12</v>
      </c>
      <c r="AF16" s="43">
        <v>14</v>
      </c>
      <c r="AG16" s="43">
        <v>6</v>
      </c>
      <c r="AH16" s="43">
        <v>10</v>
      </c>
      <c r="AI16" s="43">
        <v>7.4855099215767077E-3</v>
      </c>
      <c r="AJ16" s="43">
        <v>1.612903225806445E-2</v>
      </c>
      <c r="AK16" s="43">
        <v>1.7011481828933851E-17</v>
      </c>
      <c r="AL16" s="43">
        <v>1.173171217310422E-17</v>
      </c>
      <c r="AM16" s="43">
        <v>2.7196735880730179E-2</v>
      </c>
      <c r="AN16" s="43">
        <v>2.3832701151353941E-3</v>
      </c>
      <c r="AO16" s="43">
        <v>1.1297578392902279E-2</v>
      </c>
      <c r="AP16" s="43">
        <v>2.943341013499863E-3</v>
      </c>
      <c r="AQ16" s="25">
        <f t="shared" si="0"/>
        <v>1.1978194932411234E-3</v>
      </c>
      <c r="AR16" s="43">
        <v>-4.3217611682438229E-3</v>
      </c>
      <c r="AS16" s="43">
        <v>-0.17741935483870969</v>
      </c>
      <c r="AT16" s="43">
        <v>1.7011481828933851E-17</v>
      </c>
      <c r="AU16" s="43">
        <v>-1.173171217310422E-17</v>
      </c>
      <c r="AV16" s="43">
        <v>-2.218135491446723E-17</v>
      </c>
      <c r="AW16" s="43">
        <v>0</v>
      </c>
      <c r="AX16" s="43">
        <v>0</v>
      </c>
      <c r="AY16" s="43">
        <v>3.6968924857445383E-18</v>
      </c>
      <c r="AZ16" s="43">
        <v>0.19787399529929209</v>
      </c>
      <c r="BA16" s="43">
        <v>-0.1857901715283139</v>
      </c>
      <c r="BB16" s="43">
        <v>-5.1939213391986573E-2</v>
      </c>
      <c r="BC16" s="43">
        <v>-3.1918898101954092E-2</v>
      </c>
      <c r="BD16" s="43" t="s">
        <v>555</v>
      </c>
      <c r="BE16" s="43" t="s">
        <v>556</v>
      </c>
      <c r="BF16" s="3"/>
      <c r="BG16" s="3"/>
      <c r="BH16" s="3"/>
    </row>
    <row r="17" spans="1:60" x14ac:dyDescent="0.3">
      <c r="B17" s="3"/>
      <c r="C17" s="3"/>
      <c r="D17" s="3"/>
      <c r="E17" s="3"/>
      <c r="F17" s="43"/>
      <c r="G17" s="43">
        <v>16</v>
      </c>
      <c r="H17" s="43">
        <v>120</v>
      </c>
      <c r="I17" s="43">
        <v>0</v>
      </c>
      <c r="J17" s="43">
        <v>0</v>
      </c>
      <c r="K17" s="43">
        <v>2.1279274638648829E-17</v>
      </c>
      <c r="L17" s="43">
        <v>8.7661794504069565E-2</v>
      </c>
      <c r="M17" s="43">
        <v>3.3333333333333333E-2</v>
      </c>
      <c r="N17" s="43">
        <v>5.5555555555555552E-2</v>
      </c>
      <c r="O17" s="43">
        <v>6.6666666666666666E-2</v>
      </c>
      <c r="P17" s="43">
        <v>6.6666666666666666E-2</v>
      </c>
      <c r="Q17" s="43">
        <v>0.1333333333333333</v>
      </c>
      <c r="R17" s="43">
        <v>0</v>
      </c>
      <c r="S17" s="43">
        <v>0</v>
      </c>
      <c r="T17" s="43">
        <v>0</v>
      </c>
      <c r="U17" s="43">
        <v>1.0639637319324421E-17</v>
      </c>
      <c r="V17" s="43">
        <v>0</v>
      </c>
      <c r="W17" s="43">
        <v>6</v>
      </c>
      <c r="X17" s="43">
        <v>12</v>
      </c>
      <c r="Y17" s="43">
        <v>12</v>
      </c>
      <c r="Z17" s="43">
        <v>14</v>
      </c>
      <c r="AA17" s="43">
        <v>8</v>
      </c>
      <c r="AB17" s="43">
        <v>6</v>
      </c>
      <c r="AC17" s="43">
        <v>8</v>
      </c>
      <c r="AD17" s="43">
        <v>14</v>
      </c>
      <c r="AE17" s="43">
        <v>12</v>
      </c>
      <c r="AF17" s="43">
        <v>12</v>
      </c>
      <c r="AG17" s="43">
        <v>6</v>
      </c>
      <c r="AH17" s="43">
        <v>10</v>
      </c>
      <c r="AI17" s="43">
        <v>7.7350269189626177E-3</v>
      </c>
      <c r="AJ17" s="43">
        <v>1.666666666666658E-2</v>
      </c>
      <c r="AK17" s="43">
        <v>1.1102230246251571E-17</v>
      </c>
      <c r="AL17" s="43">
        <v>1.0177044392397271E-17</v>
      </c>
      <c r="AM17" s="43">
        <v>2.9532448406198591E-2</v>
      </c>
      <c r="AN17" s="43">
        <v>4.0370370370370334E-3</v>
      </c>
      <c r="AO17" s="43">
        <v>2.8287526874146499E-3</v>
      </c>
      <c r="AP17" s="43">
        <v>8.491860209330751E-3</v>
      </c>
      <c r="AQ17" s="25">
        <f t="shared" si="0"/>
        <v>1.3061851276994121E-3</v>
      </c>
      <c r="AR17" s="43">
        <v>1.220084679281472E-2</v>
      </c>
      <c r="AS17" s="43">
        <v>-0.16666666666666671</v>
      </c>
      <c r="AT17" s="43">
        <v>1.1102230246251571E-17</v>
      </c>
      <c r="AU17" s="43">
        <v>-1.0177044392397271E-17</v>
      </c>
      <c r="AV17" s="43">
        <v>3.9474596431116677E-18</v>
      </c>
      <c r="AW17" s="43">
        <v>0</v>
      </c>
      <c r="AX17" s="43">
        <v>7.8949192862233354E-18</v>
      </c>
      <c r="AY17" s="43">
        <v>-1.5789838572446671E-17</v>
      </c>
      <c r="AZ17" s="43">
        <v>0.2105575600677051</v>
      </c>
      <c r="BA17" s="43">
        <v>-0.18428240740740731</v>
      </c>
      <c r="BB17" s="43">
        <v>-4.3374217604982009E-2</v>
      </c>
      <c r="BC17" s="43">
        <v>-4.4287576899087563E-2</v>
      </c>
      <c r="BD17" s="43" t="s">
        <v>557</v>
      </c>
      <c r="BE17" s="43" t="s">
        <v>558</v>
      </c>
      <c r="BF17" s="3"/>
      <c r="BG17" s="3"/>
      <c r="BH17" s="3"/>
    </row>
    <row r="18" spans="1:60" x14ac:dyDescent="0.3">
      <c r="U18" s="3"/>
      <c r="AQ18" s="25"/>
      <c r="BD18" s="26"/>
      <c r="BE18" s="26"/>
    </row>
    <row r="19" spans="1:60" x14ac:dyDescent="0.3">
      <c r="A19" t="s">
        <v>60</v>
      </c>
      <c r="B19" s="17" t="s">
        <v>1</v>
      </c>
      <c r="C19" s="17" t="s">
        <v>61</v>
      </c>
      <c r="D19" s="17" t="s">
        <v>4</v>
      </c>
      <c r="E19" s="17" t="s">
        <v>5</v>
      </c>
      <c r="F19" s="17" t="s">
        <v>6</v>
      </c>
      <c r="G19" s="17" t="s">
        <v>7</v>
      </c>
      <c r="H19" s="17" t="s">
        <v>62</v>
      </c>
      <c r="I19" s="17" t="s">
        <v>8</v>
      </c>
      <c r="J19" s="17" t="s">
        <v>9</v>
      </c>
      <c r="K19" s="17" t="s">
        <v>10</v>
      </c>
      <c r="L19" s="17" t="s">
        <v>11</v>
      </c>
      <c r="M19" s="17" t="s">
        <v>12</v>
      </c>
      <c r="N19" s="17" t="s">
        <v>13</v>
      </c>
      <c r="O19" s="17" t="s">
        <v>14</v>
      </c>
      <c r="P19" s="17" t="s">
        <v>15</v>
      </c>
      <c r="Q19" s="17" t="s">
        <v>16</v>
      </c>
      <c r="R19" s="17" t="s">
        <v>17</v>
      </c>
      <c r="S19" s="17" t="s">
        <v>18</v>
      </c>
      <c r="T19" s="17" t="s">
        <v>19</v>
      </c>
      <c r="U19" s="17" t="s">
        <v>20</v>
      </c>
      <c r="V19" s="17" t="s">
        <v>21</v>
      </c>
      <c r="W19" s="17" t="s">
        <v>22</v>
      </c>
      <c r="X19" s="17" t="s">
        <v>23</v>
      </c>
      <c r="Y19" s="17" t="s">
        <v>24</v>
      </c>
      <c r="Z19" s="17" t="s">
        <v>25</v>
      </c>
      <c r="AA19" s="17" t="s">
        <v>26</v>
      </c>
      <c r="AB19" s="17" t="s">
        <v>27</v>
      </c>
      <c r="AC19" s="17" t="s">
        <v>28</v>
      </c>
      <c r="AD19" s="17" t="s">
        <v>29</v>
      </c>
      <c r="AE19" s="17" t="s">
        <v>30</v>
      </c>
      <c r="AF19" s="17" t="s">
        <v>31</v>
      </c>
      <c r="AG19" s="17" t="s">
        <v>32</v>
      </c>
      <c r="AH19" s="17" t="s">
        <v>33</v>
      </c>
      <c r="AI19" s="17" t="s">
        <v>34</v>
      </c>
      <c r="AJ19" s="17" t="s">
        <v>35</v>
      </c>
      <c r="AK19" s="17" t="s">
        <v>36</v>
      </c>
      <c r="AL19" s="17" t="s">
        <v>37</v>
      </c>
      <c r="AM19" s="17" t="s">
        <v>42</v>
      </c>
      <c r="AN19" s="17" t="s">
        <v>43</v>
      </c>
      <c r="AO19" s="17" t="s">
        <v>44</v>
      </c>
      <c r="AP19" s="17" t="s">
        <v>45</v>
      </c>
      <c r="AQ19" s="25"/>
      <c r="AR19" s="17" t="s">
        <v>46</v>
      </c>
      <c r="AS19" s="17" t="s">
        <v>47</v>
      </c>
      <c r="AT19" s="17" t="s">
        <v>48</v>
      </c>
      <c r="AU19" s="17" t="s">
        <v>49</v>
      </c>
      <c r="AV19" s="17" t="s">
        <v>50</v>
      </c>
      <c r="AW19" s="17" t="s">
        <v>51</v>
      </c>
      <c r="AX19" s="17" t="s">
        <v>52</v>
      </c>
      <c r="AY19" s="17" t="s">
        <v>53</v>
      </c>
      <c r="AZ19" s="17" t="s">
        <v>54</v>
      </c>
      <c r="BA19" s="17" t="s">
        <v>55</v>
      </c>
      <c r="BB19" s="17" t="s">
        <v>56</v>
      </c>
      <c r="BC19" s="17" t="s">
        <v>57</v>
      </c>
      <c r="BD19" s="17" t="s">
        <v>58</v>
      </c>
      <c r="BE19" s="17" t="s">
        <v>59</v>
      </c>
      <c r="BF19" s="17"/>
    </row>
    <row r="20" spans="1:60" x14ac:dyDescent="0.3">
      <c r="B20" s="18">
        <v>1684.667845726013</v>
      </c>
      <c r="C20" s="18">
        <v>5.8889720791070597E-2</v>
      </c>
      <c r="D20" s="18">
        <v>61000</v>
      </c>
      <c r="E20" s="18">
        <v>0</v>
      </c>
      <c r="F20" s="18">
        <v>1</v>
      </c>
      <c r="G20" s="18">
        <v>180</v>
      </c>
      <c r="H20" s="18">
        <v>8.9356539906769953E-3</v>
      </c>
      <c r="I20" s="18">
        <v>0</v>
      </c>
      <c r="J20" s="18">
        <v>0</v>
      </c>
      <c r="K20" s="18">
        <v>1.5178060042049329E-2</v>
      </c>
      <c r="L20" s="18">
        <v>9.3815611849789871E-2</v>
      </c>
      <c r="M20" s="18">
        <v>6.6666666666666666E-2</v>
      </c>
      <c r="N20" s="18">
        <v>3.3333333333333333E-2</v>
      </c>
      <c r="O20" s="18">
        <v>5.5555555555555552E-2</v>
      </c>
      <c r="P20" s="18">
        <v>5.5555555555555552E-2</v>
      </c>
      <c r="Q20" s="18">
        <v>0.1111111111111111</v>
      </c>
      <c r="R20" s="18">
        <v>0</v>
      </c>
      <c r="S20" s="18">
        <v>0</v>
      </c>
      <c r="T20" s="18">
        <v>0</v>
      </c>
      <c r="U20" s="18">
        <v>7.5890300210246656E-3</v>
      </c>
      <c r="V20" s="18">
        <v>0</v>
      </c>
      <c r="W20" s="18">
        <v>10</v>
      </c>
      <c r="X20" s="18">
        <v>16</v>
      </c>
      <c r="Y20" s="18">
        <v>10</v>
      </c>
      <c r="Z20" s="18">
        <v>22</v>
      </c>
      <c r="AA20" s="18">
        <v>22</v>
      </c>
      <c r="AB20" s="18">
        <v>12</v>
      </c>
      <c r="AC20" s="18">
        <v>22</v>
      </c>
      <c r="AD20" s="18">
        <v>22</v>
      </c>
      <c r="AE20" s="18">
        <v>10</v>
      </c>
      <c r="AF20" s="18">
        <v>16</v>
      </c>
      <c r="AG20" s="18">
        <v>12</v>
      </c>
      <c r="AH20" s="18">
        <v>6</v>
      </c>
      <c r="AI20" s="25">
        <v>3.9180882684764752E-2</v>
      </c>
      <c r="AJ20" s="25">
        <v>9.4444444444444497E-2</v>
      </c>
      <c r="AK20" s="25">
        <v>5.5555555555555532E-3</v>
      </c>
      <c r="AL20" s="25">
        <v>9.6225044864937798E-3</v>
      </c>
      <c r="AM20" s="25">
        <v>0.16839494484400161</v>
      </c>
      <c r="AN20" s="25">
        <v>0.1054821673525377</v>
      </c>
      <c r="AO20" s="25">
        <v>2.151204077236234E-2</v>
      </c>
      <c r="AP20" s="25">
        <v>9.7139776772913033E-3</v>
      </c>
      <c r="AQ20" s="25">
        <f t="shared" si="0"/>
        <v>5.0495368993286868E-2</v>
      </c>
      <c r="AR20" s="18">
        <v>0.1725142160180981</v>
      </c>
      <c r="AS20" s="18">
        <v>-3.8888888888888883E-2</v>
      </c>
      <c r="AT20" s="18">
        <v>5.5555555555555532E-3</v>
      </c>
      <c r="AU20" s="18">
        <v>-9.6225044864937798E-3</v>
      </c>
      <c r="AV20" s="18">
        <v>-3.5088530160992603E-18</v>
      </c>
      <c r="AW20" s="18">
        <v>1.052655904829778E-17</v>
      </c>
      <c r="AX20" s="18">
        <v>3.5088530160992603E-18</v>
      </c>
      <c r="AY20" s="18">
        <v>0</v>
      </c>
      <c r="AZ20" s="18">
        <v>0.18772226029177899</v>
      </c>
      <c r="BA20" s="18">
        <v>-0.16964677640603559</v>
      </c>
      <c r="BB20" s="18">
        <v>-7.8724911295230571E-2</v>
      </c>
      <c r="BC20" s="18">
        <v>-1.509070055455931E-2</v>
      </c>
      <c r="BD20" s="18" t="s">
        <v>323</v>
      </c>
      <c r="BE20" s="18" t="s">
        <v>323</v>
      </c>
      <c r="BF20" s="18"/>
    </row>
    <row r="21" spans="1:60" x14ac:dyDescent="0.3">
      <c r="B21" s="18"/>
      <c r="C21" s="18"/>
      <c r="D21" s="18"/>
      <c r="E21" s="18"/>
      <c r="F21" s="18">
        <v>2</v>
      </c>
      <c r="G21" s="18">
        <v>176</v>
      </c>
      <c r="H21" s="18">
        <v>1.291683340137176E-2</v>
      </c>
      <c r="I21" s="18">
        <v>0</v>
      </c>
      <c r="J21" s="18">
        <v>0</v>
      </c>
      <c r="K21" s="18">
        <v>2.5232341468753558E-18</v>
      </c>
      <c r="L21" s="18">
        <v>9.6033806845315539E-2</v>
      </c>
      <c r="M21" s="18">
        <v>5.5555555555555552E-2</v>
      </c>
      <c r="N21" s="18">
        <v>3.3333333333333333E-2</v>
      </c>
      <c r="O21" s="18">
        <v>5.5555555555555552E-2</v>
      </c>
      <c r="P21" s="18">
        <v>5.5555555555555552E-2</v>
      </c>
      <c r="Q21" s="18">
        <v>0.1111111111111111</v>
      </c>
      <c r="R21" s="18">
        <v>0</v>
      </c>
      <c r="S21" s="18">
        <v>0</v>
      </c>
      <c r="T21" s="18">
        <v>0</v>
      </c>
      <c r="U21" s="18">
        <v>1.2616170734376779E-18</v>
      </c>
      <c r="V21" s="18">
        <v>0</v>
      </c>
      <c r="W21" s="18">
        <v>10</v>
      </c>
      <c r="X21" s="18">
        <v>16</v>
      </c>
      <c r="Y21" s="18">
        <v>10</v>
      </c>
      <c r="Z21" s="18">
        <v>22</v>
      </c>
      <c r="AA21" s="18">
        <v>22</v>
      </c>
      <c r="AB21" s="18">
        <v>10</v>
      </c>
      <c r="AC21" s="18">
        <v>22</v>
      </c>
      <c r="AD21" s="18">
        <v>22</v>
      </c>
      <c r="AE21" s="18">
        <v>10</v>
      </c>
      <c r="AF21" s="18">
        <v>16</v>
      </c>
      <c r="AG21" s="18">
        <v>10</v>
      </c>
      <c r="AH21" s="18">
        <v>6</v>
      </c>
      <c r="AI21" s="25">
        <v>3.8548918697878048E-2</v>
      </c>
      <c r="AJ21" s="25">
        <v>5.6818181818181893E-2</v>
      </c>
      <c r="AK21" s="25">
        <v>2.5232341468753558E-18</v>
      </c>
      <c r="AL21" s="25">
        <v>0</v>
      </c>
      <c r="AM21" s="25">
        <v>0.18215095953358351</v>
      </c>
      <c r="AN21" s="25">
        <v>0.15981140824567999</v>
      </c>
      <c r="AO21" s="25">
        <v>3.3672580348959397E-2</v>
      </c>
      <c r="AP21" s="25">
        <v>9.4548697586345834E-3</v>
      </c>
      <c r="AQ21" s="25">
        <f t="shared" si="0"/>
        <v>6.4656220411882029E-2</v>
      </c>
      <c r="AR21" s="18">
        <v>0.17491255506151451</v>
      </c>
      <c r="AS21" s="18">
        <v>-5.6818181818181809E-2</v>
      </c>
      <c r="AT21" s="18">
        <v>2.5232341468753558E-18</v>
      </c>
      <c r="AU21" s="18">
        <v>0</v>
      </c>
      <c r="AV21" s="18">
        <v>-1.101047627727428E-17</v>
      </c>
      <c r="AW21" s="18">
        <v>2.018587317500285E-17</v>
      </c>
      <c r="AX21" s="18">
        <v>0</v>
      </c>
      <c r="AY21" s="18">
        <v>1.101047627727428E-17</v>
      </c>
      <c r="AZ21" s="18">
        <v>0.19060159849273289</v>
      </c>
      <c r="BA21" s="18">
        <v>-0.17198065364387671</v>
      </c>
      <c r="BB21" s="18">
        <v>-8.0395147268735256E-2</v>
      </c>
      <c r="BC21" s="18">
        <v>-1.563865957658029E-2</v>
      </c>
      <c r="BD21" s="18" t="s">
        <v>324</v>
      </c>
      <c r="BE21" s="18" t="s">
        <v>325</v>
      </c>
      <c r="BF21" s="18"/>
    </row>
    <row r="22" spans="1:60" x14ac:dyDescent="0.3">
      <c r="B22" s="18"/>
      <c r="C22" s="18"/>
      <c r="D22" s="18"/>
      <c r="E22" s="18"/>
      <c r="F22" s="18">
        <v>3</v>
      </c>
      <c r="G22" s="18">
        <v>172</v>
      </c>
      <c r="H22" s="18">
        <v>1.317469569832878E-2</v>
      </c>
      <c r="I22" s="18">
        <v>0</v>
      </c>
      <c r="J22" s="18">
        <v>0</v>
      </c>
      <c r="K22" s="18">
        <v>1.807339807529325E-17</v>
      </c>
      <c r="L22" s="18">
        <v>9.8370355822868308E-2</v>
      </c>
      <c r="M22" s="18">
        <v>3.3333333333333333E-2</v>
      </c>
      <c r="N22" s="18">
        <v>3.3333333333333333E-2</v>
      </c>
      <c r="O22" s="18">
        <v>5.5555555555555552E-2</v>
      </c>
      <c r="P22" s="18">
        <v>5.5555555555555552E-2</v>
      </c>
      <c r="Q22" s="18">
        <v>0.1111111111111111</v>
      </c>
      <c r="R22" s="18">
        <v>0</v>
      </c>
      <c r="S22" s="18">
        <v>0</v>
      </c>
      <c r="T22" s="18">
        <v>0</v>
      </c>
      <c r="U22" s="18">
        <v>9.0366990376466236E-18</v>
      </c>
      <c r="V22" s="18">
        <v>0</v>
      </c>
      <c r="W22" s="18">
        <v>10</v>
      </c>
      <c r="X22" s="18">
        <v>16</v>
      </c>
      <c r="Y22" s="18">
        <v>10</v>
      </c>
      <c r="Z22" s="18">
        <v>22</v>
      </c>
      <c r="AA22" s="18">
        <v>22</v>
      </c>
      <c r="AB22" s="18">
        <v>6</v>
      </c>
      <c r="AC22" s="18">
        <v>22</v>
      </c>
      <c r="AD22" s="18">
        <v>22</v>
      </c>
      <c r="AE22" s="18">
        <v>10</v>
      </c>
      <c r="AF22" s="18">
        <v>16</v>
      </c>
      <c r="AG22" s="18">
        <v>10</v>
      </c>
      <c r="AH22" s="18">
        <v>6</v>
      </c>
      <c r="AI22" s="25">
        <v>4.5616842489914766E-3</v>
      </c>
      <c r="AJ22" s="25">
        <v>2.3255813953488389E-2</v>
      </c>
      <c r="AK22" s="25">
        <v>2.581914010756178E-18</v>
      </c>
      <c r="AL22" s="25">
        <v>1.5491484064537071E-17</v>
      </c>
      <c r="AM22" s="25">
        <v>0.1947136442838929</v>
      </c>
      <c r="AN22" s="25">
        <v>0.17138270844076631</v>
      </c>
      <c r="AO22" s="25">
        <v>4.059794495515693E-2</v>
      </c>
      <c r="AP22" s="25">
        <v>1.5105094252054181E-2</v>
      </c>
      <c r="AQ22" s="25">
        <f t="shared" si="0"/>
        <v>6.9723434875579235E-2</v>
      </c>
      <c r="AR22" s="18">
        <v>0.155724474946666</v>
      </c>
      <c r="AS22" s="18">
        <v>-8.1395348837209308E-2</v>
      </c>
      <c r="AT22" s="18">
        <v>-2.581914010756178E-18</v>
      </c>
      <c r="AU22" s="18">
        <v>-1.5491484064537071E-17</v>
      </c>
      <c r="AV22" s="18">
        <v>-2.6899941321366691E-17</v>
      </c>
      <c r="AW22" s="18">
        <v>1.152854628058573E-17</v>
      </c>
      <c r="AX22" s="18">
        <v>3.842848760195242E-18</v>
      </c>
      <c r="AY22" s="18">
        <v>-1.5371395040780971E-17</v>
      </c>
      <c r="AZ22" s="18">
        <v>0.1938724245964254</v>
      </c>
      <c r="BA22" s="18">
        <v>-0.1741890651137635</v>
      </c>
      <c r="BB22" s="18">
        <v>-8.2105216474117712E-2</v>
      </c>
      <c r="BC22" s="18">
        <v>-1.6265139348750599E-2</v>
      </c>
      <c r="BD22" s="18" t="s">
        <v>326</v>
      </c>
      <c r="BE22" s="18" t="s">
        <v>327</v>
      </c>
      <c r="BF22" s="18"/>
    </row>
    <row r="23" spans="1:60" x14ac:dyDescent="0.3">
      <c r="B23" s="18"/>
      <c r="C23" s="18"/>
      <c r="D23" s="18"/>
      <c r="E23" s="18"/>
      <c r="F23" s="18">
        <v>4</v>
      </c>
      <c r="G23" s="18">
        <v>168</v>
      </c>
      <c r="H23" s="18">
        <v>7.5849151405258386E-3</v>
      </c>
      <c r="I23" s="18">
        <v>0</v>
      </c>
      <c r="J23" s="18">
        <v>0</v>
      </c>
      <c r="K23" s="18">
        <v>2.061965247105807E-2</v>
      </c>
      <c r="L23" s="18">
        <v>0.1012554361509449</v>
      </c>
      <c r="M23" s="18">
        <v>2.222222222222222E-2</v>
      </c>
      <c r="N23" s="18">
        <v>3.3333333333333333E-2</v>
      </c>
      <c r="O23" s="18">
        <v>5.5555555555555552E-2</v>
      </c>
      <c r="P23" s="18">
        <v>5.5555555555555552E-2</v>
      </c>
      <c r="Q23" s="18">
        <v>0.1111111111111111</v>
      </c>
      <c r="R23" s="18">
        <v>0</v>
      </c>
      <c r="S23" s="18">
        <v>0</v>
      </c>
      <c r="T23" s="18">
        <v>0</v>
      </c>
      <c r="U23" s="18">
        <v>1.030982623552903E-2</v>
      </c>
      <c r="V23" s="18">
        <v>0</v>
      </c>
      <c r="W23" s="18">
        <v>10</v>
      </c>
      <c r="X23" s="18">
        <v>14</v>
      </c>
      <c r="Y23" s="18">
        <v>10</v>
      </c>
      <c r="Z23" s="18">
        <v>22</v>
      </c>
      <c r="AA23" s="18">
        <v>22</v>
      </c>
      <c r="AB23" s="18">
        <v>4</v>
      </c>
      <c r="AC23" s="18">
        <v>22</v>
      </c>
      <c r="AD23" s="18">
        <v>22</v>
      </c>
      <c r="AE23" s="18">
        <v>10</v>
      </c>
      <c r="AF23" s="18">
        <v>16</v>
      </c>
      <c r="AG23" s="18">
        <v>10</v>
      </c>
      <c r="AH23" s="18">
        <v>6</v>
      </c>
      <c r="AI23" s="25">
        <v>2.252743863587223E-2</v>
      </c>
      <c r="AJ23" s="25">
        <v>4.1666666666666727E-2</v>
      </c>
      <c r="AK23" s="25">
        <v>1.030982623552903E-2</v>
      </c>
      <c r="AL23" s="25">
        <v>1.030982623552904E-2</v>
      </c>
      <c r="AM23" s="25">
        <v>0.13413059288305859</v>
      </c>
      <c r="AN23" s="25">
        <v>0.102465142803153</v>
      </c>
      <c r="AO23" s="25">
        <v>2.0012806037978351E-2</v>
      </c>
      <c r="AP23" s="25">
        <v>1.2739707333840351E-2</v>
      </c>
      <c r="AQ23" s="25">
        <f t="shared" si="0"/>
        <v>3.1296530587901099E-2</v>
      </c>
      <c r="AR23" s="18">
        <v>0.15347981958825321</v>
      </c>
      <c r="AS23" s="18">
        <v>-8.928571428571426E-2</v>
      </c>
      <c r="AT23" s="18">
        <v>1.030982623552903E-2</v>
      </c>
      <c r="AU23" s="18">
        <v>-1.030982623552904E-2</v>
      </c>
      <c r="AV23" s="18">
        <v>0</v>
      </c>
      <c r="AW23" s="18">
        <v>0</v>
      </c>
      <c r="AX23" s="18">
        <v>0</v>
      </c>
      <c r="AY23" s="18">
        <v>-4.0280200439914982E-17</v>
      </c>
      <c r="AZ23" s="18">
        <v>0.21489466461748441</v>
      </c>
      <c r="BA23" s="18">
        <v>-0.16470531665046961</v>
      </c>
      <c r="BB23" s="18">
        <v>-5.9120450443185438E-2</v>
      </c>
      <c r="BC23" s="18">
        <v>-4.2134985707759462E-2</v>
      </c>
      <c r="BD23" s="18" t="s">
        <v>328</v>
      </c>
      <c r="BE23" s="18" t="s">
        <v>329</v>
      </c>
      <c r="BF23" s="18"/>
    </row>
    <row r="24" spans="1:60" x14ac:dyDescent="0.3">
      <c r="B24" s="18"/>
      <c r="C24" s="18"/>
      <c r="D24" s="18"/>
      <c r="E24" s="18"/>
      <c r="F24" s="18">
        <v>5</v>
      </c>
      <c r="G24" s="18">
        <v>164</v>
      </c>
      <c r="H24" s="18">
        <v>2.4654572619444452E-3</v>
      </c>
      <c r="I24" s="18">
        <v>0</v>
      </c>
      <c r="J24" s="18">
        <v>0</v>
      </c>
      <c r="K24" s="18">
        <v>1.6658846387615112E-2</v>
      </c>
      <c r="L24" s="18">
        <v>0.10361144785371661</v>
      </c>
      <c r="M24" s="18">
        <v>2.222222222222222E-2</v>
      </c>
      <c r="N24" s="18">
        <v>3.3333333333333333E-2</v>
      </c>
      <c r="O24" s="18">
        <v>5.5555555555555552E-2</v>
      </c>
      <c r="P24" s="18">
        <v>5.5555555555555552E-2</v>
      </c>
      <c r="Q24" s="18">
        <v>0.1111111111111111</v>
      </c>
      <c r="R24" s="18">
        <v>0</v>
      </c>
      <c r="S24" s="18">
        <v>0</v>
      </c>
      <c r="T24" s="18">
        <v>0</v>
      </c>
      <c r="U24" s="18">
        <v>8.3294231938075558E-3</v>
      </c>
      <c r="V24" s="18">
        <v>0</v>
      </c>
      <c r="W24" s="18">
        <v>10</v>
      </c>
      <c r="X24" s="18">
        <v>14</v>
      </c>
      <c r="Y24" s="18">
        <v>10</v>
      </c>
      <c r="Z24" s="18">
        <v>22</v>
      </c>
      <c r="AA24" s="18">
        <v>20</v>
      </c>
      <c r="AB24" s="18">
        <v>4</v>
      </c>
      <c r="AC24" s="18">
        <v>22</v>
      </c>
      <c r="AD24" s="18">
        <v>22</v>
      </c>
      <c r="AE24" s="18">
        <v>10</v>
      </c>
      <c r="AF24" s="18">
        <v>14</v>
      </c>
      <c r="AG24" s="18">
        <v>10</v>
      </c>
      <c r="AH24" s="18">
        <v>6</v>
      </c>
      <c r="AI24" s="25">
        <v>4.3003407824741782E-2</v>
      </c>
      <c r="AJ24" s="25">
        <v>6.7073170731707363E-2</v>
      </c>
      <c r="AK24" s="25">
        <v>6.0975609756097624E-3</v>
      </c>
      <c r="AL24" s="25">
        <v>1.056128541200535E-2</v>
      </c>
      <c r="AM24" s="25">
        <v>8.7129174842531437E-2</v>
      </c>
      <c r="AN24" s="25">
        <v>4.1766116278057493E-2</v>
      </c>
      <c r="AO24" s="25">
        <v>2.5575654585516382E-2</v>
      </c>
      <c r="AP24" s="25">
        <v>1.7527273038751859E-2</v>
      </c>
      <c r="AQ24" s="25">
        <f t="shared" si="0"/>
        <v>1.6645324301891064E-2</v>
      </c>
      <c r="AR24" s="18">
        <v>0.1527595053857175</v>
      </c>
      <c r="AS24" s="18">
        <v>-9.1463414634146326E-2</v>
      </c>
      <c r="AT24" s="18">
        <v>6.0975609756097624E-3</v>
      </c>
      <c r="AU24" s="18">
        <v>1.056128541200535E-2</v>
      </c>
      <c r="AV24" s="18">
        <v>-9.510536320405862E-18</v>
      </c>
      <c r="AW24" s="18">
        <v>-8.4538100625829889E-18</v>
      </c>
      <c r="AX24" s="18">
        <v>-4.2269050312914937E-18</v>
      </c>
      <c r="AY24" s="18">
        <v>2.5361430187748971E-17</v>
      </c>
      <c r="AZ24" s="18">
        <v>0.21937070204606091</v>
      </c>
      <c r="BA24" s="18">
        <v>-0.16644872390127821</v>
      </c>
      <c r="BB24" s="18">
        <v>-6.0441172786945802E-2</v>
      </c>
      <c r="BC24" s="18">
        <v>-4.3170275066770833E-2</v>
      </c>
      <c r="BD24" s="18" t="s">
        <v>330</v>
      </c>
      <c r="BE24" s="18" t="s">
        <v>331</v>
      </c>
      <c r="BF24" s="18"/>
    </row>
    <row r="25" spans="1:60" x14ac:dyDescent="0.3">
      <c r="B25" s="18"/>
      <c r="C25" s="18"/>
      <c r="D25" s="18"/>
      <c r="E25" s="18"/>
      <c r="F25" s="18">
        <v>6</v>
      </c>
      <c r="G25" s="18">
        <v>160</v>
      </c>
      <c r="H25" s="18">
        <v>2.7049663404323382E-3</v>
      </c>
      <c r="I25" s="18">
        <v>0</v>
      </c>
      <c r="J25" s="18">
        <v>0</v>
      </c>
      <c r="K25" s="18">
        <v>1.7075317547305489E-2</v>
      </c>
      <c r="L25" s="18">
        <v>0.1062269913861582</v>
      </c>
      <c r="M25" s="18">
        <v>2.222222222222222E-2</v>
      </c>
      <c r="N25" s="18">
        <v>3.3333333333333333E-2</v>
      </c>
      <c r="O25" s="18">
        <v>5.5555555555555552E-2</v>
      </c>
      <c r="P25" s="18">
        <v>5.5555555555555552E-2</v>
      </c>
      <c r="Q25" s="18">
        <v>0.1111111111111111</v>
      </c>
      <c r="R25" s="18">
        <v>0</v>
      </c>
      <c r="S25" s="18">
        <v>0</v>
      </c>
      <c r="T25" s="18">
        <v>0</v>
      </c>
      <c r="U25" s="18">
        <v>8.5376587736527426E-3</v>
      </c>
      <c r="V25" s="18">
        <v>0</v>
      </c>
      <c r="W25" s="18">
        <v>10</v>
      </c>
      <c r="X25" s="18">
        <v>14</v>
      </c>
      <c r="Y25" s="18">
        <v>10</v>
      </c>
      <c r="Z25" s="18">
        <v>22</v>
      </c>
      <c r="AA25" s="18">
        <v>20</v>
      </c>
      <c r="AB25" s="18">
        <v>4</v>
      </c>
      <c r="AC25" s="18">
        <v>18</v>
      </c>
      <c r="AD25" s="18">
        <v>22</v>
      </c>
      <c r="AE25" s="18">
        <v>10</v>
      </c>
      <c r="AF25" s="18">
        <v>14</v>
      </c>
      <c r="AG25" s="18">
        <v>10</v>
      </c>
      <c r="AH25" s="18">
        <v>6</v>
      </c>
      <c r="AI25" s="25">
        <v>3.4927857925749331E-2</v>
      </c>
      <c r="AJ25" s="25">
        <v>4.3749999999999983E-2</v>
      </c>
      <c r="AK25" s="25">
        <v>6.2499999999999934E-3</v>
      </c>
      <c r="AL25" s="25">
        <v>1.082531754730549E-2</v>
      </c>
      <c r="AM25" s="25">
        <v>7.5607964826904961E-2</v>
      </c>
      <c r="AN25" s="25">
        <v>5.0899414062499912E-2</v>
      </c>
      <c r="AO25" s="25">
        <v>8.8442317367279921E-3</v>
      </c>
      <c r="AP25" s="25">
        <v>1.8081663215734069E-3</v>
      </c>
      <c r="AQ25" s="25">
        <f t="shared" si="0"/>
        <v>1.152282235691306E-2</v>
      </c>
      <c r="AR25" s="18">
        <v>0.13492785792574941</v>
      </c>
      <c r="AS25" s="18">
        <v>-0.10625</v>
      </c>
      <c r="AT25" s="18">
        <v>-6.2499999999999934E-3</v>
      </c>
      <c r="AU25" s="18">
        <v>-1.082531754730549E-2</v>
      </c>
      <c r="AV25" s="18">
        <v>-1.332267629550188E-17</v>
      </c>
      <c r="AW25" s="18">
        <v>-2.6645352591003759E-17</v>
      </c>
      <c r="AX25" s="18">
        <v>0</v>
      </c>
      <c r="AY25" s="18">
        <v>0</v>
      </c>
      <c r="AZ25" s="18">
        <v>0.2240917446953766</v>
      </c>
      <c r="BA25" s="18">
        <v>-0.16828613281249991</v>
      </c>
      <c r="BB25" s="18">
        <v>-6.1712947340464647E-2</v>
      </c>
      <c r="BC25" s="18">
        <v>-4.4514044045693549E-2</v>
      </c>
      <c r="BD25" s="18" t="s">
        <v>332</v>
      </c>
      <c r="BE25" s="18" t="s">
        <v>333</v>
      </c>
      <c r="BF25" s="18"/>
    </row>
    <row r="26" spans="1:60" x14ac:dyDescent="0.3">
      <c r="B26" s="18"/>
      <c r="C26" s="18"/>
      <c r="D26" s="18"/>
      <c r="E26" s="18"/>
      <c r="F26" s="18">
        <v>7</v>
      </c>
      <c r="G26" s="18">
        <v>156</v>
      </c>
      <c r="H26" s="18">
        <v>2.2135365465114792E-3</v>
      </c>
      <c r="I26" s="18">
        <v>0</v>
      </c>
      <c r="J26" s="18">
        <v>0</v>
      </c>
      <c r="K26" s="18">
        <v>2.2205779584216379E-2</v>
      </c>
      <c r="L26" s="18">
        <v>9.1032289938489733E-2</v>
      </c>
      <c r="M26" s="18">
        <v>2.222222222222222E-2</v>
      </c>
      <c r="N26" s="18">
        <v>3.3333333333333333E-2</v>
      </c>
      <c r="O26" s="18">
        <v>5.5555555555555552E-2</v>
      </c>
      <c r="P26" s="18">
        <v>5.5555555555555552E-2</v>
      </c>
      <c r="Q26" s="18">
        <v>0.1111111111111111</v>
      </c>
      <c r="R26" s="18">
        <v>0</v>
      </c>
      <c r="S26" s="18">
        <v>0</v>
      </c>
      <c r="T26" s="18">
        <v>0</v>
      </c>
      <c r="U26" s="18">
        <v>1.1102889792108189E-2</v>
      </c>
      <c r="V26" s="18">
        <v>0</v>
      </c>
      <c r="W26" s="18">
        <v>10</v>
      </c>
      <c r="X26" s="18">
        <v>14</v>
      </c>
      <c r="Y26" s="18">
        <v>10</v>
      </c>
      <c r="Z26" s="18">
        <v>20</v>
      </c>
      <c r="AA26" s="18">
        <v>18</v>
      </c>
      <c r="AB26" s="18">
        <v>4</v>
      </c>
      <c r="AC26" s="18">
        <v>18</v>
      </c>
      <c r="AD26" s="18">
        <v>22</v>
      </c>
      <c r="AE26" s="18">
        <v>10</v>
      </c>
      <c r="AF26" s="18">
        <v>14</v>
      </c>
      <c r="AG26" s="18">
        <v>10</v>
      </c>
      <c r="AH26" s="18">
        <v>6</v>
      </c>
      <c r="AI26" s="25">
        <v>1.8310297824044929E-2</v>
      </c>
      <c r="AJ26" s="25">
        <v>1.9230769230769221E-2</v>
      </c>
      <c r="AK26" s="25">
        <v>1.11028897921082E-2</v>
      </c>
      <c r="AL26" s="25">
        <v>1.1102889792108181E-2</v>
      </c>
      <c r="AM26" s="25">
        <v>8.0144003798755942E-2</v>
      </c>
      <c r="AN26" s="25">
        <v>5.1538082233348527E-2</v>
      </c>
      <c r="AO26" s="25">
        <v>6.6445471867981054E-3</v>
      </c>
      <c r="AP26" s="25">
        <v>7.283305910635092E-3</v>
      </c>
      <c r="AQ26" s="25">
        <f t="shared" si="0"/>
        <v>9.8815213091042048E-3</v>
      </c>
      <c r="AR26" s="18">
        <v>0.1208744003881476</v>
      </c>
      <c r="AS26" s="18">
        <v>-0.108974358974359</v>
      </c>
      <c r="AT26" s="18">
        <v>1.11028897921082E-2</v>
      </c>
      <c r="AU26" s="18">
        <v>1.1102889792108181E-2</v>
      </c>
      <c r="AV26" s="18">
        <v>9.3430997470098648E-18</v>
      </c>
      <c r="AW26" s="18">
        <v>0</v>
      </c>
      <c r="AX26" s="18">
        <v>1.40146496205148E-17</v>
      </c>
      <c r="AY26" s="18">
        <v>9.3430997470098648E-18</v>
      </c>
      <c r="AZ26" s="18">
        <v>0.22466854609777789</v>
      </c>
      <c r="BA26" s="18">
        <v>-0.16655814325932661</v>
      </c>
      <c r="BB26" s="18">
        <v>-5.3542700030653027E-2</v>
      </c>
      <c r="BC26" s="18">
        <v>-3.7489589907836712E-2</v>
      </c>
      <c r="BD26" s="18" t="s">
        <v>334</v>
      </c>
      <c r="BE26" s="18" t="s">
        <v>335</v>
      </c>
      <c r="BF26" s="18"/>
    </row>
    <row r="27" spans="1:60" x14ac:dyDescent="0.3">
      <c r="B27" s="18"/>
      <c r="C27" s="18"/>
      <c r="D27" s="18"/>
      <c r="E27" s="18"/>
      <c r="F27" s="18">
        <v>8</v>
      </c>
      <c r="G27" s="18">
        <v>152</v>
      </c>
      <c r="H27" s="18">
        <v>2.5330856298101572E-3</v>
      </c>
      <c r="I27" s="18">
        <v>0</v>
      </c>
      <c r="J27" s="18">
        <v>0</v>
      </c>
      <c r="K27" s="18">
        <v>1.7974018470847869E-2</v>
      </c>
      <c r="L27" s="18">
        <v>9.9359539940955297E-2</v>
      </c>
      <c r="M27" s="18">
        <v>2.222222222222222E-2</v>
      </c>
      <c r="N27" s="18">
        <v>3.3333333333333333E-2</v>
      </c>
      <c r="O27" s="18">
        <v>5.5555555555555552E-2</v>
      </c>
      <c r="P27" s="18">
        <v>5.5555555555555552E-2</v>
      </c>
      <c r="Q27" s="18">
        <v>0.1111111111111111</v>
      </c>
      <c r="R27" s="18">
        <v>0</v>
      </c>
      <c r="S27" s="18">
        <v>0</v>
      </c>
      <c r="T27" s="18">
        <v>0</v>
      </c>
      <c r="U27" s="18">
        <v>8.9870092354239345E-3</v>
      </c>
      <c r="V27" s="18">
        <v>0</v>
      </c>
      <c r="W27" s="18">
        <v>10</v>
      </c>
      <c r="X27" s="18">
        <v>14</v>
      </c>
      <c r="Y27" s="18">
        <v>10</v>
      </c>
      <c r="Z27" s="18">
        <v>20</v>
      </c>
      <c r="AA27" s="18">
        <v>18</v>
      </c>
      <c r="AB27" s="18">
        <v>4</v>
      </c>
      <c r="AC27" s="18">
        <v>16</v>
      </c>
      <c r="AD27" s="18">
        <v>20</v>
      </c>
      <c r="AE27" s="18">
        <v>10</v>
      </c>
      <c r="AF27" s="18">
        <v>14</v>
      </c>
      <c r="AG27" s="18">
        <v>10</v>
      </c>
      <c r="AH27" s="18">
        <v>6</v>
      </c>
      <c r="AI27" s="25">
        <v>8.1812929593515216E-4</v>
      </c>
      <c r="AJ27" s="25">
        <v>4.6052631578947428E-2</v>
      </c>
      <c r="AK27" s="25">
        <v>6.5789473684210436E-3</v>
      </c>
      <c r="AL27" s="25">
        <v>1.1395071102426831E-2</v>
      </c>
      <c r="AM27" s="25">
        <v>9.1007299379848167E-2</v>
      </c>
      <c r="AN27" s="25">
        <v>2.0528457136608891E-2</v>
      </c>
      <c r="AO27" s="25">
        <v>3.9962531721053074E-3</v>
      </c>
      <c r="AP27" s="25">
        <v>3.7976994238524409E-3</v>
      </c>
      <c r="AQ27" s="25">
        <f t="shared" si="0"/>
        <v>1.0855652864043526E-2</v>
      </c>
      <c r="AR27" s="18">
        <v>0.1060812871906721</v>
      </c>
      <c r="AS27" s="18">
        <v>-0.1118421052631579</v>
      </c>
      <c r="AT27" s="18">
        <v>-6.5789473684210436E-3</v>
      </c>
      <c r="AU27" s="18">
        <v>-1.1395071102426831E-2</v>
      </c>
      <c r="AV27" s="18">
        <v>-2.4603280324103188E-18</v>
      </c>
      <c r="AW27" s="18">
        <v>9.8413121296412768E-18</v>
      </c>
      <c r="AX27" s="18">
        <v>1.4761968194461919E-17</v>
      </c>
      <c r="AY27" s="18">
        <v>0</v>
      </c>
      <c r="AZ27" s="18">
        <v>0.22760710893524491</v>
      </c>
      <c r="BA27" s="18">
        <v>-0.16970289947514211</v>
      </c>
      <c r="BB27" s="18">
        <v>-5.670890937250557E-2</v>
      </c>
      <c r="BC27" s="18">
        <v>-4.2650630568449727E-2</v>
      </c>
      <c r="BD27" s="18" t="s">
        <v>336</v>
      </c>
      <c r="BE27" s="18" t="s">
        <v>337</v>
      </c>
      <c r="BF27" s="18"/>
    </row>
    <row r="28" spans="1:60" x14ac:dyDescent="0.3">
      <c r="B28" s="18"/>
      <c r="C28" s="18"/>
      <c r="D28" s="18"/>
      <c r="E28" s="18"/>
      <c r="F28" s="18">
        <v>9</v>
      </c>
      <c r="G28" s="18">
        <v>148</v>
      </c>
      <c r="H28" s="18">
        <v>1.503133225266416E-3</v>
      </c>
      <c r="I28" s="18">
        <v>0</v>
      </c>
      <c r="J28" s="18">
        <v>0</v>
      </c>
      <c r="K28" s="18">
        <v>2.3406091994174011E-2</v>
      </c>
      <c r="L28" s="18">
        <v>0.1103423040195966</v>
      </c>
      <c r="M28" s="18">
        <v>2.222222222222222E-2</v>
      </c>
      <c r="N28" s="18">
        <v>3.3333333333333333E-2</v>
      </c>
      <c r="O28" s="18">
        <v>5.5555555555555552E-2</v>
      </c>
      <c r="P28" s="18">
        <v>5.5555555555555552E-2</v>
      </c>
      <c r="Q28" s="18">
        <v>0.1111111111111111</v>
      </c>
      <c r="R28" s="18">
        <v>0</v>
      </c>
      <c r="S28" s="18">
        <v>0</v>
      </c>
      <c r="T28" s="18">
        <v>0</v>
      </c>
      <c r="U28" s="18">
        <v>1.1703045997087E-2</v>
      </c>
      <c r="V28" s="18">
        <v>0</v>
      </c>
      <c r="W28" s="18">
        <v>10</v>
      </c>
      <c r="X28" s="18">
        <v>14</v>
      </c>
      <c r="Y28" s="18">
        <v>10</v>
      </c>
      <c r="Z28" s="18">
        <v>20</v>
      </c>
      <c r="AA28" s="18">
        <v>16</v>
      </c>
      <c r="AB28" s="18">
        <v>4</v>
      </c>
      <c r="AC28" s="18">
        <v>16</v>
      </c>
      <c r="AD28" s="18">
        <v>18</v>
      </c>
      <c r="AE28" s="18">
        <v>10</v>
      </c>
      <c r="AF28" s="18">
        <v>14</v>
      </c>
      <c r="AG28" s="18">
        <v>10</v>
      </c>
      <c r="AH28" s="18">
        <v>6</v>
      </c>
      <c r="AI28" s="25">
        <v>5.786530138858284E-3</v>
      </c>
      <c r="AJ28" s="25">
        <v>6.0810810810810842E-2</v>
      </c>
      <c r="AK28" s="25">
        <v>1.1703045997087E-2</v>
      </c>
      <c r="AL28" s="25">
        <v>1.1703045997087E-2</v>
      </c>
      <c r="AM28" s="25">
        <v>6.7843035603216473E-2</v>
      </c>
      <c r="AN28" s="25">
        <v>2.9798333761080491E-3</v>
      </c>
      <c r="AO28" s="25">
        <v>1.2775419266501159E-2</v>
      </c>
      <c r="AP28" s="25">
        <v>2.5481266877879539E-2</v>
      </c>
      <c r="AQ28" s="25">
        <f t="shared" si="0"/>
        <v>9.1555018284614192E-3</v>
      </c>
      <c r="AR28" s="18">
        <v>9.0488546252792429E-2</v>
      </c>
      <c r="AS28" s="18">
        <v>-0.1148648648648649</v>
      </c>
      <c r="AT28" s="18">
        <v>-1.1703045997087E-2</v>
      </c>
      <c r="AU28" s="18">
        <v>-1.1703045997087E-2</v>
      </c>
      <c r="AV28" s="18">
        <v>1.2975579542733751E-18</v>
      </c>
      <c r="AW28" s="18">
        <v>0</v>
      </c>
      <c r="AX28" s="18">
        <v>1.0380463634187001E-17</v>
      </c>
      <c r="AY28" s="18">
        <v>-2.0760927268374001E-17</v>
      </c>
      <c r="AZ28" s="18">
        <v>0.23028945951173099</v>
      </c>
      <c r="BA28" s="18">
        <v>-0.16932733500483671</v>
      </c>
      <c r="BB28" s="18">
        <v>-6.1241229917501271E-2</v>
      </c>
      <c r="BC28" s="18">
        <v>-4.9101074102095327E-2</v>
      </c>
      <c r="BD28" s="18" t="s">
        <v>338</v>
      </c>
      <c r="BE28" s="18" t="s">
        <v>339</v>
      </c>
      <c r="BF28" s="18"/>
    </row>
    <row r="29" spans="1:60" x14ac:dyDescent="0.3">
      <c r="B29" s="18"/>
      <c r="C29" s="18"/>
      <c r="D29" s="18"/>
      <c r="E29" s="18"/>
      <c r="F29" s="18">
        <v>10</v>
      </c>
      <c r="G29" s="18">
        <v>144</v>
      </c>
      <c r="H29" s="18">
        <v>1.373628436191515E-3</v>
      </c>
      <c r="I29" s="18">
        <v>0</v>
      </c>
      <c r="J29" s="18">
        <v>0</v>
      </c>
      <c r="K29" s="18">
        <v>1.8972575052561641E-2</v>
      </c>
      <c r="L29" s="18">
        <v>0.1164681588252908</v>
      </c>
      <c r="M29" s="18">
        <v>2.222222222222222E-2</v>
      </c>
      <c r="N29" s="18">
        <v>3.3333333333333333E-2</v>
      </c>
      <c r="O29" s="18">
        <v>5.5555555555555552E-2</v>
      </c>
      <c r="P29" s="18">
        <v>5.5555555555555552E-2</v>
      </c>
      <c r="Q29" s="18">
        <v>0.1111111111111111</v>
      </c>
      <c r="R29" s="18">
        <v>0</v>
      </c>
      <c r="S29" s="18">
        <v>0</v>
      </c>
      <c r="T29" s="18">
        <v>0</v>
      </c>
      <c r="U29" s="18">
        <v>9.4862875262808205E-3</v>
      </c>
      <c r="V29" s="18">
        <v>0</v>
      </c>
      <c r="W29" s="18">
        <v>10</v>
      </c>
      <c r="X29" s="18">
        <v>14</v>
      </c>
      <c r="Y29" s="18">
        <v>10</v>
      </c>
      <c r="Z29" s="18">
        <v>18</v>
      </c>
      <c r="AA29" s="18">
        <v>16</v>
      </c>
      <c r="AB29" s="18">
        <v>4</v>
      </c>
      <c r="AC29" s="18">
        <v>14</v>
      </c>
      <c r="AD29" s="18">
        <v>18</v>
      </c>
      <c r="AE29" s="18">
        <v>10</v>
      </c>
      <c r="AF29" s="18">
        <v>14</v>
      </c>
      <c r="AG29" s="18">
        <v>10</v>
      </c>
      <c r="AH29" s="18">
        <v>6</v>
      </c>
      <c r="AI29" s="25">
        <v>8.6358092348710891E-4</v>
      </c>
      <c r="AJ29" s="25">
        <v>4.861111111111116E-2</v>
      </c>
      <c r="AK29" s="25">
        <v>6.9444444444444319E-3</v>
      </c>
      <c r="AL29" s="25">
        <v>1.2028130608117211E-2</v>
      </c>
      <c r="AM29" s="25">
        <v>4.7730317136518208E-2</v>
      </c>
      <c r="AN29" s="25">
        <v>1.7552672753772262E-2</v>
      </c>
      <c r="AO29" s="25">
        <v>4.4424876944673883E-3</v>
      </c>
      <c r="AP29" s="25">
        <v>1.8141966285661351E-2</v>
      </c>
      <c r="AQ29" s="25">
        <f t="shared" si="0"/>
        <v>5.2989320278473955E-3</v>
      </c>
      <c r="AR29" s="18">
        <v>7.4029541929474987E-2</v>
      </c>
      <c r="AS29" s="18">
        <v>-0.11805555555555559</v>
      </c>
      <c r="AT29" s="18">
        <v>-6.9444444444444319E-3</v>
      </c>
      <c r="AU29" s="18">
        <v>-1.2028130608117211E-2</v>
      </c>
      <c r="AV29" s="18">
        <v>6.8532285470688672E-18</v>
      </c>
      <c r="AW29" s="18">
        <v>0</v>
      </c>
      <c r="AX29" s="18">
        <v>1.0965165675310191E-17</v>
      </c>
      <c r="AY29" s="18">
        <v>2.1930331350620369E-17</v>
      </c>
      <c r="AZ29" s="18">
        <v>0.2341463130005656</v>
      </c>
      <c r="BA29" s="18">
        <v>-0.17192992326817549</v>
      </c>
      <c r="BB29" s="18">
        <v>-6.3508652434419818E-2</v>
      </c>
      <c r="BC29" s="18">
        <v>-5.2959506390870999E-2</v>
      </c>
      <c r="BD29" s="18" t="s">
        <v>340</v>
      </c>
      <c r="BE29" s="18" t="s">
        <v>341</v>
      </c>
      <c r="BF29" s="18"/>
    </row>
    <row r="30" spans="1:60" x14ac:dyDescent="0.3">
      <c r="B30" s="18"/>
      <c r="C30" s="18"/>
      <c r="D30" s="18"/>
      <c r="E30" s="18"/>
      <c r="F30" s="18">
        <v>11</v>
      </c>
      <c r="G30" s="18">
        <v>140</v>
      </c>
      <c r="H30" s="18">
        <v>8.7418856806704222E-4</v>
      </c>
      <c r="I30" s="18">
        <v>0</v>
      </c>
      <c r="J30" s="18">
        <v>0</v>
      </c>
      <c r="K30" s="18">
        <v>2.474358296526968E-2</v>
      </c>
      <c r="L30" s="18">
        <v>9.9365362809942959E-2</v>
      </c>
      <c r="M30" s="18">
        <v>2.222222222222222E-2</v>
      </c>
      <c r="N30" s="18">
        <v>3.3333333333333333E-2</v>
      </c>
      <c r="O30" s="18">
        <v>5.5555555555555552E-2</v>
      </c>
      <c r="P30" s="18">
        <v>5.5555555555555552E-2</v>
      </c>
      <c r="Q30" s="18">
        <v>0.1111111111111111</v>
      </c>
      <c r="R30" s="18">
        <v>0</v>
      </c>
      <c r="S30" s="18">
        <v>0</v>
      </c>
      <c r="T30" s="18">
        <v>0</v>
      </c>
      <c r="U30" s="18">
        <v>1.237179148263484E-2</v>
      </c>
      <c r="V30" s="18">
        <v>0</v>
      </c>
      <c r="W30" s="18">
        <v>10</v>
      </c>
      <c r="X30" s="18">
        <v>14</v>
      </c>
      <c r="Y30" s="18">
        <v>10</v>
      </c>
      <c r="Z30" s="18">
        <v>16</v>
      </c>
      <c r="AA30" s="18">
        <v>14</v>
      </c>
      <c r="AB30" s="18">
        <v>4</v>
      </c>
      <c r="AC30" s="18">
        <v>14</v>
      </c>
      <c r="AD30" s="18">
        <v>18</v>
      </c>
      <c r="AE30" s="18">
        <v>10</v>
      </c>
      <c r="AF30" s="18">
        <v>14</v>
      </c>
      <c r="AG30" s="18">
        <v>10</v>
      </c>
      <c r="AH30" s="18">
        <v>6</v>
      </c>
      <c r="AI30" s="25">
        <v>4.3406796756195049E-3</v>
      </c>
      <c r="AJ30" s="25">
        <v>3.5714285714285768E-2</v>
      </c>
      <c r="AK30" s="25">
        <v>1.237179148263484E-2</v>
      </c>
      <c r="AL30" s="25">
        <v>1.237179148263483E-2</v>
      </c>
      <c r="AM30" s="25">
        <v>3.6411356899422931E-2</v>
      </c>
      <c r="AN30" s="25">
        <v>3.5336734693877582E-2</v>
      </c>
      <c r="AO30" s="25">
        <v>2.2145070349128802E-2</v>
      </c>
      <c r="AP30" s="25">
        <v>3.0977450959274851E-2</v>
      </c>
      <c r="AQ30" s="25">
        <f t="shared" si="0"/>
        <v>5.3188300429127602E-3</v>
      </c>
      <c r="AR30" s="18">
        <v>5.6630023073396582E-2</v>
      </c>
      <c r="AS30" s="18">
        <v>-0.1214285714285714</v>
      </c>
      <c r="AT30" s="18">
        <v>1.237179148263484E-2</v>
      </c>
      <c r="AU30" s="18">
        <v>1.237179148263483E-2</v>
      </c>
      <c r="AV30" s="18">
        <v>-2.900174431673878E-18</v>
      </c>
      <c r="AW30" s="18">
        <v>5.8003488633477568E-18</v>
      </c>
      <c r="AX30" s="18">
        <v>5.8003488633477568E-18</v>
      </c>
      <c r="AY30" s="18">
        <v>0</v>
      </c>
      <c r="AZ30" s="18">
        <v>0.2340230116381766</v>
      </c>
      <c r="BA30" s="18">
        <v>-0.17067492711370261</v>
      </c>
      <c r="BB30" s="18">
        <v>-5.596562325994086E-2</v>
      </c>
      <c r="BC30" s="18">
        <v>-4.3399739550002092E-2</v>
      </c>
      <c r="BD30" s="18" t="s">
        <v>342</v>
      </c>
      <c r="BE30" s="18" t="s">
        <v>343</v>
      </c>
      <c r="BF30" s="18"/>
    </row>
    <row r="31" spans="1:60" x14ac:dyDescent="0.3">
      <c r="B31" s="18"/>
      <c r="C31" s="18"/>
      <c r="D31" s="18"/>
      <c r="E31" s="18"/>
      <c r="F31" s="18">
        <v>12</v>
      </c>
      <c r="G31" s="18">
        <v>136</v>
      </c>
      <c r="H31" s="18">
        <v>1.077634075716861E-3</v>
      </c>
      <c r="I31" s="18">
        <v>0</v>
      </c>
      <c r="J31" s="18">
        <v>0</v>
      </c>
      <c r="K31" s="18">
        <v>2.0088608879182939E-2</v>
      </c>
      <c r="L31" s="18">
        <v>7.5046099515598583E-2</v>
      </c>
      <c r="M31" s="18">
        <v>2.222222222222222E-2</v>
      </c>
      <c r="N31" s="18">
        <v>3.3333333333333333E-2</v>
      </c>
      <c r="O31" s="18">
        <v>5.5555555555555552E-2</v>
      </c>
      <c r="P31" s="18">
        <v>5.5555555555555552E-2</v>
      </c>
      <c r="Q31" s="18">
        <v>0.1111111111111111</v>
      </c>
      <c r="R31" s="18">
        <v>0</v>
      </c>
      <c r="S31" s="18">
        <v>0</v>
      </c>
      <c r="T31" s="18">
        <v>0</v>
      </c>
      <c r="U31" s="18">
        <v>1.004430443959147E-2</v>
      </c>
      <c r="V31" s="18">
        <v>0</v>
      </c>
      <c r="W31" s="18">
        <v>10</v>
      </c>
      <c r="X31" s="18">
        <v>14</v>
      </c>
      <c r="Y31" s="18">
        <v>10</v>
      </c>
      <c r="Z31" s="18">
        <v>16</v>
      </c>
      <c r="AA31" s="18">
        <v>12</v>
      </c>
      <c r="AB31" s="18">
        <v>4</v>
      </c>
      <c r="AC31" s="18">
        <v>14</v>
      </c>
      <c r="AD31" s="18">
        <v>16</v>
      </c>
      <c r="AE31" s="18">
        <v>10</v>
      </c>
      <c r="AF31" s="18">
        <v>14</v>
      </c>
      <c r="AG31" s="18">
        <v>10</v>
      </c>
      <c r="AH31" s="18">
        <v>6</v>
      </c>
      <c r="AI31" s="25">
        <v>2.455695560408536E-2</v>
      </c>
      <c r="AJ31" s="25">
        <v>7.3529411764705899E-3</v>
      </c>
      <c r="AK31" s="25">
        <v>7.3529411764705916E-3</v>
      </c>
      <c r="AL31" s="25">
        <v>1.2735667702712341E-2</v>
      </c>
      <c r="AM31" s="25">
        <v>5.4744077746247288E-2</v>
      </c>
      <c r="AN31" s="25">
        <v>5.4601630877264329E-2</v>
      </c>
      <c r="AO31" s="25">
        <v>1.4154077252481139E-2</v>
      </c>
      <c r="AP31" s="25">
        <v>1.525030105318302E-2</v>
      </c>
      <c r="AQ31" s="25">
        <f t="shared" si="0"/>
        <v>7.0682715403117685E-3</v>
      </c>
      <c r="AR31" s="18">
        <v>3.8207003108137093E-2</v>
      </c>
      <c r="AS31" s="18">
        <v>-0.125</v>
      </c>
      <c r="AT31" s="18">
        <v>7.3529411764705916E-3</v>
      </c>
      <c r="AU31" s="18">
        <v>1.2735667702712341E-2</v>
      </c>
      <c r="AV31" s="18">
        <v>6.1465634581323547E-18</v>
      </c>
      <c r="AW31" s="18">
        <v>1.843969037439706E-17</v>
      </c>
      <c r="AX31" s="18">
        <v>3.073281729066177E-18</v>
      </c>
      <c r="AY31" s="18">
        <v>6.1465634581323547E-18</v>
      </c>
      <c r="AZ31" s="18">
        <v>0.2228166682693753</v>
      </c>
      <c r="BA31" s="18">
        <v>-0.18335760991247699</v>
      </c>
      <c r="BB31" s="18">
        <v>-4.6443177999018211E-2</v>
      </c>
      <c r="BC31" s="18">
        <v>-2.8602921516580379E-2</v>
      </c>
      <c r="BD31" s="18" t="s">
        <v>344</v>
      </c>
      <c r="BE31" s="18" t="s">
        <v>345</v>
      </c>
      <c r="BF31" s="18"/>
    </row>
    <row r="32" spans="1:60" x14ac:dyDescent="0.3">
      <c r="B32" s="18"/>
      <c r="C32" s="18"/>
      <c r="D32" s="18"/>
      <c r="E32" s="18"/>
      <c r="F32" s="18">
        <v>13</v>
      </c>
      <c r="G32" s="18">
        <v>132</v>
      </c>
      <c r="H32" s="18">
        <v>4.071010655720828E-4</v>
      </c>
      <c r="I32" s="18">
        <v>0</v>
      </c>
      <c r="J32" s="18">
        <v>0</v>
      </c>
      <c r="K32" s="18">
        <v>2.523234146875356E-17</v>
      </c>
      <c r="L32" s="18">
        <v>7.8745135594492838E-2</v>
      </c>
      <c r="M32" s="18">
        <v>2.222222222222222E-2</v>
      </c>
      <c r="N32" s="18">
        <v>2.222222222222222E-2</v>
      </c>
      <c r="O32" s="18">
        <v>5.5555555555555552E-2</v>
      </c>
      <c r="P32" s="18">
        <v>5.5555555555555552E-2</v>
      </c>
      <c r="Q32" s="18">
        <v>0.1111111111111111</v>
      </c>
      <c r="R32" s="18">
        <v>0</v>
      </c>
      <c r="S32" s="18">
        <v>0</v>
      </c>
      <c r="T32" s="18">
        <v>0</v>
      </c>
      <c r="U32" s="18">
        <v>1.261617073437678E-17</v>
      </c>
      <c r="V32" s="18">
        <v>0</v>
      </c>
      <c r="W32" s="18">
        <v>10</v>
      </c>
      <c r="X32" s="18">
        <v>14</v>
      </c>
      <c r="Y32" s="18">
        <v>10</v>
      </c>
      <c r="Z32" s="18">
        <v>16</v>
      </c>
      <c r="AA32" s="18">
        <v>12</v>
      </c>
      <c r="AB32" s="18">
        <v>4</v>
      </c>
      <c r="AC32" s="18">
        <v>12</v>
      </c>
      <c r="AD32" s="18">
        <v>16</v>
      </c>
      <c r="AE32" s="18">
        <v>10</v>
      </c>
      <c r="AF32" s="18">
        <v>14</v>
      </c>
      <c r="AG32" s="18">
        <v>10</v>
      </c>
      <c r="AH32" s="18">
        <v>4</v>
      </c>
      <c r="AI32" s="25">
        <v>7.031842653602384E-3</v>
      </c>
      <c r="AJ32" s="25">
        <v>1.515151515151519E-2</v>
      </c>
      <c r="AK32" s="25">
        <v>5.0464682937507117E-18</v>
      </c>
      <c r="AL32" s="25">
        <v>2.018587317500285E-17</v>
      </c>
      <c r="AM32" s="25">
        <v>3.364781796907243E-2</v>
      </c>
      <c r="AN32" s="25">
        <v>3.3836992514678449E-2</v>
      </c>
      <c r="AO32" s="25">
        <v>1.4729083943288529E-2</v>
      </c>
      <c r="AP32" s="25">
        <v>1.501934866317866E-2</v>
      </c>
      <c r="AQ32" s="25">
        <f t="shared" si="0"/>
        <v>2.9986596870844218E-3</v>
      </c>
      <c r="AR32" s="18">
        <v>4.1394709205589152E-2</v>
      </c>
      <c r="AS32" s="18">
        <v>-0.15151515151515149</v>
      </c>
      <c r="AT32" s="18">
        <v>5.0464682937507117E-18</v>
      </c>
      <c r="AU32" s="18">
        <v>-2.018587317500285E-17</v>
      </c>
      <c r="AV32" s="18">
        <v>3.9148360096975218E-17</v>
      </c>
      <c r="AW32" s="18">
        <v>6.5247266828292027E-18</v>
      </c>
      <c r="AX32" s="18">
        <v>-6.5247266828292027E-18</v>
      </c>
      <c r="AY32" s="18">
        <v>6.5247266828292027E-18</v>
      </c>
      <c r="AZ32" s="18">
        <v>0.23237732656454399</v>
      </c>
      <c r="BA32" s="18">
        <v>-0.18518170687592159</v>
      </c>
      <c r="BB32" s="18">
        <v>-4.8146149689846048E-2</v>
      </c>
      <c r="BC32" s="18">
        <v>-3.059898590464679E-2</v>
      </c>
      <c r="BD32" s="18" t="s">
        <v>346</v>
      </c>
      <c r="BE32" s="18" t="s">
        <v>347</v>
      </c>
      <c r="BF32" s="18"/>
    </row>
    <row r="33" spans="1:58" x14ac:dyDescent="0.3">
      <c r="B33" s="18"/>
      <c r="C33" s="18"/>
      <c r="D33" s="18"/>
      <c r="E33" s="18"/>
      <c r="F33" s="18">
        <v>14</v>
      </c>
      <c r="G33" s="18">
        <v>128</v>
      </c>
      <c r="H33" s="18">
        <v>4.0872684485986982E-4</v>
      </c>
      <c r="I33" s="18">
        <v>0</v>
      </c>
      <c r="J33" s="18">
        <v>0</v>
      </c>
      <c r="K33" s="18">
        <v>4.3368086899420177E-18</v>
      </c>
      <c r="L33" s="18">
        <v>8.3274974240896055E-2</v>
      </c>
      <c r="M33" s="18">
        <v>1.111111111111111E-2</v>
      </c>
      <c r="N33" s="18">
        <v>1.111111111111111E-2</v>
      </c>
      <c r="O33" s="18">
        <v>5.5555555555555552E-2</v>
      </c>
      <c r="P33" s="18">
        <v>5.5555555555555552E-2</v>
      </c>
      <c r="Q33" s="18">
        <v>0.1111111111111111</v>
      </c>
      <c r="R33" s="18">
        <v>0</v>
      </c>
      <c r="S33" s="18">
        <v>0</v>
      </c>
      <c r="T33" s="18">
        <v>0</v>
      </c>
      <c r="U33" s="18">
        <v>2.1684043449710089E-18</v>
      </c>
      <c r="V33" s="18">
        <v>0</v>
      </c>
      <c r="W33" s="18">
        <v>10</v>
      </c>
      <c r="X33" s="18">
        <v>14</v>
      </c>
      <c r="Y33" s="18">
        <v>10</v>
      </c>
      <c r="Z33" s="18">
        <v>16</v>
      </c>
      <c r="AA33" s="18">
        <v>12</v>
      </c>
      <c r="AB33" s="18">
        <v>2</v>
      </c>
      <c r="AC33" s="18">
        <v>12</v>
      </c>
      <c r="AD33" s="18">
        <v>16</v>
      </c>
      <c r="AE33" s="18">
        <v>10</v>
      </c>
      <c r="AF33" s="18">
        <v>14</v>
      </c>
      <c r="AG33" s="18">
        <v>10</v>
      </c>
      <c r="AH33" s="18">
        <v>2</v>
      </c>
      <c r="AI33" s="25">
        <v>2.287658773652745E-2</v>
      </c>
      <c r="AJ33" s="25">
        <v>3.1249999999999889E-2</v>
      </c>
      <c r="AK33" s="25">
        <v>8.6736173798840355E-19</v>
      </c>
      <c r="AL33" s="25">
        <v>3.4694469519536142E-18</v>
      </c>
      <c r="AM33" s="25">
        <v>1.322391683734586E-2</v>
      </c>
      <c r="AN33" s="25">
        <v>4.4822692871093722E-2</v>
      </c>
      <c r="AO33" s="25">
        <v>4.5005482258428306E-3</v>
      </c>
      <c r="AP33" s="25">
        <v>2.7354012845364549E-3</v>
      </c>
      <c r="AQ33" s="25">
        <f t="shared" si="0"/>
        <v>3.7115838937250472E-3</v>
      </c>
      <c r="AR33" s="18">
        <v>4.268829386826381E-2</v>
      </c>
      <c r="AS33" s="18">
        <v>-0.1875</v>
      </c>
      <c r="AT33" s="18">
        <v>8.6736173798840355E-19</v>
      </c>
      <c r="AU33" s="18">
        <v>-3.4694469519536142E-18</v>
      </c>
      <c r="AV33" s="18">
        <v>0</v>
      </c>
      <c r="AW33" s="18">
        <v>0</v>
      </c>
      <c r="AX33" s="18">
        <v>-3.4694469519536142E-18</v>
      </c>
      <c r="AY33" s="18">
        <v>-3.4694469519536142E-18</v>
      </c>
      <c r="AZ33" s="18">
        <v>0.2431075399577923</v>
      </c>
      <c r="BA33" s="18">
        <v>-0.18881607055664049</v>
      </c>
      <c r="BB33" s="18">
        <v>-5.046998057489771E-2</v>
      </c>
      <c r="BC33" s="18">
        <v>-3.2804993665998351E-2</v>
      </c>
      <c r="BD33" s="18" t="s">
        <v>348</v>
      </c>
      <c r="BE33" s="18" t="s">
        <v>349</v>
      </c>
      <c r="BF33" s="18"/>
    </row>
    <row r="34" spans="1:58" x14ac:dyDescent="0.3">
      <c r="B34" s="18"/>
      <c r="C34" s="18"/>
      <c r="D34" s="18"/>
      <c r="E34" s="18"/>
      <c r="F34" s="18">
        <v>15</v>
      </c>
      <c r="G34" s="18">
        <v>124</v>
      </c>
      <c r="H34" s="18">
        <v>5.6758564835369615E-4</v>
      </c>
      <c r="I34" s="18">
        <v>0</v>
      </c>
      <c r="J34" s="18">
        <v>0</v>
      </c>
      <c r="K34" s="18">
        <v>8.9534114889125525E-18</v>
      </c>
      <c r="L34" s="18">
        <v>0.1090017977878746</v>
      </c>
      <c r="M34" s="18">
        <v>1.111111111111111E-2</v>
      </c>
      <c r="N34" s="18">
        <v>1.111111111111111E-2</v>
      </c>
      <c r="O34" s="18">
        <v>5.5555555555555552E-2</v>
      </c>
      <c r="P34" s="18">
        <v>5.5555555555555552E-2</v>
      </c>
      <c r="Q34" s="18">
        <v>0.1111111111111111</v>
      </c>
      <c r="R34" s="18">
        <v>0</v>
      </c>
      <c r="S34" s="18">
        <v>0</v>
      </c>
      <c r="T34" s="18">
        <v>0</v>
      </c>
      <c r="U34" s="18">
        <v>4.4767057444562762E-18</v>
      </c>
      <c r="V34" s="18">
        <v>0</v>
      </c>
      <c r="W34" s="18">
        <v>10</v>
      </c>
      <c r="X34" s="18">
        <v>14</v>
      </c>
      <c r="Y34" s="18">
        <v>10</v>
      </c>
      <c r="Z34" s="18">
        <v>16</v>
      </c>
      <c r="AA34" s="18">
        <v>10</v>
      </c>
      <c r="AB34" s="18">
        <v>2</v>
      </c>
      <c r="AC34" s="18">
        <v>10</v>
      </c>
      <c r="AD34" s="18">
        <v>16</v>
      </c>
      <c r="AE34" s="18">
        <v>10</v>
      </c>
      <c r="AF34" s="18">
        <v>14</v>
      </c>
      <c r="AG34" s="18">
        <v>10</v>
      </c>
      <c r="AH34" s="18">
        <v>2</v>
      </c>
      <c r="AI34" s="25">
        <v>2.7936303347885161E-2</v>
      </c>
      <c r="AJ34" s="25">
        <v>1.6129032258064498E-2</v>
      </c>
      <c r="AK34" s="25">
        <v>7.162729191130042E-18</v>
      </c>
      <c r="AL34" s="25">
        <v>1.7906822977825101E-18</v>
      </c>
      <c r="AM34" s="25">
        <v>7.5662820687283638E-3</v>
      </c>
      <c r="AN34" s="25">
        <v>1.382548420663951E-2</v>
      </c>
      <c r="AO34" s="25">
        <v>2.8616548175458559E-5</v>
      </c>
      <c r="AP34" s="25">
        <v>1.3517566136073449E-2</v>
      </c>
      <c r="AQ34" s="25">
        <f t="shared" si="0"/>
        <v>1.4717007773682928E-3</v>
      </c>
      <c r="AR34" s="18">
        <v>1.612903225806462E-2</v>
      </c>
      <c r="AS34" s="18">
        <v>-0.20967741935483869</v>
      </c>
      <c r="AT34" s="18">
        <v>7.162729191130042E-18</v>
      </c>
      <c r="AU34" s="18">
        <v>-1.7906822977825101E-18</v>
      </c>
      <c r="AV34" s="18">
        <v>7.3937849714890765E-18</v>
      </c>
      <c r="AW34" s="18">
        <v>0</v>
      </c>
      <c r="AX34" s="18">
        <v>-3.6968924857445383E-18</v>
      </c>
      <c r="AY34" s="18">
        <v>7.3937849714890765E-18</v>
      </c>
      <c r="AZ34" s="18">
        <v>0.23237267166907899</v>
      </c>
      <c r="BA34" s="18">
        <v>-0.2017345842704171</v>
      </c>
      <c r="BB34" s="18">
        <v>-5.8986803084402822E-2</v>
      </c>
      <c r="BC34" s="18">
        <v>-5.0014994703471767E-2</v>
      </c>
      <c r="BD34" s="18" t="s">
        <v>350</v>
      </c>
      <c r="BE34" s="18" t="s">
        <v>351</v>
      </c>
      <c r="BF34" s="18"/>
    </row>
    <row r="35" spans="1:58" x14ac:dyDescent="0.3">
      <c r="B35" s="18"/>
      <c r="C35" s="18"/>
      <c r="D35" s="18"/>
      <c r="E35" s="18"/>
      <c r="F35" s="18">
        <v>16</v>
      </c>
      <c r="G35" s="18">
        <v>120</v>
      </c>
      <c r="H35" s="18">
        <v>1.4857891744133049E-4</v>
      </c>
      <c r="I35" s="18">
        <v>0</v>
      </c>
      <c r="J35" s="18">
        <v>0</v>
      </c>
      <c r="K35" s="18">
        <v>6.4763009769800799E-18</v>
      </c>
      <c r="L35" s="18">
        <v>9.3839299599479481E-2</v>
      </c>
      <c r="M35" s="18">
        <v>1.111111111111111E-2</v>
      </c>
      <c r="N35" s="18">
        <v>1.111111111111111E-2</v>
      </c>
      <c r="O35" s="18">
        <v>4.4444444444444453E-2</v>
      </c>
      <c r="P35" s="18">
        <v>4.4444444444444453E-2</v>
      </c>
      <c r="Q35" s="18">
        <v>8.8888888888888892E-2</v>
      </c>
      <c r="R35" s="18">
        <v>0</v>
      </c>
      <c r="S35" s="18">
        <v>0</v>
      </c>
      <c r="T35" s="18">
        <v>0</v>
      </c>
      <c r="U35" s="18">
        <v>3.23815048849004E-18</v>
      </c>
      <c r="V35" s="18">
        <v>0</v>
      </c>
      <c r="W35" s="18">
        <v>10</v>
      </c>
      <c r="X35" s="18">
        <v>14</v>
      </c>
      <c r="Y35" s="18">
        <v>8</v>
      </c>
      <c r="Z35" s="18">
        <v>16</v>
      </c>
      <c r="AA35" s="18">
        <v>10</v>
      </c>
      <c r="AB35" s="18">
        <v>2</v>
      </c>
      <c r="AC35" s="18">
        <v>10</v>
      </c>
      <c r="AD35" s="18">
        <v>16</v>
      </c>
      <c r="AE35" s="18">
        <v>8</v>
      </c>
      <c r="AF35" s="18">
        <v>14</v>
      </c>
      <c r="AG35" s="18">
        <v>10</v>
      </c>
      <c r="AH35" s="18">
        <v>2</v>
      </c>
      <c r="AI35" s="25">
        <v>1.2200846792814661E-2</v>
      </c>
      <c r="AJ35" s="25">
        <v>1.110223024625157E-16</v>
      </c>
      <c r="AK35" s="25">
        <v>0</v>
      </c>
      <c r="AL35" s="25">
        <v>6.4763009769800799E-18</v>
      </c>
      <c r="AM35" s="25">
        <v>1.4827476881322521E-3</v>
      </c>
      <c r="AN35" s="25">
        <v>1.1388888888888E-3</v>
      </c>
      <c r="AO35" s="25">
        <v>2.1084213761698172E-3</v>
      </c>
      <c r="AP35" s="25">
        <v>6.7357531405456972E-4</v>
      </c>
      <c r="AQ35" s="25">
        <f t="shared" si="0"/>
        <v>1.5725541547282522E-4</v>
      </c>
      <c r="AR35" s="18">
        <v>1.666666666666676E-2</v>
      </c>
      <c r="AS35" s="18">
        <v>-0.1833333333333334</v>
      </c>
      <c r="AT35" s="18">
        <v>0</v>
      </c>
      <c r="AU35" s="18">
        <v>-6.4763009769800799E-18</v>
      </c>
      <c r="AV35" s="18">
        <v>3.9474596431116677E-18</v>
      </c>
      <c r="AW35" s="18">
        <v>7.8949192862233354E-18</v>
      </c>
      <c r="AX35" s="18">
        <v>-3.9474596431116677E-18</v>
      </c>
      <c r="AY35" s="18">
        <v>7.8949192862233354E-18</v>
      </c>
      <c r="AZ35" s="18">
        <v>0.23819059411910479</v>
      </c>
      <c r="BA35" s="18">
        <v>-0.1806620370370369</v>
      </c>
      <c r="BB35" s="18">
        <v>-4.08674124013313E-2</v>
      </c>
      <c r="BC35" s="18">
        <v>-5.2971887198148167E-2</v>
      </c>
      <c r="BD35" s="18" t="s">
        <v>352</v>
      </c>
      <c r="BE35" s="18" t="s">
        <v>353</v>
      </c>
      <c r="BF35" s="18"/>
    </row>
    <row r="36" spans="1:58" x14ac:dyDescent="0.3">
      <c r="U36" s="3"/>
      <c r="AQ36" s="25"/>
    </row>
    <row r="37" spans="1:58" hidden="1" x14ac:dyDescent="0.3">
      <c r="A37" t="s">
        <v>65</v>
      </c>
      <c r="B37" s="17" t="s">
        <v>1</v>
      </c>
      <c r="C37" s="17" t="s">
        <v>61</v>
      </c>
      <c r="D37" s="17" t="s">
        <v>4</v>
      </c>
      <c r="E37" s="17" t="s">
        <v>5</v>
      </c>
      <c r="F37" s="17" t="s">
        <v>6</v>
      </c>
      <c r="G37" s="17" t="s">
        <v>7</v>
      </c>
      <c r="H37" s="17" t="s">
        <v>62</v>
      </c>
      <c r="I37" s="17" t="s">
        <v>8</v>
      </c>
      <c r="J37" s="17" t="s">
        <v>9</v>
      </c>
      <c r="K37" s="17" t="s">
        <v>10</v>
      </c>
      <c r="L37" s="17" t="s">
        <v>11</v>
      </c>
      <c r="M37" s="17" t="s">
        <v>12</v>
      </c>
      <c r="N37" s="17" t="s">
        <v>13</v>
      </c>
      <c r="O37" s="17" t="s">
        <v>14</v>
      </c>
      <c r="P37" s="17" t="s">
        <v>15</v>
      </c>
      <c r="Q37" s="17" t="s">
        <v>16</v>
      </c>
      <c r="R37" s="17" t="s">
        <v>17</v>
      </c>
      <c r="S37" s="17" t="s">
        <v>18</v>
      </c>
      <c r="T37" s="17" t="s">
        <v>19</v>
      </c>
      <c r="U37" s="17" t="s">
        <v>20</v>
      </c>
      <c r="V37" s="17" t="s">
        <v>21</v>
      </c>
      <c r="W37" s="17" t="s">
        <v>22</v>
      </c>
      <c r="X37" s="17" t="s">
        <v>23</v>
      </c>
      <c r="Y37" s="17" t="s">
        <v>24</v>
      </c>
      <c r="Z37" s="17" t="s">
        <v>25</v>
      </c>
      <c r="AA37" s="17" t="s">
        <v>26</v>
      </c>
      <c r="AB37" s="17" t="s">
        <v>27</v>
      </c>
      <c r="AC37" s="17" t="s">
        <v>28</v>
      </c>
      <c r="AD37" s="17" t="s">
        <v>29</v>
      </c>
      <c r="AE37" s="17" t="s">
        <v>30</v>
      </c>
      <c r="AF37" s="17" t="s">
        <v>31</v>
      </c>
      <c r="AG37" s="17" t="s">
        <v>32</v>
      </c>
      <c r="AH37" s="17" t="s">
        <v>33</v>
      </c>
      <c r="AI37" s="17" t="s">
        <v>34</v>
      </c>
      <c r="AJ37" s="17" t="s">
        <v>35</v>
      </c>
      <c r="AK37" s="17" t="s">
        <v>36</v>
      </c>
      <c r="AL37" s="17" t="s">
        <v>37</v>
      </c>
      <c r="AM37" s="17" t="s">
        <v>42</v>
      </c>
      <c r="AN37" s="17" t="s">
        <v>43</v>
      </c>
      <c r="AO37" s="17" t="s">
        <v>44</v>
      </c>
      <c r="AP37" s="17" t="s">
        <v>45</v>
      </c>
      <c r="AQ37" s="25"/>
      <c r="AR37" s="17" t="s">
        <v>46</v>
      </c>
      <c r="AS37" s="17" t="s">
        <v>47</v>
      </c>
      <c r="AT37" s="17" t="s">
        <v>48</v>
      </c>
      <c r="AU37" s="17" t="s">
        <v>49</v>
      </c>
      <c r="AV37" s="17" t="s">
        <v>50</v>
      </c>
      <c r="AW37" s="17" t="s">
        <v>51</v>
      </c>
      <c r="AX37" s="17" t="s">
        <v>52</v>
      </c>
      <c r="AY37" s="17" t="s">
        <v>53</v>
      </c>
      <c r="AZ37" s="17" t="s">
        <v>54</v>
      </c>
      <c r="BA37" s="17" t="s">
        <v>55</v>
      </c>
      <c r="BB37" s="17" t="s">
        <v>56</v>
      </c>
      <c r="BC37" s="17" t="s">
        <v>57</v>
      </c>
      <c r="BD37" s="17" t="s">
        <v>58</v>
      </c>
      <c r="BE37" s="17" t="s">
        <v>59</v>
      </c>
      <c r="BF37" s="17"/>
    </row>
    <row r="38" spans="1:58" hidden="1" x14ac:dyDescent="0.3">
      <c r="B38" s="18">
        <v>1331.603296279907</v>
      </c>
      <c r="C38" s="18">
        <v>3.7160965566811199E-2</v>
      </c>
      <c r="D38" s="18">
        <v>61000</v>
      </c>
      <c r="E38" s="18">
        <v>0</v>
      </c>
      <c r="F38" s="18">
        <v>1</v>
      </c>
      <c r="G38" s="18">
        <v>180</v>
      </c>
      <c r="H38" s="18">
        <v>2.8144676395391319E-3</v>
      </c>
      <c r="I38" s="18">
        <v>0</v>
      </c>
      <c r="J38" s="18">
        <v>0</v>
      </c>
      <c r="K38" s="18">
        <v>1.7333704702236989E-17</v>
      </c>
      <c r="L38" s="18">
        <v>9.3574362162953784E-2</v>
      </c>
      <c r="M38" s="18">
        <v>3.3333333333333333E-2</v>
      </c>
      <c r="N38" s="18">
        <v>1.111111111111111E-2</v>
      </c>
      <c r="O38" s="18">
        <v>5.5555555555555552E-2</v>
      </c>
      <c r="P38" s="18">
        <v>5.5555555555555552E-2</v>
      </c>
      <c r="Q38" s="18">
        <v>0.1111111111111111</v>
      </c>
      <c r="R38" s="18">
        <v>0</v>
      </c>
      <c r="S38" s="18">
        <v>0</v>
      </c>
      <c r="T38" s="18">
        <v>0</v>
      </c>
      <c r="U38" s="18">
        <v>8.666852351118493E-18</v>
      </c>
      <c r="V38" s="18">
        <v>0</v>
      </c>
      <c r="W38" s="18">
        <v>14</v>
      </c>
      <c r="X38" s="18">
        <v>14</v>
      </c>
      <c r="Y38" s="18">
        <v>10</v>
      </c>
      <c r="Z38" s="18">
        <v>26</v>
      </c>
      <c r="AA38" s="18">
        <v>22</v>
      </c>
      <c r="AB38" s="18">
        <v>6</v>
      </c>
      <c r="AC38" s="18">
        <v>22</v>
      </c>
      <c r="AD38" s="18">
        <v>26</v>
      </c>
      <c r="AE38" s="18">
        <v>10</v>
      </c>
      <c r="AF38" s="18">
        <v>14</v>
      </c>
      <c r="AG38" s="18">
        <v>14</v>
      </c>
      <c r="AH38" s="18">
        <v>2</v>
      </c>
      <c r="AI38" s="18">
        <v>3.2535591447505702E-2</v>
      </c>
      <c r="AJ38" s="18">
        <v>4.4444444444444543E-2</v>
      </c>
      <c r="AK38" s="18">
        <v>1.233581138472396E-18</v>
      </c>
      <c r="AL38" s="18">
        <v>1.6100123563764591E-17</v>
      </c>
      <c r="AM38" s="18">
        <v>6.2246783102815888E-2</v>
      </c>
      <c r="AN38" s="18">
        <v>6.2438957475994483E-2</v>
      </c>
      <c r="AO38" s="18">
        <v>7.4601065695171567E-3</v>
      </c>
      <c r="AP38" s="18">
        <v>1.9016919977752102E-2</v>
      </c>
      <c r="AQ38" s="25">
        <f t="shared" si="0"/>
        <v>1.1224455205621157E-2</v>
      </c>
      <c r="AR38" s="18">
        <v>0.16586892478083909</v>
      </c>
      <c r="AS38" s="18">
        <v>-8.8888888888888851E-2</v>
      </c>
      <c r="AT38" s="18">
        <v>1.233581138472396E-18</v>
      </c>
      <c r="AU38" s="18">
        <v>1.6100123563764591E-17</v>
      </c>
      <c r="AV38" s="18">
        <v>-7.0177060321985205E-18</v>
      </c>
      <c r="AW38" s="18">
        <v>-1.4035412064397041E-17</v>
      </c>
      <c r="AX38" s="18">
        <v>-7.0177060321985205E-18</v>
      </c>
      <c r="AY38" s="18">
        <v>0</v>
      </c>
      <c r="AZ38" s="18">
        <v>0.29387042203296471</v>
      </c>
      <c r="BA38" s="18">
        <v>-0.1266035665294924</v>
      </c>
      <c r="BB38" s="18">
        <v>-4.975276395335107E-2</v>
      </c>
      <c r="BC38" s="18">
        <v>-4.3821598209602713E-2</v>
      </c>
      <c r="BD38" s="18" t="s">
        <v>292</v>
      </c>
      <c r="BE38" s="18" t="s">
        <v>292</v>
      </c>
      <c r="BF38" s="18"/>
    </row>
    <row r="39" spans="1:58" hidden="1" x14ac:dyDescent="0.3">
      <c r="B39" s="18"/>
      <c r="C39" s="18"/>
      <c r="D39" s="18"/>
      <c r="E39" s="18"/>
      <c r="F39" s="18">
        <v>2</v>
      </c>
      <c r="G39" s="18">
        <v>176</v>
      </c>
      <c r="H39" s="18">
        <v>4.9962552247039861E-3</v>
      </c>
      <c r="I39" s="18">
        <v>0</v>
      </c>
      <c r="J39" s="18">
        <v>0</v>
      </c>
      <c r="K39" s="18">
        <v>1.9682395540555429E-2</v>
      </c>
      <c r="L39" s="18">
        <v>0.1018476234222941</v>
      </c>
      <c r="M39" s="18">
        <v>2.222222222222222E-2</v>
      </c>
      <c r="N39" s="18">
        <v>1.111111111111111E-2</v>
      </c>
      <c r="O39" s="18">
        <v>5.5555555555555552E-2</v>
      </c>
      <c r="P39" s="18">
        <v>5.5555555555555552E-2</v>
      </c>
      <c r="Q39" s="18">
        <v>0.1111111111111111</v>
      </c>
      <c r="R39" s="18">
        <v>0</v>
      </c>
      <c r="S39" s="18">
        <v>0</v>
      </c>
      <c r="T39" s="18">
        <v>0</v>
      </c>
      <c r="U39" s="18">
        <v>9.8411977702777161E-3</v>
      </c>
      <c r="V39" s="18">
        <v>0</v>
      </c>
      <c r="W39" s="18">
        <v>14</v>
      </c>
      <c r="X39" s="18">
        <v>14</v>
      </c>
      <c r="Y39" s="18">
        <v>10</v>
      </c>
      <c r="Z39" s="18">
        <v>26</v>
      </c>
      <c r="AA39" s="18">
        <v>22</v>
      </c>
      <c r="AB39" s="18">
        <v>4</v>
      </c>
      <c r="AC39" s="18">
        <v>22</v>
      </c>
      <c r="AD39" s="18">
        <v>24</v>
      </c>
      <c r="AE39" s="18">
        <v>10</v>
      </c>
      <c r="AF39" s="18">
        <v>14</v>
      </c>
      <c r="AG39" s="18">
        <v>14</v>
      </c>
      <c r="AH39" s="18">
        <v>2</v>
      </c>
      <c r="AI39" s="18">
        <v>1.6229582162221728E-2</v>
      </c>
      <c r="AJ39" s="18">
        <v>1.7045454545454659E-2</v>
      </c>
      <c r="AK39" s="18">
        <v>9.8411977702777109E-3</v>
      </c>
      <c r="AL39" s="18">
        <v>9.8411977702777195E-3</v>
      </c>
      <c r="AM39" s="18">
        <v>7.4073159844775638E-2</v>
      </c>
      <c r="AN39" s="18">
        <v>0.1126642033715252</v>
      </c>
      <c r="AO39" s="18">
        <v>7.8494368935175252E-3</v>
      </c>
      <c r="AP39" s="18">
        <v>2.2182090273785829E-2</v>
      </c>
      <c r="AQ39" s="25">
        <f t="shared" si="0"/>
        <v>1.9287661377011236E-2</v>
      </c>
      <c r="AR39" s="18">
        <v>0.15259321852585811</v>
      </c>
      <c r="AS39" s="18">
        <v>-9.6590909090909047E-2</v>
      </c>
      <c r="AT39" s="18">
        <v>-9.8411977702777109E-3</v>
      </c>
      <c r="AU39" s="18">
        <v>-9.8411977702777195E-3</v>
      </c>
      <c r="AV39" s="18">
        <v>-3.6701587590914267E-18</v>
      </c>
      <c r="AW39" s="18">
        <v>0</v>
      </c>
      <c r="AX39" s="18">
        <v>1.468063503636571E-17</v>
      </c>
      <c r="AY39" s="18">
        <v>0</v>
      </c>
      <c r="AZ39" s="18">
        <v>0.29867939818154082</v>
      </c>
      <c r="BA39" s="18">
        <v>-0.12483344876972199</v>
      </c>
      <c r="BB39" s="18">
        <v>-5.4572003813293378E-2</v>
      </c>
      <c r="BC39" s="18">
        <v>-4.7275619609000688E-2</v>
      </c>
      <c r="BD39" s="18" t="s">
        <v>293</v>
      </c>
      <c r="BE39" s="18" t="s">
        <v>294</v>
      </c>
      <c r="BF39" s="18"/>
    </row>
    <row r="40" spans="1:58" hidden="1" x14ac:dyDescent="0.3">
      <c r="B40" s="18"/>
      <c r="C40" s="18"/>
      <c r="D40" s="18"/>
      <c r="E40" s="18"/>
      <c r="F40" s="18">
        <v>3</v>
      </c>
      <c r="G40" s="18">
        <v>172</v>
      </c>
      <c r="H40" s="18">
        <v>5.7637427575325216E-3</v>
      </c>
      <c r="I40" s="18">
        <v>0</v>
      </c>
      <c r="J40" s="18">
        <v>0</v>
      </c>
      <c r="K40" s="18">
        <v>2.581914010756178E-18</v>
      </c>
      <c r="L40" s="18">
        <v>0.1062475499486339</v>
      </c>
      <c r="M40" s="18">
        <v>1.111111111111111E-2</v>
      </c>
      <c r="N40" s="18">
        <v>1.111111111111111E-2</v>
      </c>
      <c r="O40" s="18">
        <v>5.5555555555555552E-2</v>
      </c>
      <c r="P40" s="18">
        <v>5.5555555555555552E-2</v>
      </c>
      <c r="Q40" s="18">
        <v>0.1111111111111111</v>
      </c>
      <c r="R40" s="18">
        <v>0</v>
      </c>
      <c r="S40" s="18">
        <v>0</v>
      </c>
      <c r="T40" s="18">
        <v>0</v>
      </c>
      <c r="U40" s="18">
        <v>1.290957005378089E-18</v>
      </c>
      <c r="V40" s="18">
        <v>0</v>
      </c>
      <c r="W40" s="18">
        <v>14</v>
      </c>
      <c r="X40" s="18">
        <v>14</v>
      </c>
      <c r="Y40" s="18">
        <v>10</v>
      </c>
      <c r="Z40" s="18">
        <v>24</v>
      </c>
      <c r="AA40" s="18">
        <v>22</v>
      </c>
      <c r="AB40" s="18">
        <v>2</v>
      </c>
      <c r="AC40" s="18">
        <v>22</v>
      </c>
      <c r="AD40" s="18">
        <v>24</v>
      </c>
      <c r="AE40" s="18">
        <v>10</v>
      </c>
      <c r="AF40" s="18">
        <v>14</v>
      </c>
      <c r="AG40" s="18">
        <v>14</v>
      </c>
      <c r="AH40" s="18">
        <v>2</v>
      </c>
      <c r="AI40" s="18">
        <v>1.2462753136331269E-2</v>
      </c>
      <c r="AJ40" s="18">
        <v>4.163336342344337E-17</v>
      </c>
      <c r="AK40" s="18">
        <v>1.290957005378089E-18</v>
      </c>
      <c r="AL40" s="18">
        <v>1.290957005378089E-18</v>
      </c>
      <c r="AM40" s="18">
        <v>8.4122265194669199E-2</v>
      </c>
      <c r="AN40" s="18">
        <v>0.1215176022237036</v>
      </c>
      <c r="AO40" s="18">
        <v>1.5969368378421962E-2</v>
      </c>
      <c r="AP40" s="18">
        <v>1.7400676450446372E-2</v>
      </c>
      <c r="AQ40" s="25">
        <f t="shared" si="0"/>
        <v>2.2556207634756503E-2</v>
      </c>
      <c r="AR40" s="18">
        <v>0.13870003756134319</v>
      </c>
      <c r="AS40" s="18">
        <v>-0.10465116279069769</v>
      </c>
      <c r="AT40" s="18">
        <v>1.290957005378089E-18</v>
      </c>
      <c r="AU40" s="18">
        <v>-1.290957005378089E-18</v>
      </c>
      <c r="AV40" s="18">
        <v>0</v>
      </c>
      <c r="AW40" s="18">
        <v>-7.6856975203904839E-18</v>
      </c>
      <c r="AX40" s="18">
        <v>-1.5371395040780971E-17</v>
      </c>
      <c r="AY40" s="18">
        <v>0</v>
      </c>
      <c r="AZ40" s="18">
        <v>0.30446380368564913</v>
      </c>
      <c r="BA40" s="18">
        <v>-0.12432395889670091</v>
      </c>
      <c r="BB40" s="18">
        <v>-5.7476639897382741E-2</v>
      </c>
      <c r="BC40" s="18">
        <v>-4.877091005125115E-2</v>
      </c>
      <c r="BD40" s="18" t="s">
        <v>295</v>
      </c>
      <c r="BE40" s="18" t="s">
        <v>296</v>
      </c>
      <c r="BF40" s="18"/>
    </row>
    <row r="41" spans="1:58" hidden="1" x14ac:dyDescent="0.3">
      <c r="B41" s="18"/>
      <c r="C41" s="18"/>
      <c r="D41" s="18"/>
      <c r="E41" s="18"/>
      <c r="F41" s="18">
        <v>4</v>
      </c>
      <c r="G41" s="18">
        <v>168</v>
      </c>
      <c r="H41" s="18">
        <v>1.601309760257792E-3</v>
      </c>
      <c r="I41" s="18">
        <v>0</v>
      </c>
      <c r="J41" s="18">
        <v>0</v>
      </c>
      <c r="K41" s="18">
        <v>9.2518585385429707E-18</v>
      </c>
      <c r="L41" s="18">
        <v>0.11301535637269031</v>
      </c>
      <c r="M41" s="18">
        <v>1.111111111111111E-2</v>
      </c>
      <c r="N41" s="18">
        <v>1.111111111111111E-2</v>
      </c>
      <c r="O41" s="18">
        <v>5.5555555555555552E-2</v>
      </c>
      <c r="P41" s="18">
        <v>5.5555555555555552E-2</v>
      </c>
      <c r="Q41" s="18">
        <v>0.1111111111111111</v>
      </c>
      <c r="R41" s="18">
        <v>0</v>
      </c>
      <c r="S41" s="18">
        <v>0</v>
      </c>
      <c r="T41" s="18">
        <v>0</v>
      </c>
      <c r="U41" s="18">
        <v>4.6259292692714853E-18</v>
      </c>
      <c r="V41" s="18">
        <v>0</v>
      </c>
      <c r="W41" s="18">
        <v>14</v>
      </c>
      <c r="X41" s="18">
        <v>14</v>
      </c>
      <c r="Y41" s="18">
        <v>10</v>
      </c>
      <c r="Z41" s="18">
        <v>24</v>
      </c>
      <c r="AA41" s="18">
        <v>20</v>
      </c>
      <c r="AB41" s="18">
        <v>2</v>
      </c>
      <c r="AC41" s="18">
        <v>20</v>
      </c>
      <c r="AD41" s="18">
        <v>24</v>
      </c>
      <c r="AE41" s="18">
        <v>10</v>
      </c>
      <c r="AF41" s="18">
        <v>14</v>
      </c>
      <c r="AG41" s="18">
        <v>14</v>
      </c>
      <c r="AH41" s="18">
        <v>2</v>
      </c>
      <c r="AI41" s="18">
        <v>9.5696140153971876E-3</v>
      </c>
      <c r="AJ41" s="18">
        <v>1.1904761904761949E-2</v>
      </c>
      <c r="AK41" s="18">
        <v>3.9650822308041303E-18</v>
      </c>
      <c r="AL41" s="18">
        <v>5.2867763077388404E-18</v>
      </c>
      <c r="AM41" s="18">
        <v>3.9132320608980857E-2</v>
      </c>
      <c r="AN41" s="18">
        <v>6.1931419393154108E-2</v>
      </c>
      <c r="AO41" s="18">
        <v>2.2402415085057088E-2</v>
      </c>
      <c r="AP41" s="18">
        <v>2.2110018508506971E-2</v>
      </c>
      <c r="AQ41" s="25">
        <f t="shared" si="0"/>
        <v>6.5908612127972841E-3</v>
      </c>
      <c r="AR41" s="18">
        <v>0.1213827669369838</v>
      </c>
      <c r="AS41" s="18">
        <v>-0.119047619047619</v>
      </c>
      <c r="AT41" s="18">
        <v>3.9650822308041303E-18</v>
      </c>
      <c r="AU41" s="18">
        <v>-5.2867763077388404E-18</v>
      </c>
      <c r="AV41" s="18">
        <v>-8.0560400879829955E-18</v>
      </c>
      <c r="AW41" s="18">
        <v>-8.0560400879829955E-18</v>
      </c>
      <c r="AX41" s="18">
        <v>-8.0560400879829955E-18</v>
      </c>
      <c r="AY41" s="18">
        <v>0</v>
      </c>
      <c r="AZ41" s="18">
        <v>0.30989293689156211</v>
      </c>
      <c r="BA41" s="18">
        <v>-0.12417159324047081</v>
      </c>
      <c r="BB41" s="18">
        <v>-6.1510059490264182E-2</v>
      </c>
      <c r="BC41" s="18">
        <v>-5.1505296882426083E-2</v>
      </c>
      <c r="BD41" s="18" t="s">
        <v>297</v>
      </c>
      <c r="BE41" s="18" t="s">
        <v>298</v>
      </c>
      <c r="BF41" s="18"/>
    </row>
    <row r="42" spans="1:58" hidden="1" x14ac:dyDescent="0.3">
      <c r="B42" s="18"/>
      <c r="C42" s="18"/>
      <c r="D42" s="18"/>
      <c r="E42" s="18"/>
      <c r="F42" s="18">
        <v>5</v>
      </c>
      <c r="G42" s="18">
        <v>164</v>
      </c>
      <c r="H42" s="18">
        <v>9.1634119050301656E-4</v>
      </c>
      <c r="I42" s="18">
        <v>0</v>
      </c>
      <c r="J42" s="18">
        <v>0</v>
      </c>
      <c r="K42" s="18">
        <v>6.7696525891777836E-18</v>
      </c>
      <c r="L42" s="18">
        <v>0.1194997586801738</v>
      </c>
      <c r="M42" s="18">
        <v>1.111111111111111E-2</v>
      </c>
      <c r="N42" s="18">
        <v>1.111111111111111E-2</v>
      </c>
      <c r="O42" s="18">
        <v>5.5555555555555552E-2</v>
      </c>
      <c r="P42" s="18">
        <v>5.5555555555555552E-2</v>
      </c>
      <c r="Q42" s="18">
        <v>0.1111111111111111</v>
      </c>
      <c r="R42" s="18">
        <v>0</v>
      </c>
      <c r="S42" s="18">
        <v>0</v>
      </c>
      <c r="T42" s="18">
        <v>0</v>
      </c>
      <c r="U42" s="18">
        <v>3.3848262945888918E-18</v>
      </c>
      <c r="V42" s="18">
        <v>0</v>
      </c>
      <c r="W42" s="18">
        <v>14</v>
      </c>
      <c r="X42" s="18">
        <v>14</v>
      </c>
      <c r="Y42" s="18">
        <v>10</v>
      </c>
      <c r="Z42" s="18">
        <v>24</v>
      </c>
      <c r="AA42" s="18">
        <v>18</v>
      </c>
      <c r="AB42" s="18">
        <v>2</v>
      </c>
      <c r="AC42" s="18">
        <v>18</v>
      </c>
      <c r="AD42" s="18">
        <v>24</v>
      </c>
      <c r="AE42" s="18">
        <v>10</v>
      </c>
      <c r="AF42" s="18">
        <v>14</v>
      </c>
      <c r="AG42" s="18">
        <v>14</v>
      </c>
      <c r="AH42" s="18">
        <v>2</v>
      </c>
      <c r="AI42" s="18">
        <v>6.535346156856664E-3</v>
      </c>
      <c r="AJ42" s="18">
        <v>2.439024390243905E-2</v>
      </c>
      <c r="AK42" s="18">
        <v>2.030895776753335E-18</v>
      </c>
      <c r="AL42" s="18">
        <v>4.738756812424449E-18</v>
      </c>
      <c r="AM42" s="18">
        <v>9.393826826521734E-3</v>
      </c>
      <c r="AN42" s="18">
        <v>9.2859941091971709E-4</v>
      </c>
      <c r="AO42" s="18">
        <v>3.0624668768866901E-2</v>
      </c>
      <c r="AP42" s="18">
        <v>2.8366569681858481E-2</v>
      </c>
      <c r="AQ42" s="25">
        <f t="shared" si="0"/>
        <v>2.4692336390415908E-3</v>
      </c>
      <c r="AR42" s="18">
        <v>0.103220751404119</v>
      </c>
      <c r="AS42" s="18">
        <v>-0.13414634146341459</v>
      </c>
      <c r="AT42" s="18">
        <v>2.030895776753335E-18</v>
      </c>
      <c r="AU42" s="18">
        <v>-4.738756812424449E-18</v>
      </c>
      <c r="AV42" s="18">
        <v>-8.4538100625829889E-18</v>
      </c>
      <c r="AW42" s="18">
        <v>-1.6907620125165981E-17</v>
      </c>
      <c r="AX42" s="18">
        <v>0</v>
      </c>
      <c r="AY42" s="18">
        <v>0</v>
      </c>
      <c r="AZ42" s="18">
        <v>0.31589370371511399</v>
      </c>
      <c r="BA42" s="18">
        <v>-0.12375400821230099</v>
      </c>
      <c r="BB42" s="18">
        <v>-6.5490186970296321E-2</v>
      </c>
      <c r="BC42" s="18">
        <v>-5.4009571709877448E-2</v>
      </c>
      <c r="BD42" s="18" t="s">
        <v>299</v>
      </c>
      <c r="BE42" s="18" t="s">
        <v>300</v>
      </c>
      <c r="BF42" s="18"/>
    </row>
    <row r="43" spans="1:58" hidden="1" x14ac:dyDescent="0.3">
      <c r="B43" s="18"/>
      <c r="C43" s="18"/>
      <c r="D43" s="18"/>
      <c r="E43" s="18"/>
      <c r="F43" s="18">
        <v>6</v>
      </c>
      <c r="G43" s="18">
        <v>160</v>
      </c>
      <c r="H43" s="18">
        <v>3.3127798472395141E-4</v>
      </c>
      <c r="I43" s="18">
        <v>0</v>
      </c>
      <c r="J43" s="18">
        <v>0</v>
      </c>
      <c r="K43" s="18">
        <v>9.0205620750793972E-18</v>
      </c>
      <c r="L43" s="18">
        <v>0.1255622547417409</v>
      </c>
      <c r="M43" s="18">
        <v>1.111111111111111E-2</v>
      </c>
      <c r="N43" s="18">
        <v>1.111111111111111E-2</v>
      </c>
      <c r="O43" s="18">
        <v>5.5555555555555552E-2</v>
      </c>
      <c r="P43" s="18">
        <v>5.5555555555555552E-2</v>
      </c>
      <c r="Q43" s="18">
        <v>0.1111111111111111</v>
      </c>
      <c r="R43" s="18">
        <v>0</v>
      </c>
      <c r="S43" s="18">
        <v>0</v>
      </c>
      <c r="T43" s="18">
        <v>0</v>
      </c>
      <c r="U43" s="18">
        <v>4.5102810375396994E-18</v>
      </c>
      <c r="V43" s="18">
        <v>0</v>
      </c>
      <c r="W43" s="18">
        <v>14</v>
      </c>
      <c r="X43" s="18">
        <v>14</v>
      </c>
      <c r="Y43" s="18">
        <v>10</v>
      </c>
      <c r="Z43" s="18">
        <v>22</v>
      </c>
      <c r="AA43" s="18">
        <v>18</v>
      </c>
      <c r="AB43" s="18">
        <v>2</v>
      </c>
      <c r="AC43" s="18">
        <v>18</v>
      </c>
      <c r="AD43" s="18">
        <v>22</v>
      </c>
      <c r="AE43" s="18">
        <v>10</v>
      </c>
      <c r="AF43" s="18">
        <v>14</v>
      </c>
      <c r="AG43" s="18">
        <v>14</v>
      </c>
      <c r="AH43" s="18">
        <v>2</v>
      </c>
      <c r="AI43" s="18">
        <v>6.6987298107780702E-3</v>
      </c>
      <c r="AJ43" s="18">
        <v>2.4999999999999991E-2</v>
      </c>
      <c r="AK43" s="18">
        <v>0</v>
      </c>
      <c r="AL43" s="18">
        <v>9.0205620750793972E-18</v>
      </c>
      <c r="AM43" s="18">
        <v>2.3067530900100271E-2</v>
      </c>
      <c r="AN43" s="18">
        <v>4.9062499999999454E-3</v>
      </c>
      <c r="AO43" s="18">
        <v>1.6672520830698319E-2</v>
      </c>
      <c r="AP43" s="18">
        <v>1.3315140583185749E-2</v>
      </c>
      <c r="AQ43" s="25">
        <f t="shared" si="0"/>
        <v>1.6813211715674559E-3</v>
      </c>
      <c r="AR43" s="18">
        <v>9.3301270189222033E-2</v>
      </c>
      <c r="AS43" s="18">
        <v>-0.125</v>
      </c>
      <c r="AT43" s="18">
        <v>0</v>
      </c>
      <c r="AU43" s="18">
        <v>9.0205620750793972E-18</v>
      </c>
      <c r="AV43" s="18">
        <v>8.8817841970012525E-18</v>
      </c>
      <c r="AW43" s="18">
        <v>0</v>
      </c>
      <c r="AX43" s="18">
        <v>0</v>
      </c>
      <c r="AY43" s="18">
        <v>0</v>
      </c>
      <c r="AZ43" s="18">
        <v>0.32276724042238192</v>
      </c>
      <c r="BA43" s="18">
        <v>-0.1222929687499999</v>
      </c>
      <c r="BB43" s="18">
        <v>-6.954123643443498E-2</v>
      </c>
      <c r="BC43" s="18">
        <v>-5.6021018307305888E-2</v>
      </c>
      <c r="BD43" s="18" t="s">
        <v>301</v>
      </c>
      <c r="BE43" s="18" t="s">
        <v>302</v>
      </c>
      <c r="BF43" s="18"/>
    </row>
    <row r="44" spans="1:58" hidden="1" x14ac:dyDescent="0.3">
      <c r="B44" s="18"/>
      <c r="C44" s="18"/>
      <c r="D44" s="18"/>
      <c r="E44" s="18"/>
      <c r="F44" s="18">
        <v>7</v>
      </c>
      <c r="G44" s="18">
        <v>156</v>
      </c>
      <c r="H44" s="18">
        <v>4.407889661940476E-5</v>
      </c>
      <c r="I44" s="18">
        <v>0</v>
      </c>
      <c r="J44" s="18">
        <v>0</v>
      </c>
      <c r="K44" s="18">
        <v>2.846725704167068E-18</v>
      </c>
      <c r="L44" s="18">
        <v>0.10614229597335879</v>
      </c>
      <c r="M44" s="18">
        <v>1.111111111111111E-2</v>
      </c>
      <c r="N44" s="18">
        <v>1.111111111111111E-2</v>
      </c>
      <c r="O44" s="18">
        <v>5.5555555555555552E-2</v>
      </c>
      <c r="P44" s="18">
        <v>5.5555555555555552E-2</v>
      </c>
      <c r="Q44" s="18">
        <v>0.1111111111111111</v>
      </c>
      <c r="R44" s="18">
        <v>0</v>
      </c>
      <c r="S44" s="18">
        <v>0</v>
      </c>
      <c r="T44" s="18">
        <v>0</v>
      </c>
      <c r="U44" s="18">
        <v>1.423362852083534E-18</v>
      </c>
      <c r="V44" s="18">
        <v>0</v>
      </c>
      <c r="W44" s="18">
        <v>14</v>
      </c>
      <c r="X44" s="18">
        <v>14</v>
      </c>
      <c r="Y44" s="18">
        <v>10</v>
      </c>
      <c r="Z44" s="18">
        <v>22</v>
      </c>
      <c r="AA44" s="18">
        <v>16</v>
      </c>
      <c r="AB44" s="18">
        <v>2</v>
      </c>
      <c r="AC44" s="18">
        <v>16</v>
      </c>
      <c r="AD44" s="18">
        <v>22</v>
      </c>
      <c r="AE44" s="18">
        <v>10</v>
      </c>
      <c r="AF44" s="18">
        <v>14</v>
      </c>
      <c r="AG44" s="18">
        <v>14</v>
      </c>
      <c r="AH44" s="18">
        <v>2</v>
      </c>
      <c r="AI44" s="18">
        <v>2.907627169783494E-2</v>
      </c>
      <c r="AJ44" s="18">
        <v>1.2820512820512799E-2</v>
      </c>
      <c r="AK44" s="18">
        <v>0</v>
      </c>
      <c r="AL44" s="18">
        <v>2.846725704167068E-18</v>
      </c>
      <c r="AM44" s="18">
        <v>4.0865530863965494E-3</v>
      </c>
      <c r="AN44" s="18">
        <v>2.8165511893322569E-2</v>
      </c>
      <c r="AO44" s="18">
        <v>1.9814734057039822E-3</v>
      </c>
      <c r="AP44" s="18">
        <v>7.993204682681665E-4</v>
      </c>
      <c r="AQ44" s="25">
        <f t="shared" si="0"/>
        <v>1.8243562512365872E-3</v>
      </c>
      <c r="AR44" s="18">
        <v>7.3487830866267756E-2</v>
      </c>
      <c r="AS44" s="18">
        <v>-0.141025641025641</v>
      </c>
      <c r="AT44" s="18">
        <v>0</v>
      </c>
      <c r="AU44" s="18">
        <v>2.846725704167068E-18</v>
      </c>
      <c r="AV44" s="18">
        <v>0</v>
      </c>
      <c r="AW44" s="18">
        <v>9.3430997470098648E-18</v>
      </c>
      <c r="AX44" s="18">
        <v>-2.3357749367524658E-18</v>
      </c>
      <c r="AY44" s="18">
        <v>-9.3430997470098648E-18</v>
      </c>
      <c r="AZ44" s="18">
        <v>0.30072599681013729</v>
      </c>
      <c r="BA44" s="18">
        <v>-0.1431855729193007</v>
      </c>
      <c r="BB44" s="18">
        <v>-6.2168720623155108E-2</v>
      </c>
      <c r="BC44" s="18">
        <v>-4.3973575350203631E-2</v>
      </c>
      <c r="BD44" s="18" t="s">
        <v>303</v>
      </c>
      <c r="BE44" s="18" t="s">
        <v>304</v>
      </c>
      <c r="BF44" s="18"/>
    </row>
    <row r="45" spans="1:58" hidden="1" x14ac:dyDescent="0.3">
      <c r="B45" s="18"/>
      <c r="C45" s="18"/>
      <c r="D45" s="18"/>
      <c r="E45" s="18"/>
      <c r="F45" s="18">
        <v>8</v>
      </c>
      <c r="G45" s="18">
        <v>152</v>
      </c>
      <c r="H45" s="18">
        <v>2.4882585495029321E-5</v>
      </c>
      <c r="I45" s="18">
        <v>0</v>
      </c>
      <c r="J45" s="18">
        <v>0</v>
      </c>
      <c r="K45" s="18">
        <v>2.045147676941078E-17</v>
      </c>
      <c r="L45" s="18">
        <v>0.1071346930171046</v>
      </c>
      <c r="M45" s="18">
        <v>1.111111111111111E-2</v>
      </c>
      <c r="N45" s="18">
        <v>1.111111111111111E-2</v>
      </c>
      <c r="O45" s="18">
        <v>5.5555555555555552E-2</v>
      </c>
      <c r="P45" s="18">
        <v>5.5555555555555552E-2</v>
      </c>
      <c r="Q45" s="18">
        <v>0.1111111111111111</v>
      </c>
      <c r="R45" s="18">
        <v>0</v>
      </c>
      <c r="S45" s="18">
        <v>0</v>
      </c>
      <c r="T45" s="18">
        <v>0</v>
      </c>
      <c r="U45" s="18">
        <v>1.022573838470539E-17</v>
      </c>
      <c r="V45" s="18">
        <v>0</v>
      </c>
      <c r="W45" s="18">
        <v>12</v>
      </c>
      <c r="X45" s="18">
        <v>14</v>
      </c>
      <c r="Y45" s="18">
        <v>10</v>
      </c>
      <c r="Z45" s="18">
        <v>22</v>
      </c>
      <c r="AA45" s="18">
        <v>16</v>
      </c>
      <c r="AB45" s="18">
        <v>2</v>
      </c>
      <c r="AC45" s="18">
        <v>16</v>
      </c>
      <c r="AD45" s="18">
        <v>22</v>
      </c>
      <c r="AE45" s="18">
        <v>10</v>
      </c>
      <c r="AF45" s="18">
        <v>14</v>
      </c>
      <c r="AG45" s="18">
        <v>12</v>
      </c>
      <c r="AH45" s="18">
        <v>2</v>
      </c>
      <c r="AI45" s="18">
        <v>7.0512945376610958E-3</v>
      </c>
      <c r="AJ45" s="18">
        <v>5.5511151231257827E-17</v>
      </c>
      <c r="AK45" s="18">
        <v>2.9216395384872539E-18</v>
      </c>
      <c r="AL45" s="18">
        <v>1.752983723092352E-17</v>
      </c>
      <c r="AM45" s="18">
        <v>2.2332814386571979E-5</v>
      </c>
      <c r="AN45" s="18">
        <v>1.025112990232224E-4</v>
      </c>
      <c r="AO45" s="18">
        <v>6.9625345912524561E-6</v>
      </c>
      <c r="AP45" s="18">
        <v>1.183698521720067E-5</v>
      </c>
      <c r="AQ45" s="25">
        <f t="shared" si="0"/>
        <v>4.973195056898203E-5</v>
      </c>
      <c r="AR45" s="18">
        <v>9.821186335707581E-2</v>
      </c>
      <c r="AS45" s="18">
        <v>-0.15789473684210531</v>
      </c>
      <c r="AT45" s="18">
        <v>2.9216395384872539E-18</v>
      </c>
      <c r="AU45" s="18">
        <v>1.752983723092352E-17</v>
      </c>
      <c r="AV45" s="18">
        <v>4.9206560648206376E-18</v>
      </c>
      <c r="AW45" s="18">
        <v>9.8413121296412768E-18</v>
      </c>
      <c r="AX45" s="18">
        <v>0</v>
      </c>
      <c r="AY45" s="18">
        <v>-1.9682624259282551E-17</v>
      </c>
      <c r="AZ45" s="18">
        <v>0.31863674112947959</v>
      </c>
      <c r="BA45" s="18">
        <v>-0.14927695363755639</v>
      </c>
      <c r="BB45" s="18">
        <v>-6.0698200010019618E-2</v>
      </c>
      <c r="BC45" s="18">
        <v>-4.6436493007084967E-2</v>
      </c>
      <c r="BD45" s="18" t="s">
        <v>305</v>
      </c>
      <c r="BE45" s="18" t="s">
        <v>306</v>
      </c>
      <c r="BF45" s="18"/>
    </row>
    <row r="46" spans="1:58" hidden="1" x14ac:dyDescent="0.3">
      <c r="B46" s="18"/>
      <c r="C46" s="18"/>
      <c r="D46" s="18"/>
      <c r="E46" s="18"/>
      <c r="F46" s="18">
        <v>9</v>
      </c>
      <c r="G46" s="18">
        <v>148</v>
      </c>
      <c r="H46" s="18">
        <v>3.4832993267050878E-4</v>
      </c>
      <c r="I46" s="18">
        <v>0</v>
      </c>
      <c r="J46" s="18">
        <v>0</v>
      </c>
      <c r="K46" s="18">
        <v>6.00120553851436E-18</v>
      </c>
      <c r="L46" s="18">
        <v>0.11306985138029441</v>
      </c>
      <c r="M46" s="18">
        <v>1.111111111111111E-2</v>
      </c>
      <c r="N46" s="18">
        <v>1.111111111111111E-2</v>
      </c>
      <c r="O46" s="18">
        <v>5.5555555555555552E-2</v>
      </c>
      <c r="P46" s="18">
        <v>5.5555555555555552E-2</v>
      </c>
      <c r="Q46" s="18">
        <v>0.1111111111111111</v>
      </c>
      <c r="R46" s="18">
        <v>0</v>
      </c>
      <c r="S46" s="18">
        <v>0</v>
      </c>
      <c r="T46" s="18">
        <v>0</v>
      </c>
      <c r="U46" s="18">
        <v>3.00060276925718E-18</v>
      </c>
      <c r="V46" s="18">
        <v>0</v>
      </c>
      <c r="W46" s="18">
        <v>12</v>
      </c>
      <c r="X46" s="18">
        <v>14</v>
      </c>
      <c r="Y46" s="18">
        <v>10</v>
      </c>
      <c r="Z46" s="18">
        <v>22</v>
      </c>
      <c r="AA46" s="18">
        <v>14</v>
      </c>
      <c r="AB46" s="18">
        <v>2</v>
      </c>
      <c r="AC46" s="18">
        <v>14</v>
      </c>
      <c r="AD46" s="18">
        <v>22</v>
      </c>
      <c r="AE46" s="18">
        <v>10</v>
      </c>
      <c r="AF46" s="18">
        <v>14</v>
      </c>
      <c r="AG46" s="18">
        <v>12</v>
      </c>
      <c r="AH46" s="18">
        <v>2</v>
      </c>
      <c r="AI46" s="18">
        <v>7.2418700657059798E-3</v>
      </c>
      <c r="AJ46" s="18">
        <v>2.775557561562891E-17</v>
      </c>
      <c r="AK46" s="18">
        <v>0</v>
      </c>
      <c r="AL46" s="18">
        <v>6.00120553851436E-18</v>
      </c>
      <c r="AM46" s="18">
        <v>2.610284111114175E-2</v>
      </c>
      <c r="AN46" s="18">
        <v>2.2580103843799989E-2</v>
      </c>
      <c r="AO46" s="18">
        <v>1.574873914174706E-2</v>
      </c>
      <c r="AP46" s="18">
        <v>2.5235494363331491E-2</v>
      </c>
      <c r="AQ46" s="25">
        <f t="shared" si="0"/>
        <v>2.1285170460354024E-3</v>
      </c>
      <c r="AR46" s="18">
        <v>7.7460146048228165E-2</v>
      </c>
      <c r="AS46" s="18">
        <v>-0.17567567567567571</v>
      </c>
      <c r="AT46" s="18">
        <v>0</v>
      </c>
      <c r="AU46" s="18">
        <v>6.00120553851436E-18</v>
      </c>
      <c r="AV46" s="18">
        <v>1.55706954512805E-17</v>
      </c>
      <c r="AW46" s="18">
        <v>2.0760927268374001E-17</v>
      </c>
      <c r="AX46" s="18">
        <v>3.8926738628201251E-18</v>
      </c>
      <c r="AY46" s="18">
        <v>-1.0380463634187001E-17</v>
      </c>
      <c r="AZ46" s="18">
        <v>0.32423533622608919</v>
      </c>
      <c r="BA46" s="18">
        <v>-0.14972706453714479</v>
      </c>
      <c r="BB46" s="18">
        <v>-6.4214549792747169E-2</v>
      </c>
      <c r="BC46" s="18">
        <v>-4.8855301587547278E-2</v>
      </c>
      <c r="BD46" s="18" t="s">
        <v>307</v>
      </c>
      <c r="BE46" s="18" t="s">
        <v>308</v>
      </c>
      <c r="BF46" s="18"/>
    </row>
    <row r="47" spans="1:58" hidden="1" x14ac:dyDescent="0.3">
      <c r="B47" s="18"/>
      <c r="C47" s="18"/>
      <c r="D47" s="18"/>
      <c r="E47" s="18"/>
      <c r="F47" s="18">
        <v>10</v>
      </c>
      <c r="G47" s="18">
        <v>144</v>
      </c>
      <c r="H47" s="18">
        <v>5.7551361914992517E-4</v>
      </c>
      <c r="I47" s="18">
        <v>0</v>
      </c>
      <c r="J47" s="18">
        <v>0</v>
      </c>
      <c r="K47" s="18">
        <v>9.2518585385429707E-18</v>
      </c>
      <c r="L47" s="18">
        <v>5.9930284276558873E-2</v>
      </c>
      <c r="M47" s="18">
        <v>1.111111111111111E-2</v>
      </c>
      <c r="N47" s="18">
        <v>1.111111111111111E-2</v>
      </c>
      <c r="O47" s="18">
        <v>5.5555555555555552E-2</v>
      </c>
      <c r="P47" s="18">
        <v>5.5555555555555552E-2</v>
      </c>
      <c r="Q47" s="18">
        <v>0.1111111111111111</v>
      </c>
      <c r="R47" s="18">
        <v>0</v>
      </c>
      <c r="S47" s="18">
        <v>0</v>
      </c>
      <c r="T47" s="18">
        <v>0</v>
      </c>
      <c r="U47" s="18">
        <v>4.6259292692714853E-18</v>
      </c>
      <c r="V47" s="18">
        <v>0</v>
      </c>
      <c r="W47" s="18">
        <v>12</v>
      </c>
      <c r="X47" s="18">
        <v>14</v>
      </c>
      <c r="Y47" s="18">
        <v>10</v>
      </c>
      <c r="Z47" s="18">
        <v>20</v>
      </c>
      <c r="AA47" s="18">
        <v>14</v>
      </c>
      <c r="AB47" s="18">
        <v>2</v>
      </c>
      <c r="AC47" s="18">
        <v>14</v>
      </c>
      <c r="AD47" s="18">
        <v>20</v>
      </c>
      <c r="AE47" s="18">
        <v>10</v>
      </c>
      <c r="AF47" s="18">
        <v>14</v>
      </c>
      <c r="AG47" s="18">
        <v>12</v>
      </c>
      <c r="AH47" s="18">
        <v>2</v>
      </c>
      <c r="AI47" s="18">
        <v>7.443033123086723E-3</v>
      </c>
      <c r="AJ47" s="18">
        <v>8.3266726846886741E-17</v>
      </c>
      <c r="AK47" s="18">
        <v>3.0839528461809898E-18</v>
      </c>
      <c r="AL47" s="18">
        <v>6.1679056923619797E-18</v>
      </c>
      <c r="AM47" s="18">
        <v>3.750777532941274E-2</v>
      </c>
      <c r="AN47" s="18">
        <v>1.8052340534979418E-2</v>
      </c>
      <c r="AO47" s="18">
        <v>2.0421773634471351E-2</v>
      </c>
      <c r="AP47" s="18">
        <v>1.353164693413186E-2</v>
      </c>
      <c r="AQ47" s="25">
        <f t="shared" si="0"/>
        <v>2.3882732581515195E-3</v>
      </c>
      <c r="AR47" s="18">
        <v>6.5722927882901155E-2</v>
      </c>
      <c r="AS47" s="18">
        <v>-0.1666666666666666</v>
      </c>
      <c r="AT47" s="18">
        <v>3.0839528461809898E-18</v>
      </c>
      <c r="AU47" s="18">
        <v>6.1679056923619797E-18</v>
      </c>
      <c r="AV47" s="18">
        <v>1.0965165675310191E-17</v>
      </c>
      <c r="AW47" s="18">
        <v>8.2238742564826406E-18</v>
      </c>
      <c r="AX47" s="18">
        <v>-5.4825828376550937E-18</v>
      </c>
      <c r="AY47" s="18">
        <v>3.2895497025930562E-17</v>
      </c>
      <c r="AZ47" s="18">
        <v>0.31938440546649649</v>
      </c>
      <c r="BA47" s="18">
        <v>-0.13632490997942379</v>
      </c>
      <c r="BB47" s="18">
        <v>-3.8644391105481082E-2</v>
      </c>
      <c r="BC47" s="18">
        <v>-2.1285893171077791E-2</v>
      </c>
      <c r="BD47" s="18" t="s">
        <v>309</v>
      </c>
      <c r="BE47" s="18" t="s">
        <v>310</v>
      </c>
      <c r="BF47" s="18"/>
    </row>
    <row r="48" spans="1:58" hidden="1" x14ac:dyDescent="0.3">
      <c r="B48" s="18"/>
      <c r="C48" s="18"/>
      <c r="D48" s="18"/>
      <c r="E48" s="18"/>
      <c r="F48" s="18">
        <v>11</v>
      </c>
      <c r="G48" s="18">
        <v>140</v>
      </c>
      <c r="H48" s="18">
        <v>7.0057997429974711E-4</v>
      </c>
      <c r="I48" s="18">
        <v>0</v>
      </c>
      <c r="J48" s="18">
        <v>0</v>
      </c>
      <c r="K48" s="18">
        <v>2.7755575615628911E-18</v>
      </c>
      <c r="L48" s="18">
        <v>2.061658927070964E-2</v>
      </c>
      <c r="M48" s="18">
        <v>1.111111111111111E-2</v>
      </c>
      <c r="N48" s="18">
        <v>1.111111111111111E-2</v>
      </c>
      <c r="O48" s="18">
        <v>5.5555555555555552E-2</v>
      </c>
      <c r="P48" s="18">
        <v>5.5555555555555552E-2</v>
      </c>
      <c r="Q48" s="18">
        <v>0.1111111111111111</v>
      </c>
      <c r="R48" s="18">
        <v>0</v>
      </c>
      <c r="S48" s="18">
        <v>0</v>
      </c>
      <c r="T48" s="18">
        <v>0</v>
      </c>
      <c r="U48" s="18">
        <v>1.3877787807814459E-18</v>
      </c>
      <c r="V48" s="18">
        <v>0</v>
      </c>
      <c r="W48" s="18">
        <v>12</v>
      </c>
      <c r="X48" s="18">
        <v>14</v>
      </c>
      <c r="Y48" s="18">
        <v>10</v>
      </c>
      <c r="Z48" s="18">
        <v>18</v>
      </c>
      <c r="AA48" s="18">
        <v>14</v>
      </c>
      <c r="AB48" s="18">
        <v>2</v>
      </c>
      <c r="AC48" s="18">
        <v>14</v>
      </c>
      <c r="AD48" s="18">
        <v>18</v>
      </c>
      <c r="AE48" s="18">
        <v>10</v>
      </c>
      <c r="AF48" s="18">
        <v>14</v>
      </c>
      <c r="AG48" s="18">
        <v>12</v>
      </c>
      <c r="AH48" s="18">
        <v>2</v>
      </c>
      <c r="AI48" s="18">
        <v>7.655691212317732E-3</v>
      </c>
      <c r="AJ48" s="18">
        <v>5.5511151231257827E-17</v>
      </c>
      <c r="AK48" s="18">
        <v>2.7755575615628911E-18</v>
      </c>
      <c r="AL48" s="18">
        <v>0</v>
      </c>
      <c r="AM48" s="18">
        <v>4.4208990170433671E-2</v>
      </c>
      <c r="AN48" s="18">
        <v>1.332069970845479E-2</v>
      </c>
      <c r="AO48" s="18">
        <v>2.3187241909967338E-2</v>
      </c>
      <c r="AP48" s="18">
        <v>2.2405566860592158E-2</v>
      </c>
      <c r="AQ48" s="25">
        <f t="shared" si="0"/>
        <v>3.2301430742864988E-3</v>
      </c>
      <c r="AR48" s="18">
        <v>5.3315011536698348E-2</v>
      </c>
      <c r="AS48" s="18">
        <v>-0.15714285714285711</v>
      </c>
      <c r="AT48" s="18">
        <v>-2.7755575615628911E-18</v>
      </c>
      <c r="AU48" s="18">
        <v>0</v>
      </c>
      <c r="AV48" s="18">
        <v>1.450087215836939E-17</v>
      </c>
      <c r="AW48" s="18">
        <v>-5.8003488633477568E-18</v>
      </c>
      <c r="AX48" s="18">
        <v>-1.450087215836939E-18</v>
      </c>
      <c r="AY48" s="18">
        <v>2.320139545339103E-17</v>
      </c>
      <c r="AZ48" s="18">
        <v>0.31464335870803323</v>
      </c>
      <c r="BA48" s="18">
        <v>-0.1220174927113702</v>
      </c>
      <c r="BB48" s="18">
        <v>-1.063331100084472E-2</v>
      </c>
      <c r="BC48" s="18">
        <v>9.9832782698649203E-3</v>
      </c>
      <c r="BD48" s="18" t="s">
        <v>311</v>
      </c>
      <c r="BE48" s="18" t="s">
        <v>312</v>
      </c>
      <c r="BF48" s="18"/>
    </row>
    <row r="49" spans="1:58" hidden="1" x14ac:dyDescent="0.3">
      <c r="B49" s="18"/>
      <c r="C49" s="18"/>
      <c r="D49" s="18"/>
      <c r="E49" s="18"/>
      <c r="F49" s="18">
        <v>12</v>
      </c>
      <c r="G49" s="18">
        <v>136</v>
      </c>
      <c r="H49" s="18">
        <v>1.9056905124708749E-4</v>
      </c>
      <c r="I49" s="18">
        <v>0</v>
      </c>
      <c r="J49" s="18">
        <v>0</v>
      </c>
      <c r="K49" s="18">
        <v>8.1634045928320337E-18</v>
      </c>
      <c r="L49" s="18">
        <v>3.9831682063683552E-2</v>
      </c>
      <c r="M49" s="18">
        <v>1.111111111111111E-2</v>
      </c>
      <c r="N49" s="18">
        <v>1.111111111111111E-2</v>
      </c>
      <c r="O49" s="18">
        <v>5.5555555555555552E-2</v>
      </c>
      <c r="P49" s="18">
        <v>5.5555555555555552E-2</v>
      </c>
      <c r="Q49" s="18">
        <v>0.1111111111111111</v>
      </c>
      <c r="R49" s="18">
        <v>0</v>
      </c>
      <c r="S49" s="18">
        <v>0</v>
      </c>
      <c r="T49" s="18">
        <v>0</v>
      </c>
      <c r="U49" s="18">
        <v>4.0817022964160168E-18</v>
      </c>
      <c r="V49" s="18">
        <v>0</v>
      </c>
      <c r="W49" s="18">
        <v>12</v>
      </c>
      <c r="X49" s="18">
        <v>14</v>
      </c>
      <c r="Y49" s="18">
        <v>10</v>
      </c>
      <c r="Z49" s="18">
        <v>18</v>
      </c>
      <c r="AA49" s="18">
        <v>12</v>
      </c>
      <c r="AB49" s="18">
        <v>2</v>
      </c>
      <c r="AC49" s="18">
        <v>12</v>
      </c>
      <c r="AD49" s="18">
        <v>18</v>
      </c>
      <c r="AE49" s="18">
        <v>10</v>
      </c>
      <c r="AF49" s="18">
        <v>14</v>
      </c>
      <c r="AG49" s="18">
        <v>12</v>
      </c>
      <c r="AH49" s="18">
        <v>2</v>
      </c>
      <c r="AI49" s="18">
        <v>3.3352194006340007E-2</v>
      </c>
      <c r="AJ49" s="18">
        <v>4.4117647058823511E-2</v>
      </c>
      <c r="AK49" s="18">
        <v>1.632680918566407E-18</v>
      </c>
      <c r="AL49" s="18">
        <v>6.5307236742656266E-18</v>
      </c>
      <c r="AM49" s="18">
        <v>2.0596397711647729E-2</v>
      </c>
      <c r="AN49" s="18">
        <v>1.135380622837362E-2</v>
      </c>
      <c r="AO49" s="18">
        <v>6.0248709111322789E-3</v>
      </c>
      <c r="AP49" s="18">
        <v>2.1483176488140861E-4</v>
      </c>
      <c r="AQ49" s="25">
        <f t="shared" si="0"/>
        <v>3.6482013637942944E-3</v>
      </c>
      <c r="AR49" s="18">
        <v>2.9411764705882439E-2</v>
      </c>
      <c r="AS49" s="18">
        <v>-0.1764705882352941</v>
      </c>
      <c r="AT49" s="18">
        <v>-1.632680918566407E-18</v>
      </c>
      <c r="AU49" s="18">
        <v>-6.5307236742656266E-18</v>
      </c>
      <c r="AV49" s="18">
        <v>-6.1465634581323547E-18</v>
      </c>
      <c r="AW49" s="18">
        <v>6.1465634581323547E-18</v>
      </c>
      <c r="AX49" s="18">
        <v>-3.073281729066177E-18</v>
      </c>
      <c r="AY49" s="18">
        <v>1.2293126916264709E-17</v>
      </c>
      <c r="AZ49" s="18">
        <v>0.29815714372727031</v>
      </c>
      <c r="BA49" s="18">
        <v>-0.14010978526358631</v>
      </c>
      <c r="BB49" s="18">
        <v>-2.6264229835404791E-2</v>
      </c>
      <c r="BC49" s="18">
        <v>-1.3567452228278759E-2</v>
      </c>
      <c r="BD49" s="18" t="s">
        <v>313</v>
      </c>
      <c r="BE49" s="18" t="s">
        <v>314</v>
      </c>
      <c r="BF49" s="18"/>
    </row>
    <row r="50" spans="1:58" hidden="1" x14ac:dyDescent="0.3">
      <c r="B50" s="18"/>
      <c r="C50" s="18"/>
      <c r="D50" s="18"/>
      <c r="E50" s="18"/>
      <c r="F50" s="18">
        <v>13</v>
      </c>
      <c r="G50" s="18">
        <v>132</v>
      </c>
      <c r="H50" s="18">
        <v>6.4072067375259007E-4</v>
      </c>
      <c r="I50" s="18">
        <v>0</v>
      </c>
      <c r="J50" s="18">
        <v>0</v>
      </c>
      <c r="K50" s="18">
        <v>1.093401463645987E-17</v>
      </c>
      <c r="L50" s="18">
        <v>9.3418790759598885E-2</v>
      </c>
      <c r="M50" s="18">
        <v>1.111111111111111E-2</v>
      </c>
      <c r="N50" s="18">
        <v>1.111111111111111E-2</v>
      </c>
      <c r="O50" s="18">
        <v>5.5555555555555552E-2</v>
      </c>
      <c r="P50" s="18">
        <v>5.5555555555555552E-2</v>
      </c>
      <c r="Q50" s="18">
        <v>0.1111111111111111</v>
      </c>
      <c r="R50" s="18">
        <v>0</v>
      </c>
      <c r="S50" s="18">
        <v>0</v>
      </c>
      <c r="T50" s="18">
        <v>0</v>
      </c>
      <c r="U50" s="18">
        <v>5.4670073182299373E-18</v>
      </c>
      <c r="V50" s="18">
        <v>0</v>
      </c>
      <c r="W50" s="18">
        <v>12</v>
      </c>
      <c r="X50" s="18">
        <v>14</v>
      </c>
      <c r="Y50" s="18">
        <v>10</v>
      </c>
      <c r="Z50" s="18">
        <v>16</v>
      </c>
      <c r="AA50" s="18">
        <v>12</v>
      </c>
      <c r="AB50" s="18">
        <v>2</v>
      </c>
      <c r="AC50" s="18">
        <v>12</v>
      </c>
      <c r="AD50" s="18">
        <v>16</v>
      </c>
      <c r="AE50" s="18">
        <v>10</v>
      </c>
      <c r="AF50" s="18">
        <v>14</v>
      </c>
      <c r="AG50" s="18">
        <v>12</v>
      </c>
      <c r="AH50" s="18">
        <v>2</v>
      </c>
      <c r="AI50" s="18">
        <v>1.9211351400471529E-2</v>
      </c>
      <c r="AJ50" s="18">
        <v>2.775557561562891E-17</v>
      </c>
      <c r="AK50" s="18">
        <v>8.4107804895845195E-19</v>
      </c>
      <c r="AL50" s="18">
        <v>1.009293658750142E-17</v>
      </c>
      <c r="AM50" s="18">
        <v>2.3807682577872798E-2</v>
      </c>
      <c r="AN50" s="18">
        <v>2.5325569747057301E-2</v>
      </c>
      <c r="AO50" s="18">
        <v>2.1052631909371029E-2</v>
      </c>
      <c r="AP50" s="18">
        <v>2.3369455862202199E-2</v>
      </c>
      <c r="AQ50" s="25">
        <f t="shared" si="0"/>
        <v>2.5666110329810952E-3</v>
      </c>
      <c r="AR50" s="18">
        <v>1.515151515151524E-2</v>
      </c>
      <c r="AS50" s="18">
        <v>-0.16666666666666671</v>
      </c>
      <c r="AT50" s="18">
        <v>-8.4107804895845195E-19</v>
      </c>
      <c r="AU50" s="18">
        <v>1.009293658750142E-17</v>
      </c>
      <c r="AV50" s="18">
        <v>2.2836543389902211E-17</v>
      </c>
      <c r="AW50" s="18">
        <v>6.5247266828292027E-18</v>
      </c>
      <c r="AX50" s="18">
        <v>0</v>
      </c>
      <c r="AY50" s="18">
        <v>0</v>
      </c>
      <c r="AZ50" s="18">
        <v>0.28983282711148922</v>
      </c>
      <c r="BA50" s="18">
        <v>-0.1260191446141859</v>
      </c>
      <c r="BB50" s="18">
        <v>-5.4469697655928552E-2</v>
      </c>
      <c r="BC50" s="18">
        <v>-3.8949093103670333E-2</v>
      </c>
      <c r="BD50" s="18" t="s">
        <v>315</v>
      </c>
      <c r="BE50" s="18" t="s">
        <v>316</v>
      </c>
      <c r="BF50" s="18"/>
    </row>
    <row r="51" spans="1:58" hidden="1" x14ac:dyDescent="0.3">
      <c r="B51" s="18"/>
      <c r="C51" s="18"/>
      <c r="D51" s="18"/>
      <c r="E51" s="18"/>
      <c r="F51" s="18">
        <v>14</v>
      </c>
      <c r="G51" s="18">
        <v>128</v>
      </c>
      <c r="H51" s="18">
        <v>1.4800495185702839E-3</v>
      </c>
      <c r="I51" s="18">
        <v>0</v>
      </c>
      <c r="J51" s="18">
        <v>0</v>
      </c>
      <c r="K51" s="18">
        <v>2.775557561562891E-17</v>
      </c>
      <c r="L51" s="18">
        <v>3.0761701808337E-2</v>
      </c>
      <c r="M51" s="18">
        <v>1.111111111111111E-2</v>
      </c>
      <c r="N51" s="18">
        <v>1.111111111111111E-2</v>
      </c>
      <c r="O51" s="18">
        <v>5.5555555555555552E-2</v>
      </c>
      <c r="P51" s="18">
        <v>5.5555555555555552E-2</v>
      </c>
      <c r="Q51" s="18">
        <v>0.1111111111111111</v>
      </c>
      <c r="R51" s="18">
        <v>0</v>
      </c>
      <c r="S51" s="18">
        <v>0</v>
      </c>
      <c r="T51" s="18">
        <v>0</v>
      </c>
      <c r="U51" s="18">
        <v>1.387778780781446E-17</v>
      </c>
      <c r="V51" s="18">
        <v>0</v>
      </c>
      <c r="W51" s="18">
        <v>12</v>
      </c>
      <c r="X51" s="18">
        <v>14</v>
      </c>
      <c r="Y51" s="18">
        <v>10</v>
      </c>
      <c r="Z51" s="18">
        <v>14</v>
      </c>
      <c r="AA51" s="18">
        <v>12</v>
      </c>
      <c r="AB51" s="18">
        <v>2</v>
      </c>
      <c r="AC51" s="18">
        <v>12</v>
      </c>
      <c r="AD51" s="18">
        <v>14</v>
      </c>
      <c r="AE51" s="18">
        <v>10</v>
      </c>
      <c r="AF51" s="18">
        <v>14</v>
      </c>
      <c r="AG51" s="18">
        <v>12</v>
      </c>
      <c r="AH51" s="18">
        <v>2</v>
      </c>
      <c r="AI51" s="18">
        <v>1.981170613173627E-2</v>
      </c>
      <c r="AJ51" s="18">
        <v>1.110223024625157E-16</v>
      </c>
      <c r="AK51" s="18">
        <v>0</v>
      </c>
      <c r="AL51" s="18">
        <v>2.775557561562891E-17</v>
      </c>
      <c r="AM51" s="18">
        <v>2.7434989597815821E-2</v>
      </c>
      <c r="AN51" s="18">
        <v>3.3634185791015583E-2</v>
      </c>
      <c r="AO51" s="18">
        <v>2.9719273058353729E-2</v>
      </c>
      <c r="AP51" s="18">
        <v>3.0029948884584611E-2</v>
      </c>
      <c r="AQ51" s="25">
        <f t="shared" si="0"/>
        <v>4.0614738290348481E-3</v>
      </c>
      <c r="AR51" s="18">
        <v>9.540979117872439E-17</v>
      </c>
      <c r="AS51" s="18">
        <v>-0.15625</v>
      </c>
      <c r="AT51" s="18">
        <v>0</v>
      </c>
      <c r="AU51" s="18">
        <v>2.775557561562891E-17</v>
      </c>
      <c r="AV51" s="18">
        <v>6.9388939039072284E-18</v>
      </c>
      <c r="AW51" s="18">
        <v>-3.4694469519536142E-18</v>
      </c>
      <c r="AX51" s="18">
        <v>0</v>
      </c>
      <c r="AY51" s="18">
        <v>1.387778780781446E-17</v>
      </c>
      <c r="AZ51" s="18">
        <v>0.28376644639295401</v>
      </c>
      <c r="BA51" s="18">
        <v>-0.11035919189453119</v>
      </c>
      <c r="BB51" s="18">
        <v>-2.5251255742386809E-2</v>
      </c>
      <c r="BC51" s="18">
        <v>-5.5104460659501919E-3</v>
      </c>
      <c r="BD51" s="18" t="s">
        <v>317</v>
      </c>
      <c r="BE51" s="18" t="s">
        <v>318</v>
      </c>
      <c r="BF51" s="18"/>
    </row>
    <row r="52" spans="1:58" hidden="1" x14ac:dyDescent="0.3">
      <c r="B52" s="18"/>
      <c r="C52" s="18"/>
      <c r="D52" s="18"/>
      <c r="E52" s="18"/>
      <c r="F52" s="18">
        <v>15</v>
      </c>
      <c r="G52" s="18">
        <v>124</v>
      </c>
      <c r="H52" s="18">
        <v>4.9236292537181339E-3</v>
      </c>
      <c r="I52" s="18">
        <v>0</v>
      </c>
      <c r="J52" s="18">
        <v>0</v>
      </c>
      <c r="K52" s="18">
        <v>1.7906822977825099E-17</v>
      </c>
      <c r="L52" s="18">
        <v>3.1601567433621178E-2</v>
      </c>
      <c r="M52" s="18">
        <v>1.111111111111111E-2</v>
      </c>
      <c r="N52" s="18">
        <v>1.111111111111111E-2</v>
      </c>
      <c r="O52" s="18">
        <v>5.5555555555555552E-2</v>
      </c>
      <c r="P52" s="18">
        <v>5.5555555555555552E-2</v>
      </c>
      <c r="Q52" s="18">
        <v>0.1111111111111111</v>
      </c>
      <c r="R52" s="18">
        <v>0</v>
      </c>
      <c r="S52" s="18">
        <v>0</v>
      </c>
      <c r="T52" s="18">
        <v>0</v>
      </c>
      <c r="U52" s="18">
        <v>8.9534114889125525E-18</v>
      </c>
      <c r="V52" s="18">
        <v>0</v>
      </c>
      <c r="W52" s="18">
        <v>10</v>
      </c>
      <c r="X52" s="18">
        <v>14</v>
      </c>
      <c r="Y52" s="18">
        <v>10</v>
      </c>
      <c r="Z52" s="18">
        <v>14</v>
      </c>
      <c r="AA52" s="18">
        <v>12</v>
      </c>
      <c r="AB52" s="18">
        <v>2</v>
      </c>
      <c r="AC52" s="18">
        <v>12</v>
      </c>
      <c r="AD52" s="18">
        <v>14</v>
      </c>
      <c r="AE52" s="18">
        <v>10</v>
      </c>
      <c r="AF52" s="18">
        <v>14</v>
      </c>
      <c r="AG52" s="18">
        <v>10</v>
      </c>
      <c r="AH52" s="18">
        <v>2</v>
      </c>
      <c r="AI52" s="18">
        <v>3.974357443770575E-2</v>
      </c>
      <c r="AJ52" s="18">
        <v>1.6129032258064471E-2</v>
      </c>
      <c r="AK52" s="18">
        <v>3.581364595565021E-18</v>
      </c>
      <c r="AL52" s="18">
        <v>1.4325458382260081E-17</v>
      </c>
      <c r="AM52" s="18">
        <v>7.5164335543253358E-2</v>
      </c>
      <c r="AN52" s="18">
        <v>7.5379309187338428E-2</v>
      </c>
      <c r="AO52" s="18">
        <v>2.9711291913406029E-2</v>
      </c>
      <c r="AP52" s="18">
        <v>3.8852101378198181E-2</v>
      </c>
      <c r="AQ52" s="25">
        <f t="shared" si="0"/>
        <v>1.5563661630551702E-2</v>
      </c>
      <c r="AR52" s="18">
        <v>2.7936303347885209E-2</v>
      </c>
      <c r="AS52" s="18">
        <v>-0.17741935483870969</v>
      </c>
      <c r="AT52" s="18">
        <v>3.581364595565021E-18</v>
      </c>
      <c r="AU52" s="18">
        <v>-1.4325458382260081E-17</v>
      </c>
      <c r="AV52" s="18">
        <v>1.848446242872269E-17</v>
      </c>
      <c r="AW52" s="18">
        <v>7.3937849714890765E-18</v>
      </c>
      <c r="AX52" s="18">
        <v>-1.8484462428722691E-18</v>
      </c>
      <c r="AY52" s="18">
        <v>0</v>
      </c>
      <c r="AZ52" s="18">
        <v>0.29997072514360401</v>
      </c>
      <c r="BA52" s="18">
        <v>-0.1125297908764392</v>
      </c>
      <c r="BB52" s="18">
        <v>-2.9246894622821321E-2</v>
      </c>
      <c r="BC52" s="18">
        <v>2.3546728107998582E-3</v>
      </c>
      <c r="BD52" s="18" t="s">
        <v>319</v>
      </c>
      <c r="BE52" s="18" t="s">
        <v>320</v>
      </c>
      <c r="BF52" s="18"/>
    </row>
    <row r="53" spans="1:58" hidden="1" x14ac:dyDescent="0.3">
      <c r="B53" s="18"/>
      <c r="C53" s="18"/>
      <c r="D53" s="18"/>
      <c r="E53" s="18"/>
      <c r="F53" s="18">
        <v>16</v>
      </c>
      <c r="G53" s="18">
        <v>120</v>
      </c>
      <c r="H53" s="18">
        <v>5.6552236930127496E-3</v>
      </c>
      <c r="I53" s="18">
        <v>2</v>
      </c>
      <c r="J53" s="18">
        <v>0</v>
      </c>
      <c r="K53" s="18">
        <v>1.110223024625156E-17</v>
      </c>
      <c r="L53" s="18">
        <v>2.8444996636445011E-2</v>
      </c>
      <c r="M53" s="18">
        <v>1.111111111111111E-2</v>
      </c>
      <c r="N53" s="18">
        <v>1.111111111111111E-2</v>
      </c>
      <c r="O53" s="18">
        <v>5.5555555555555552E-2</v>
      </c>
      <c r="P53" s="18">
        <v>5.5555555555555552E-2</v>
      </c>
      <c r="Q53" s="18">
        <v>0.1111111111111111</v>
      </c>
      <c r="R53" s="18">
        <v>1.666666666666667E-2</v>
      </c>
      <c r="S53" s="18">
        <v>0</v>
      </c>
      <c r="T53" s="18">
        <v>0</v>
      </c>
      <c r="U53" s="18">
        <v>5.5511151231257822E-18</v>
      </c>
      <c r="V53" s="18">
        <v>0</v>
      </c>
      <c r="W53" s="18">
        <v>8</v>
      </c>
      <c r="X53" s="18">
        <v>14</v>
      </c>
      <c r="Y53" s="18">
        <v>10</v>
      </c>
      <c r="Z53" s="18">
        <v>14</v>
      </c>
      <c r="AA53" s="18">
        <v>12</v>
      </c>
      <c r="AB53" s="18">
        <v>2</v>
      </c>
      <c r="AC53" s="18">
        <v>12</v>
      </c>
      <c r="AD53" s="18">
        <v>14</v>
      </c>
      <c r="AE53" s="18">
        <v>10</v>
      </c>
      <c r="AF53" s="18">
        <v>14</v>
      </c>
      <c r="AG53" s="18">
        <v>8</v>
      </c>
      <c r="AH53" s="18">
        <v>2</v>
      </c>
      <c r="AI53" s="18">
        <v>5.3269207045110581E-2</v>
      </c>
      <c r="AJ53" s="18">
        <v>1.666666666666675E-2</v>
      </c>
      <c r="AK53" s="18">
        <v>1.8503717077085938E-18</v>
      </c>
      <c r="AL53" s="18">
        <v>9.2518585385429707E-18</v>
      </c>
      <c r="AM53" s="18">
        <v>7.7489681880670874E-2</v>
      </c>
      <c r="AN53" s="18">
        <v>6.3662037037037045E-2</v>
      </c>
      <c r="AO53" s="18">
        <v>1.9534539474032879E-2</v>
      </c>
      <c r="AP53" s="18">
        <v>4.8641760179225967E-2</v>
      </c>
      <c r="AQ53" s="25">
        <f t="shared" si="0"/>
        <v>1.5920511020461169E-2</v>
      </c>
      <c r="AR53" s="18">
        <v>5.7735026918962679E-2</v>
      </c>
      <c r="AS53" s="18">
        <v>-0.2</v>
      </c>
      <c r="AT53" s="18">
        <v>1.8503717077085938E-18</v>
      </c>
      <c r="AU53" s="18">
        <v>-9.2518585385429707E-18</v>
      </c>
      <c r="AV53" s="18">
        <v>0</v>
      </c>
      <c r="AW53" s="18">
        <v>1.5789838572446671E-17</v>
      </c>
      <c r="AX53" s="18">
        <v>-1.9737298215558338E-18</v>
      </c>
      <c r="AY53" s="18">
        <v>-1.5789838572446671E-17</v>
      </c>
      <c r="AZ53" s="18">
        <v>0.31716302368790789</v>
      </c>
      <c r="BA53" s="18">
        <v>-0.1158611111111111</v>
      </c>
      <c r="BB53" s="18">
        <v>-2.3441294303468242E-2</v>
      </c>
      <c r="BC53" s="18">
        <v>-5.0037023329767734E-3</v>
      </c>
      <c r="BD53" s="18" t="s">
        <v>321</v>
      </c>
      <c r="BE53" s="18" t="s">
        <v>322</v>
      </c>
      <c r="BF53" s="18"/>
    </row>
    <row r="54" spans="1:58" hidden="1" x14ac:dyDescent="0.3">
      <c r="AQ54" s="25"/>
    </row>
    <row r="55" spans="1:58" ht="17.399999999999999" hidden="1" customHeight="1" x14ac:dyDescent="0.3">
      <c r="A55" t="s">
        <v>66</v>
      </c>
      <c r="B55" s="15" t="s">
        <v>1</v>
      </c>
      <c r="C55" s="15" t="s">
        <v>61</v>
      </c>
      <c r="D55" s="15" t="s">
        <v>4</v>
      </c>
      <c r="E55" s="15" t="s">
        <v>5</v>
      </c>
      <c r="F55" s="15" t="s">
        <v>6</v>
      </c>
      <c r="G55" s="15" t="s">
        <v>7</v>
      </c>
      <c r="H55" s="15" t="s">
        <v>62</v>
      </c>
      <c r="I55" s="15" t="s">
        <v>8</v>
      </c>
      <c r="J55" s="15" t="s">
        <v>9</v>
      </c>
      <c r="K55" s="15" t="s">
        <v>10</v>
      </c>
      <c r="L55" s="15" t="s">
        <v>11</v>
      </c>
      <c r="M55" s="15" t="s">
        <v>12</v>
      </c>
      <c r="N55" s="15" t="s">
        <v>13</v>
      </c>
      <c r="O55" s="15" t="s">
        <v>14</v>
      </c>
      <c r="P55" s="15" t="s">
        <v>15</v>
      </c>
      <c r="Q55" s="15" t="s">
        <v>16</v>
      </c>
      <c r="R55" s="15" t="s">
        <v>17</v>
      </c>
      <c r="S55" s="15" t="s">
        <v>18</v>
      </c>
      <c r="T55" s="15" t="s">
        <v>19</v>
      </c>
      <c r="U55" s="15" t="s">
        <v>20</v>
      </c>
      <c r="V55" s="15" t="s">
        <v>21</v>
      </c>
      <c r="W55" s="15" t="s">
        <v>22</v>
      </c>
      <c r="X55" s="15" t="s">
        <v>23</v>
      </c>
      <c r="Y55" s="15" t="s">
        <v>24</v>
      </c>
      <c r="Z55" s="15" t="s">
        <v>25</v>
      </c>
      <c r="AA55" s="15" t="s">
        <v>26</v>
      </c>
      <c r="AB55" s="15" t="s">
        <v>27</v>
      </c>
      <c r="AC55" s="15" t="s">
        <v>28</v>
      </c>
      <c r="AD55" s="15" t="s">
        <v>29</v>
      </c>
      <c r="AE55" s="15" t="s">
        <v>30</v>
      </c>
      <c r="AF55" s="15" t="s">
        <v>31</v>
      </c>
      <c r="AG55" s="15" t="s">
        <v>32</v>
      </c>
      <c r="AH55" s="15" t="s">
        <v>33</v>
      </c>
      <c r="AI55" s="15" t="s">
        <v>34</v>
      </c>
      <c r="AJ55" s="15" t="s">
        <v>35</v>
      </c>
      <c r="AK55" s="15" t="s">
        <v>36</v>
      </c>
      <c r="AL55" s="15" t="s">
        <v>37</v>
      </c>
      <c r="AM55" s="15" t="s">
        <v>42</v>
      </c>
      <c r="AN55" s="15" t="s">
        <v>43</v>
      </c>
      <c r="AO55" s="15" t="s">
        <v>44</v>
      </c>
      <c r="AP55" s="15" t="s">
        <v>45</v>
      </c>
      <c r="AQ55" s="25"/>
      <c r="AR55" s="15" t="s">
        <v>46</v>
      </c>
      <c r="AS55" s="15" t="s">
        <v>47</v>
      </c>
      <c r="AT55" s="15" t="s">
        <v>48</v>
      </c>
      <c r="AU55" s="15" t="s">
        <v>49</v>
      </c>
      <c r="AV55" s="15" t="s">
        <v>50</v>
      </c>
      <c r="AW55" s="15" t="s">
        <v>51</v>
      </c>
      <c r="AX55" s="15" t="s">
        <v>52</v>
      </c>
      <c r="AY55" s="15" t="s">
        <v>53</v>
      </c>
      <c r="AZ55" s="15" t="s">
        <v>54</v>
      </c>
      <c r="BA55" s="15" t="s">
        <v>55</v>
      </c>
      <c r="BB55" s="15" t="s">
        <v>56</v>
      </c>
      <c r="BC55" s="15" t="s">
        <v>57</v>
      </c>
      <c r="BD55" s="15" t="s">
        <v>58</v>
      </c>
      <c r="BE55" s="15" t="s">
        <v>59</v>
      </c>
      <c r="BF55" s="15"/>
    </row>
    <row r="56" spans="1:58" hidden="1" x14ac:dyDescent="0.3">
      <c r="B56" s="16">
        <v>379.52223491668701</v>
      </c>
      <c r="C56" s="16">
        <v>0.14284293676272899</v>
      </c>
      <c r="D56" s="16">
        <v>61000</v>
      </c>
      <c r="E56" s="16">
        <v>0</v>
      </c>
      <c r="F56" s="16">
        <v>1</v>
      </c>
      <c r="G56" s="16">
        <v>180</v>
      </c>
      <c r="H56" s="16">
        <v>8.0979917524396194E-7</v>
      </c>
      <c r="I56" s="16">
        <v>0</v>
      </c>
      <c r="J56" s="16">
        <v>0</v>
      </c>
      <c r="K56" s="16">
        <v>7.9547086364471317E-18</v>
      </c>
      <c r="L56" s="16">
        <v>8.1840792744390545E-2</v>
      </c>
      <c r="M56" s="16">
        <v>3.3333333333333333E-2</v>
      </c>
      <c r="N56" s="16">
        <v>1.111111111111111E-2</v>
      </c>
      <c r="O56" s="16">
        <v>5.5555555555555552E-2</v>
      </c>
      <c r="P56" s="16">
        <v>5.5555555555555552E-2</v>
      </c>
      <c r="Q56" s="16">
        <v>0.1111111111111111</v>
      </c>
      <c r="R56" s="16">
        <v>0</v>
      </c>
      <c r="S56" s="16">
        <v>0</v>
      </c>
      <c r="T56" s="16">
        <v>0</v>
      </c>
      <c r="U56" s="16">
        <v>3.9773543182235658E-18</v>
      </c>
      <c r="V56" s="16">
        <v>0</v>
      </c>
      <c r="W56" s="16">
        <v>14</v>
      </c>
      <c r="X56" s="16">
        <v>16</v>
      </c>
      <c r="Y56" s="16">
        <v>10</v>
      </c>
      <c r="Z56" s="16">
        <v>28</v>
      </c>
      <c r="AA56" s="16">
        <v>18</v>
      </c>
      <c r="AB56" s="16">
        <v>6</v>
      </c>
      <c r="AC56" s="16">
        <v>18</v>
      </c>
      <c r="AD56" s="16">
        <v>28</v>
      </c>
      <c r="AE56" s="16">
        <v>10</v>
      </c>
      <c r="AF56" s="16">
        <v>16</v>
      </c>
      <c r="AG56" s="16">
        <v>14</v>
      </c>
      <c r="AH56" s="16">
        <v>2</v>
      </c>
      <c r="AI56" s="16">
        <v>5.954426498469334E-3</v>
      </c>
      <c r="AJ56" s="16">
        <v>5.5511151231257827E-17</v>
      </c>
      <c r="AK56" s="16">
        <v>4.9343245538895848E-18</v>
      </c>
      <c r="AL56" s="16">
        <v>3.020384082557548E-18</v>
      </c>
      <c r="AM56" s="16">
        <v>4.866068214437469E-5</v>
      </c>
      <c r="AN56" s="16">
        <v>8.2304526749094054E-6</v>
      </c>
      <c r="AO56" s="16">
        <v>1.7675601032828001E-4</v>
      </c>
      <c r="AP56" s="16">
        <v>1.0408340855860839E-17</v>
      </c>
      <c r="AQ56" s="25">
        <f t="shared" si="0"/>
        <v>3.548887321519893E-5</v>
      </c>
      <c r="AR56" s="16">
        <v>0.12737890683486411</v>
      </c>
      <c r="AS56" s="16">
        <v>-0.1333333333333333</v>
      </c>
      <c r="AT56" s="16">
        <v>-4.9343245538895848E-18</v>
      </c>
      <c r="AU56" s="16">
        <v>-3.020384082557548E-18</v>
      </c>
      <c r="AV56" s="16">
        <v>1.4035412064397041E-17</v>
      </c>
      <c r="AW56" s="16">
        <v>3.5088530160992603E-18</v>
      </c>
      <c r="AX56" s="16">
        <v>-1.7544265080496301E-18</v>
      </c>
      <c r="AY56" s="16">
        <v>-3.5088530160992603E-18</v>
      </c>
      <c r="AZ56" s="16">
        <v>0.35616586581792498</v>
      </c>
      <c r="BA56" s="16">
        <v>-6.4156378600822975E-2</v>
      </c>
      <c r="BB56" s="16">
        <v>-5.7036114512539947E-2</v>
      </c>
      <c r="BC56" s="16">
        <v>-2.4804678231850601E-2</v>
      </c>
      <c r="BD56" s="16" t="s">
        <v>261</v>
      </c>
      <c r="BE56" s="16" t="s">
        <v>261</v>
      </c>
      <c r="BF56" s="16"/>
    </row>
    <row r="57" spans="1:58" hidden="1" x14ac:dyDescent="0.3">
      <c r="B57" s="16"/>
      <c r="C57" s="16"/>
      <c r="D57" s="16"/>
      <c r="E57" s="16"/>
      <c r="F57" s="16">
        <v>2</v>
      </c>
      <c r="G57" s="16">
        <v>176</v>
      </c>
      <c r="H57" s="16">
        <v>5.5044305831426906E-4</v>
      </c>
      <c r="I57" s="16">
        <v>0</v>
      </c>
      <c r="J57" s="16">
        <v>0</v>
      </c>
      <c r="K57" s="16">
        <v>6.9388939039072284E-18</v>
      </c>
      <c r="L57" s="16">
        <v>8.3046158293902522E-2</v>
      </c>
      <c r="M57" s="16">
        <v>3.3333333333333333E-2</v>
      </c>
      <c r="N57" s="16">
        <v>1.111111111111111E-2</v>
      </c>
      <c r="O57" s="16">
        <v>5.5555555555555552E-2</v>
      </c>
      <c r="P57" s="16">
        <v>5.5555555555555552E-2</v>
      </c>
      <c r="Q57" s="16">
        <v>0.1111111111111111</v>
      </c>
      <c r="R57" s="16">
        <v>0</v>
      </c>
      <c r="S57" s="16">
        <v>0</v>
      </c>
      <c r="T57" s="16">
        <v>0</v>
      </c>
      <c r="U57" s="16">
        <v>3.4694469519536142E-18</v>
      </c>
      <c r="V57" s="16">
        <v>0</v>
      </c>
      <c r="W57" s="16">
        <v>14</v>
      </c>
      <c r="X57" s="16">
        <v>14</v>
      </c>
      <c r="Y57" s="16">
        <v>10</v>
      </c>
      <c r="Z57" s="16">
        <v>28</v>
      </c>
      <c r="AA57" s="16">
        <v>18</v>
      </c>
      <c r="AB57" s="16">
        <v>6</v>
      </c>
      <c r="AC57" s="16">
        <v>18</v>
      </c>
      <c r="AD57" s="16">
        <v>28</v>
      </c>
      <c r="AE57" s="16">
        <v>10</v>
      </c>
      <c r="AF57" s="16">
        <v>14</v>
      </c>
      <c r="AG57" s="16">
        <v>14</v>
      </c>
      <c r="AH57" s="16">
        <v>2</v>
      </c>
      <c r="AI57" s="16">
        <v>5.2738819902018166E-3</v>
      </c>
      <c r="AJ57" s="16">
        <v>1.136363636363626E-2</v>
      </c>
      <c r="AK57" s="16">
        <v>6.9388939039072284E-18</v>
      </c>
      <c r="AL57" s="16">
        <v>0</v>
      </c>
      <c r="AM57" s="16">
        <v>6.126836631274224E-3</v>
      </c>
      <c r="AN57" s="16">
        <v>4.7616042918857973E-2</v>
      </c>
      <c r="AO57" s="16">
        <v>1.5027259732298921E-2</v>
      </c>
      <c r="AP57" s="16">
        <v>3.7971976933871242E-3</v>
      </c>
      <c r="AQ57" s="25">
        <f t="shared" si="0"/>
        <v>2.7020089783930173E-3</v>
      </c>
      <c r="AR57" s="16">
        <v>0.1416375183538382</v>
      </c>
      <c r="AS57" s="16">
        <v>-0.125</v>
      </c>
      <c r="AT57" s="16">
        <v>6.9388939039072284E-18</v>
      </c>
      <c r="AU57" s="16">
        <v>0</v>
      </c>
      <c r="AV57" s="16">
        <v>0</v>
      </c>
      <c r="AW57" s="16">
        <v>1.835079379545713E-18</v>
      </c>
      <c r="AX57" s="16">
        <v>1.835079379545713E-18</v>
      </c>
      <c r="AY57" s="16">
        <v>-9.1753968977285667E-18</v>
      </c>
      <c r="AZ57" s="16">
        <v>0.36662572139504218</v>
      </c>
      <c r="BA57" s="16">
        <v>-5.9785288317054763E-2</v>
      </c>
      <c r="BB57" s="16">
        <v>-6.1749826652074777E-2</v>
      </c>
      <c r="BC57" s="16">
        <v>-2.1296331641827749E-2</v>
      </c>
      <c r="BD57" s="16" t="s">
        <v>262</v>
      </c>
      <c r="BE57" s="16" t="s">
        <v>263</v>
      </c>
      <c r="BF57" s="16"/>
    </row>
    <row r="58" spans="1:58" hidden="1" x14ac:dyDescent="0.3">
      <c r="B58" s="16"/>
      <c r="C58" s="16"/>
      <c r="D58" s="16"/>
      <c r="E58" s="16"/>
      <c r="F58" s="16">
        <v>3</v>
      </c>
      <c r="G58" s="16">
        <v>172</v>
      </c>
      <c r="H58" s="16">
        <v>1.0059324603380259E-3</v>
      </c>
      <c r="I58" s="16">
        <v>0</v>
      </c>
      <c r="J58" s="16">
        <v>0</v>
      </c>
      <c r="K58" s="16">
        <v>1.5491484064537071E-17</v>
      </c>
      <c r="L58" s="16">
        <v>6.5935288815807513E-2</v>
      </c>
      <c r="M58" s="16">
        <v>3.3333333333333333E-2</v>
      </c>
      <c r="N58" s="16">
        <v>1.111111111111111E-2</v>
      </c>
      <c r="O58" s="16">
        <v>5.5555555555555552E-2</v>
      </c>
      <c r="P58" s="16">
        <v>5.5555555555555552E-2</v>
      </c>
      <c r="Q58" s="16">
        <v>0.1111111111111111</v>
      </c>
      <c r="R58" s="16">
        <v>0</v>
      </c>
      <c r="S58" s="16">
        <v>0</v>
      </c>
      <c r="T58" s="16">
        <v>0</v>
      </c>
      <c r="U58" s="16">
        <v>7.7457420322685339E-18</v>
      </c>
      <c r="V58" s="16">
        <v>0</v>
      </c>
      <c r="W58" s="16">
        <v>14</v>
      </c>
      <c r="X58" s="16">
        <v>14</v>
      </c>
      <c r="Y58" s="16">
        <v>10</v>
      </c>
      <c r="Z58" s="16">
        <v>26</v>
      </c>
      <c r="AA58" s="16">
        <v>18</v>
      </c>
      <c r="AB58" s="16">
        <v>6</v>
      </c>
      <c r="AC58" s="16">
        <v>18</v>
      </c>
      <c r="AD58" s="16">
        <v>26</v>
      </c>
      <c r="AE58" s="16">
        <v>10</v>
      </c>
      <c r="AF58" s="16">
        <v>14</v>
      </c>
      <c r="AG58" s="16">
        <v>14</v>
      </c>
      <c r="AH58" s="16">
        <v>2</v>
      </c>
      <c r="AI58" s="16">
        <v>1.7859283544909819E-2</v>
      </c>
      <c r="AJ58" s="16">
        <v>1.1627906976744149E-2</v>
      </c>
      <c r="AK58" s="16">
        <v>5.1638280215123559E-18</v>
      </c>
      <c r="AL58" s="16">
        <v>1.032765604302471E-17</v>
      </c>
      <c r="AM58" s="16">
        <v>2.468386442782405E-2</v>
      </c>
      <c r="AN58" s="16">
        <v>5.0261297747368157E-2</v>
      </c>
      <c r="AO58" s="16">
        <v>1.155315058984979E-2</v>
      </c>
      <c r="AP58" s="16">
        <v>1.849536689380785E-2</v>
      </c>
      <c r="AQ58" s="25">
        <f t="shared" si="0"/>
        <v>4.0652073288264048E-3</v>
      </c>
      <c r="AR58" s="16">
        <v>0.13330350715276471</v>
      </c>
      <c r="AS58" s="16">
        <v>-0.1162790697674418</v>
      </c>
      <c r="AT58" s="16">
        <v>-5.1638280215123559E-18</v>
      </c>
      <c r="AU58" s="16">
        <v>-1.032765604302471E-17</v>
      </c>
      <c r="AV58" s="16">
        <v>0</v>
      </c>
      <c r="AW58" s="16">
        <v>5.7642731402928633E-18</v>
      </c>
      <c r="AX58" s="16">
        <v>-3.842848760195242E-18</v>
      </c>
      <c r="AY58" s="16">
        <v>1.152854628058573E-17</v>
      </c>
      <c r="AZ58" s="16">
        <v>0.36390220445249433</v>
      </c>
      <c r="BA58" s="16">
        <v>-5.3067654420365443E-2</v>
      </c>
      <c r="BB58" s="16">
        <v>-5.3060422108810568E-2</v>
      </c>
      <c r="BC58" s="16">
        <v>-1.287486670699693E-2</v>
      </c>
      <c r="BD58" s="16" t="s">
        <v>264</v>
      </c>
      <c r="BE58" s="16" t="s">
        <v>265</v>
      </c>
      <c r="BF58" s="16"/>
    </row>
    <row r="59" spans="1:58" hidden="1" x14ac:dyDescent="0.3">
      <c r="B59" s="16"/>
      <c r="C59" s="16"/>
      <c r="D59" s="16"/>
      <c r="E59" s="16"/>
      <c r="F59" s="16">
        <v>4</v>
      </c>
      <c r="G59" s="16">
        <v>168</v>
      </c>
      <c r="H59" s="16">
        <v>3.8149039501958639E-4</v>
      </c>
      <c r="I59" s="16">
        <v>0</v>
      </c>
      <c r="J59" s="16">
        <v>0</v>
      </c>
      <c r="K59" s="16">
        <v>4.6259292692714853E-18</v>
      </c>
      <c r="L59" s="16">
        <v>6.9080326786242083E-2</v>
      </c>
      <c r="M59" s="16">
        <v>3.3333333333333333E-2</v>
      </c>
      <c r="N59" s="16">
        <v>1.111111111111111E-2</v>
      </c>
      <c r="O59" s="16">
        <v>5.5555555555555552E-2</v>
      </c>
      <c r="P59" s="16">
        <v>5.5555555555555552E-2</v>
      </c>
      <c r="Q59" s="16">
        <v>0.1111111111111111</v>
      </c>
      <c r="R59" s="16">
        <v>0</v>
      </c>
      <c r="S59" s="16">
        <v>0</v>
      </c>
      <c r="T59" s="16">
        <v>0</v>
      </c>
      <c r="U59" s="16">
        <v>2.312964634635743E-18</v>
      </c>
      <c r="V59" s="16">
        <v>0</v>
      </c>
      <c r="W59" s="16">
        <v>12</v>
      </c>
      <c r="X59" s="16">
        <v>14</v>
      </c>
      <c r="Y59" s="16">
        <v>10</v>
      </c>
      <c r="Z59" s="16">
        <v>26</v>
      </c>
      <c r="AA59" s="16">
        <v>18</v>
      </c>
      <c r="AB59" s="16">
        <v>6</v>
      </c>
      <c r="AC59" s="16">
        <v>18</v>
      </c>
      <c r="AD59" s="16">
        <v>26</v>
      </c>
      <c r="AE59" s="16">
        <v>10</v>
      </c>
      <c r="AF59" s="16">
        <v>14</v>
      </c>
      <c r="AG59" s="16">
        <v>12</v>
      </c>
      <c r="AH59" s="16">
        <v>2</v>
      </c>
      <c r="AI59" s="16">
        <v>2.6144671698888511E-2</v>
      </c>
      <c r="AJ59" s="16">
        <v>5.5511151231257827E-17</v>
      </c>
      <c r="AK59" s="16">
        <v>3.3042351923367748E-18</v>
      </c>
      <c r="AL59" s="16">
        <v>1.3216940769347101E-18</v>
      </c>
      <c r="AM59" s="16">
        <v>3.3892445353143452E-2</v>
      </c>
      <c r="AN59" s="16">
        <v>1.1641561386458579E-4</v>
      </c>
      <c r="AO59" s="16">
        <v>8.5815463141210163E-3</v>
      </c>
      <c r="AP59" s="16">
        <v>8.0041423070051354E-3</v>
      </c>
      <c r="AQ59" s="25">
        <f t="shared" si="0"/>
        <v>1.9699644940658224E-3</v>
      </c>
      <c r="AR59" s="16">
        <v>0.1570970526512695</v>
      </c>
      <c r="AS59" s="16">
        <v>-0.1309523809523809</v>
      </c>
      <c r="AT59" s="16">
        <v>-3.3042351923367748E-18</v>
      </c>
      <c r="AU59" s="16">
        <v>-1.3216940769347101E-18</v>
      </c>
      <c r="AV59" s="16">
        <v>2.4168120263948991E-17</v>
      </c>
      <c r="AW59" s="16">
        <v>-8.0560400879829955E-18</v>
      </c>
      <c r="AX59" s="16">
        <v>0</v>
      </c>
      <c r="AY59" s="16">
        <v>-1.0070050109978739E-17</v>
      </c>
      <c r="AZ59" s="16">
        <v>0.38291770285368643</v>
      </c>
      <c r="BA59" s="16">
        <v>-6.2356589461181229E-2</v>
      </c>
      <c r="BB59" s="16">
        <v>-4.7689190719328103E-2</v>
      </c>
      <c r="BC59" s="16">
        <v>-2.1391136066913979E-2</v>
      </c>
      <c r="BD59" s="16" t="s">
        <v>266</v>
      </c>
      <c r="BE59" s="16" t="s">
        <v>267</v>
      </c>
      <c r="BF59" s="16"/>
    </row>
    <row r="60" spans="1:58" hidden="1" x14ac:dyDescent="0.3">
      <c r="B60" s="16"/>
      <c r="C60" s="16"/>
      <c r="D60" s="16"/>
      <c r="E60" s="16"/>
      <c r="F60" s="16">
        <v>5</v>
      </c>
      <c r="G60" s="16">
        <v>164</v>
      </c>
      <c r="H60" s="16">
        <v>2.4075093946979409E-3</v>
      </c>
      <c r="I60" s="16">
        <v>0</v>
      </c>
      <c r="J60" s="16">
        <v>0</v>
      </c>
      <c r="K60" s="16">
        <v>2.030895776753335E-18</v>
      </c>
      <c r="L60" s="16">
        <v>3.1776754013975908E-2</v>
      </c>
      <c r="M60" s="16">
        <v>3.3333333333333333E-2</v>
      </c>
      <c r="N60" s="16">
        <v>1.111111111111111E-2</v>
      </c>
      <c r="O60" s="16">
        <v>5.5555555555555552E-2</v>
      </c>
      <c r="P60" s="16">
        <v>5.5555555555555552E-2</v>
      </c>
      <c r="Q60" s="16">
        <v>0.1111111111111111</v>
      </c>
      <c r="R60" s="16">
        <v>0</v>
      </c>
      <c r="S60" s="16">
        <v>0</v>
      </c>
      <c r="T60" s="16">
        <v>0</v>
      </c>
      <c r="U60" s="16">
        <v>1.0154478883766681E-18</v>
      </c>
      <c r="V60" s="16">
        <v>0</v>
      </c>
      <c r="W60" s="16">
        <v>12</v>
      </c>
      <c r="X60" s="16">
        <v>14</v>
      </c>
      <c r="Y60" s="16">
        <v>10</v>
      </c>
      <c r="Z60" s="16">
        <v>24</v>
      </c>
      <c r="AA60" s="16">
        <v>18</v>
      </c>
      <c r="AB60" s="16">
        <v>6</v>
      </c>
      <c r="AC60" s="16">
        <v>18</v>
      </c>
      <c r="AD60" s="16">
        <v>24</v>
      </c>
      <c r="AE60" s="16">
        <v>10</v>
      </c>
      <c r="AF60" s="16">
        <v>14</v>
      </c>
      <c r="AG60" s="16">
        <v>12</v>
      </c>
      <c r="AH60" s="16">
        <v>2</v>
      </c>
      <c r="AI60" s="16">
        <v>3.8977468569593068E-2</v>
      </c>
      <c r="AJ60" s="16">
        <v>3.6585365853658583E-2</v>
      </c>
      <c r="AK60" s="16">
        <v>0</v>
      </c>
      <c r="AL60" s="16">
        <v>2.030895776753335E-18</v>
      </c>
      <c r="AM60" s="16">
        <v>7.4781523182946785E-2</v>
      </c>
      <c r="AN60" s="16">
        <v>7.2490605185647317E-2</v>
      </c>
      <c r="AO60" s="16">
        <v>5.6992425269468162E-3</v>
      </c>
      <c r="AP60" s="16">
        <v>2.303252368852567E-2</v>
      </c>
      <c r="AQ60" s="25">
        <f t="shared" si="0"/>
        <v>1.4267874613326122E-2</v>
      </c>
      <c r="AR60" s="16">
        <v>0.14873356613056879</v>
      </c>
      <c r="AS60" s="16">
        <v>-0.12195121951219511</v>
      </c>
      <c r="AT60" s="16">
        <v>0</v>
      </c>
      <c r="AU60" s="16">
        <v>2.030895776753335E-18</v>
      </c>
      <c r="AV60" s="16">
        <v>-1.056726257822874E-17</v>
      </c>
      <c r="AW60" s="16">
        <v>1.268071509387448E-17</v>
      </c>
      <c r="AX60" s="16">
        <v>2.113452515645747E-17</v>
      </c>
      <c r="AY60" s="16">
        <v>0</v>
      </c>
      <c r="AZ60" s="16">
        <v>0.3812814000715391</v>
      </c>
      <c r="BA60" s="16">
        <v>-5.2192002437573368E-2</v>
      </c>
      <c r="BB60" s="16">
        <v>-2.91662756744826E-2</v>
      </c>
      <c r="BC60" s="16">
        <v>-2.6104783394933009E-3</v>
      </c>
      <c r="BD60" s="16" t="s">
        <v>268</v>
      </c>
      <c r="BE60" s="16" t="s">
        <v>269</v>
      </c>
      <c r="BF60" s="16"/>
    </row>
    <row r="61" spans="1:58" hidden="1" x14ac:dyDescent="0.3">
      <c r="B61" s="16"/>
      <c r="C61" s="16"/>
      <c r="D61" s="16"/>
      <c r="E61" s="16"/>
      <c r="F61" s="16">
        <v>6</v>
      </c>
      <c r="G61" s="16">
        <v>160</v>
      </c>
      <c r="H61" s="16">
        <v>1.9895332335485758E-3</v>
      </c>
      <c r="I61" s="16">
        <v>0</v>
      </c>
      <c r="J61" s="16">
        <v>0</v>
      </c>
      <c r="K61" s="16">
        <v>7.6327832942979518E-18</v>
      </c>
      <c r="L61" s="16">
        <v>5.604543893934532E-2</v>
      </c>
      <c r="M61" s="16">
        <v>3.3333333333333333E-2</v>
      </c>
      <c r="N61" s="16">
        <v>1.111111111111111E-2</v>
      </c>
      <c r="O61" s="16">
        <v>5.5555555555555552E-2</v>
      </c>
      <c r="P61" s="16">
        <v>5.5555555555555552E-2</v>
      </c>
      <c r="Q61" s="16">
        <v>0.1111111111111111</v>
      </c>
      <c r="R61" s="16">
        <v>0</v>
      </c>
      <c r="S61" s="16">
        <v>0</v>
      </c>
      <c r="T61" s="16">
        <v>0</v>
      </c>
      <c r="U61" s="16">
        <v>3.8163916471489759E-18</v>
      </c>
      <c r="V61" s="16">
        <v>0</v>
      </c>
      <c r="W61" s="16">
        <v>12</v>
      </c>
      <c r="X61" s="16">
        <v>14</v>
      </c>
      <c r="Y61" s="16">
        <v>10</v>
      </c>
      <c r="Z61" s="16">
        <v>24</v>
      </c>
      <c r="AA61" s="16">
        <v>16</v>
      </c>
      <c r="AB61" s="16">
        <v>6</v>
      </c>
      <c r="AC61" s="16">
        <v>16</v>
      </c>
      <c r="AD61" s="16">
        <v>24</v>
      </c>
      <c r="AE61" s="16">
        <v>10</v>
      </c>
      <c r="AF61" s="16">
        <v>14</v>
      </c>
      <c r="AG61" s="16">
        <v>12</v>
      </c>
      <c r="AH61" s="16">
        <v>2</v>
      </c>
      <c r="AI61" s="16">
        <v>3.0801270189221922E-2</v>
      </c>
      <c r="AJ61" s="16">
        <v>1.249999999999998E-2</v>
      </c>
      <c r="AK61" s="16">
        <v>2.7755575615628919E-18</v>
      </c>
      <c r="AL61" s="16">
        <v>4.8572257327350603E-18</v>
      </c>
      <c r="AM61" s="16">
        <v>7.2594235750363556E-2</v>
      </c>
      <c r="AN61" s="16">
        <v>5.5431640625000063E-2</v>
      </c>
      <c r="AO61" s="16">
        <v>1.507070255506816E-2</v>
      </c>
      <c r="AP61" s="16">
        <v>2.445845183344332E-2</v>
      </c>
      <c r="AQ61" s="25">
        <f t="shared" si="0"/>
        <v>1.0272900033420178E-2</v>
      </c>
      <c r="AR61" s="16">
        <v>0.130801270189222</v>
      </c>
      <c r="AS61" s="16">
        <v>-0.13750000000000001</v>
      </c>
      <c r="AT61" s="16">
        <v>2.7755575615628919E-18</v>
      </c>
      <c r="AU61" s="16">
        <v>4.8572257327350603E-18</v>
      </c>
      <c r="AV61" s="16">
        <v>2.2204460492503129E-17</v>
      </c>
      <c r="AW61" s="16">
        <v>0</v>
      </c>
      <c r="AX61" s="16">
        <v>-4.4408920985006263E-18</v>
      </c>
      <c r="AY61" s="16">
        <v>0</v>
      </c>
      <c r="AZ61" s="16">
        <v>0.37229394527264509</v>
      </c>
      <c r="BA61" s="16">
        <v>-6.1955078124999931E-2</v>
      </c>
      <c r="BB61" s="16">
        <v>-3.7798013048668498E-2</v>
      </c>
      <c r="BC61" s="16">
        <v>-1.8247425890676822E-2</v>
      </c>
      <c r="BD61" s="16" t="s">
        <v>270</v>
      </c>
      <c r="BE61" s="16" t="s">
        <v>271</v>
      </c>
      <c r="BF61" s="16"/>
    </row>
    <row r="62" spans="1:58" hidden="1" x14ac:dyDescent="0.3">
      <c r="B62" s="16"/>
      <c r="C62" s="16"/>
      <c r="D62" s="16"/>
      <c r="E62" s="16"/>
      <c r="F62" s="16">
        <v>7</v>
      </c>
      <c r="G62" s="16">
        <v>156</v>
      </c>
      <c r="H62" s="16">
        <v>2.0792248369411199E-3</v>
      </c>
      <c r="I62" s="16">
        <v>0</v>
      </c>
      <c r="J62" s="16">
        <v>0</v>
      </c>
      <c r="K62" s="16">
        <v>7.1168142604176695E-18</v>
      </c>
      <c r="L62" s="16">
        <v>7.2468573918556392E-2</v>
      </c>
      <c r="M62" s="16">
        <v>3.3333333333333333E-2</v>
      </c>
      <c r="N62" s="16">
        <v>1.111111111111111E-2</v>
      </c>
      <c r="O62" s="16">
        <v>5.5555555555555552E-2</v>
      </c>
      <c r="P62" s="16">
        <v>5.5555555555555552E-2</v>
      </c>
      <c r="Q62" s="16">
        <v>0.1111111111111111</v>
      </c>
      <c r="R62" s="16">
        <v>0</v>
      </c>
      <c r="S62" s="16">
        <v>0</v>
      </c>
      <c r="T62" s="16">
        <v>0</v>
      </c>
      <c r="U62" s="16">
        <v>3.5584071302088347E-18</v>
      </c>
      <c r="V62" s="16">
        <v>0</v>
      </c>
      <c r="W62" s="16">
        <v>12</v>
      </c>
      <c r="X62" s="16">
        <v>14</v>
      </c>
      <c r="Y62" s="16">
        <v>10</v>
      </c>
      <c r="Z62" s="16">
        <v>24</v>
      </c>
      <c r="AA62" s="16">
        <v>14</v>
      </c>
      <c r="AB62" s="16">
        <v>6</v>
      </c>
      <c r="AC62" s="16">
        <v>14</v>
      </c>
      <c r="AD62" s="16">
        <v>24</v>
      </c>
      <c r="AE62" s="16">
        <v>10</v>
      </c>
      <c r="AF62" s="16">
        <v>14</v>
      </c>
      <c r="AG62" s="16">
        <v>12</v>
      </c>
      <c r="AH62" s="16">
        <v>2</v>
      </c>
      <c r="AI62" s="16">
        <v>9.3852667637035064E-3</v>
      </c>
      <c r="AJ62" s="16">
        <v>2.564102564102563E-2</v>
      </c>
      <c r="AK62" s="16">
        <v>7.1168142604176695E-18</v>
      </c>
      <c r="AL62" s="16">
        <v>0</v>
      </c>
      <c r="AM62" s="16">
        <v>6.3789102437844247E-2</v>
      </c>
      <c r="AN62" s="16">
        <v>4.6802036447006853E-2</v>
      </c>
      <c r="AO62" s="16">
        <v>1.637376460653495E-2</v>
      </c>
      <c r="AP62" s="16">
        <v>1.6117804510831588E-2</v>
      </c>
      <c r="AQ62" s="25">
        <f t="shared" si="0"/>
        <v>7.5329094232019561E-3</v>
      </c>
      <c r="AR62" s="16">
        <v>0.11194936932780621</v>
      </c>
      <c r="AS62" s="16">
        <v>-0.1538461538461538</v>
      </c>
      <c r="AT62" s="16">
        <v>-7.1168142604176695E-18</v>
      </c>
      <c r="AU62" s="16">
        <v>0</v>
      </c>
      <c r="AV62" s="16">
        <v>-5.8394373418811663E-18</v>
      </c>
      <c r="AW62" s="16">
        <v>0</v>
      </c>
      <c r="AX62" s="16">
        <v>1.40146496205148E-17</v>
      </c>
      <c r="AY62" s="16">
        <v>9.3430997470098648E-18</v>
      </c>
      <c r="AZ62" s="16">
        <v>0.36860165233437808</v>
      </c>
      <c r="BA62" s="16">
        <v>-6.8218024578971248E-2</v>
      </c>
      <c r="BB62" s="16">
        <v>-4.3813482610916193E-2</v>
      </c>
      <c r="BC62" s="16">
        <v>-2.8655091307640209E-2</v>
      </c>
      <c r="BD62" s="16" t="s">
        <v>272</v>
      </c>
      <c r="BE62" s="16" t="s">
        <v>273</v>
      </c>
      <c r="BF62" s="16"/>
    </row>
    <row r="63" spans="1:58" hidden="1" x14ac:dyDescent="0.3">
      <c r="B63" s="16"/>
      <c r="C63" s="16"/>
      <c r="D63" s="16"/>
      <c r="E63" s="16"/>
      <c r="F63" s="16">
        <v>8</v>
      </c>
      <c r="G63" s="16">
        <v>152</v>
      </c>
      <c r="H63" s="16">
        <v>3.9844442546672484E-3</v>
      </c>
      <c r="I63" s="16">
        <v>0</v>
      </c>
      <c r="J63" s="16">
        <v>0</v>
      </c>
      <c r="K63" s="16">
        <v>8.7649186154617617E-18</v>
      </c>
      <c r="L63" s="16">
        <v>0.1003976688181754</v>
      </c>
      <c r="M63" s="16">
        <v>3.3333333333333333E-2</v>
      </c>
      <c r="N63" s="16">
        <v>1.111111111111111E-2</v>
      </c>
      <c r="O63" s="16">
        <v>5.5555555555555552E-2</v>
      </c>
      <c r="P63" s="16">
        <v>5.5555555555555552E-2</v>
      </c>
      <c r="Q63" s="16">
        <v>0.1111111111111111</v>
      </c>
      <c r="R63" s="16">
        <v>0</v>
      </c>
      <c r="S63" s="16">
        <v>0</v>
      </c>
      <c r="T63" s="16">
        <v>0</v>
      </c>
      <c r="U63" s="16">
        <v>4.3824593077308808E-18</v>
      </c>
      <c r="V63" s="16">
        <v>0</v>
      </c>
      <c r="W63" s="16">
        <v>12</v>
      </c>
      <c r="X63" s="16">
        <v>14</v>
      </c>
      <c r="Y63" s="16">
        <v>10</v>
      </c>
      <c r="Z63" s="16">
        <v>24</v>
      </c>
      <c r="AA63" s="16">
        <v>12</v>
      </c>
      <c r="AB63" s="16">
        <v>6</v>
      </c>
      <c r="AC63" s="16">
        <v>12</v>
      </c>
      <c r="AD63" s="16">
        <v>24</v>
      </c>
      <c r="AE63" s="16">
        <v>10</v>
      </c>
      <c r="AF63" s="16">
        <v>14</v>
      </c>
      <c r="AG63" s="16">
        <v>12</v>
      </c>
      <c r="AH63" s="16">
        <v>2</v>
      </c>
      <c r="AI63" s="16">
        <v>1.315789473684208E-2</v>
      </c>
      <c r="AJ63" s="16">
        <v>1.315789473684204E-2</v>
      </c>
      <c r="AK63" s="16">
        <v>2.19122965386544E-18</v>
      </c>
      <c r="AL63" s="16">
        <v>6.5736889615963213E-18</v>
      </c>
      <c r="AM63" s="16">
        <v>4.0121287773934873E-2</v>
      </c>
      <c r="AN63" s="16">
        <v>6.9794248432716074E-2</v>
      </c>
      <c r="AO63" s="16">
        <v>6.8386826152580654E-3</v>
      </c>
      <c r="AP63" s="16">
        <v>8.2858896520404679E-5</v>
      </c>
      <c r="AQ63" s="25">
        <f t="shared" si="0"/>
        <v>6.8739896802471829E-3</v>
      </c>
      <c r="AR63" s="16">
        <v>9.2105263157894829E-2</v>
      </c>
      <c r="AS63" s="16">
        <v>-0.17105263157894729</v>
      </c>
      <c r="AT63" s="16">
        <v>2.19122965386544E-18</v>
      </c>
      <c r="AU63" s="16">
        <v>-6.5736889615963213E-18</v>
      </c>
      <c r="AV63" s="16">
        <v>-1.4761968194461919E-17</v>
      </c>
      <c r="AW63" s="16">
        <v>4.9206560648206376E-18</v>
      </c>
      <c r="AX63" s="16">
        <v>-2.4603280324103188E-18</v>
      </c>
      <c r="AY63" s="16">
        <v>9.8413121296412768E-18</v>
      </c>
      <c r="AZ63" s="16">
        <v>0.35873569608902789</v>
      </c>
      <c r="BA63" s="16">
        <v>-7.9380193905817117E-2</v>
      </c>
      <c r="BB63" s="16">
        <v>-5.3866479929352812E-2</v>
      </c>
      <c r="BC63" s="16">
        <v>-4.6531188888822572E-2</v>
      </c>
      <c r="BD63" s="16" t="s">
        <v>274</v>
      </c>
      <c r="BE63" s="16" t="s">
        <v>275</v>
      </c>
      <c r="BF63" s="16"/>
    </row>
    <row r="64" spans="1:58" hidden="1" x14ac:dyDescent="0.3">
      <c r="B64" s="16"/>
      <c r="C64" s="16"/>
      <c r="D64" s="16"/>
      <c r="E64" s="16"/>
      <c r="F64" s="16">
        <v>9</v>
      </c>
      <c r="G64" s="16">
        <v>148</v>
      </c>
      <c r="H64" s="16">
        <v>6.2120338625446603E-3</v>
      </c>
      <c r="I64" s="16">
        <v>0</v>
      </c>
      <c r="J64" s="16">
        <v>0</v>
      </c>
      <c r="K64" s="16">
        <v>3.0779161304208261E-18</v>
      </c>
      <c r="L64" s="16">
        <v>0.12731909952076609</v>
      </c>
      <c r="M64" s="16">
        <v>3.3333333333333333E-2</v>
      </c>
      <c r="N64" s="16">
        <v>1.111111111111111E-2</v>
      </c>
      <c r="O64" s="16">
        <v>5.5555555555555552E-2</v>
      </c>
      <c r="P64" s="16">
        <v>5.5555555555555552E-2</v>
      </c>
      <c r="Q64" s="16">
        <v>0.1111111111111111</v>
      </c>
      <c r="R64" s="16">
        <v>0</v>
      </c>
      <c r="S64" s="16">
        <v>0</v>
      </c>
      <c r="T64" s="16">
        <v>0</v>
      </c>
      <c r="U64" s="16">
        <v>1.538958065210413E-18</v>
      </c>
      <c r="V64" s="16">
        <v>0</v>
      </c>
      <c r="W64" s="16">
        <v>12</v>
      </c>
      <c r="X64" s="16">
        <v>14</v>
      </c>
      <c r="Y64" s="16">
        <v>10</v>
      </c>
      <c r="Z64" s="16">
        <v>24</v>
      </c>
      <c r="AA64" s="16">
        <v>10</v>
      </c>
      <c r="AB64" s="16">
        <v>6</v>
      </c>
      <c r="AC64" s="16">
        <v>10</v>
      </c>
      <c r="AD64" s="16">
        <v>24</v>
      </c>
      <c r="AE64" s="16">
        <v>10</v>
      </c>
      <c r="AF64" s="16">
        <v>14</v>
      </c>
      <c r="AG64" s="16">
        <v>12</v>
      </c>
      <c r="AH64" s="16">
        <v>2</v>
      </c>
      <c r="AI64" s="16">
        <v>1.3513513513513469E-2</v>
      </c>
      <c r="AJ64" s="16">
        <v>1.351351351351349E-2</v>
      </c>
      <c r="AK64" s="16">
        <v>0</v>
      </c>
      <c r="AL64" s="16">
        <v>3.0779161304208261E-18</v>
      </c>
      <c r="AM64" s="16">
        <v>5.0514058305376468E-2</v>
      </c>
      <c r="AN64" s="16">
        <v>8.202623734033522E-2</v>
      </c>
      <c r="AO64" s="16">
        <v>1.4892594822866799E-2</v>
      </c>
      <c r="AP64" s="16">
        <v>4.03408868226834E-2</v>
      </c>
      <c r="AQ64" s="25">
        <f t="shared" si="0"/>
        <v>1.1494380323850431E-2</v>
      </c>
      <c r="AR64" s="16">
        <v>7.1188502600420672E-2</v>
      </c>
      <c r="AS64" s="16">
        <v>-0.1891891891891892</v>
      </c>
      <c r="AT64" s="16">
        <v>0</v>
      </c>
      <c r="AU64" s="16">
        <v>3.0779161304208261E-18</v>
      </c>
      <c r="AV64" s="16">
        <v>2.59511590854675E-17</v>
      </c>
      <c r="AW64" s="16">
        <v>5.1902318170935004E-18</v>
      </c>
      <c r="AX64" s="16">
        <v>-7.7853477256402502E-18</v>
      </c>
      <c r="AY64" s="16">
        <v>0</v>
      </c>
      <c r="AZ64" s="16">
        <v>0.34864655342032402</v>
      </c>
      <c r="BA64" s="16">
        <v>-9.0280931040609566E-2</v>
      </c>
      <c r="BB64" s="16">
        <v>-6.3358405473866911E-2</v>
      </c>
      <c r="BC64" s="16">
        <v>-6.3960694046899191E-2</v>
      </c>
      <c r="BD64" s="16" t="s">
        <v>276</v>
      </c>
      <c r="BE64" s="16" t="s">
        <v>277</v>
      </c>
      <c r="BF64" s="16"/>
    </row>
    <row r="65" spans="2:58" hidden="1" x14ac:dyDescent="0.3">
      <c r="B65" s="16"/>
      <c r="C65" s="16"/>
      <c r="D65" s="16"/>
      <c r="E65" s="16"/>
      <c r="F65" s="16">
        <v>10</v>
      </c>
      <c r="G65" s="16">
        <v>144</v>
      </c>
      <c r="H65" s="16">
        <v>7.8936425487295316E-3</v>
      </c>
      <c r="I65" s="16">
        <v>0</v>
      </c>
      <c r="J65" s="16">
        <v>0</v>
      </c>
      <c r="K65" s="16">
        <v>0</v>
      </c>
      <c r="L65" s="16">
        <v>9.4691191610348391E-2</v>
      </c>
      <c r="M65" s="16">
        <v>3.3333333333333333E-2</v>
      </c>
      <c r="N65" s="16">
        <v>1.111111111111111E-2</v>
      </c>
      <c r="O65" s="16">
        <v>5.5555555555555552E-2</v>
      </c>
      <c r="P65" s="16">
        <v>5.5555555555555552E-2</v>
      </c>
      <c r="Q65" s="16">
        <v>0.1111111111111111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12</v>
      </c>
      <c r="X65" s="16">
        <v>14</v>
      </c>
      <c r="Y65" s="16">
        <v>10</v>
      </c>
      <c r="Z65" s="16">
        <v>22</v>
      </c>
      <c r="AA65" s="16">
        <v>10</v>
      </c>
      <c r="AB65" s="16">
        <v>6</v>
      </c>
      <c r="AC65" s="16">
        <v>10</v>
      </c>
      <c r="AD65" s="16">
        <v>22</v>
      </c>
      <c r="AE65" s="16">
        <v>10</v>
      </c>
      <c r="AF65" s="16">
        <v>14</v>
      </c>
      <c r="AG65" s="16">
        <v>12</v>
      </c>
      <c r="AH65" s="16">
        <v>2</v>
      </c>
      <c r="AI65" s="16">
        <v>1.388888888888885E-2</v>
      </c>
      <c r="AJ65" s="16">
        <v>1.388888888888884E-2</v>
      </c>
      <c r="AK65" s="16">
        <v>0</v>
      </c>
      <c r="AL65" s="16">
        <v>0</v>
      </c>
      <c r="AM65" s="16">
        <v>6.3430670932375088E-2</v>
      </c>
      <c r="AN65" s="16">
        <v>7.2520147462277071E-2</v>
      </c>
      <c r="AO65" s="16">
        <v>1.257102424685147E-2</v>
      </c>
      <c r="AP65" s="16">
        <v>1.337851101203778E-2</v>
      </c>
      <c r="AQ65" s="25">
        <f t="shared" si="0"/>
        <v>1.000543947953161E-2</v>
      </c>
      <c r="AR65" s="16">
        <v>5.9277072117099032E-2</v>
      </c>
      <c r="AS65" s="16">
        <v>-0.18055555555555561</v>
      </c>
      <c r="AT65" s="16">
        <v>0</v>
      </c>
      <c r="AU65" s="16">
        <v>0</v>
      </c>
      <c r="AV65" s="16">
        <v>5.4825828376550937E-18</v>
      </c>
      <c r="AW65" s="16">
        <v>0</v>
      </c>
      <c r="AX65" s="16">
        <v>-5.4825828376550937E-18</v>
      </c>
      <c r="AY65" s="16">
        <v>0</v>
      </c>
      <c r="AZ65" s="16">
        <v>0.34530730106945889</v>
      </c>
      <c r="BA65" s="16">
        <v>-8.1857103052126137E-2</v>
      </c>
      <c r="BB65" s="16">
        <v>-4.649514049310096E-2</v>
      </c>
      <c r="BC65" s="16">
        <v>-4.8196051117247417E-2</v>
      </c>
      <c r="BD65" s="16" t="s">
        <v>278</v>
      </c>
      <c r="BE65" s="16" t="s">
        <v>279</v>
      </c>
      <c r="BF65" s="16"/>
    </row>
    <row r="66" spans="2:58" hidden="1" x14ac:dyDescent="0.3">
      <c r="B66" s="16"/>
      <c r="C66" s="16"/>
      <c r="D66" s="16"/>
      <c r="E66" s="16"/>
      <c r="F66" s="16">
        <v>11</v>
      </c>
      <c r="G66" s="16">
        <v>140</v>
      </c>
      <c r="H66" s="16">
        <v>4.6284275726778236E-3</v>
      </c>
      <c r="I66" s="16">
        <v>0</v>
      </c>
      <c r="J66" s="16">
        <v>0</v>
      </c>
      <c r="K66" s="16">
        <v>3.1720657846433039E-18</v>
      </c>
      <c r="L66" s="16">
        <v>9.5734286584948813E-2</v>
      </c>
      <c r="M66" s="16">
        <v>3.3333333333333333E-2</v>
      </c>
      <c r="N66" s="16">
        <v>1.111111111111111E-2</v>
      </c>
      <c r="O66" s="16">
        <v>5.5555555555555552E-2</v>
      </c>
      <c r="P66" s="16">
        <v>5.5555555555555552E-2</v>
      </c>
      <c r="Q66" s="16">
        <v>0.1111111111111111</v>
      </c>
      <c r="R66" s="16">
        <v>0</v>
      </c>
      <c r="S66" s="16">
        <v>0</v>
      </c>
      <c r="T66" s="16">
        <v>0</v>
      </c>
      <c r="U66" s="16">
        <v>1.586032892321652E-18</v>
      </c>
      <c r="V66" s="16">
        <v>0</v>
      </c>
      <c r="W66" s="16">
        <v>12</v>
      </c>
      <c r="X66" s="16">
        <v>12</v>
      </c>
      <c r="Y66" s="16">
        <v>10</v>
      </c>
      <c r="Z66" s="16">
        <v>22</v>
      </c>
      <c r="AA66" s="16">
        <v>10</v>
      </c>
      <c r="AB66" s="16">
        <v>6</v>
      </c>
      <c r="AC66" s="16">
        <v>10</v>
      </c>
      <c r="AD66" s="16">
        <v>22</v>
      </c>
      <c r="AE66" s="16">
        <v>10</v>
      </c>
      <c r="AF66" s="16">
        <v>12</v>
      </c>
      <c r="AG66" s="16">
        <v>12</v>
      </c>
      <c r="AH66" s="16">
        <v>2</v>
      </c>
      <c r="AI66" s="16">
        <v>1.428571428571432E-2</v>
      </c>
      <c r="AJ66" s="16">
        <v>1.4285714285714211E-2</v>
      </c>
      <c r="AK66" s="16">
        <v>0</v>
      </c>
      <c r="AL66" s="16">
        <v>3.1720657846433039E-18</v>
      </c>
      <c r="AM66" s="16">
        <v>8.5450264835840284E-2</v>
      </c>
      <c r="AN66" s="16">
        <v>5.6953352769679291E-2</v>
      </c>
      <c r="AO66" s="16">
        <v>1.380008908371032E-2</v>
      </c>
      <c r="AP66" s="16">
        <v>3.5691355999699199E-2</v>
      </c>
      <c r="AQ66" s="25">
        <f t="shared" si="0"/>
        <v>1.2417910769344504E-2</v>
      </c>
      <c r="AR66" s="16">
        <v>7.5256417034730405E-2</v>
      </c>
      <c r="AS66" s="16">
        <v>-0.1714285714285714</v>
      </c>
      <c r="AT66" s="16">
        <v>0</v>
      </c>
      <c r="AU66" s="16">
        <v>3.1720657846433039E-18</v>
      </c>
      <c r="AV66" s="16">
        <v>-7.2504360791846964E-18</v>
      </c>
      <c r="AW66" s="16">
        <v>1.1600697726695511E-17</v>
      </c>
      <c r="AX66" s="16">
        <v>-5.8003488633477568E-18</v>
      </c>
      <c r="AY66" s="16">
        <v>1.1600697726695511E-17</v>
      </c>
      <c r="AZ66" s="16">
        <v>0.35588463337343978</v>
      </c>
      <c r="BA66" s="16">
        <v>-7.8384839650145713E-2</v>
      </c>
      <c r="BB66" s="16">
        <v>-4.7620641994522379E-2</v>
      </c>
      <c r="BC66" s="16">
        <v>-4.8113644590426441E-2</v>
      </c>
      <c r="BD66" s="16" t="s">
        <v>280</v>
      </c>
      <c r="BE66" s="16" t="s">
        <v>281</v>
      </c>
      <c r="BF66" s="16"/>
    </row>
    <row r="67" spans="2:58" hidden="1" x14ac:dyDescent="0.3">
      <c r="B67" s="16"/>
      <c r="C67" s="16"/>
      <c r="D67" s="16"/>
      <c r="E67" s="16"/>
      <c r="F67" s="16">
        <v>12</v>
      </c>
      <c r="G67" s="16">
        <v>136</v>
      </c>
      <c r="H67" s="16">
        <v>4.9868274147985107E-3</v>
      </c>
      <c r="I67" s="16">
        <v>0</v>
      </c>
      <c r="J67" s="16">
        <v>0</v>
      </c>
      <c r="K67" s="16">
        <v>6.5307236742656266E-18</v>
      </c>
      <c r="L67" s="16">
        <v>6.1270489836979927E-2</v>
      </c>
      <c r="M67" s="16">
        <v>3.3333333333333333E-2</v>
      </c>
      <c r="N67" s="16">
        <v>1.111111111111111E-2</v>
      </c>
      <c r="O67" s="16">
        <v>5.5555555555555552E-2</v>
      </c>
      <c r="P67" s="16">
        <v>5.5555555555555552E-2</v>
      </c>
      <c r="Q67" s="16">
        <v>0.1111111111111111</v>
      </c>
      <c r="R67" s="16">
        <v>0</v>
      </c>
      <c r="S67" s="16">
        <v>0</v>
      </c>
      <c r="T67" s="16">
        <v>0</v>
      </c>
      <c r="U67" s="16">
        <v>3.2653618371328129E-18</v>
      </c>
      <c r="V67" s="16">
        <v>0</v>
      </c>
      <c r="W67" s="16">
        <v>12</v>
      </c>
      <c r="X67" s="16">
        <v>12</v>
      </c>
      <c r="Y67" s="16">
        <v>10</v>
      </c>
      <c r="Z67" s="16">
        <v>20</v>
      </c>
      <c r="AA67" s="16">
        <v>10</v>
      </c>
      <c r="AB67" s="16">
        <v>6</v>
      </c>
      <c r="AC67" s="16">
        <v>10</v>
      </c>
      <c r="AD67" s="16">
        <v>20</v>
      </c>
      <c r="AE67" s="16">
        <v>10</v>
      </c>
      <c r="AF67" s="16">
        <v>12</v>
      </c>
      <c r="AG67" s="16">
        <v>12</v>
      </c>
      <c r="AH67" s="16">
        <v>2</v>
      </c>
      <c r="AI67" s="16">
        <v>2.775557561562891E-17</v>
      </c>
      <c r="AJ67" s="16">
        <v>2.9411764705882359E-2</v>
      </c>
      <c r="AK67" s="16">
        <v>3.2653618371328129E-18</v>
      </c>
      <c r="AL67" s="16">
        <v>3.2653618371328129E-18</v>
      </c>
      <c r="AM67" s="16">
        <v>7.5002701920025339E-2</v>
      </c>
      <c r="AN67" s="16">
        <v>5.9319662120903803E-2</v>
      </c>
      <c r="AO67" s="16">
        <v>2.3840485822405749E-3</v>
      </c>
      <c r="AP67" s="16">
        <v>1.8012817209286089E-2</v>
      </c>
      <c r="AQ67" s="25">
        <f>AP67^2+AO67^2+AN67^2+AM67^2+AJ67^2+AI67^2</f>
        <v>1.0339424784014187E-2</v>
      </c>
      <c r="AR67" s="16">
        <v>6.2763958712222484E-2</v>
      </c>
      <c r="AS67" s="16">
        <v>-0.16176470588235289</v>
      </c>
      <c r="AT67" s="16">
        <v>3.2653618371328129E-18</v>
      </c>
      <c r="AU67" s="16">
        <v>-3.2653618371328129E-18</v>
      </c>
      <c r="AV67" s="16">
        <v>9.2198451871985313E-18</v>
      </c>
      <c r="AW67" s="16">
        <v>-9.2198451871985313E-18</v>
      </c>
      <c r="AX67" s="16">
        <v>-1.2293126916264709E-17</v>
      </c>
      <c r="AY67" s="16">
        <v>-6.1465634581323547E-18</v>
      </c>
      <c r="AZ67" s="16">
        <v>0.35256344793564792</v>
      </c>
      <c r="BA67" s="16">
        <v>-6.943631691430889E-2</v>
      </c>
      <c r="BB67" s="16">
        <v>-2.9905052164296491E-2</v>
      </c>
      <c r="BC67" s="16">
        <v>-3.136543767268344E-2</v>
      </c>
      <c r="BD67" s="16" t="s">
        <v>282</v>
      </c>
      <c r="BE67" s="16" t="s">
        <v>283</v>
      </c>
      <c r="BF67" s="16"/>
    </row>
    <row r="68" spans="2:58" hidden="1" x14ac:dyDescent="0.3">
      <c r="B68" s="16"/>
      <c r="C68" s="16"/>
      <c r="D68" s="16"/>
      <c r="E68" s="16"/>
      <c r="F68" s="16">
        <v>13</v>
      </c>
      <c r="G68" s="16">
        <v>132</v>
      </c>
      <c r="H68" s="16">
        <v>8.5791739656244162E-3</v>
      </c>
      <c r="I68" s="16">
        <v>0</v>
      </c>
      <c r="J68" s="16">
        <v>0</v>
      </c>
      <c r="K68" s="16">
        <v>1.009293658750142E-17</v>
      </c>
      <c r="L68" s="16">
        <v>6.1545202037586663E-2</v>
      </c>
      <c r="M68" s="16">
        <v>3.3333333333333333E-2</v>
      </c>
      <c r="N68" s="16">
        <v>1.111111111111111E-2</v>
      </c>
      <c r="O68" s="16">
        <v>5.5555555555555552E-2</v>
      </c>
      <c r="P68" s="16">
        <v>5.5555555555555552E-2</v>
      </c>
      <c r="Q68" s="16">
        <v>0.1111111111111111</v>
      </c>
      <c r="R68" s="16">
        <v>0</v>
      </c>
      <c r="S68" s="16">
        <v>0</v>
      </c>
      <c r="T68" s="16">
        <v>0</v>
      </c>
      <c r="U68" s="16">
        <v>5.0464682937507117E-18</v>
      </c>
      <c r="V68" s="16">
        <v>0</v>
      </c>
      <c r="W68" s="16">
        <v>12</v>
      </c>
      <c r="X68" s="16">
        <v>10</v>
      </c>
      <c r="Y68" s="16">
        <v>10</v>
      </c>
      <c r="Z68" s="16">
        <v>20</v>
      </c>
      <c r="AA68" s="16">
        <v>10</v>
      </c>
      <c r="AB68" s="16">
        <v>6</v>
      </c>
      <c r="AC68" s="16">
        <v>10</v>
      </c>
      <c r="AD68" s="16">
        <v>20</v>
      </c>
      <c r="AE68" s="16">
        <v>10</v>
      </c>
      <c r="AF68" s="16">
        <v>10</v>
      </c>
      <c r="AG68" s="16">
        <v>12</v>
      </c>
      <c r="AH68" s="16">
        <v>2</v>
      </c>
      <c r="AI68" s="16">
        <v>4.545454545454547E-2</v>
      </c>
      <c r="AJ68" s="16">
        <v>1.515151515151522E-2</v>
      </c>
      <c r="AK68" s="16">
        <v>3.3643121958338082E-18</v>
      </c>
      <c r="AL68" s="16">
        <v>6.7286243916676164E-18</v>
      </c>
      <c r="AM68" s="16">
        <v>0.10012658496351171</v>
      </c>
      <c r="AN68" s="16">
        <v>8.7709046386732339E-2</v>
      </c>
      <c r="AO68" s="16">
        <v>4.1803180254313954E-3</v>
      </c>
      <c r="AP68" s="16">
        <v>8.3681810241296242E-3</v>
      </c>
      <c r="AQ68" s="25">
        <f>AP68^2+AO68^2+AN68^2+AM68^2+AJ68^2+AI68^2</f>
        <v>2.0101395460837574E-2</v>
      </c>
      <c r="AR68" s="16">
        <v>7.9817412006532237E-2</v>
      </c>
      <c r="AS68" s="16">
        <v>-0.15151515151515149</v>
      </c>
      <c r="AT68" s="16">
        <v>3.3643121958338082E-18</v>
      </c>
      <c r="AU68" s="16">
        <v>6.7286243916676164E-18</v>
      </c>
      <c r="AV68" s="16">
        <v>9.7870900242438045E-18</v>
      </c>
      <c r="AW68" s="16">
        <v>-6.5247266828292027E-18</v>
      </c>
      <c r="AX68" s="16">
        <v>6.5247266828292027E-18</v>
      </c>
      <c r="AY68" s="16">
        <v>-1.9574180048487609E-17</v>
      </c>
      <c r="AZ68" s="16">
        <v>0.36615172949712821</v>
      </c>
      <c r="BA68" s="16">
        <v>-6.3635667974510854E-2</v>
      </c>
      <c r="BB68" s="16">
        <v>-3.7597383771988908E-2</v>
      </c>
      <c r="BC68" s="16">
        <v>-2.3947818265597751E-2</v>
      </c>
      <c r="BD68" s="16" t="s">
        <v>284</v>
      </c>
      <c r="BE68" s="16" t="s">
        <v>285</v>
      </c>
      <c r="BF68" s="16"/>
    </row>
    <row r="69" spans="2:58" hidden="1" x14ac:dyDescent="0.3">
      <c r="B69" s="16"/>
      <c r="C69" s="16"/>
      <c r="D69" s="16"/>
      <c r="E69" s="16"/>
      <c r="F69" s="16">
        <v>14</v>
      </c>
      <c r="G69" s="16">
        <v>128</v>
      </c>
      <c r="H69" s="16">
        <v>9.8176006060471301E-3</v>
      </c>
      <c r="I69" s="16">
        <v>0</v>
      </c>
      <c r="J69" s="16">
        <v>0</v>
      </c>
      <c r="K69" s="16">
        <v>6.0715321659188248E-18</v>
      </c>
      <c r="L69" s="16">
        <v>5.3525630983721012E-2</v>
      </c>
      <c r="M69" s="16">
        <v>3.3333333333333333E-2</v>
      </c>
      <c r="N69" s="16">
        <v>1.111111111111111E-2</v>
      </c>
      <c r="O69" s="16">
        <v>4.4444444444444453E-2</v>
      </c>
      <c r="P69" s="16">
        <v>4.4444444444444453E-2</v>
      </c>
      <c r="Q69" s="16">
        <v>8.8888888888888892E-2</v>
      </c>
      <c r="R69" s="16">
        <v>0</v>
      </c>
      <c r="S69" s="16">
        <v>0</v>
      </c>
      <c r="T69" s="16">
        <v>0</v>
      </c>
      <c r="U69" s="16">
        <v>3.035766082959412E-18</v>
      </c>
      <c r="V69" s="16">
        <v>0</v>
      </c>
      <c r="W69" s="16">
        <v>12</v>
      </c>
      <c r="X69" s="16">
        <v>10</v>
      </c>
      <c r="Y69" s="16">
        <v>8</v>
      </c>
      <c r="Z69" s="16">
        <v>20</v>
      </c>
      <c r="AA69" s="16">
        <v>10</v>
      </c>
      <c r="AB69" s="16">
        <v>6</v>
      </c>
      <c r="AC69" s="16">
        <v>10</v>
      </c>
      <c r="AD69" s="16">
        <v>20</v>
      </c>
      <c r="AE69" s="16">
        <v>8</v>
      </c>
      <c r="AF69" s="16">
        <v>10</v>
      </c>
      <c r="AG69" s="16">
        <v>12</v>
      </c>
      <c r="AH69" s="16">
        <v>2</v>
      </c>
      <c r="AI69" s="16">
        <v>6.25E-2</v>
      </c>
      <c r="AJ69" s="16">
        <v>3.1250000000000139E-2</v>
      </c>
      <c r="AK69" s="16">
        <v>2.602085213965211E-18</v>
      </c>
      <c r="AL69" s="16">
        <v>3.4694469519536142E-18</v>
      </c>
      <c r="AM69" s="16">
        <v>0.1184673496878989</v>
      </c>
      <c r="AN69" s="16">
        <v>9.2853546142578111E-2</v>
      </c>
      <c r="AO69" s="16">
        <v>2.5429213427809891E-2</v>
      </c>
      <c r="AP69" s="16">
        <v>1.155607933974444E-2</v>
      </c>
      <c r="AQ69" s="25">
        <f>AP69^2+AO69^2+AN69^2+AM69^2+AJ69^2+AI69^2</f>
        <v>2.8319294338590387E-2</v>
      </c>
      <c r="AR69" s="16">
        <v>8.2311706131736356E-2</v>
      </c>
      <c r="AS69" s="16">
        <v>-0.125</v>
      </c>
      <c r="AT69" s="16">
        <v>2.602085213965211E-18</v>
      </c>
      <c r="AU69" s="16">
        <v>3.4694469519536142E-18</v>
      </c>
      <c r="AV69" s="16">
        <v>-3.4694469519536142E-18</v>
      </c>
      <c r="AW69" s="16">
        <v>-6.9388939039072284E-18</v>
      </c>
      <c r="AX69" s="16">
        <v>0</v>
      </c>
      <c r="AY69" s="16">
        <v>6.9388939039072284E-18</v>
      </c>
      <c r="AZ69" s="16">
        <v>0.37479880648303709</v>
      </c>
      <c r="BA69" s="16">
        <v>-5.1139831542968681E-2</v>
      </c>
      <c r="BB69" s="16">
        <v>-2.954131537293065E-2</v>
      </c>
      <c r="BC69" s="16">
        <v>-2.3984315610790358E-2</v>
      </c>
      <c r="BD69" s="16" t="s">
        <v>286</v>
      </c>
      <c r="BE69" s="16" t="s">
        <v>287</v>
      </c>
      <c r="BF69" s="16"/>
    </row>
    <row r="70" spans="2:58" hidden="1" x14ac:dyDescent="0.3">
      <c r="B70" s="16"/>
      <c r="C70" s="16"/>
      <c r="D70" s="16"/>
      <c r="E70" s="16"/>
      <c r="F70" s="16">
        <v>15</v>
      </c>
      <c r="G70" s="16">
        <v>124</v>
      </c>
      <c r="H70" s="16">
        <v>1.7112862591023261E-2</v>
      </c>
      <c r="I70" s="16">
        <v>0</v>
      </c>
      <c r="J70" s="16">
        <v>0</v>
      </c>
      <c r="K70" s="16">
        <v>1.253477608447757E-17</v>
      </c>
      <c r="L70" s="16">
        <v>7.9920386967978138E-3</v>
      </c>
      <c r="M70" s="16">
        <v>3.3333333333333333E-2</v>
      </c>
      <c r="N70" s="16">
        <v>1.111111111111111E-2</v>
      </c>
      <c r="O70" s="16">
        <v>4.4444444444444453E-2</v>
      </c>
      <c r="P70" s="16">
        <v>4.4444444444444453E-2</v>
      </c>
      <c r="Q70" s="16">
        <v>8.8888888888888892E-2</v>
      </c>
      <c r="R70" s="16">
        <v>0</v>
      </c>
      <c r="S70" s="16">
        <v>0</v>
      </c>
      <c r="T70" s="16">
        <v>0</v>
      </c>
      <c r="U70" s="16">
        <v>6.2673880422387867E-18</v>
      </c>
      <c r="V70" s="16">
        <v>0</v>
      </c>
      <c r="W70" s="16">
        <v>12</v>
      </c>
      <c r="X70" s="16">
        <v>10</v>
      </c>
      <c r="Y70" s="16">
        <v>8</v>
      </c>
      <c r="Z70" s="16">
        <v>18</v>
      </c>
      <c r="AA70" s="16">
        <v>10</v>
      </c>
      <c r="AB70" s="16">
        <v>6</v>
      </c>
      <c r="AC70" s="16">
        <v>10</v>
      </c>
      <c r="AD70" s="16">
        <v>18</v>
      </c>
      <c r="AE70" s="16">
        <v>8</v>
      </c>
      <c r="AF70" s="16">
        <v>10</v>
      </c>
      <c r="AG70" s="16">
        <v>12</v>
      </c>
      <c r="AH70" s="16">
        <v>2</v>
      </c>
      <c r="AI70" s="16">
        <v>8.0645161290322592E-2</v>
      </c>
      <c r="AJ70" s="16">
        <v>8.0645161290322578E-2</v>
      </c>
      <c r="AK70" s="16">
        <v>1.074409378669506E-17</v>
      </c>
      <c r="AL70" s="16">
        <v>1.7906822977825101E-18</v>
      </c>
      <c r="AM70" s="16">
        <v>0.14765272393780601</v>
      </c>
      <c r="AN70" s="16">
        <v>0.15602027457957099</v>
      </c>
      <c r="AO70" s="16">
        <v>5.8880464786840281E-2</v>
      </c>
      <c r="AP70" s="16">
        <v>4.4411745514809059E-2</v>
      </c>
      <c r="AQ70" s="25">
        <f>AP70^2+AO70^2+AN70^2+AM70^2+AJ70^2+AI70^2</f>
        <v>6.4590249318409468E-2</v>
      </c>
      <c r="AR70" s="16">
        <v>6.8837890200502058E-2</v>
      </c>
      <c r="AS70" s="16">
        <v>-0.1129032258064516</v>
      </c>
      <c r="AT70" s="16">
        <v>-1.074409378669506E-17</v>
      </c>
      <c r="AU70" s="16">
        <v>-1.7906822977825101E-18</v>
      </c>
      <c r="AV70" s="16">
        <v>-1.478756994297815E-17</v>
      </c>
      <c r="AW70" s="16">
        <v>1.478756994297815E-17</v>
      </c>
      <c r="AX70" s="16">
        <v>7.3937849714890765E-18</v>
      </c>
      <c r="AY70" s="16">
        <v>-7.3937849714890765E-18</v>
      </c>
      <c r="AZ70" s="16">
        <v>0.37245911353815658</v>
      </c>
      <c r="BA70" s="16">
        <v>-3.188882548420658E-2</v>
      </c>
      <c r="BB70" s="16">
        <v>-7.7721749387075489E-5</v>
      </c>
      <c r="BC70" s="16">
        <v>7.9143169474107378E-3</v>
      </c>
      <c r="BD70" s="16" t="s">
        <v>288</v>
      </c>
      <c r="BE70" s="16" t="s">
        <v>289</v>
      </c>
      <c r="BF70" s="16"/>
    </row>
    <row r="71" spans="2:58" hidden="1" x14ac:dyDescent="0.3">
      <c r="B71" s="16"/>
      <c r="C71" s="16"/>
      <c r="D71" s="16"/>
      <c r="E71" s="16"/>
      <c r="F71" s="16">
        <v>16</v>
      </c>
      <c r="G71" s="16">
        <v>120</v>
      </c>
      <c r="H71" s="16">
        <v>1.5864968824481619E-2</v>
      </c>
      <c r="I71" s="16">
        <v>2</v>
      </c>
      <c r="J71" s="16">
        <v>0</v>
      </c>
      <c r="K71" s="16">
        <v>8.3266726846886737E-18</v>
      </c>
      <c r="L71" s="16">
        <v>4.1076041014249678E-2</v>
      </c>
      <c r="M71" s="16">
        <v>3.3333333333333333E-2</v>
      </c>
      <c r="N71" s="16">
        <v>1.111111111111111E-2</v>
      </c>
      <c r="O71" s="16">
        <v>4.4444444444444453E-2</v>
      </c>
      <c r="P71" s="16">
        <v>4.4444444444444453E-2</v>
      </c>
      <c r="Q71" s="16">
        <v>8.8888888888888892E-2</v>
      </c>
      <c r="R71" s="16">
        <v>1.666666666666667E-2</v>
      </c>
      <c r="S71" s="16">
        <v>0</v>
      </c>
      <c r="T71" s="16">
        <v>0</v>
      </c>
      <c r="U71" s="16">
        <v>4.1633363423443369E-18</v>
      </c>
      <c r="V71" s="16">
        <v>0</v>
      </c>
      <c r="W71" s="16">
        <v>12</v>
      </c>
      <c r="X71" s="16">
        <v>8</v>
      </c>
      <c r="Y71" s="16">
        <v>8</v>
      </c>
      <c r="Z71" s="16">
        <v>18</v>
      </c>
      <c r="AA71" s="16">
        <v>10</v>
      </c>
      <c r="AB71" s="16">
        <v>6</v>
      </c>
      <c r="AC71" s="16">
        <v>10</v>
      </c>
      <c r="AD71" s="16">
        <v>18</v>
      </c>
      <c r="AE71" s="16">
        <v>8</v>
      </c>
      <c r="AF71" s="16">
        <v>8</v>
      </c>
      <c r="AG71" s="16">
        <v>12</v>
      </c>
      <c r="AH71" s="16">
        <v>2</v>
      </c>
      <c r="AI71" s="16">
        <v>8.3333333333333343E-2</v>
      </c>
      <c r="AJ71" s="16">
        <v>8.3333333333333343E-2</v>
      </c>
      <c r="AK71" s="16">
        <v>1.8503717077085938E-18</v>
      </c>
      <c r="AL71" s="16">
        <v>6.4763009769800799E-18</v>
      </c>
      <c r="AM71" s="16">
        <v>0.15192219651449951</v>
      </c>
      <c r="AN71" s="16">
        <v>0.15734259259259259</v>
      </c>
      <c r="AO71" s="16">
        <v>2.7615936003406009E-2</v>
      </c>
      <c r="AP71" s="16">
        <v>7.9361605752357317E-2</v>
      </c>
      <c r="AQ71" s="25">
        <f>AP71^2+AO71^2+AN71^2+AM71^2+AJ71^2+AI71^2</f>
        <v>6.8786838515374482E-2</v>
      </c>
      <c r="AR71" s="16">
        <v>8.779915320718544E-2</v>
      </c>
      <c r="AS71" s="16">
        <v>-9.999999999999995E-2</v>
      </c>
      <c r="AT71" s="16">
        <v>-1.8503717077085938E-18</v>
      </c>
      <c r="AU71" s="16">
        <v>-6.4763009769800799E-18</v>
      </c>
      <c r="AV71" s="16">
        <v>1.5789838572446671E-17</v>
      </c>
      <c r="AW71" s="16">
        <v>7.8949192862233354E-18</v>
      </c>
      <c r="AX71" s="16">
        <v>-1.9737298215558339E-17</v>
      </c>
      <c r="AY71" s="16">
        <v>0</v>
      </c>
      <c r="AZ71" s="16">
        <v>0.39159553832173649</v>
      </c>
      <c r="BA71" s="16">
        <v>-2.2180555555555471E-2</v>
      </c>
      <c r="BB71" s="16">
        <v>-1.53598977740951E-2</v>
      </c>
      <c r="BC71" s="16">
        <v>2.5716143240154581E-2</v>
      </c>
      <c r="BD71" s="16" t="s">
        <v>290</v>
      </c>
      <c r="BE71" s="16" t="s">
        <v>291</v>
      </c>
      <c r="BF71" s="16"/>
    </row>
    <row r="73" spans="2:58" x14ac:dyDescent="0.3">
      <c r="AH73" s="2">
        <f>AVERAGE(AI2:AJ17,AM2:AP17)</f>
        <v>9.849345670541583E-3</v>
      </c>
    </row>
    <row r="74" spans="2:58" x14ac:dyDescent="0.3">
      <c r="AD74" s="18"/>
      <c r="AE74" s="18"/>
      <c r="AF74" s="18"/>
      <c r="AH74" s="1">
        <f>AVERAGE(AI20:AJ35,AM20:AP35)</f>
        <v>3.6808819119538455E-2</v>
      </c>
    </row>
  </sheetData>
  <conditionalFormatting sqref="T8:T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R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:U104857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8:AL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2:AQ1048576 AM8:AP7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1:AL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:AQ2 AM3:AP7 AQ3:AQ7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L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:U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H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:AQ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A671-E36E-4DF8-A42D-A75B8C8268B0}">
  <dimension ref="A1:R64"/>
  <sheetViews>
    <sheetView topLeftCell="A41" zoomScaleNormal="100" workbookViewId="0">
      <selection activeCell="C49" sqref="C49:J64"/>
    </sheetView>
  </sheetViews>
  <sheetFormatPr defaultRowHeight="14.4" x14ac:dyDescent="0.3"/>
  <cols>
    <col min="2" max="2" width="14.6640625" bestFit="1" customWidth="1"/>
    <col min="3" max="5" width="9.88671875" style="1" bestFit="1" customWidth="1"/>
    <col min="6" max="8" width="8.88671875" style="1"/>
  </cols>
  <sheetData>
    <row r="1" spans="1:18" x14ac:dyDescent="0.3">
      <c r="A1" t="s">
        <v>354</v>
      </c>
      <c r="B1" s="1" t="str">
        <f>'summary SST_40-60'!C3</f>
        <v>mean error LP1</v>
      </c>
      <c r="C1" s="1">
        <f>'summary SST_40-60'!D3</f>
        <v>6.4126292637053843E-3</v>
      </c>
      <c r="D1" s="1">
        <f>'summary SST_40-60'!E3</f>
        <v>2.2437100666550053E-2</v>
      </c>
      <c r="E1" s="1">
        <f>'summary SST_80-120'!D3</f>
        <v>9.7759312405593327E-3</v>
      </c>
      <c r="F1" s="1">
        <f>'summary SST_80-120'!E3</f>
        <v>2.9627344978632619E-2</v>
      </c>
      <c r="G1" s="1">
        <f>'summary SST_120-180'!D3</f>
        <v>5.001489672301386E-3</v>
      </c>
      <c r="H1" s="1">
        <f>'summary SST_120-180'!E3</f>
        <v>1.9785530290002327E-2</v>
      </c>
      <c r="J1" s="1">
        <f>C1-D1</f>
        <v>-1.6024471402844669E-2</v>
      </c>
      <c r="K1" s="1">
        <f>E1-F1</f>
        <v>-1.9851413738073288E-2</v>
      </c>
      <c r="L1" s="1">
        <f>G1-H1</f>
        <v>-1.4784040617700941E-2</v>
      </c>
    </row>
    <row r="2" spans="1:18" x14ac:dyDescent="0.3">
      <c r="B2" s="1" t="str">
        <f>'summary SST_40-60'!C4</f>
        <v>max error LP1</v>
      </c>
      <c r="C2" s="1">
        <f>'summary SST_40-60'!D4</f>
        <v>1.0305738170427811E-2</v>
      </c>
      <c r="D2" s="1">
        <f>'summary SST_40-60'!E4</f>
        <v>3.0448771867173E-2</v>
      </c>
      <c r="E2" s="1">
        <f>'summary SST_80-120'!D4</f>
        <v>4.3301270189221919E-2</v>
      </c>
      <c r="F2" s="1">
        <f>'summary SST_80-120'!E4</f>
        <v>7.3205080756887669E-2</v>
      </c>
      <c r="G2" s="1">
        <f>'summary SST_120-180'!D4</f>
        <v>1.3260046146793049E-2</v>
      </c>
      <c r="H2" s="1">
        <f>'summary SST_120-180'!E4</f>
        <v>4.3003407824741782E-2</v>
      </c>
      <c r="J2" s="1">
        <f t="shared" ref="J2:J16" si="0">C2-D2</f>
        <v>-2.0143033696745187E-2</v>
      </c>
      <c r="K2" s="1">
        <f t="shared" ref="K2:K16" si="1">E2-F2</f>
        <v>-2.9903810567665751E-2</v>
      </c>
      <c r="L2" s="1">
        <f t="shared" ref="L2:L16" si="2">G2-H2</f>
        <v>-2.9743361677948735E-2</v>
      </c>
      <c r="P2" s="26" t="s">
        <v>453</v>
      </c>
      <c r="Q2" s="26" t="s">
        <v>454</v>
      </c>
      <c r="R2" s="26" t="s">
        <v>455</v>
      </c>
    </row>
    <row r="3" spans="1:18" x14ac:dyDescent="0.3">
      <c r="B3" s="1" t="str">
        <f>'summary SST_40-60'!C5</f>
        <v>mean error LP2</v>
      </c>
      <c r="C3" s="1">
        <f>'summary SST_40-60'!D5</f>
        <v>1.4980158730158746E-2</v>
      </c>
      <c r="D3" s="1">
        <f>'summary SST_40-60'!E5</f>
        <v>9.7402597402597522E-3</v>
      </c>
      <c r="E3" s="1">
        <f>'summary SST_80-120'!D5</f>
        <v>7.8154454241410893E-3</v>
      </c>
      <c r="F3" s="1">
        <f>'summary SST_80-120'!E5</f>
        <v>3.7770129708251561E-2</v>
      </c>
      <c r="G3" s="1">
        <f>'summary SST_120-180'!D5</f>
        <v>9.1119549219532466E-3</v>
      </c>
      <c r="H3" s="1">
        <f>'summary SST_120-180'!E5</f>
        <v>4.5398402269740318E-2</v>
      </c>
      <c r="J3" s="1">
        <f t="shared" si="0"/>
        <v>5.2398989898989941E-3</v>
      </c>
      <c r="K3" s="1">
        <f t="shared" si="1"/>
        <v>-2.9954684284110474E-2</v>
      </c>
      <c r="L3" s="1">
        <f t="shared" si="2"/>
        <v>-3.6286447347787069E-2</v>
      </c>
      <c r="N3" t="s">
        <v>456</v>
      </c>
      <c r="O3" s="26" t="s">
        <v>370</v>
      </c>
      <c r="P3">
        <f>AVERAGE('SST_40-60'!$AI$2:$AJ$7,'SST_40-60'!$AM$2:$AP$7)</f>
        <v>2.0294836162326853E-2</v>
      </c>
      <c r="Q3" s="26">
        <f>AVERAGE('SST_80-120'!$AI$2:$AJ$7,'SST_80-120'!$AM$2:$AP$7)</f>
        <v>8.3508340810940964E-3</v>
      </c>
      <c r="R3" s="26">
        <f>AVERAGE('SST_120-180'!$AI$2:$AJ$7,'SST_120-180'!$AM$2:$AP$7)</f>
        <v>1.0733762284847286E-2</v>
      </c>
    </row>
    <row r="4" spans="1:18" x14ac:dyDescent="0.3">
      <c r="B4" s="1" t="str">
        <f>'summary SST_40-60'!C6</f>
        <v>max error LP2</v>
      </c>
      <c r="C4" s="1">
        <f>'summary SST_40-60'!D6</f>
        <v>3.5714285714285747E-2</v>
      </c>
      <c r="D4" s="1">
        <f>'summary SST_40-60'!E6</f>
        <v>0.1041666666666666</v>
      </c>
      <c r="E4" s="1">
        <f>'summary SST_80-120'!D6</f>
        <v>2.500000000000004E-2</v>
      </c>
      <c r="F4" s="1">
        <f>'summary SST_80-120'!E6</f>
        <v>9.9999999999999992E-2</v>
      </c>
      <c r="G4" s="1">
        <f>'summary SST_120-180'!D6</f>
        <v>1.666666666666658E-2</v>
      </c>
      <c r="H4" s="1">
        <f>'summary SST_120-180'!E6</f>
        <v>9.4444444444444497E-2</v>
      </c>
      <c r="J4" s="1">
        <f t="shared" si="0"/>
        <v>-6.8452380952380848E-2</v>
      </c>
      <c r="K4" s="1">
        <f t="shared" si="1"/>
        <v>-7.4999999999999956E-2</v>
      </c>
      <c r="L4" s="1">
        <f t="shared" si="2"/>
        <v>-7.7777777777777918E-2</v>
      </c>
      <c r="O4" s="26" t="s">
        <v>381</v>
      </c>
      <c r="P4">
        <f>AVERAGE('SST_40-60'!$AI$10:$AJ$15,'SST_40-60'!$AM$10:$AP$15)</f>
        <v>3.3951765193310231E-2</v>
      </c>
      <c r="Q4" s="26">
        <f>AVERAGE('SST_80-120'!$AI$10:$AJ$15,'SST_80-120'!$AM$10:$AP$15)</f>
        <v>1.477707209298559E-2</v>
      </c>
      <c r="R4" s="26">
        <f>AVERAGE('SST_120-180'!$AI$10:$AJ$15,'SST_120-180'!$AM$10:$AP$15)</f>
        <v>9.106544635061652E-3</v>
      </c>
    </row>
    <row r="5" spans="1:18" x14ac:dyDescent="0.3">
      <c r="B5" s="1" t="str">
        <f>'summary SST_40-60'!C7</f>
        <v>mean error LP3</v>
      </c>
      <c r="C5" s="1">
        <f>'summary SST_40-60'!D7</f>
        <v>1.2424321714315035E-2</v>
      </c>
      <c r="D5" s="1">
        <f>'summary SST_40-60'!E7</f>
        <v>3.787878787878798E-3</v>
      </c>
      <c r="E5" s="1">
        <f>'summary SST_80-120'!D7</f>
        <v>1.6996346926713706E-17</v>
      </c>
      <c r="F5" s="1">
        <f>'summary SST_80-120'!E7</f>
        <v>3.1034512259808748E-3</v>
      </c>
      <c r="G5" s="1">
        <f>'summary SST_120-180'!D7</f>
        <v>1.0283655210541912E-17</v>
      </c>
      <c r="H5" s="1">
        <f>'summary SST_120-180'!E7</f>
        <v>7.0222502523217033E-3</v>
      </c>
      <c r="J5" s="1">
        <f t="shared" si="0"/>
        <v>8.6364429264362361E-3</v>
      </c>
      <c r="K5" s="1">
        <f t="shared" si="1"/>
        <v>-3.1034512259808579E-3</v>
      </c>
      <c r="L5" s="1">
        <f t="shared" si="2"/>
        <v>-7.0222502523216929E-3</v>
      </c>
      <c r="N5" t="s">
        <v>457</v>
      </c>
      <c r="O5" s="26" t="s">
        <v>370</v>
      </c>
      <c r="P5">
        <f>MAX('SST_40-60'!$AI$2:$AJ$7,'SST_40-60'!$AM$2:$AP$7)</f>
        <v>6.6321255584225747E-2</v>
      </c>
      <c r="Q5" s="26">
        <f>MAX('SST_80-120'!$AI$2:$AJ$7,'SST_80-120'!$AM$2:$AP$7)</f>
        <v>3.7216943559399168E-2</v>
      </c>
      <c r="R5" s="26">
        <f>MAX('SST_120-180'!$AI$2:$AJ$7,'SST_120-180'!$AM$2:$AP$7)</f>
        <v>4.8020928974807267E-2</v>
      </c>
    </row>
    <row r="6" spans="1:18" x14ac:dyDescent="0.3">
      <c r="B6" s="1" t="str">
        <f>'summary SST_40-60'!C8</f>
        <v>max error LP3</v>
      </c>
      <c r="C6" s="1">
        <f>'summary SST_40-60'!D8</f>
        <v>3.8461538461538478E-2</v>
      </c>
      <c r="D6" s="1">
        <f>'summary SST_40-60'!E8</f>
        <v>2.272727272727269E-2</v>
      </c>
      <c r="E6" s="1">
        <f>'summary SST_80-120'!D8</f>
        <v>3.0626842058625008E-17</v>
      </c>
      <c r="F6" s="1">
        <f>'summary SST_80-120'!E8</f>
        <v>1.1904761904761901E-2</v>
      </c>
      <c r="G6" s="1">
        <f>'summary SST_120-180'!D8</f>
        <v>1.7011481828933851E-17</v>
      </c>
      <c r="H6" s="1">
        <f>'summary SST_120-180'!E8</f>
        <v>1.237179148263484E-2</v>
      </c>
      <c r="J6" s="1">
        <f t="shared" si="0"/>
        <v>1.5734265734265788E-2</v>
      </c>
      <c r="K6" s="1">
        <f t="shared" si="1"/>
        <v>-1.1904761904761869E-2</v>
      </c>
      <c r="L6" s="1">
        <f t="shared" si="2"/>
        <v>-1.2371791482634823E-2</v>
      </c>
      <c r="O6" s="26" t="s">
        <v>381</v>
      </c>
      <c r="P6">
        <f>MAX('SST_40-60'!$AI$10:$AJ$15,'SST_40-60'!$AM$10:$AP$15)</f>
        <v>0.1825377320581707</v>
      </c>
      <c r="Q6" s="26">
        <f>MAX('SST_80-120'!$AI$10:$AJ$15,'SST_80-120'!$AM$10:$AP$15)</f>
        <v>4.3301270189221919E-2</v>
      </c>
      <c r="R6" s="26">
        <f>MAX('SST_120-180'!$AI$10:$AJ$15,'SST_120-180'!$AM$10:$AP$15)</f>
        <v>2.2163050559690419E-2</v>
      </c>
    </row>
    <row r="7" spans="1:18" x14ac:dyDescent="0.3">
      <c r="B7" s="1" t="str">
        <f>'summary SST_40-60'!C9</f>
        <v>mean error LP4</v>
      </c>
      <c r="C7" s="1">
        <f>'summary SST_40-60'!D9</f>
        <v>6.014065304058628E-3</v>
      </c>
      <c r="D7" s="1">
        <f>'summary SST_40-60'!E9</f>
        <v>6.5607985135185199E-3</v>
      </c>
      <c r="E7" s="1">
        <f>'summary SST_80-120'!D9</f>
        <v>2.0153611151506135E-17</v>
      </c>
      <c r="F7" s="1">
        <f>'summary SST_80-120'!E9</f>
        <v>5.3753352022108047E-3</v>
      </c>
      <c r="G7" s="1">
        <f>'summary SST_120-180'!D9</f>
        <v>1.0707677253899888E-17</v>
      </c>
      <c r="H7" s="1">
        <f>'summary SST_120-180'!E9</f>
        <v>9.3879608638683387E-3</v>
      </c>
      <c r="J7" s="1">
        <f t="shared" si="0"/>
        <v>-5.4673320945989191E-4</v>
      </c>
      <c r="K7" s="1">
        <f t="shared" si="1"/>
        <v>-5.3753352022107848E-3</v>
      </c>
      <c r="L7" s="1">
        <f t="shared" si="2"/>
        <v>-9.3879608638683283E-3</v>
      </c>
    </row>
    <row r="8" spans="1:18" x14ac:dyDescent="0.3">
      <c r="B8" s="1" t="str">
        <f>'summary SST_40-60'!C10</f>
        <v>max error LP4</v>
      </c>
      <c r="C8" s="1">
        <f>'summary SST_40-60'!D10</f>
        <v>3.608439182435158E-2</v>
      </c>
      <c r="D8" s="1">
        <f>'summary SST_40-60'!E10</f>
        <v>3.9364791081110899E-2</v>
      </c>
      <c r="E8" s="1">
        <f>'summary SST_80-120'!D10</f>
        <v>2.8865798640254071E-17</v>
      </c>
      <c r="F8" s="1">
        <f>'summary SST_80-120'!E10</f>
        <v>2.061965247105807E-2</v>
      </c>
      <c r="G8" s="1">
        <f>'summary SST_120-180'!D10</f>
        <v>1.992707992916948E-17</v>
      </c>
      <c r="H8" s="1">
        <f>'summary SST_120-180'!E10</f>
        <v>1.2735667702712341E-2</v>
      </c>
      <c r="J8" s="1">
        <f t="shared" si="0"/>
        <v>-3.2803992567593185E-3</v>
      </c>
      <c r="K8" s="1">
        <f t="shared" si="1"/>
        <v>-2.0619652471058042E-2</v>
      </c>
      <c r="L8" s="1">
        <f t="shared" si="2"/>
        <v>-1.2735667702712321E-2</v>
      </c>
    </row>
    <row r="9" spans="1:18" x14ac:dyDescent="0.3">
      <c r="B9" s="1" t="str">
        <f>'summary SST_40-60'!C11</f>
        <v>mean error LP9</v>
      </c>
      <c r="C9" s="1">
        <f>'summary SST_40-60'!D11</f>
        <v>2.6375374026682896E-2</v>
      </c>
      <c r="D9" s="1">
        <f>'summary SST_40-60'!E11</f>
        <v>1.8005241710039827E-2</v>
      </c>
      <c r="E9" s="1">
        <f>'summary SST_80-120'!D11</f>
        <v>9.0637299507975964E-3</v>
      </c>
      <c r="F9" s="1">
        <f>'summary SST_80-120'!E11</f>
        <v>5.3653680739071723E-2</v>
      </c>
      <c r="G9" s="1">
        <f>'summary SST_120-180'!D11</f>
        <v>1.5010394494594065E-2</v>
      </c>
      <c r="H9" s="1">
        <f>'summary SST_120-180'!E11</f>
        <v>0.10166728098149851</v>
      </c>
      <c r="J9" s="1">
        <f t="shared" si="0"/>
        <v>8.3701323166430683E-3</v>
      </c>
      <c r="K9" s="1">
        <f t="shared" si="1"/>
        <v>-4.458995078827413E-2</v>
      </c>
      <c r="L9" s="1">
        <f t="shared" si="2"/>
        <v>-8.6656886486904436E-2</v>
      </c>
    </row>
    <row r="10" spans="1:18" x14ac:dyDescent="0.3">
      <c r="B10" s="1" t="str">
        <f>'summary SST_40-60'!C12</f>
        <v>max error LP9</v>
      </c>
      <c r="C10" s="1">
        <f>'summary SST_40-60'!D12</f>
        <v>4.4671370349818877E-2</v>
      </c>
      <c r="D10" s="1">
        <f>'summary SST_40-60'!E12</f>
        <v>5.1861049118566982E-2</v>
      </c>
      <c r="E10" s="1">
        <f>'summary SST_80-120'!D12</f>
        <v>2.0766414390095359E-2</v>
      </c>
      <c r="F10" s="1">
        <f>'summary SST_80-120'!E12</f>
        <v>0.11297111269799499</v>
      </c>
      <c r="G10" s="1">
        <f>'summary SST_120-180'!D12</f>
        <v>2.9532448406198591E-2</v>
      </c>
      <c r="H10" s="1">
        <f>'summary SST_120-180'!E12</f>
        <v>0.1947136442838929</v>
      </c>
      <c r="J10" s="1">
        <f t="shared" si="0"/>
        <v>-7.1896787687481048E-3</v>
      </c>
      <c r="K10" s="1">
        <f t="shared" si="1"/>
        <v>-9.2204698307899638E-2</v>
      </c>
      <c r="L10" s="1">
        <f t="shared" si="2"/>
        <v>-0.16518119587769431</v>
      </c>
    </row>
    <row r="11" spans="1:18" x14ac:dyDescent="0.3">
      <c r="B11" s="1" t="str">
        <f>'summary SST_40-60'!C13</f>
        <v>mean error LP10</v>
      </c>
      <c r="C11" s="1">
        <f>'summary SST_40-60'!D13</f>
        <v>1.5651670724335091E-2</v>
      </c>
      <c r="D11" s="1">
        <f>'summary SST_40-60'!E13</f>
        <v>4.1392647587691143E-2</v>
      </c>
      <c r="E11" s="1">
        <f>'summary SST_80-120'!D13</f>
        <v>1.7238103370447705E-2</v>
      </c>
      <c r="F11" s="1">
        <f>'summary SST_80-120'!E13</f>
        <v>3.0817945871951614E-2</v>
      </c>
      <c r="G11" s="1">
        <f>'summary SST_120-180'!D13</f>
        <v>1.3891359638017187E-2</v>
      </c>
      <c r="H11" s="1">
        <f>'summary SST_120-180'!E13</f>
        <v>6.7862030687806177E-2</v>
      </c>
      <c r="J11" s="1">
        <f t="shared" si="0"/>
        <v>-2.5740976863356052E-2</v>
      </c>
      <c r="K11" s="1">
        <f t="shared" si="1"/>
        <v>-1.357984250150391E-2</v>
      </c>
      <c r="L11" s="1">
        <f t="shared" si="2"/>
        <v>-5.397067104978899E-2</v>
      </c>
    </row>
    <row r="12" spans="1:18" x14ac:dyDescent="0.3">
      <c r="B12" s="1" t="str">
        <f>'summary SST_40-60'!C14</f>
        <v>max error LP10</v>
      </c>
      <c r="C12" s="1">
        <f>'summary SST_40-60'!D14</f>
        <v>2.5788483796296242E-2</v>
      </c>
      <c r="D12" s="1">
        <f>'summary SST_40-60'!E14</f>
        <v>0.1221111111111111</v>
      </c>
      <c r="E12" s="1">
        <f>'summary SST_80-120'!D14</f>
        <v>4.2859374999999887E-2</v>
      </c>
      <c r="F12" s="1">
        <f>'summary SST_80-120'!E14</f>
        <v>5.6805758017492658E-2</v>
      </c>
      <c r="G12" s="1">
        <f>'summary SST_120-180'!D14</f>
        <v>4.8020928974807267E-2</v>
      </c>
      <c r="H12" s="1">
        <f>'summary SST_120-180'!E14</f>
        <v>0.17138270844076631</v>
      </c>
      <c r="J12" s="1">
        <f t="shared" si="0"/>
        <v>-9.6322627314814863E-2</v>
      </c>
      <c r="K12" s="1">
        <f t="shared" si="1"/>
        <v>-1.3946383017492771E-2</v>
      </c>
      <c r="L12" s="1">
        <f t="shared" si="2"/>
        <v>-0.12336177946595904</v>
      </c>
    </row>
    <row r="13" spans="1:18" x14ac:dyDescent="0.3">
      <c r="B13" s="1" t="str">
        <f>'summary SST_40-60'!C15</f>
        <v>mean error LP11</v>
      </c>
      <c r="C13" s="1">
        <f>'summary SST_40-60'!D15</f>
        <v>2.6274591781069497E-2</v>
      </c>
      <c r="D13" s="1">
        <f>'summary SST_40-60'!E15</f>
        <v>8.0554220345623692E-2</v>
      </c>
      <c r="E13" s="1">
        <f>'summary SST_80-120'!D15</f>
        <v>1.1543885941469156E-2</v>
      </c>
      <c r="F13" s="1">
        <f>'summary SST_80-120'!E15</f>
        <v>2.5850331265396254E-2</v>
      </c>
      <c r="G13" s="1">
        <f>'summary SST_120-180'!D15</f>
        <v>8.6373455077346627E-3</v>
      </c>
      <c r="H13" s="1">
        <f>'summary SST_120-180'!E15</f>
        <v>1.7864426113181942E-2</v>
      </c>
      <c r="J13" s="1">
        <f t="shared" si="0"/>
        <v>-5.4279628564554191E-2</v>
      </c>
      <c r="K13" s="1">
        <f t="shared" si="1"/>
        <v>-1.4306445323927098E-2</v>
      </c>
      <c r="L13" s="1">
        <f t="shared" si="2"/>
        <v>-9.2270806054472795E-3</v>
      </c>
    </row>
    <row r="14" spans="1:18" x14ac:dyDescent="0.3">
      <c r="B14" s="1" t="str">
        <f>'summary SST_40-60'!C16</f>
        <v>max error LP11</v>
      </c>
      <c r="C14" s="1">
        <f>'summary SST_40-60'!D16</f>
        <v>6.6321255584225747E-2</v>
      </c>
      <c r="D14" s="1">
        <f>'summary SST_40-60'!E16</f>
        <v>0.1825377320581707</v>
      </c>
      <c r="E14" s="1">
        <f>'summary SST_80-120'!D16</f>
        <v>2.5613665082138831E-2</v>
      </c>
      <c r="F14" s="1">
        <f>'summary SST_80-120'!E16</f>
        <v>7.2369327636119474E-2</v>
      </c>
      <c r="G14" s="1">
        <f>'summary SST_120-180'!D16</f>
        <v>1.7038877670098131E-2</v>
      </c>
      <c r="H14" s="1">
        <f>'summary SST_120-180'!E16</f>
        <v>4.059794495515693E-2</v>
      </c>
      <c r="J14" s="1">
        <f t="shared" si="0"/>
        <v>-0.11621647647394495</v>
      </c>
      <c r="K14" s="1">
        <f t="shared" si="1"/>
        <v>-4.6755662553980643E-2</v>
      </c>
      <c r="L14" s="1">
        <f t="shared" si="2"/>
        <v>-2.3559067285058799E-2</v>
      </c>
    </row>
    <row r="15" spans="1:18" x14ac:dyDescent="0.3">
      <c r="B15" s="1" t="str">
        <f>'summary SST_40-60'!C17</f>
        <v>mean error LP12</v>
      </c>
      <c r="C15" s="1">
        <f>'summary SST_40-60'!D17</f>
        <v>3.2074592448009503E-2</v>
      </c>
      <c r="D15" s="1">
        <f>'summary SST_40-60'!E17</f>
        <v>3.1581121109696936E-2</v>
      </c>
      <c r="E15" s="1">
        <f>'summary SST_80-120'!D17</f>
        <v>1.0503120903361734E-2</v>
      </c>
      <c r="F15" s="1">
        <f>'summary SST_80-120'!E17</f>
        <v>2.0357981673915903E-2</v>
      </c>
      <c r="G15" s="1">
        <f>'summary SST_120-180'!D17</f>
        <v>7.4435297886489239E-3</v>
      </c>
      <c r="H15" s="1">
        <f>'summary SST_120-180'!E17</f>
        <v>1.3940089907719331E-2</v>
      </c>
      <c r="J15" s="1">
        <f t="shared" si="0"/>
        <v>4.9347133831256773E-4</v>
      </c>
      <c r="K15" s="1">
        <f t="shared" si="1"/>
        <v>-9.8548607705541691E-3</v>
      </c>
      <c r="L15" s="1">
        <f t="shared" si="2"/>
        <v>-6.4965601190704074E-3</v>
      </c>
    </row>
    <row r="16" spans="1:18" x14ac:dyDescent="0.3">
      <c r="B16" s="1" t="str">
        <f>'summary SST_40-60'!C18</f>
        <v>max error LP12</v>
      </c>
      <c r="C16" s="1">
        <f>'summary SST_40-60'!D18</f>
        <v>5.6119226954476228E-2</v>
      </c>
      <c r="D16" s="1">
        <f>'summary SST_40-60'!E18</f>
        <v>6.2931179341669127E-2</v>
      </c>
      <c r="E16" s="1">
        <f>'summary SST_80-120'!D18</f>
        <v>3.5440511804946409E-2</v>
      </c>
      <c r="F16" s="1">
        <f>'summary SST_80-120'!E18</f>
        <v>4.6160435152045508E-2</v>
      </c>
      <c r="G16" s="1">
        <f>'summary SST_120-180'!D18</f>
        <v>2.0557747347111782E-2</v>
      </c>
      <c r="H16" s="1">
        <f>'summary SST_120-180'!E18</f>
        <v>3.0977450959274851E-2</v>
      </c>
      <c r="J16" s="1">
        <f t="shared" si="0"/>
        <v>-6.8119523871928989E-3</v>
      </c>
      <c r="K16" s="1">
        <f t="shared" si="1"/>
        <v>-1.0719923347099099E-2</v>
      </c>
      <c r="L16" s="1">
        <f t="shared" si="2"/>
        <v>-1.0419703612163069E-2</v>
      </c>
    </row>
    <row r="20" spans="2:10" x14ac:dyDescent="0.3">
      <c r="C20" s="1">
        <f>'SST_40-60'!B2</f>
        <v>580</v>
      </c>
      <c r="D20" s="1">
        <f>'SST_80-120'!B2</f>
        <v>1955</v>
      </c>
      <c r="E20" s="1">
        <f>'SST_120-180'!B2</f>
        <v>3352</v>
      </c>
    </row>
    <row r="21" spans="2:10" x14ac:dyDescent="0.3">
      <c r="C21" s="1">
        <f>'SST_40-60'!B10</f>
        <v>81.342297315597534</v>
      </c>
      <c r="D21" s="1">
        <f>'SST_80-120'!B20</f>
        <v>514.69445586204529</v>
      </c>
      <c r="E21" s="1">
        <f>'SST_120-180'!B20</f>
        <v>1684.667845726013</v>
      </c>
    </row>
    <row r="24" spans="2:10" x14ac:dyDescent="0.3">
      <c r="C24" s="1">
        <f t="shared" ref="C24:E25" si="3">C20/60</f>
        <v>9.6666666666666661</v>
      </c>
      <c r="D24" s="1">
        <f t="shared" si="3"/>
        <v>32.583333333333336</v>
      </c>
      <c r="E24" s="1">
        <f t="shared" si="3"/>
        <v>55.866666666666667</v>
      </c>
    </row>
    <row r="25" spans="2:10" x14ac:dyDescent="0.3">
      <c r="C25" s="1">
        <f t="shared" si="3"/>
        <v>1.3557049552599589</v>
      </c>
      <c r="D25" s="1">
        <f t="shared" si="3"/>
        <v>8.5782409310340881</v>
      </c>
      <c r="E25" s="1">
        <f t="shared" si="3"/>
        <v>28.077797428766882</v>
      </c>
    </row>
    <row r="28" spans="2:10" x14ac:dyDescent="0.3">
      <c r="B28" s="26"/>
      <c r="C28" s="26" t="s">
        <v>375</v>
      </c>
      <c r="D28" s="26" t="s">
        <v>376</v>
      </c>
      <c r="E28" s="26" t="s">
        <v>374</v>
      </c>
      <c r="F28" s="26" t="s">
        <v>377</v>
      </c>
      <c r="G28" s="26" t="s">
        <v>378</v>
      </c>
      <c r="H28" s="26" t="s">
        <v>379</v>
      </c>
      <c r="I28" s="26" t="s">
        <v>380</v>
      </c>
      <c r="J28" s="26" t="s">
        <v>384</v>
      </c>
    </row>
    <row r="29" spans="2:10" x14ac:dyDescent="0.3">
      <c r="B29" s="26"/>
      <c r="C29" s="26">
        <v>40</v>
      </c>
      <c r="D29" s="1">
        <v>2.6794919243112211E-2</v>
      </c>
      <c r="E29" s="1">
        <v>4.1633363423443383E-17</v>
      </c>
      <c r="F29" s="1">
        <v>1.6518938843975151E-2</v>
      </c>
      <c r="G29" s="1">
        <v>2.1374999999999981E-2</v>
      </c>
      <c r="H29" s="1">
        <v>5.2456531487282687E-4</v>
      </c>
      <c r="I29" s="1">
        <v>1.6237976320958188E-2</v>
      </c>
      <c r="J29" s="33">
        <v>1.7116807065454616E-3</v>
      </c>
    </row>
    <row r="30" spans="2:10" x14ac:dyDescent="0.3">
      <c r="B30" s="26"/>
      <c r="C30" s="26">
        <v>44</v>
      </c>
      <c r="D30" s="1">
        <v>3.0448771867173E-2</v>
      </c>
      <c r="E30" s="1">
        <v>2.2727272727272759E-2</v>
      </c>
      <c r="F30" s="1">
        <v>5.1861049118566982E-2</v>
      </c>
      <c r="G30" s="1">
        <v>1.638805409466566E-2</v>
      </c>
      <c r="H30" s="1">
        <v>4.2369773473640272E-2</v>
      </c>
      <c r="I30" s="1">
        <v>5.1808619666668609E-2</v>
      </c>
      <c r="J30" s="33">
        <v>8.8811241425001998E-3</v>
      </c>
    </row>
    <row r="31" spans="2:10" x14ac:dyDescent="0.3">
      <c r="B31" s="26"/>
      <c r="C31" s="26">
        <v>48</v>
      </c>
      <c r="D31" s="1">
        <v>2.2329099369260169E-2</v>
      </c>
      <c r="E31" s="1">
        <v>0</v>
      </c>
      <c r="F31" s="1">
        <v>2.3852744366044398E-2</v>
      </c>
      <c r="G31" s="1">
        <v>4.5572916666666331E-3</v>
      </c>
      <c r="H31" s="1">
        <v>2.845103197272264E-2</v>
      </c>
      <c r="I31" s="1">
        <v>1.691455866766485E-2</v>
      </c>
      <c r="J31" s="33">
        <v>2.1838745150039888E-3</v>
      </c>
    </row>
    <row r="32" spans="2:10" x14ac:dyDescent="0.3">
      <c r="B32" s="26"/>
      <c r="C32" s="26">
        <v>52</v>
      </c>
      <c r="D32" s="1">
        <v>2.0611476340855511E-2</v>
      </c>
      <c r="E32" s="1">
        <v>6.9388939039072284E-18</v>
      </c>
      <c r="F32" s="1">
        <v>3.7737983669483549E-4</v>
      </c>
      <c r="G32" s="1">
        <v>8.0052344105598555E-2</v>
      </c>
      <c r="H32" s="1">
        <v>8.0630016095766005E-2</v>
      </c>
      <c r="I32" s="1">
        <v>7.9822550872257481E-3</v>
      </c>
      <c r="J32" s="33">
        <v>1.3398269061172976E-2</v>
      </c>
    </row>
    <row r="33" spans="2:10" x14ac:dyDescent="0.3">
      <c r="B33" s="26"/>
      <c r="C33" s="26">
        <v>56</v>
      </c>
      <c r="D33" s="1">
        <v>1.657505768349125E-2</v>
      </c>
      <c r="E33" s="1">
        <v>3.5714285714285698E-2</v>
      </c>
      <c r="F33" s="1">
        <v>4.8037600180151907E-3</v>
      </c>
      <c r="G33" s="1">
        <v>3.8720845481049339E-3</v>
      </c>
      <c r="H33" s="1">
        <v>0.1825377320581707</v>
      </c>
      <c r="I33" s="1">
        <v>3.3612137573995102E-2</v>
      </c>
      <c r="J33" s="33">
        <v>3.603811130758474E-2</v>
      </c>
    </row>
    <row r="34" spans="2:10" x14ac:dyDescent="0.3">
      <c r="B34" s="26"/>
      <c r="C34" s="26">
        <v>60</v>
      </c>
      <c r="D34" s="1">
        <v>1.7863279495408162E-2</v>
      </c>
      <c r="E34" s="1">
        <v>1.387778780781446E-17</v>
      </c>
      <c r="F34" s="1">
        <v>1.061757807694241E-2</v>
      </c>
      <c r="G34" s="1">
        <v>0.1221111111111111</v>
      </c>
      <c r="H34" s="1">
        <v>0.14881220315856969</v>
      </c>
      <c r="I34" s="1">
        <v>6.2931179341669127E-2</v>
      </c>
      <c r="J34" s="33">
        <v>4.1448358317581896E-2</v>
      </c>
    </row>
    <row r="36" spans="2:10" x14ac:dyDescent="0.3">
      <c r="B36" s="26"/>
      <c r="C36" s="26" t="s">
        <v>375</v>
      </c>
      <c r="D36" s="26" t="s">
        <v>376</v>
      </c>
      <c r="E36" s="26" t="s">
        <v>374</v>
      </c>
      <c r="F36" s="26" t="s">
        <v>377</v>
      </c>
      <c r="G36" s="26" t="s">
        <v>378</v>
      </c>
      <c r="H36" s="26" t="s">
        <v>379</v>
      </c>
      <c r="I36" s="26" t="s">
        <v>380</v>
      </c>
      <c r="J36" s="26" t="s">
        <v>384</v>
      </c>
    </row>
    <row r="37" spans="2:10" x14ac:dyDescent="0.3">
      <c r="B37" s="26"/>
      <c r="C37" s="26">
        <v>80</v>
      </c>
      <c r="D37" s="1">
        <v>2.775557561562891E-17</v>
      </c>
      <c r="E37" s="1">
        <v>4.163336342344337E-17</v>
      </c>
      <c r="F37" s="1">
        <v>3.9147313199278944E-3</v>
      </c>
      <c r="G37" s="1">
        <v>4.3593750000000542E-3</v>
      </c>
      <c r="H37" s="1">
        <v>7.3890236220491845E-4</v>
      </c>
      <c r="I37" s="1">
        <v>2.192126803329357E-3</v>
      </c>
      <c r="J37" s="1">
        <v>3.9680668320596861E-5</v>
      </c>
    </row>
    <row r="38" spans="2:10" x14ac:dyDescent="0.3">
      <c r="B38" s="26"/>
      <c r="C38" s="26">
        <v>84</v>
      </c>
      <c r="D38" s="1">
        <v>3.189871338465725E-3</v>
      </c>
      <c r="E38" s="1">
        <v>1.1904761904761861E-2</v>
      </c>
      <c r="F38" s="1">
        <v>3.8592971705951863E-2</v>
      </c>
      <c r="G38" s="1">
        <v>1.7485962639023911E-2</v>
      </c>
      <c r="H38" s="1">
        <v>3.2547171295060663E-2</v>
      </c>
      <c r="I38" s="1">
        <v>4.6160435152045508E-2</v>
      </c>
      <c r="J38" s="1">
        <v>5.1371791224109949E-3</v>
      </c>
    </row>
    <row r="39" spans="2:10" x14ac:dyDescent="0.3">
      <c r="B39" s="26"/>
      <c r="C39" s="26">
        <v>88</v>
      </c>
      <c r="D39" s="1">
        <v>3.0448771867172542E-3</v>
      </c>
      <c r="E39" s="1">
        <v>1.136363636363635E-2</v>
      </c>
      <c r="F39" s="1">
        <v>7.3326856891690245E-2</v>
      </c>
      <c r="G39" s="1">
        <v>4.2185152141247212E-2</v>
      </c>
      <c r="H39" s="1">
        <v>2.1440926244857741E-2</v>
      </c>
      <c r="I39" s="1">
        <v>2.819177832332655E-2</v>
      </c>
      <c r="J39" s="1">
        <v>8.5493081945507577E-3</v>
      </c>
    </row>
    <row r="40" spans="2:10" x14ac:dyDescent="0.3">
      <c r="B40" s="26"/>
      <c r="C40" s="26">
        <v>92</v>
      </c>
      <c r="D40" s="1">
        <v>8.7374736662323149E-3</v>
      </c>
      <c r="E40" s="1">
        <v>3.2608695652173877E-2</v>
      </c>
      <c r="F40" s="1">
        <v>1.799019175656846E-2</v>
      </c>
      <c r="G40" s="1">
        <v>5.4661173666474883E-2</v>
      </c>
      <c r="H40" s="1">
        <v>1.943004441369503E-2</v>
      </c>
      <c r="I40" s="1">
        <v>2.8355623426697289E-2</v>
      </c>
      <c r="J40" s="1">
        <v>5.632729390073663E-3</v>
      </c>
    </row>
    <row r="41" spans="2:10" x14ac:dyDescent="0.3">
      <c r="B41" s="26"/>
      <c r="C41" s="26">
        <v>96</v>
      </c>
      <c r="D41" s="1">
        <v>3.0502116982036559E-2</v>
      </c>
      <c r="E41" s="1">
        <v>4.1666666666666713E-2</v>
      </c>
      <c r="F41" s="1">
        <v>3.5211784251040379E-2</v>
      </c>
      <c r="G41" s="1">
        <v>2.3889612268518521E-2</v>
      </c>
      <c r="H41" s="1">
        <v>5.9833952542008573E-3</v>
      </c>
      <c r="I41" s="1">
        <v>1.888792384555904E-2</v>
      </c>
      <c r="J41" s="1">
        <v>4.8696282619425553E-3</v>
      </c>
    </row>
    <row r="42" spans="2:10" x14ac:dyDescent="0.3">
      <c r="B42" s="26"/>
      <c r="C42" s="26">
        <v>100</v>
      </c>
      <c r="D42" s="1">
        <v>4.3923048454132703E-2</v>
      </c>
      <c r="E42" s="1">
        <v>1.387778780781446E-17</v>
      </c>
      <c r="F42" s="1">
        <v>3.3140246529631927E-2</v>
      </c>
      <c r="G42" s="1">
        <v>1.144800000000001E-2</v>
      </c>
      <c r="H42" s="1">
        <v>2.4688609804744128E-3</v>
      </c>
      <c r="I42" s="1">
        <v>2.4733685532083549E-2</v>
      </c>
      <c r="J42" s="1">
        <v>3.7764173040897788E-3</v>
      </c>
    </row>
    <row r="43" spans="2:10" x14ac:dyDescent="0.3">
      <c r="B43" s="26"/>
      <c r="C43" s="26">
        <v>104</v>
      </c>
      <c r="D43" s="1">
        <v>6.146446966743524E-2</v>
      </c>
      <c r="E43" s="1">
        <v>5.7692307692307723E-2</v>
      </c>
      <c r="F43" s="1">
        <v>5.5029946681794386E-3</v>
      </c>
      <c r="G43" s="1">
        <v>5.186760355029589E-2</v>
      </c>
      <c r="H43" s="1">
        <v>2.7929634721064221E-2</v>
      </c>
      <c r="I43" s="1">
        <v>1.182556309218652E-3</v>
      </c>
      <c r="J43" s="1">
        <v>1.0608277581808202E-2</v>
      </c>
    </row>
    <row r="44" spans="2:10" x14ac:dyDescent="0.3">
      <c r="B44" s="26"/>
      <c r="C44" s="26">
        <v>108</v>
      </c>
      <c r="D44" s="1">
        <v>2.2150970790863589E-2</v>
      </c>
      <c r="E44" s="1">
        <v>5.5555555555555573E-2</v>
      </c>
      <c r="F44" s="1">
        <v>5.4730853441806171E-2</v>
      </c>
      <c r="G44" s="1">
        <v>9.2783112330437761E-3</v>
      </c>
      <c r="H44" s="1">
        <v>2.843367505203151E-2</v>
      </c>
      <c r="I44" s="1">
        <v>6.7977912353145431E-3</v>
      </c>
      <c r="J44" s="1">
        <v>7.5133224805132449E-3</v>
      </c>
    </row>
    <row r="45" spans="2:10" x14ac:dyDescent="0.3">
      <c r="B45" s="26"/>
      <c r="C45" s="26">
        <v>112</v>
      </c>
      <c r="D45" s="1">
        <v>1.6575057683491299E-2</v>
      </c>
      <c r="E45" s="1">
        <v>3.5714285714285719E-2</v>
      </c>
      <c r="F45" s="1">
        <v>0.1100349415202674</v>
      </c>
      <c r="G45" s="1">
        <v>5.6805758017492658E-2</v>
      </c>
      <c r="H45" s="1">
        <v>3.4101236104807281E-2</v>
      </c>
      <c r="I45" s="1">
        <v>1.5918424308811088E-2</v>
      </c>
      <c r="J45" s="1">
        <v>1.8301115776954452E-2</v>
      </c>
    </row>
    <row r="46" spans="2:10" x14ac:dyDescent="0.3">
      <c r="B46" s="26"/>
      <c r="C46" s="26">
        <v>116</v>
      </c>
      <c r="D46" s="1">
        <v>6.3107828238696428E-2</v>
      </c>
      <c r="E46" s="1">
        <v>6.8965517241379337E-2</v>
      </c>
      <c r="F46" s="1">
        <v>0.1047738033467301</v>
      </c>
      <c r="G46" s="1">
        <v>4.7613678297593151E-2</v>
      </c>
      <c r="H46" s="1">
        <v>3.89104698548427E-2</v>
      </c>
      <c r="I46" s="1">
        <v>9.5873901767927761E-3</v>
      </c>
      <c r="J46" s="1">
        <v>2.3589395496868455E-2</v>
      </c>
    </row>
    <row r="47" spans="2:10" x14ac:dyDescent="0.3">
      <c r="B47" s="26"/>
      <c r="C47" s="26">
        <v>120</v>
      </c>
      <c r="D47" s="1">
        <v>7.3205080756887669E-2</v>
      </c>
      <c r="E47" s="1">
        <v>9.9999999999999992E-2</v>
      </c>
      <c r="F47" s="1">
        <v>0.11297111269799499</v>
      </c>
      <c r="G47" s="1">
        <v>1.9402777777777751E-2</v>
      </c>
      <c r="H47" s="1">
        <v>7.2369327636119474E-2</v>
      </c>
      <c r="I47" s="1">
        <v>4.1930063299896549E-2</v>
      </c>
      <c r="J47" s="1">
        <v>3.5493373729176693E-2</v>
      </c>
    </row>
    <row r="49" spans="1:10" x14ac:dyDescent="0.3">
      <c r="A49" s="26"/>
      <c r="B49" s="26"/>
      <c r="C49" s="26">
        <v>120</v>
      </c>
      <c r="D49" s="1">
        <v>1.2200846792814661E-2</v>
      </c>
      <c r="E49" s="1">
        <v>1.110223024625157E-16</v>
      </c>
      <c r="F49" s="1">
        <v>1.4827476881322521E-3</v>
      </c>
      <c r="G49" s="1">
        <v>1.1388888888888E-3</v>
      </c>
      <c r="H49" s="1">
        <v>2.1084213761698172E-3</v>
      </c>
      <c r="I49" s="1">
        <v>6.7357531405456972E-4</v>
      </c>
      <c r="J49" s="1">
        <v>1.5725541547282522E-4</v>
      </c>
    </row>
    <row r="50" spans="1:10" x14ac:dyDescent="0.3">
      <c r="A50" s="26"/>
      <c r="B50" s="26"/>
      <c r="C50" s="26">
        <v>124</v>
      </c>
      <c r="D50" s="1">
        <v>2.7936303347885161E-2</v>
      </c>
      <c r="E50" s="1">
        <v>1.6129032258064498E-2</v>
      </c>
      <c r="F50" s="1">
        <v>7.5662820687283638E-3</v>
      </c>
      <c r="G50" s="1">
        <v>1.382548420663951E-2</v>
      </c>
      <c r="H50" s="1">
        <v>2.8616548175458559E-5</v>
      </c>
      <c r="I50" s="1">
        <v>1.3517566136073449E-2</v>
      </c>
      <c r="J50" s="1">
        <v>1.4717007773682928E-3</v>
      </c>
    </row>
    <row r="51" spans="1:10" x14ac:dyDescent="0.3">
      <c r="A51" s="26"/>
      <c r="B51" s="26"/>
      <c r="C51" s="26">
        <v>128</v>
      </c>
      <c r="D51" s="1">
        <v>2.287658773652745E-2</v>
      </c>
      <c r="E51" s="1">
        <v>3.1249999999999889E-2</v>
      </c>
      <c r="F51" s="1">
        <v>1.322391683734586E-2</v>
      </c>
      <c r="G51" s="1">
        <v>4.4822692871093722E-2</v>
      </c>
      <c r="H51" s="1">
        <v>4.5005482258428306E-3</v>
      </c>
      <c r="I51" s="1">
        <v>2.7354012845364549E-3</v>
      </c>
      <c r="J51" s="1">
        <v>3.7115838937250472E-3</v>
      </c>
    </row>
    <row r="52" spans="1:10" x14ac:dyDescent="0.3">
      <c r="A52" s="26"/>
      <c r="B52" s="26"/>
      <c r="C52" s="26">
        <v>132</v>
      </c>
      <c r="D52" s="1">
        <v>7.031842653602384E-3</v>
      </c>
      <c r="E52" s="1">
        <v>1.515151515151519E-2</v>
      </c>
      <c r="F52" s="1">
        <v>3.364781796907243E-2</v>
      </c>
      <c r="G52" s="1">
        <v>3.3836992514678449E-2</v>
      </c>
      <c r="H52" s="1">
        <v>1.4729083943288529E-2</v>
      </c>
      <c r="I52" s="1">
        <v>1.501934866317866E-2</v>
      </c>
      <c r="J52" s="1">
        <v>2.9986596870844218E-3</v>
      </c>
    </row>
    <row r="53" spans="1:10" x14ac:dyDescent="0.3">
      <c r="A53" s="26"/>
      <c r="B53" s="26"/>
      <c r="C53" s="26">
        <v>136</v>
      </c>
      <c r="D53" s="1">
        <v>2.455695560408536E-2</v>
      </c>
      <c r="E53" s="1">
        <v>7.3529411764705899E-3</v>
      </c>
      <c r="F53" s="1">
        <v>5.4744077746247288E-2</v>
      </c>
      <c r="G53" s="1">
        <v>5.4601630877264329E-2</v>
      </c>
      <c r="H53" s="1">
        <v>1.4154077252481139E-2</v>
      </c>
      <c r="I53" s="1">
        <v>1.525030105318302E-2</v>
      </c>
      <c r="J53" s="1">
        <v>7.0682715403117685E-3</v>
      </c>
    </row>
    <row r="54" spans="1:10" x14ac:dyDescent="0.3">
      <c r="A54" s="26"/>
      <c r="B54" s="26"/>
      <c r="C54" s="26">
        <v>140</v>
      </c>
      <c r="D54" s="1">
        <v>4.3406796756195049E-3</v>
      </c>
      <c r="E54" s="1">
        <v>3.5714285714285768E-2</v>
      </c>
      <c r="F54" s="1">
        <v>3.6411356899422931E-2</v>
      </c>
      <c r="G54" s="1">
        <v>3.5336734693877582E-2</v>
      </c>
      <c r="H54" s="1">
        <v>2.2145070349128802E-2</v>
      </c>
      <c r="I54" s="1">
        <v>3.0977450959274851E-2</v>
      </c>
      <c r="J54" s="1">
        <v>5.3188300429127602E-3</v>
      </c>
    </row>
    <row r="55" spans="1:10" x14ac:dyDescent="0.3">
      <c r="A55" s="26"/>
      <c r="B55" s="26"/>
      <c r="C55" s="26">
        <v>144</v>
      </c>
      <c r="D55" s="1">
        <v>8.6358092348710891E-4</v>
      </c>
      <c r="E55" s="1">
        <v>4.861111111111116E-2</v>
      </c>
      <c r="F55" s="1">
        <v>4.7730317136518208E-2</v>
      </c>
      <c r="G55" s="1">
        <v>1.7552672753772262E-2</v>
      </c>
      <c r="H55" s="1">
        <v>4.4424876944673883E-3</v>
      </c>
      <c r="I55" s="1">
        <v>1.8141966285661351E-2</v>
      </c>
      <c r="J55" s="1">
        <v>5.2989320278473955E-3</v>
      </c>
    </row>
    <row r="56" spans="1:10" x14ac:dyDescent="0.3">
      <c r="A56" s="26"/>
      <c r="B56" s="26"/>
      <c r="C56" s="26">
        <v>148</v>
      </c>
      <c r="D56" s="1">
        <v>5.786530138858284E-3</v>
      </c>
      <c r="E56" s="1">
        <v>6.0810810810810842E-2</v>
      </c>
      <c r="F56" s="1">
        <v>6.7843035603216473E-2</v>
      </c>
      <c r="G56" s="1">
        <v>2.9798333761080491E-3</v>
      </c>
      <c r="H56" s="1">
        <v>1.2775419266501159E-2</v>
      </c>
      <c r="I56" s="1">
        <v>2.5481266877879539E-2</v>
      </c>
      <c r="J56" s="1">
        <v>9.1555018284614192E-3</v>
      </c>
    </row>
    <row r="57" spans="1:10" x14ac:dyDescent="0.3">
      <c r="C57" s="26">
        <v>152</v>
      </c>
      <c r="D57" s="1">
        <v>8.1812929593515216E-4</v>
      </c>
      <c r="E57" s="1">
        <v>4.6052631578947428E-2</v>
      </c>
      <c r="F57" s="1">
        <v>9.1007299379848167E-2</v>
      </c>
      <c r="G57" s="1">
        <v>2.0528457136608891E-2</v>
      </c>
      <c r="H57" s="1">
        <v>3.9962531721053074E-3</v>
      </c>
      <c r="I57" s="1">
        <v>3.7976994238524409E-3</v>
      </c>
      <c r="J57" s="1">
        <v>1.0855652864043526E-2</v>
      </c>
    </row>
    <row r="58" spans="1:10" x14ac:dyDescent="0.3">
      <c r="C58" s="26">
        <v>156</v>
      </c>
      <c r="D58" s="1">
        <v>1.8310297824044929E-2</v>
      </c>
      <c r="E58" s="1">
        <v>1.9230769230769221E-2</v>
      </c>
      <c r="F58" s="1">
        <v>8.0144003798755942E-2</v>
      </c>
      <c r="G58" s="1">
        <v>5.1538082233348527E-2</v>
      </c>
      <c r="H58" s="1">
        <v>6.6445471867981054E-3</v>
      </c>
      <c r="I58" s="1">
        <v>7.283305910635092E-3</v>
      </c>
      <c r="J58" s="1">
        <v>9.8815213091042048E-3</v>
      </c>
    </row>
    <row r="59" spans="1:10" x14ac:dyDescent="0.3">
      <c r="C59" s="26">
        <v>160</v>
      </c>
      <c r="D59" s="1">
        <v>3.4927857925749331E-2</v>
      </c>
      <c r="E59" s="1">
        <v>4.3749999999999983E-2</v>
      </c>
      <c r="F59" s="1">
        <v>7.5607964826904961E-2</v>
      </c>
      <c r="G59" s="1">
        <v>5.0899414062499912E-2</v>
      </c>
      <c r="H59" s="1">
        <v>8.8442317367279921E-3</v>
      </c>
      <c r="I59" s="1">
        <v>1.8081663215734069E-3</v>
      </c>
      <c r="J59" s="1">
        <v>1.152282235691306E-2</v>
      </c>
    </row>
    <row r="60" spans="1:10" x14ac:dyDescent="0.3">
      <c r="C60" s="26">
        <v>164</v>
      </c>
      <c r="D60" s="1">
        <v>4.3003407824741782E-2</v>
      </c>
      <c r="E60" s="1">
        <v>6.7073170731707363E-2</v>
      </c>
      <c r="F60" s="1">
        <v>8.7129174842531437E-2</v>
      </c>
      <c r="G60" s="1">
        <v>4.1766116278057493E-2</v>
      </c>
      <c r="H60" s="1">
        <v>2.5575654585516382E-2</v>
      </c>
      <c r="I60" s="1">
        <v>1.7527273038751859E-2</v>
      </c>
      <c r="J60" s="1">
        <v>1.6645324301891064E-2</v>
      </c>
    </row>
    <row r="61" spans="1:10" x14ac:dyDescent="0.3">
      <c r="C61" s="26">
        <v>168</v>
      </c>
      <c r="D61" s="1">
        <v>2.252743863587223E-2</v>
      </c>
      <c r="E61" s="1">
        <v>4.1666666666666727E-2</v>
      </c>
      <c r="F61" s="1">
        <v>0.13413059288305859</v>
      </c>
      <c r="G61" s="1">
        <v>0.102465142803153</v>
      </c>
      <c r="H61" s="1">
        <v>2.0012806037978351E-2</v>
      </c>
      <c r="I61" s="1">
        <v>1.2739707333840351E-2</v>
      </c>
      <c r="J61" s="1">
        <v>3.1296530587901099E-2</v>
      </c>
    </row>
    <row r="62" spans="1:10" x14ac:dyDescent="0.3">
      <c r="C62" s="26">
        <v>172</v>
      </c>
      <c r="D62" s="1">
        <v>4.5616842489914766E-3</v>
      </c>
      <c r="E62" s="1">
        <v>2.3255813953488389E-2</v>
      </c>
      <c r="F62" s="1">
        <v>0.1947136442838929</v>
      </c>
      <c r="G62" s="1">
        <v>0.17138270844076631</v>
      </c>
      <c r="H62" s="1">
        <v>4.059794495515693E-2</v>
      </c>
      <c r="I62" s="1">
        <v>1.5105094252054181E-2</v>
      </c>
      <c r="J62" s="1">
        <v>6.9723434875579235E-2</v>
      </c>
    </row>
    <row r="63" spans="1:10" x14ac:dyDescent="0.3">
      <c r="C63" s="26">
        <v>176</v>
      </c>
      <c r="D63" s="1">
        <v>3.8548918697878048E-2</v>
      </c>
      <c r="E63" s="1">
        <v>5.6818181818181893E-2</v>
      </c>
      <c r="F63" s="1">
        <v>0.18215095953358351</v>
      </c>
      <c r="G63" s="1">
        <v>0.15981140824567999</v>
      </c>
      <c r="H63" s="1">
        <v>3.3672580348959397E-2</v>
      </c>
      <c r="I63" s="1">
        <v>9.4548697586345834E-3</v>
      </c>
      <c r="J63" s="1">
        <v>6.4656220411882029E-2</v>
      </c>
    </row>
    <row r="64" spans="1:10" x14ac:dyDescent="0.3">
      <c r="C64" s="26">
        <v>180</v>
      </c>
      <c r="D64" s="1">
        <v>3.9180882684764752E-2</v>
      </c>
      <c r="E64" s="1">
        <v>9.4444444444444497E-2</v>
      </c>
      <c r="F64" s="1">
        <v>0.16839494484400161</v>
      </c>
      <c r="G64" s="1">
        <v>0.1054821673525377</v>
      </c>
      <c r="H64" s="1">
        <v>2.151204077236234E-2</v>
      </c>
      <c r="I64" s="1">
        <v>9.7139776772913033E-3</v>
      </c>
      <c r="J64" s="1">
        <v>5.0495368993286868E-2</v>
      </c>
    </row>
  </sheetData>
  <phoneticPr fontId="8" type="noConversion"/>
  <conditionalFormatting sqref="C65:H1048576 C48:H48 C35:H35 B1:H16 C17:H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L16">
    <cfRule type="cellIs" dxfId="2" priority="2" operator="lessThan">
      <formula>0</formula>
    </cfRule>
  </conditionalFormatting>
  <conditionalFormatting sqref="P3:R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I58"/>
  <sheetViews>
    <sheetView zoomScale="70" zoomScaleNormal="70" workbookViewId="0">
      <selection activeCell="A26" sqref="A26"/>
    </sheetView>
  </sheetViews>
  <sheetFormatPr defaultRowHeight="14.4" x14ac:dyDescent="0.3"/>
  <cols>
    <col min="3" max="3" width="29.109375" style="2" customWidth="1"/>
    <col min="4" max="4" width="13.6640625" style="2" bestFit="1" customWidth="1"/>
    <col min="5" max="5" width="14.5546875" style="2" customWidth="1"/>
    <col min="6" max="6" width="14.33203125" style="2" bestFit="1" customWidth="1"/>
    <col min="17" max="17" width="8.88671875" style="2" customWidth="1"/>
    <col min="29" max="29" width="7.21875" customWidth="1"/>
  </cols>
  <sheetData>
    <row r="1" spans="3:51" x14ac:dyDescent="0.3">
      <c r="I1" s="44" t="s">
        <v>369</v>
      </c>
      <c r="J1" s="44"/>
      <c r="K1" s="44"/>
      <c r="L1" s="44"/>
      <c r="M1" s="44"/>
      <c r="N1" s="44"/>
      <c r="O1" s="44" t="s">
        <v>370</v>
      </c>
      <c r="P1" s="44"/>
      <c r="Q1" s="44"/>
      <c r="R1" s="44"/>
      <c r="S1" s="44"/>
      <c r="T1" s="44"/>
      <c r="U1" s="44" t="s">
        <v>371</v>
      </c>
      <c r="V1" s="44"/>
      <c r="W1" s="44"/>
      <c r="X1" s="44"/>
      <c r="Y1" s="44"/>
      <c r="Z1" s="44"/>
    </row>
    <row r="2" spans="3:51" x14ac:dyDescent="0.3">
      <c r="D2" t="s">
        <v>69</v>
      </c>
      <c r="E2" t="s">
        <v>70</v>
      </c>
      <c r="F2" t="s">
        <v>71</v>
      </c>
      <c r="I2" s="26" t="s">
        <v>363</v>
      </c>
      <c r="J2" s="26" t="s">
        <v>364</v>
      </c>
      <c r="K2" s="26" t="s">
        <v>365</v>
      </c>
      <c r="L2" s="26" t="s">
        <v>366</v>
      </c>
      <c r="M2" s="26" t="s">
        <v>367</v>
      </c>
      <c r="N2" s="26" t="s">
        <v>368</v>
      </c>
      <c r="O2" s="26" t="s">
        <v>363</v>
      </c>
      <c r="P2" s="26" t="s">
        <v>364</v>
      </c>
      <c r="Q2" s="26" t="s">
        <v>365</v>
      </c>
      <c r="R2" s="26" t="s">
        <v>366</v>
      </c>
      <c r="S2" s="26" t="s">
        <v>367</v>
      </c>
      <c r="T2" s="26" t="s">
        <v>368</v>
      </c>
      <c r="U2" s="26" t="s">
        <v>363</v>
      </c>
      <c r="V2" s="26" t="s">
        <v>364</v>
      </c>
      <c r="W2" s="26" t="s">
        <v>365</v>
      </c>
      <c r="X2" s="26" t="s">
        <v>366</v>
      </c>
      <c r="Y2" s="26" t="s">
        <v>367</v>
      </c>
      <c r="Z2" s="26" t="s">
        <v>368</v>
      </c>
      <c r="AA2" s="26"/>
      <c r="AB2" s="26"/>
      <c r="AC2" t="s">
        <v>375</v>
      </c>
      <c r="AD2" t="s">
        <v>373</v>
      </c>
      <c r="AE2" s="26" t="s">
        <v>376</v>
      </c>
      <c r="AF2" s="26" t="s">
        <v>374</v>
      </c>
      <c r="AG2" t="s">
        <v>382</v>
      </c>
      <c r="AH2" s="26" t="s">
        <v>383</v>
      </c>
      <c r="AI2" s="26" t="s">
        <v>377</v>
      </c>
      <c r="AJ2" s="26" t="s">
        <v>378</v>
      </c>
      <c r="AK2" s="26" t="s">
        <v>379</v>
      </c>
      <c r="AL2" s="26" t="s">
        <v>380</v>
      </c>
      <c r="AM2" t="s">
        <v>384</v>
      </c>
      <c r="AN2" t="str">
        <f>AC2</f>
        <v xml:space="preserve">ply count </v>
      </c>
      <c r="AO2" s="26" t="str">
        <f t="shared" ref="AO2:AQ14" si="0">AD2</f>
        <v xml:space="preserve">optimiser </v>
      </c>
      <c r="AP2" s="26" t="str">
        <f t="shared" si="0"/>
        <v>LP1 error</v>
      </c>
      <c r="AQ2" s="26" t="str">
        <f t="shared" si="0"/>
        <v>LP2 error</v>
      </c>
      <c r="AR2" s="26" t="str">
        <f t="shared" ref="AR2:AR14" si="1">AI2</f>
        <v>LP9 error</v>
      </c>
      <c r="AS2" s="26" t="str">
        <f t="shared" ref="AS2:AS14" si="2">AJ2</f>
        <v>LP10 error</v>
      </c>
      <c r="AT2" s="26" t="str">
        <f t="shared" ref="AT2:AT14" si="3">AK2</f>
        <v>LP11 error</v>
      </c>
      <c r="AU2" s="26" t="str">
        <f t="shared" ref="AU2:AU14" si="4">AL2</f>
        <v>LP12 error</v>
      </c>
      <c r="AV2" s="26" t="str">
        <f t="shared" ref="AV2:AV14" si="5">AM2</f>
        <v>objective</v>
      </c>
      <c r="AW2" s="26"/>
      <c r="AX2" s="26"/>
      <c r="AY2" s="26"/>
    </row>
    <row r="3" spans="3:51" x14ac:dyDescent="0.3">
      <c r="C3" t="s">
        <v>72</v>
      </c>
      <c r="D3" s="1">
        <f>AVERAGE('SST_40-60'!AI$2:AI$7)</f>
        <v>6.4126292637053843E-3</v>
      </c>
      <c r="E3" s="1">
        <f>AVERAGE('SST_40-60'!AI$10:AI$16)</f>
        <v>2.2437100666550053E-2</v>
      </c>
      <c r="F3" s="1">
        <f t="shared" ref="F3:F18" si="6">E3-D3</f>
        <v>1.6024471402844669E-2</v>
      </c>
      <c r="H3">
        <v>1</v>
      </c>
      <c r="I3" s="26">
        <v>-45</v>
      </c>
      <c r="J3" s="26">
        <v>-45</v>
      </c>
      <c r="K3" s="26">
        <v>-45</v>
      </c>
      <c r="L3" s="26">
        <v>-45</v>
      </c>
      <c r="M3" s="26">
        <v>-45</v>
      </c>
      <c r="N3" s="26">
        <v>-45</v>
      </c>
      <c r="O3" s="43">
        <v>45</v>
      </c>
      <c r="P3" s="43">
        <v>45</v>
      </c>
      <c r="Q3" s="43">
        <v>45</v>
      </c>
      <c r="R3" s="43">
        <v>45</v>
      </c>
      <c r="S3" s="43">
        <v>45</v>
      </c>
      <c r="T3" s="43">
        <v>45</v>
      </c>
      <c r="U3" s="21">
        <v>45</v>
      </c>
      <c r="V3" s="21">
        <v>45</v>
      </c>
      <c r="W3" s="21">
        <v>45</v>
      </c>
      <c r="X3" s="21">
        <v>45</v>
      </c>
      <c r="Y3" s="21">
        <v>45</v>
      </c>
      <c r="Z3" s="21">
        <v>45</v>
      </c>
      <c r="AA3" s="21"/>
      <c r="AB3" s="21"/>
      <c r="AC3" s="26" t="s">
        <v>385</v>
      </c>
      <c r="AD3" s="26" t="s">
        <v>370</v>
      </c>
      <c r="AE3" s="26">
        <f>'SST_40-60'!AI7</f>
        <v>1.387778780781446E-17</v>
      </c>
      <c r="AF3" s="26">
        <f>'SST_40-60'!AJ7</f>
        <v>2.775557561562892E-17</v>
      </c>
      <c r="AG3" s="26">
        <f>'SST_40-60'!AK7</f>
        <v>2.2204460492503129E-17</v>
      </c>
      <c r="AH3" s="26">
        <f>'SST_40-60'!AL7</f>
        <v>3.8857805861880483E-17</v>
      </c>
      <c r="AI3" s="26">
        <f>'SST_40-60'!AM7</f>
        <v>2.985095264191651E-2</v>
      </c>
      <c r="AJ3" s="26">
        <f>'SST_40-60'!AN7</f>
        <v>2.1375000000000071E-2</v>
      </c>
      <c r="AK3" s="26">
        <f>'SST_40-60'!AO7</f>
        <v>4.561061784718462E-3</v>
      </c>
      <c r="AL3" s="26">
        <f>'SST_40-60'!AP7</f>
        <v>4.4816814645844708E-2</v>
      </c>
      <c r="AM3" s="26">
        <f>'SST_40-60'!AQ7</f>
        <v>3.3773201582339646E-3</v>
      </c>
      <c r="AN3" s="26" t="str">
        <f t="shared" ref="AN3:AN13" si="7">AC3</f>
        <v>multirow{2}{*}{40}</v>
      </c>
      <c r="AO3" s="26" t="str">
        <f t="shared" si="0"/>
        <v>EA-FXI</v>
      </c>
      <c r="AP3" s="1">
        <f t="shared" si="0"/>
        <v>1.387778780781446E-17</v>
      </c>
      <c r="AQ3" s="1">
        <f t="shared" si="0"/>
        <v>2.775557561562892E-17</v>
      </c>
      <c r="AR3" s="1">
        <f t="shared" si="1"/>
        <v>2.985095264191651E-2</v>
      </c>
      <c r="AS3" s="1">
        <f t="shared" si="2"/>
        <v>2.1375000000000071E-2</v>
      </c>
      <c r="AT3" s="1">
        <f t="shared" si="3"/>
        <v>4.561061784718462E-3</v>
      </c>
      <c r="AU3" s="1">
        <f t="shared" si="4"/>
        <v>4.4816814645844708E-2</v>
      </c>
      <c r="AV3" s="33">
        <f t="shared" si="5"/>
        <v>3.3773201582339646E-3</v>
      </c>
      <c r="AW3" s="26"/>
      <c r="AX3" s="26"/>
      <c r="AY3" s="26"/>
    </row>
    <row r="4" spans="3:51" x14ac:dyDescent="0.3">
      <c r="C4" t="s">
        <v>73</v>
      </c>
      <c r="D4" s="1">
        <f>MAX('SST_40-60'!AI$2:AI$7)</f>
        <v>1.0305738170427811E-2</v>
      </c>
      <c r="E4" s="1">
        <f>MAX('SST_40-60'!AI$10:AI$16)</f>
        <v>3.0448771867173E-2</v>
      </c>
      <c r="F4" s="1">
        <f t="shared" si="6"/>
        <v>2.0143033696745187E-2</v>
      </c>
      <c r="H4">
        <v>2</v>
      </c>
      <c r="I4" s="26">
        <v>-45</v>
      </c>
      <c r="J4" s="26"/>
      <c r="K4" s="26"/>
      <c r="L4" s="26"/>
      <c r="M4" s="26"/>
      <c r="N4" s="26"/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/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/>
      <c r="AB4" s="26"/>
      <c r="AC4" s="26"/>
      <c r="AD4" s="26" t="s">
        <v>381</v>
      </c>
      <c r="AE4" s="26">
        <f>'SST_40-60'!AI15</f>
        <v>2.6794919243112211E-2</v>
      </c>
      <c r="AF4" s="26">
        <f>'SST_40-60'!AJ15</f>
        <v>4.1633363423443383E-17</v>
      </c>
      <c r="AG4" s="26">
        <f>'SST_40-60'!AK15</f>
        <v>2.2204460492503129E-17</v>
      </c>
      <c r="AH4" s="26">
        <f>'SST_40-60'!AL15</f>
        <v>4.4408920985006258E-17</v>
      </c>
      <c r="AI4" s="26">
        <f>'SST_40-60'!AM15</f>
        <v>1.6518938843975151E-2</v>
      </c>
      <c r="AJ4" s="26">
        <f>'SST_40-60'!AN15</f>
        <v>2.1374999999999981E-2</v>
      </c>
      <c r="AK4" s="26">
        <f>'SST_40-60'!AO15</f>
        <v>5.2456531487282687E-4</v>
      </c>
      <c r="AL4" s="26">
        <f>'SST_40-60'!AP15</f>
        <v>1.6237976320958188E-2</v>
      </c>
      <c r="AM4" s="26">
        <f>'SST_40-60'!AQ15</f>
        <v>1.7116807065454616E-3</v>
      </c>
      <c r="AN4" s="26"/>
      <c r="AO4" s="26" t="str">
        <f t="shared" si="0"/>
        <v>\textsc{Bella}</v>
      </c>
      <c r="AP4" s="1">
        <f t="shared" si="0"/>
        <v>2.6794919243112211E-2</v>
      </c>
      <c r="AQ4" s="1">
        <f t="shared" si="0"/>
        <v>4.1633363423443383E-17</v>
      </c>
      <c r="AR4" s="1">
        <f t="shared" si="1"/>
        <v>1.6518938843975151E-2</v>
      </c>
      <c r="AS4" s="1">
        <f t="shared" si="2"/>
        <v>2.1374999999999981E-2</v>
      </c>
      <c r="AT4" s="1">
        <f t="shared" si="3"/>
        <v>5.2456531487282687E-4</v>
      </c>
      <c r="AU4" s="1">
        <f t="shared" si="4"/>
        <v>1.6237976320958188E-2</v>
      </c>
      <c r="AV4" s="33">
        <f t="shared" si="5"/>
        <v>1.7116807065454616E-3</v>
      </c>
      <c r="AW4" s="26"/>
      <c r="AX4" s="26"/>
      <c r="AY4" s="26"/>
    </row>
    <row r="5" spans="3:51" x14ac:dyDescent="0.3">
      <c r="C5" t="s">
        <v>74</v>
      </c>
      <c r="D5" s="1">
        <f>AVERAGE('SST_40-60'!AJ$2:AJ$7)</f>
        <v>1.4980158730158746E-2</v>
      </c>
      <c r="E5" s="1">
        <f>AVERAGE('SST_40-60'!AJ$10:AJ$16)</f>
        <v>9.7402597402597522E-3</v>
      </c>
      <c r="F5" s="1">
        <f t="shared" si="6"/>
        <v>-5.2398989898989941E-3</v>
      </c>
      <c r="H5" s="26">
        <v>3</v>
      </c>
      <c r="I5" s="26">
        <v>-30</v>
      </c>
      <c r="J5" s="26">
        <v>-30</v>
      </c>
      <c r="K5" s="26">
        <v>-30</v>
      </c>
      <c r="L5" s="26">
        <v>-30</v>
      </c>
      <c r="M5" s="26">
        <v>-30</v>
      </c>
      <c r="N5" s="26">
        <v>-30</v>
      </c>
      <c r="O5" s="26">
        <v>45</v>
      </c>
      <c r="P5" s="26"/>
      <c r="Q5" s="26"/>
      <c r="R5" s="26"/>
      <c r="S5" s="26"/>
      <c r="T5" s="26"/>
      <c r="U5" s="26">
        <v>-45</v>
      </c>
      <c r="V5" s="26">
        <v>-45</v>
      </c>
      <c r="W5" s="26"/>
      <c r="X5" s="26"/>
      <c r="Y5" s="26"/>
      <c r="Z5" s="26"/>
      <c r="AA5" s="26"/>
      <c r="AB5" s="26"/>
      <c r="AC5" s="26" t="s">
        <v>386</v>
      </c>
      <c r="AD5" s="26" t="s">
        <v>370</v>
      </c>
      <c r="AE5" s="26">
        <f>'SST_40-60'!AI6</f>
        <v>3.4694469519536142E-17</v>
      </c>
      <c r="AF5" s="26">
        <f>'SST_40-60'!AJ6</f>
        <v>1.387778780781446E-17</v>
      </c>
      <c r="AG5" s="26">
        <f>'SST_40-60'!AK6</f>
        <v>2.523234146875356E-17</v>
      </c>
      <c r="AH5" s="26">
        <f>'SST_40-60'!AL6</f>
        <v>4.0371746350005687E-17</v>
      </c>
      <c r="AI5" s="26">
        <f>'SST_40-60'!AM6</f>
        <v>4.8636723562043849E-3</v>
      </c>
      <c r="AJ5" s="26">
        <f>'SST_40-60'!AN6</f>
        <v>8.1705484598046281E-3</v>
      </c>
      <c r="AK5" s="26">
        <f>'SST_40-60'!AO6</f>
        <v>3.4915910001016737E-2</v>
      </c>
      <c r="AL5" s="26">
        <f>'SST_40-60'!AP6</f>
        <v>5.6119226954476228E-2</v>
      </c>
      <c r="AM5" s="26">
        <f>'SST_40-60'!AQ6</f>
        <v>4.4589015760896347E-3</v>
      </c>
      <c r="AN5" s="26" t="str">
        <f t="shared" si="7"/>
        <v>multirow{2}{*}{44}</v>
      </c>
      <c r="AO5" s="26" t="str">
        <f t="shared" si="0"/>
        <v>EA-FXI</v>
      </c>
      <c r="AP5" s="1">
        <f t="shared" si="0"/>
        <v>3.4694469519536142E-17</v>
      </c>
      <c r="AQ5" s="1">
        <f t="shared" si="0"/>
        <v>1.387778780781446E-17</v>
      </c>
      <c r="AR5" s="1">
        <f t="shared" si="1"/>
        <v>4.8636723562043849E-3</v>
      </c>
      <c r="AS5" s="1">
        <f t="shared" si="2"/>
        <v>8.1705484598046281E-3</v>
      </c>
      <c r="AT5" s="1">
        <f t="shared" si="3"/>
        <v>3.4915910001016737E-2</v>
      </c>
      <c r="AU5" s="1">
        <f t="shared" si="4"/>
        <v>5.6119226954476228E-2</v>
      </c>
      <c r="AV5" s="33">
        <f t="shared" si="5"/>
        <v>4.4589015760896347E-3</v>
      </c>
      <c r="AW5" s="26"/>
      <c r="AX5" s="26"/>
      <c r="AY5" s="26"/>
    </row>
    <row r="6" spans="3:51" x14ac:dyDescent="0.3">
      <c r="C6" t="s">
        <v>75</v>
      </c>
      <c r="D6" s="1">
        <f>MAX('SST_40-60'!AJ$2:AJ$7)</f>
        <v>3.5714285714285747E-2</v>
      </c>
      <c r="E6" s="1">
        <f>MAX('SST_40-60'!AJ$10:AJ$216)</f>
        <v>0.1041666666666666</v>
      </c>
      <c r="F6" s="1">
        <f t="shared" si="6"/>
        <v>6.8452380952380848E-2</v>
      </c>
      <c r="H6" s="26">
        <v>4</v>
      </c>
      <c r="I6" s="26">
        <v>-30</v>
      </c>
      <c r="J6" s="26">
        <v>-30</v>
      </c>
      <c r="K6" s="26">
        <v>-30</v>
      </c>
      <c r="L6" s="26">
        <v>-30</v>
      </c>
      <c r="M6" s="26">
        <v>-30</v>
      </c>
      <c r="N6" s="26">
        <v>-30</v>
      </c>
      <c r="O6" s="26">
        <v>45</v>
      </c>
      <c r="P6" s="26">
        <v>45</v>
      </c>
      <c r="Q6" s="26">
        <v>45</v>
      </c>
      <c r="R6" s="26"/>
      <c r="S6" s="26"/>
      <c r="T6" s="26"/>
      <c r="U6" s="26">
        <v>-30</v>
      </c>
      <c r="V6" s="26">
        <v>-30</v>
      </c>
      <c r="W6" s="26">
        <v>-30</v>
      </c>
      <c r="X6" s="26">
        <v>-30</v>
      </c>
      <c r="Y6" s="26">
        <v>-30</v>
      </c>
      <c r="Z6" s="26">
        <v>-30</v>
      </c>
      <c r="AA6" s="26"/>
      <c r="AB6" s="26"/>
      <c r="AC6" s="26"/>
      <c r="AD6" s="26" t="s">
        <v>381</v>
      </c>
      <c r="AE6" s="26">
        <f>'SST_40-60'!AI14</f>
        <v>3.0448771867173E-2</v>
      </c>
      <c r="AF6" s="26">
        <f>'SST_40-60'!AJ14</f>
        <v>2.2727272727272759E-2</v>
      </c>
      <c r="AG6" s="26">
        <f>'SST_40-60'!AK14</f>
        <v>2.272727272727269E-2</v>
      </c>
      <c r="AH6" s="26">
        <f>'SST_40-60'!AL14</f>
        <v>3.9364791081110899E-2</v>
      </c>
      <c r="AI6" s="26">
        <f>'SST_40-60'!AM14</f>
        <v>5.1861049118566982E-2</v>
      </c>
      <c r="AJ6" s="26">
        <f>'SST_40-60'!AN14</f>
        <v>1.638805409466566E-2</v>
      </c>
      <c r="AK6" s="26">
        <f>'SST_40-60'!AO14</f>
        <v>4.2369773473640272E-2</v>
      </c>
      <c r="AL6" s="26">
        <f>'SST_40-60'!AP14</f>
        <v>5.1808619666668609E-2</v>
      </c>
      <c r="AM6" s="26">
        <f>'SST_40-60'!AQ14</f>
        <v>8.8811241425001998E-3</v>
      </c>
      <c r="AN6" s="26"/>
      <c r="AO6" s="26" t="str">
        <f t="shared" si="0"/>
        <v>\textsc{Bella}</v>
      </c>
      <c r="AP6" s="1">
        <f t="shared" si="0"/>
        <v>3.0448771867173E-2</v>
      </c>
      <c r="AQ6" s="1">
        <f t="shared" si="0"/>
        <v>2.2727272727272759E-2</v>
      </c>
      <c r="AR6" s="1">
        <f t="shared" si="1"/>
        <v>5.1861049118566982E-2</v>
      </c>
      <c r="AS6" s="1">
        <f t="shared" si="2"/>
        <v>1.638805409466566E-2</v>
      </c>
      <c r="AT6" s="1">
        <f t="shared" si="3"/>
        <v>4.2369773473640272E-2</v>
      </c>
      <c r="AU6" s="1">
        <f t="shared" si="4"/>
        <v>5.1808619666668609E-2</v>
      </c>
      <c r="AV6" s="33">
        <f t="shared" si="5"/>
        <v>8.8811241425001998E-3</v>
      </c>
      <c r="AW6" s="26"/>
      <c r="AX6" s="26"/>
      <c r="AY6" s="26"/>
    </row>
    <row r="7" spans="3:51" x14ac:dyDescent="0.3">
      <c r="C7" t="s">
        <v>76</v>
      </c>
      <c r="D7" s="1">
        <f>AVERAGE('SST_40-60'!AK$2:AK$7)</f>
        <v>1.2424321714315035E-2</v>
      </c>
      <c r="E7" s="1">
        <f>AVERAGE('SST_40-60'!AK$10:AK$16)</f>
        <v>3.787878787878798E-3</v>
      </c>
      <c r="F7" s="1">
        <f t="shared" si="6"/>
        <v>-8.6364429264362361E-3</v>
      </c>
      <c r="H7" s="26">
        <v>5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-30</v>
      </c>
      <c r="V7" s="26">
        <v>-30</v>
      </c>
      <c r="W7" s="26">
        <v>-30</v>
      </c>
      <c r="X7" s="26">
        <v>-30</v>
      </c>
      <c r="Y7" s="26">
        <v>-30</v>
      </c>
      <c r="Z7" s="26">
        <v>-30</v>
      </c>
      <c r="AA7" s="26"/>
      <c r="AB7" s="26"/>
      <c r="AC7" s="26" t="s">
        <v>387</v>
      </c>
      <c r="AD7" s="26" t="s">
        <v>370</v>
      </c>
      <c r="AE7" s="26">
        <f>'SST_40-60'!AI5</f>
        <v>9.6687836487032025E-3</v>
      </c>
      <c r="AF7" s="26">
        <f>'SST_40-60'!AJ5</f>
        <v>2.0833333333333301E-2</v>
      </c>
      <c r="AG7" s="26">
        <f>'SST_40-60'!AK5</f>
        <v>3.6084391824351622E-2</v>
      </c>
      <c r="AH7" s="26">
        <f>'SST_40-60'!AL5</f>
        <v>3.608439182435158E-2</v>
      </c>
      <c r="AI7" s="26">
        <f>'SST_40-60'!AM5</f>
        <v>1.7591681795186779E-2</v>
      </c>
      <c r="AJ7" s="26">
        <f>'SST_40-60'!AN5</f>
        <v>2.5788483796296242E-2</v>
      </c>
      <c r="AK7" s="26">
        <f>'SST_40-60'!AO5</f>
        <v>6.790077069139519E-3</v>
      </c>
      <c r="AL7" s="26">
        <f>'SST_40-60'!AP5</f>
        <v>2.975709395237329E-2</v>
      </c>
      <c r="AM7" s="26">
        <f>'SST_40-60'!AQ5</f>
        <v>2.4336161070133721E-3</v>
      </c>
      <c r="AN7" s="26" t="str">
        <f t="shared" si="7"/>
        <v>multirow{2}{*}{48}</v>
      </c>
      <c r="AO7" s="26" t="str">
        <f t="shared" si="0"/>
        <v>EA-FXI</v>
      </c>
      <c r="AP7" s="1">
        <f t="shared" si="0"/>
        <v>9.6687836487032025E-3</v>
      </c>
      <c r="AQ7" s="1">
        <f t="shared" si="0"/>
        <v>2.0833333333333301E-2</v>
      </c>
      <c r="AR7" s="1">
        <f t="shared" si="1"/>
        <v>1.7591681795186779E-2</v>
      </c>
      <c r="AS7" s="1">
        <f t="shared" si="2"/>
        <v>2.5788483796296242E-2</v>
      </c>
      <c r="AT7" s="1">
        <f t="shared" si="3"/>
        <v>6.790077069139519E-3</v>
      </c>
      <c r="AU7" s="1">
        <f t="shared" si="4"/>
        <v>2.975709395237329E-2</v>
      </c>
      <c r="AV7" s="33">
        <f t="shared" si="5"/>
        <v>2.4336161070133721E-3</v>
      </c>
      <c r="AW7" s="26"/>
      <c r="AX7" s="26"/>
      <c r="AY7" s="26"/>
    </row>
    <row r="8" spans="3:51" x14ac:dyDescent="0.3">
      <c r="C8" t="s">
        <v>77</v>
      </c>
      <c r="D8" s="1">
        <f>MAX('SST_40-60'!AK$2:AK$7)</f>
        <v>3.8461538461538478E-2</v>
      </c>
      <c r="E8" s="1">
        <f>MAX('SST_40-60'!AK$10:AK$16)</f>
        <v>2.272727272727269E-2</v>
      </c>
      <c r="F8" s="1">
        <f t="shared" si="6"/>
        <v>-1.5734265734265788E-2</v>
      </c>
      <c r="H8" s="26">
        <v>6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-45</v>
      </c>
      <c r="P8" s="26">
        <v>-45</v>
      </c>
      <c r="Q8" s="26">
        <v>-45</v>
      </c>
      <c r="R8" s="26">
        <v>-45</v>
      </c>
      <c r="S8" s="26">
        <v>-45</v>
      </c>
      <c r="T8" s="26">
        <v>-45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/>
      <c r="AB8" s="26"/>
      <c r="AC8" s="26"/>
      <c r="AD8" s="26" t="s">
        <v>381</v>
      </c>
      <c r="AE8" s="26">
        <f>'SST_40-60'!AI13</f>
        <v>2.2329099369260169E-2</v>
      </c>
      <c r="AF8" s="26">
        <f>'SST_40-60'!AJ13</f>
        <v>0</v>
      </c>
      <c r="AG8" s="26">
        <f>'SST_40-60'!AK13</f>
        <v>2.0816681711721691E-17</v>
      </c>
      <c r="AH8" s="26">
        <f>'SST_40-60'!AL13</f>
        <v>5.0646839098398431E-17</v>
      </c>
      <c r="AI8" s="26">
        <f>'SST_40-60'!AM13</f>
        <v>2.3852744366044398E-2</v>
      </c>
      <c r="AJ8" s="26">
        <f>'SST_40-60'!AN13</f>
        <v>4.5572916666666331E-3</v>
      </c>
      <c r="AK8" s="26">
        <f>'SST_40-60'!AO13</f>
        <v>2.845103197272264E-2</v>
      </c>
      <c r="AL8" s="26">
        <f>'SST_40-60'!AP13</f>
        <v>1.691455866766485E-2</v>
      </c>
      <c r="AM8" s="26">
        <f>'SST_40-60'!AQ13</f>
        <v>2.1838745150039888E-3</v>
      </c>
      <c r="AN8" s="26"/>
      <c r="AO8" s="26" t="str">
        <f t="shared" si="0"/>
        <v>\textsc{Bella}</v>
      </c>
      <c r="AP8" s="1">
        <f t="shared" si="0"/>
        <v>2.2329099369260169E-2</v>
      </c>
      <c r="AQ8" s="1">
        <f t="shared" si="0"/>
        <v>0</v>
      </c>
      <c r="AR8" s="1">
        <f t="shared" si="1"/>
        <v>2.3852744366044398E-2</v>
      </c>
      <c r="AS8" s="1">
        <f t="shared" si="2"/>
        <v>4.5572916666666331E-3</v>
      </c>
      <c r="AT8" s="1">
        <f t="shared" si="3"/>
        <v>2.845103197272264E-2</v>
      </c>
      <c r="AU8" s="1">
        <f t="shared" si="4"/>
        <v>1.691455866766485E-2</v>
      </c>
      <c r="AV8" s="33">
        <f t="shared" si="5"/>
        <v>2.1838745150039888E-3</v>
      </c>
      <c r="AW8" s="26"/>
      <c r="AX8" s="26"/>
      <c r="AY8" s="26"/>
    </row>
    <row r="9" spans="3:51" x14ac:dyDescent="0.3">
      <c r="C9" t="s">
        <v>78</v>
      </c>
      <c r="D9" s="1">
        <f>AVERAGE('SST_40-60'!AL$2:AL$7)</f>
        <v>6.014065304058628E-3</v>
      </c>
      <c r="E9" s="1">
        <f>AVERAGE('SST_40-60'!AL$10:AL$16)</f>
        <v>6.5607985135185199E-3</v>
      </c>
      <c r="F9" s="1">
        <f t="shared" si="6"/>
        <v>5.4673320945989191E-4</v>
      </c>
      <c r="H9" s="26">
        <v>7</v>
      </c>
      <c r="I9" s="26">
        <v>45</v>
      </c>
      <c r="J9" s="26">
        <v>45</v>
      </c>
      <c r="K9" s="26">
        <v>45</v>
      </c>
      <c r="L9" s="26"/>
      <c r="M9" s="26"/>
      <c r="N9" s="26"/>
      <c r="O9" s="26">
        <v>-30</v>
      </c>
      <c r="P9" s="26">
        <v>-30</v>
      </c>
      <c r="Q9" s="26">
        <v>-30</v>
      </c>
      <c r="R9" s="26">
        <v>-30</v>
      </c>
      <c r="S9" s="26">
        <v>-30</v>
      </c>
      <c r="T9" s="26">
        <v>-30</v>
      </c>
      <c r="U9" s="26">
        <v>15</v>
      </c>
      <c r="V9" s="26">
        <v>15</v>
      </c>
      <c r="W9" s="26">
        <v>15</v>
      </c>
      <c r="X9" s="26">
        <v>15</v>
      </c>
      <c r="Y9" s="26">
        <v>15</v>
      </c>
      <c r="Z9" s="26">
        <v>15</v>
      </c>
      <c r="AA9" s="26"/>
      <c r="AB9" s="26"/>
      <c r="AC9" s="26" t="s">
        <v>388</v>
      </c>
      <c r="AD9" s="26" t="s">
        <v>370</v>
      </c>
      <c r="AE9" s="26">
        <f>'SST_40-60'!AI4</f>
        <v>1.0305738170427811E-2</v>
      </c>
      <c r="AF9" s="26">
        <f>'SST_40-60'!AJ4</f>
        <v>0</v>
      </c>
      <c r="AG9" s="26">
        <f>'SST_40-60'!AK4</f>
        <v>3.8461538461538478E-2</v>
      </c>
      <c r="AH9" s="26">
        <f>'SST_40-60'!AL4</f>
        <v>3.0550757054459198E-17</v>
      </c>
      <c r="AI9" s="26">
        <f>'SST_40-60'!AM4</f>
        <v>2.1399532871814338E-2</v>
      </c>
      <c r="AJ9" s="26">
        <f>'SST_40-60'!AN4</f>
        <v>1.416704597177974E-2</v>
      </c>
      <c r="AK9" s="26">
        <f>'SST_40-60'!AO4</f>
        <v>1.076293624375076E-2</v>
      </c>
      <c r="AL9" s="26">
        <f>'SST_40-60'!AP4</f>
        <v>1.4781953865232731E-3</v>
      </c>
      <c r="AM9" s="26">
        <f>'SST_40-60'!AQ4</f>
        <v>8.8287929612357807E-4</v>
      </c>
      <c r="AN9" s="26" t="str">
        <f t="shared" si="7"/>
        <v>multirow{2}{*}{52}</v>
      </c>
      <c r="AO9" s="26" t="str">
        <f t="shared" si="0"/>
        <v>EA-FXI</v>
      </c>
      <c r="AP9" s="1">
        <f t="shared" si="0"/>
        <v>1.0305738170427811E-2</v>
      </c>
      <c r="AQ9" s="1">
        <f t="shared" si="0"/>
        <v>0</v>
      </c>
      <c r="AR9" s="1">
        <f t="shared" si="1"/>
        <v>2.1399532871814338E-2</v>
      </c>
      <c r="AS9" s="1">
        <f t="shared" si="2"/>
        <v>1.416704597177974E-2</v>
      </c>
      <c r="AT9" s="1">
        <f t="shared" si="3"/>
        <v>1.076293624375076E-2</v>
      </c>
      <c r="AU9" s="1">
        <f t="shared" si="4"/>
        <v>1.4781953865232731E-3</v>
      </c>
      <c r="AV9" s="33">
        <f t="shared" si="5"/>
        <v>8.8287929612357807E-4</v>
      </c>
      <c r="AW9" s="26"/>
      <c r="AX9" s="26"/>
      <c r="AY9" s="26"/>
    </row>
    <row r="10" spans="3:51" x14ac:dyDescent="0.3">
      <c r="C10" t="s">
        <v>79</v>
      </c>
      <c r="D10" s="1">
        <f>MAX('SST_40-60'!AL$2:AL$7)</f>
        <v>3.608439182435158E-2</v>
      </c>
      <c r="E10" s="1">
        <f>MAX('SST_40-60'!AL$10:AL$16)</f>
        <v>3.9364791081110899E-2</v>
      </c>
      <c r="F10" s="1">
        <f t="shared" si="6"/>
        <v>3.2803992567593185E-3</v>
      </c>
      <c r="H10" s="26">
        <v>8</v>
      </c>
      <c r="I10" s="26">
        <v>45</v>
      </c>
      <c r="J10" s="26"/>
      <c r="K10" s="26"/>
      <c r="L10" s="26"/>
      <c r="M10" s="26"/>
      <c r="N10" s="26"/>
      <c r="O10" s="26">
        <v>-45</v>
      </c>
      <c r="P10" s="26">
        <v>-45</v>
      </c>
      <c r="Q10" s="26">
        <v>-45</v>
      </c>
      <c r="R10" s="26">
        <v>-45</v>
      </c>
      <c r="S10" s="26">
        <v>-45</v>
      </c>
      <c r="T10" s="26">
        <v>-45</v>
      </c>
      <c r="U10" s="26">
        <v>15</v>
      </c>
      <c r="V10" s="26">
        <v>15</v>
      </c>
      <c r="W10" s="26">
        <v>15</v>
      </c>
      <c r="X10" s="26">
        <v>15</v>
      </c>
      <c r="Y10" s="26"/>
      <c r="Z10" s="26"/>
      <c r="AA10" s="26"/>
      <c r="AB10" s="26"/>
      <c r="AD10" s="26" t="s">
        <v>381</v>
      </c>
      <c r="AE10" s="26">
        <f>'SST_40-60'!AI12</f>
        <v>2.0611476340855511E-2</v>
      </c>
      <c r="AF10" s="26">
        <f>'SST_40-60'!AJ12</f>
        <v>6.9388939039072284E-18</v>
      </c>
      <c r="AG10" s="26">
        <f>'SST_40-60'!AK12</f>
        <v>1.7740491385707391E-17</v>
      </c>
      <c r="AH10" s="26">
        <f>'SST_40-60'!AL12</f>
        <v>4.3801114163680989E-17</v>
      </c>
      <c r="AI10" s="26">
        <f>'SST_40-60'!AM12</f>
        <v>3.7737983669483549E-4</v>
      </c>
      <c r="AJ10" s="26">
        <f>'SST_40-60'!AN12</f>
        <v>8.0052344105598555E-2</v>
      </c>
      <c r="AK10" s="26">
        <f>'SST_40-60'!AO12</f>
        <v>8.0630016095766005E-2</v>
      </c>
      <c r="AL10" s="26">
        <f>'SST_40-60'!AP12</f>
        <v>7.9822550872257481E-3</v>
      </c>
      <c r="AM10" s="26">
        <f>'SST_40-60'!AQ12</f>
        <v>1.3398269061172976E-2</v>
      </c>
      <c r="AN10" s="26"/>
      <c r="AO10" s="26" t="str">
        <f t="shared" si="0"/>
        <v>\textsc{Bella}</v>
      </c>
      <c r="AP10" s="1">
        <f t="shared" si="0"/>
        <v>2.0611476340855511E-2</v>
      </c>
      <c r="AQ10" s="1">
        <f t="shared" si="0"/>
        <v>6.9388939039072284E-18</v>
      </c>
      <c r="AR10" s="1">
        <f t="shared" si="1"/>
        <v>3.7737983669483549E-4</v>
      </c>
      <c r="AS10" s="1">
        <f t="shared" si="2"/>
        <v>8.0052344105598555E-2</v>
      </c>
      <c r="AT10" s="1">
        <f t="shared" si="3"/>
        <v>8.0630016095766005E-2</v>
      </c>
      <c r="AU10" s="1">
        <f t="shared" si="4"/>
        <v>7.9822550872257481E-3</v>
      </c>
      <c r="AV10" s="33">
        <f t="shared" si="5"/>
        <v>1.3398269061172976E-2</v>
      </c>
      <c r="AW10" s="26"/>
      <c r="AX10" s="26"/>
      <c r="AY10" s="26"/>
    </row>
    <row r="11" spans="3:51" x14ac:dyDescent="0.3">
      <c r="C11" t="s">
        <v>80</v>
      </c>
      <c r="D11" s="1">
        <f>AVERAGE('SST_40-60'!AM$2:AM$7)</f>
        <v>2.6375374026682896E-2</v>
      </c>
      <c r="E11" s="1">
        <f>AVERAGE('SST_40-60'!AM$10:AM$16)</f>
        <v>1.8005241710039827E-2</v>
      </c>
      <c r="F11" s="1">
        <f t="shared" si="6"/>
        <v>-8.3701323166430683E-3</v>
      </c>
      <c r="H11" s="26">
        <v>9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-45</v>
      </c>
      <c r="P11" s="26"/>
      <c r="Q11" s="26"/>
      <c r="R11" s="26"/>
      <c r="S11" s="26"/>
      <c r="T11" s="26"/>
      <c r="U11" s="26">
        <v>-30</v>
      </c>
      <c r="V11" s="26">
        <v>-30</v>
      </c>
      <c r="W11" s="26">
        <v>-30</v>
      </c>
      <c r="X11" s="26">
        <v>-30</v>
      </c>
      <c r="Y11" s="26">
        <v>-30</v>
      </c>
      <c r="Z11" s="26">
        <v>-30</v>
      </c>
      <c r="AA11" s="26"/>
      <c r="AB11" s="26"/>
      <c r="AC11" s="26" t="s">
        <v>389</v>
      </c>
      <c r="AD11" s="26" t="s">
        <v>370</v>
      </c>
      <c r="AE11" s="26">
        <f>'SST_40-60'!AI3</f>
        <v>9.5696140153971876E-3</v>
      </c>
      <c r="AF11" s="26">
        <f>'SST_40-60'!AJ3</f>
        <v>3.5714285714285747E-2</v>
      </c>
      <c r="AG11" s="26">
        <f>'SST_40-60'!AK3</f>
        <v>2.775557561562891E-17</v>
      </c>
      <c r="AH11" s="26">
        <f>'SST_40-60'!AL3</f>
        <v>3.96508223080413E-17</v>
      </c>
      <c r="AI11" s="26">
        <f>'SST_40-60'!AM3</f>
        <v>4.4671370349818877E-2</v>
      </c>
      <c r="AJ11" s="26">
        <f>'SST_40-60'!AN3</f>
        <v>1.9223760932944631E-2</v>
      </c>
      <c r="AK11" s="26">
        <f>'SST_40-60'!AO3</f>
        <v>6.6321255584225747E-2</v>
      </c>
      <c r="AL11" s="26">
        <f>'SST_40-60'!AP3</f>
        <v>3.0061559661249179E-2</v>
      </c>
      <c r="AM11" s="26">
        <f>'SST_40-60'!AQ3</f>
        <v>9.0343783413580452E-3</v>
      </c>
      <c r="AN11" s="26" t="str">
        <f t="shared" si="7"/>
        <v>multirow{2}{*}{56}</v>
      </c>
      <c r="AO11" s="26" t="str">
        <f t="shared" si="0"/>
        <v>EA-FXI</v>
      </c>
      <c r="AP11" s="1">
        <f t="shared" si="0"/>
        <v>9.5696140153971876E-3</v>
      </c>
      <c r="AQ11" s="1">
        <f t="shared" si="0"/>
        <v>3.5714285714285747E-2</v>
      </c>
      <c r="AR11" s="1">
        <f t="shared" si="1"/>
        <v>4.4671370349818877E-2</v>
      </c>
      <c r="AS11" s="1">
        <f t="shared" si="2"/>
        <v>1.9223760932944631E-2</v>
      </c>
      <c r="AT11" s="1">
        <f t="shared" si="3"/>
        <v>6.6321255584225747E-2</v>
      </c>
      <c r="AU11" s="1">
        <f t="shared" si="4"/>
        <v>3.0061559661249179E-2</v>
      </c>
      <c r="AV11" s="33">
        <f t="shared" si="5"/>
        <v>9.0343783413580452E-3</v>
      </c>
      <c r="AW11" s="26"/>
      <c r="AX11" s="26"/>
      <c r="AY11" s="26"/>
    </row>
    <row r="12" spans="3:51" x14ac:dyDescent="0.3">
      <c r="C12" t="s">
        <v>81</v>
      </c>
      <c r="D12" s="1">
        <f>MAX('SST_40-60'!AM$2:AM$7)</f>
        <v>4.4671370349818877E-2</v>
      </c>
      <c r="E12" s="1">
        <f>MAX('SST_40-60'!AM$10:AM$16)</f>
        <v>5.1861049118566982E-2</v>
      </c>
      <c r="F12" s="1">
        <f t="shared" si="6"/>
        <v>7.1896787687481048E-3</v>
      </c>
      <c r="H12" s="26">
        <v>10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/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-60</v>
      </c>
      <c r="V12" s="26"/>
      <c r="W12" s="26"/>
      <c r="X12" s="26"/>
      <c r="Y12" s="26"/>
      <c r="Z12" s="26"/>
      <c r="AA12" s="26"/>
      <c r="AB12" s="26"/>
      <c r="AD12" s="26" t="s">
        <v>381</v>
      </c>
      <c r="AE12" s="26">
        <f>'SST_40-60'!AI11</f>
        <v>1.657505768349125E-2</v>
      </c>
      <c r="AF12" s="26">
        <f>'SST_40-60'!AJ11</f>
        <v>3.5714285714285698E-2</v>
      </c>
      <c r="AG12" s="26">
        <f>'SST_40-60'!AK11</f>
        <v>2.180795226942272E-17</v>
      </c>
      <c r="AH12" s="26">
        <f>'SST_40-60'!AL11</f>
        <v>4.163336342344337E-17</v>
      </c>
      <c r="AI12" s="26">
        <f>'SST_40-60'!AM11</f>
        <v>4.8037600180151907E-3</v>
      </c>
      <c r="AJ12" s="26">
        <f>'SST_40-60'!AN11</f>
        <v>3.8720845481049339E-3</v>
      </c>
      <c r="AK12" s="26">
        <f>'SST_40-60'!AO11</f>
        <v>0.1825377320581707</v>
      </c>
      <c r="AL12" s="26">
        <f>'SST_40-60'!AP11</f>
        <v>3.3612137573995102E-2</v>
      </c>
      <c r="AM12" s="26">
        <f>'SST_40-60'!AQ11</f>
        <v>3.603811130758474E-2</v>
      </c>
      <c r="AN12" s="26"/>
      <c r="AO12" s="26" t="str">
        <f t="shared" si="0"/>
        <v>\textsc{Bella}</v>
      </c>
      <c r="AP12" s="1">
        <f t="shared" si="0"/>
        <v>1.657505768349125E-2</v>
      </c>
      <c r="AQ12" s="1">
        <f t="shared" si="0"/>
        <v>3.5714285714285698E-2</v>
      </c>
      <c r="AR12" s="1">
        <f t="shared" si="1"/>
        <v>4.8037600180151907E-3</v>
      </c>
      <c r="AS12" s="1">
        <f t="shared" si="2"/>
        <v>3.8720845481049339E-3</v>
      </c>
      <c r="AT12" s="1">
        <f t="shared" si="3"/>
        <v>0.1825377320581707</v>
      </c>
      <c r="AU12" s="1">
        <f t="shared" si="4"/>
        <v>3.3612137573995102E-2</v>
      </c>
      <c r="AV12" s="33">
        <f t="shared" si="5"/>
        <v>3.603811130758474E-2</v>
      </c>
      <c r="AW12" s="26"/>
      <c r="AX12" s="26"/>
      <c r="AY12" s="26"/>
    </row>
    <row r="13" spans="3:51" x14ac:dyDescent="0.3">
      <c r="C13" t="s">
        <v>82</v>
      </c>
      <c r="D13" s="1">
        <f>AVERAGE('SST_40-60'!AN$2:AN$7)</f>
        <v>1.5651670724335091E-2</v>
      </c>
      <c r="E13" s="1">
        <f>AVERAGE('SST_40-60'!AN$10:AN$16)</f>
        <v>4.1392647587691143E-2</v>
      </c>
      <c r="F13" s="1">
        <f t="shared" si="6"/>
        <v>2.5740976863356052E-2</v>
      </c>
      <c r="H13" s="26">
        <v>11</v>
      </c>
      <c r="I13" s="26">
        <v>30</v>
      </c>
      <c r="J13" s="26">
        <v>30</v>
      </c>
      <c r="K13" s="26">
        <v>30</v>
      </c>
      <c r="L13" s="26">
        <v>30</v>
      </c>
      <c r="M13" s="26">
        <v>30</v>
      </c>
      <c r="N13" s="26">
        <v>30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-60</v>
      </c>
      <c r="V13" s="26">
        <v>-60</v>
      </c>
      <c r="W13" s="26">
        <v>-60</v>
      </c>
      <c r="X13" s="26">
        <v>-60</v>
      </c>
      <c r="Y13" s="26">
        <v>-60</v>
      </c>
      <c r="Z13" s="26">
        <v>-60</v>
      </c>
      <c r="AA13" s="26"/>
      <c r="AB13" s="26"/>
      <c r="AC13" s="26" t="s">
        <v>390</v>
      </c>
      <c r="AD13" s="26" t="s">
        <v>370</v>
      </c>
      <c r="AE13" s="26">
        <f>'SST_40-60'!AI2</f>
        <v>8.9316397477040566E-3</v>
      </c>
      <c r="AF13" s="26">
        <f>'SST_40-60'!AJ2</f>
        <v>3.3333333333333381E-2</v>
      </c>
      <c r="AG13" s="26">
        <f>'SST_40-60'!AK2</f>
        <v>2.4054832200211729E-17</v>
      </c>
      <c r="AH13" s="26">
        <f>'SST_40-60'!AL2</f>
        <v>3.7007434154171883E-17</v>
      </c>
      <c r="AI13" s="26">
        <f>'SST_40-60'!AM2</f>
        <v>3.9875034145156467E-2</v>
      </c>
      <c r="AJ13" s="26">
        <f>'SST_40-60'!AN2</f>
        <v>5.1851851851852371E-3</v>
      </c>
      <c r="AK13" s="26">
        <f>'SST_40-60'!AO2</f>
        <v>3.4296310003565769E-2</v>
      </c>
      <c r="AL13" s="26">
        <f>'SST_40-60'!AP2</f>
        <v>3.0214664087590371E-2</v>
      </c>
      <c r="AM13" s="26">
        <f>'SST_40-60'!AQ2</f>
        <v>4.8969525989625484E-3</v>
      </c>
      <c r="AN13" s="26" t="str">
        <f t="shared" si="7"/>
        <v>multirow{2}{*}{60}</v>
      </c>
      <c r="AO13" s="26" t="str">
        <f t="shared" si="0"/>
        <v>EA-FXI</v>
      </c>
      <c r="AP13" s="1">
        <f t="shared" si="0"/>
        <v>8.9316397477040566E-3</v>
      </c>
      <c r="AQ13" s="1">
        <f t="shared" si="0"/>
        <v>3.3333333333333381E-2</v>
      </c>
      <c r="AR13" s="1">
        <f t="shared" si="1"/>
        <v>3.9875034145156467E-2</v>
      </c>
      <c r="AS13" s="1">
        <f t="shared" si="2"/>
        <v>5.1851851851852371E-3</v>
      </c>
      <c r="AT13" s="1">
        <f t="shared" si="3"/>
        <v>3.4296310003565769E-2</v>
      </c>
      <c r="AU13" s="1">
        <f t="shared" si="4"/>
        <v>3.0214664087590371E-2</v>
      </c>
      <c r="AV13" s="33">
        <f t="shared" si="5"/>
        <v>4.8969525989625484E-3</v>
      </c>
      <c r="AW13" s="26"/>
      <c r="AX13" s="26"/>
      <c r="AY13" s="26"/>
    </row>
    <row r="14" spans="3:51" x14ac:dyDescent="0.3">
      <c r="C14" t="s">
        <v>83</v>
      </c>
      <c r="D14" s="1">
        <f>MAX('SST_40-60'!AN$2:AN$7)</f>
        <v>2.5788483796296242E-2</v>
      </c>
      <c r="E14" s="1">
        <f>MAX('SST_40-60'!AN$10:AN$16)</f>
        <v>0.1221111111111111</v>
      </c>
      <c r="F14" s="1">
        <f t="shared" si="6"/>
        <v>9.6322627314814863E-2</v>
      </c>
      <c r="H14" s="26">
        <v>12</v>
      </c>
      <c r="I14" s="26">
        <v>30</v>
      </c>
      <c r="J14" s="26">
        <v>30</v>
      </c>
      <c r="K14" s="26">
        <v>30</v>
      </c>
      <c r="L14" s="26">
        <v>30</v>
      </c>
      <c r="M14" s="26">
        <v>30</v>
      </c>
      <c r="N14" s="26">
        <v>30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-15</v>
      </c>
      <c r="V14" s="26">
        <v>-15</v>
      </c>
      <c r="W14" s="26">
        <v>-15</v>
      </c>
      <c r="X14" s="26">
        <v>-15</v>
      </c>
      <c r="Y14" s="26">
        <v>-15</v>
      </c>
      <c r="Z14" s="26"/>
      <c r="AA14" s="26"/>
      <c r="AB14" s="26"/>
      <c r="AD14" s="26" t="s">
        <v>381</v>
      </c>
      <c r="AE14" s="26">
        <f>'SST_40-60'!AI10</f>
        <v>1.7863279495408162E-2</v>
      </c>
      <c r="AF14" s="26">
        <f>'SST_40-60'!AJ10</f>
        <v>1.387778780781446E-17</v>
      </c>
      <c r="AG14" s="26">
        <f>'SST_40-60'!AK10</f>
        <v>1.6653345369377351E-17</v>
      </c>
      <c r="AH14" s="26">
        <f>'SST_40-60'!AL10</f>
        <v>4.4408920985006258E-17</v>
      </c>
      <c r="AI14" s="26">
        <f>'SST_40-60'!AM10</f>
        <v>1.061757807694241E-2</v>
      </c>
      <c r="AJ14" s="26">
        <f>'SST_40-60'!AN10</f>
        <v>0.1221111111111111</v>
      </c>
      <c r="AK14" s="26">
        <f>'SST_40-60'!AO10</f>
        <v>0.14881220315856969</v>
      </c>
      <c r="AL14" s="26">
        <f>'SST_40-60'!AP10</f>
        <v>6.2931179341669127E-2</v>
      </c>
      <c r="AM14" s="26">
        <f>'SST_40-60'!AQ10</f>
        <v>4.1448358317581896E-2</v>
      </c>
      <c r="AN14" s="26"/>
      <c r="AO14" s="26" t="str">
        <f t="shared" si="0"/>
        <v>\textsc{Bella}</v>
      </c>
      <c r="AP14" s="1">
        <f t="shared" si="0"/>
        <v>1.7863279495408162E-2</v>
      </c>
      <c r="AQ14" s="1">
        <f t="shared" si="0"/>
        <v>1.387778780781446E-17</v>
      </c>
      <c r="AR14" s="1">
        <f t="shared" si="1"/>
        <v>1.061757807694241E-2</v>
      </c>
      <c r="AS14" s="1">
        <f t="shared" si="2"/>
        <v>0.1221111111111111</v>
      </c>
      <c r="AT14" s="1">
        <f t="shared" si="3"/>
        <v>0.14881220315856969</v>
      </c>
      <c r="AU14" s="1">
        <f t="shared" si="4"/>
        <v>6.2931179341669127E-2</v>
      </c>
      <c r="AV14" s="33">
        <f t="shared" si="5"/>
        <v>4.1448358317581896E-2</v>
      </c>
      <c r="AW14" s="26"/>
      <c r="AX14" s="26"/>
      <c r="AY14" s="26"/>
    </row>
    <row r="15" spans="3:51" x14ac:dyDescent="0.3">
      <c r="C15" t="s">
        <v>84</v>
      </c>
      <c r="D15" s="1">
        <f>AVERAGE('SST_40-60'!AO$2:AO$7)</f>
        <v>2.6274591781069497E-2</v>
      </c>
      <c r="E15" s="1">
        <f>AVERAGE('SST_40-60'!AO$10:AO$16)</f>
        <v>8.0554220345623692E-2</v>
      </c>
      <c r="F15" s="1">
        <f t="shared" si="6"/>
        <v>5.4279628564554191E-2</v>
      </c>
      <c r="H15" s="26">
        <v>13</v>
      </c>
      <c r="I15" s="26">
        <v>60</v>
      </c>
      <c r="J15" s="26">
        <v>60</v>
      </c>
      <c r="K15" s="26">
        <v>60</v>
      </c>
      <c r="L15" s="26">
        <v>60</v>
      </c>
      <c r="M15" s="26">
        <v>60</v>
      </c>
      <c r="N15" s="26">
        <v>60</v>
      </c>
      <c r="O15" s="26">
        <v>-30</v>
      </c>
      <c r="P15" s="26">
        <v>-30</v>
      </c>
      <c r="Q15" s="26">
        <v>-30</v>
      </c>
      <c r="R15" s="26"/>
      <c r="S15" s="26"/>
      <c r="T15" s="26"/>
      <c r="U15" s="26">
        <v>-15</v>
      </c>
      <c r="V15" s="26">
        <v>-15</v>
      </c>
      <c r="W15" s="26">
        <v>-15</v>
      </c>
      <c r="X15" s="26">
        <v>-15</v>
      </c>
      <c r="Y15" s="26">
        <v>-15</v>
      </c>
      <c r="Z15" s="26">
        <v>-15</v>
      </c>
      <c r="AA15" s="26"/>
      <c r="AB15" s="26"/>
      <c r="AD15" s="26"/>
    </row>
    <row r="16" spans="3:51" x14ac:dyDescent="0.3">
      <c r="C16" t="s">
        <v>85</v>
      </c>
      <c r="D16" s="1">
        <f>MAX('SST_40-60'!AO$2:AO$7)</f>
        <v>6.6321255584225747E-2</v>
      </c>
      <c r="E16" s="1">
        <f>MAX('SST_40-60'!AO$10:AO$16)</f>
        <v>0.1825377320581707</v>
      </c>
      <c r="F16" s="1">
        <f t="shared" si="6"/>
        <v>0.11621647647394495</v>
      </c>
      <c r="H16" s="26">
        <v>14</v>
      </c>
      <c r="I16" s="26">
        <v>60</v>
      </c>
      <c r="J16" s="26">
        <v>60</v>
      </c>
      <c r="K16" s="26"/>
      <c r="L16" s="26"/>
      <c r="M16" s="26"/>
      <c r="N16" s="26"/>
      <c r="O16" s="26">
        <v>0</v>
      </c>
      <c r="P16" s="26">
        <v>0</v>
      </c>
      <c r="Q16" s="26">
        <v>0</v>
      </c>
      <c r="R16" s="26">
        <v>0</v>
      </c>
      <c r="S16" s="26"/>
      <c r="T16" s="26"/>
      <c r="U16" s="26">
        <v>-45</v>
      </c>
      <c r="V16" s="26">
        <v>-45</v>
      </c>
      <c r="W16" s="26">
        <v>-45</v>
      </c>
      <c r="X16" s="26">
        <v>-45</v>
      </c>
      <c r="Y16" s="26">
        <v>-45</v>
      </c>
      <c r="Z16" s="26">
        <v>-45</v>
      </c>
      <c r="AA16" s="26"/>
      <c r="AB16" s="26"/>
      <c r="AD16" s="26"/>
    </row>
    <row r="17" spans="2:30" x14ac:dyDescent="0.3">
      <c r="C17" t="s">
        <v>86</v>
      </c>
      <c r="D17" s="1">
        <f>AVERAGE('SST_40-60'!AP$2:AP$7)</f>
        <v>3.2074592448009503E-2</v>
      </c>
      <c r="E17" s="1">
        <f>AVERAGE('SST_40-60'!AP$10:AP$16)</f>
        <v>3.1581121109696936E-2</v>
      </c>
      <c r="F17" s="1">
        <f t="shared" si="6"/>
        <v>-4.9347133831256773E-4</v>
      </c>
      <c r="H17" s="26">
        <v>15</v>
      </c>
      <c r="I17" s="26">
        <v>15</v>
      </c>
      <c r="J17" s="26">
        <v>15</v>
      </c>
      <c r="K17" s="26">
        <v>15</v>
      </c>
      <c r="L17" s="26">
        <v>15</v>
      </c>
      <c r="M17" s="26">
        <v>15</v>
      </c>
      <c r="N17" s="26">
        <v>15</v>
      </c>
      <c r="O17" s="26">
        <v>-45</v>
      </c>
      <c r="P17" s="26">
        <v>-45</v>
      </c>
      <c r="Q17" s="26">
        <v>-45</v>
      </c>
      <c r="R17" s="26">
        <v>-45</v>
      </c>
      <c r="S17" s="26">
        <v>-45</v>
      </c>
      <c r="T17" s="26">
        <v>-45</v>
      </c>
      <c r="U17" s="26">
        <v>90</v>
      </c>
      <c r="V17" s="26">
        <v>90</v>
      </c>
      <c r="W17" s="26">
        <v>90</v>
      </c>
      <c r="X17" s="26">
        <v>90</v>
      </c>
      <c r="Y17" s="26">
        <v>90</v>
      </c>
      <c r="Z17" s="26">
        <v>90</v>
      </c>
      <c r="AA17" s="26"/>
      <c r="AB17" s="26"/>
      <c r="AD17" s="26"/>
    </row>
    <row r="18" spans="2:30" x14ac:dyDescent="0.3">
      <c r="C18" t="s">
        <v>87</v>
      </c>
      <c r="D18" s="1">
        <f>MAX('SST_40-60'!AP$2:AP$7)</f>
        <v>5.6119226954476228E-2</v>
      </c>
      <c r="E18" s="1">
        <f>MAX('SST_40-60'!AP$10:AP$16)</f>
        <v>6.2931179341669127E-2</v>
      </c>
      <c r="F18" s="1">
        <f t="shared" si="6"/>
        <v>6.8119523871928989E-3</v>
      </c>
      <c r="H18" s="26">
        <v>16</v>
      </c>
      <c r="I18" s="26">
        <v>15</v>
      </c>
      <c r="J18" s="26">
        <v>15</v>
      </c>
      <c r="K18" s="26">
        <v>15</v>
      </c>
      <c r="L18" s="26">
        <v>15</v>
      </c>
      <c r="M18" s="26"/>
      <c r="N18" s="26"/>
      <c r="O18" s="26">
        <v>-45</v>
      </c>
      <c r="P18" s="26">
        <v>-45</v>
      </c>
      <c r="Q18" s="26"/>
      <c r="R18" s="26"/>
      <c r="S18" s="26"/>
      <c r="T18" s="26"/>
      <c r="U18" s="26">
        <v>90</v>
      </c>
      <c r="V18" s="26">
        <v>90</v>
      </c>
      <c r="W18" s="26">
        <v>90</v>
      </c>
      <c r="X18" s="26">
        <v>90</v>
      </c>
      <c r="Y18" s="26">
        <v>90</v>
      </c>
      <c r="Z18" s="26"/>
      <c r="AA18" s="26"/>
      <c r="AB18" s="26"/>
      <c r="AD18" s="26"/>
    </row>
    <row r="19" spans="2:30" x14ac:dyDescent="0.3">
      <c r="D19" s="1"/>
      <c r="E19" s="1"/>
      <c r="F19" s="1"/>
      <c r="H19" s="26">
        <v>17</v>
      </c>
      <c r="I19" s="26">
        <v>45</v>
      </c>
      <c r="J19" s="26">
        <v>45</v>
      </c>
      <c r="K19" s="26">
        <v>45</v>
      </c>
      <c r="L19" s="26">
        <v>45</v>
      </c>
      <c r="M19" s="26">
        <v>45</v>
      </c>
      <c r="N19" s="26">
        <v>45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60</v>
      </c>
      <c r="V19" s="26">
        <v>60</v>
      </c>
      <c r="W19" s="26">
        <v>60</v>
      </c>
      <c r="X19" s="26">
        <v>60</v>
      </c>
      <c r="Y19" s="26">
        <v>60</v>
      </c>
      <c r="Z19" s="26">
        <v>60</v>
      </c>
      <c r="AA19" s="26"/>
      <c r="AB19" s="26"/>
    </row>
    <row r="20" spans="2:30" x14ac:dyDescent="0.3">
      <c r="D20" t="s">
        <v>69</v>
      </c>
      <c r="E20" t="s">
        <v>70</v>
      </c>
      <c r="H20" s="26">
        <v>18</v>
      </c>
      <c r="I20" s="26">
        <v>45</v>
      </c>
      <c r="J20" s="26">
        <v>45</v>
      </c>
      <c r="K20" s="26">
        <v>45</v>
      </c>
      <c r="L20" s="26">
        <v>45</v>
      </c>
      <c r="M20" s="26">
        <v>45</v>
      </c>
      <c r="N20" s="26">
        <v>45</v>
      </c>
      <c r="O20" s="26">
        <v>45</v>
      </c>
      <c r="P20" s="26">
        <v>45</v>
      </c>
      <c r="Q20" s="26">
        <v>45</v>
      </c>
      <c r="R20" s="26">
        <v>45</v>
      </c>
      <c r="S20" s="26">
        <v>45</v>
      </c>
      <c r="T20" s="26">
        <v>45</v>
      </c>
      <c r="U20" s="26">
        <v>30</v>
      </c>
      <c r="V20" s="26">
        <v>30</v>
      </c>
      <c r="W20" s="26">
        <v>30</v>
      </c>
      <c r="X20" s="26">
        <v>30</v>
      </c>
      <c r="Y20" s="26">
        <v>30</v>
      </c>
      <c r="Z20" s="26">
        <v>30</v>
      </c>
      <c r="AA20" s="26"/>
      <c r="AB20" s="26"/>
    </row>
    <row r="21" spans="2:30" x14ac:dyDescent="0.3">
      <c r="C21" t="s">
        <v>88</v>
      </c>
      <c r="D21" t="s">
        <v>98</v>
      </c>
      <c r="E21">
        <v>0</v>
      </c>
      <c r="H21" s="26">
        <v>19</v>
      </c>
      <c r="I21" s="26">
        <v>75</v>
      </c>
      <c r="J21" s="26">
        <v>75</v>
      </c>
      <c r="K21" s="26">
        <v>75</v>
      </c>
      <c r="L21" s="26">
        <v>75</v>
      </c>
      <c r="M21" s="26">
        <v>75</v>
      </c>
      <c r="N21" s="26">
        <v>75</v>
      </c>
      <c r="O21" s="26">
        <v>75</v>
      </c>
      <c r="P21" s="26">
        <v>75</v>
      </c>
      <c r="Q21" s="26">
        <v>75</v>
      </c>
      <c r="R21" s="26">
        <v>75</v>
      </c>
      <c r="S21" s="26">
        <v>75</v>
      </c>
      <c r="T21" s="26">
        <v>75</v>
      </c>
      <c r="U21" s="26">
        <v>30</v>
      </c>
      <c r="V21" s="26">
        <v>30</v>
      </c>
      <c r="W21" s="26">
        <v>30</v>
      </c>
      <c r="X21" s="26">
        <v>30</v>
      </c>
      <c r="Y21" s="26">
        <v>30</v>
      </c>
      <c r="Z21" s="26">
        <v>30</v>
      </c>
      <c r="AA21" s="26"/>
      <c r="AB21" s="26"/>
    </row>
    <row r="22" spans="2:30" x14ac:dyDescent="0.3">
      <c r="C22" t="s">
        <v>89</v>
      </c>
      <c r="D22" t="s">
        <v>90</v>
      </c>
      <c r="E22">
        <v>0</v>
      </c>
      <c r="H22" s="26">
        <v>20</v>
      </c>
      <c r="I22" s="26">
        <v>75</v>
      </c>
      <c r="J22" s="26">
        <v>75</v>
      </c>
      <c r="K22" s="26">
        <v>75</v>
      </c>
      <c r="L22" s="26">
        <v>75</v>
      </c>
      <c r="M22" s="26">
        <v>75</v>
      </c>
      <c r="N22" s="26">
        <v>75</v>
      </c>
      <c r="O22" s="26">
        <v>45</v>
      </c>
      <c r="P22" s="26">
        <v>45</v>
      </c>
      <c r="Q22" s="26">
        <v>45</v>
      </c>
      <c r="R22" s="26">
        <v>45</v>
      </c>
      <c r="S22" s="26">
        <v>45</v>
      </c>
      <c r="T22" s="26">
        <v>45</v>
      </c>
      <c r="U22" s="26">
        <v>0</v>
      </c>
      <c r="V22" s="26">
        <v>0</v>
      </c>
      <c r="W22" s="26">
        <v>0</v>
      </c>
      <c r="X22" s="26">
        <v>0</v>
      </c>
      <c r="Y22" s="26"/>
      <c r="Z22" s="26"/>
      <c r="AA22" s="26"/>
      <c r="AB22" s="26"/>
    </row>
    <row r="23" spans="2:30" x14ac:dyDescent="0.3">
      <c r="C23" t="s">
        <v>91</v>
      </c>
      <c r="D23" t="s">
        <v>372</v>
      </c>
      <c r="E23" s="2">
        <v>0</v>
      </c>
      <c r="H23" s="26">
        <v>21</v>
      </c>
      <c r="I23" s="26">
        <v>90</v>
      </c>
      <c r="J23" s="26">
        <v>90</v>
      </c>
      <c r="K23" s="26">
        <v>90</v>
      </c>
      <c r="L23" s="26">
        <v>90</v>
      </c>
      <c r="M23" s="26">
        <v>90</v>
      </c>
      <c r="N23" s="26">
        <v>90</v>
      </c>
      <c r="O23" s="26">
        <v>30</v>
      </c>
      <c r="P23" s="26">
        <v>30</v>
      </c>
      <c r="Q23" s="26">
        <v>30</v>
      </c>
      <c r="R23" s="26">
        <v>30</v>
      </c>
      <c r="S23" s="26">
        <v>30</v>
      </c>
      <c r="T23" s="26">
        <v>30</v>
      </c>
      <c r="U23" s="26">
        <v>30</v>
      </c>
      <c r="V23" s="26">
        <v>30</v>
      </c>
      <c r="W23" s="26">
        <v>30</v>
      </c>
      <c r="X23" s="26">
        <v>30</v>
      </c>
      <c r="Y23" s="26">
        <v>30</v>
      </c>
      <c r="Z23" s="26">
        <v>30</v>
      </c>
      <c r="AA23" s="26"/>
      <c r="AB23" s="26"/>
    </row>
    <row r="24" spans="2:30" x14ac:dyDescent="0.3">
      <c r="C24" t="s">
        <v>92</v>
      </c>
      <c r="D24">
        <v>0</v>
      </c>
      <c r="E24">
        <v>0</v>
      </c>
      <c r="H24" s="26">
        <v>22</v>
      </c>
      <c r="I24" s="26">
        <v>90</v>
      </c>
      <c r="J24" s="26">
        <v>90</v>
      </c>
      <c r="K24" s="26">
        <v>90</v>
      </c>
      <c r="L24" s="26">
        <v>90</v>
      </c>
      <c r="M24" s="26">
        <v>90</v>
      </c>
      <c r="N24" s="26"/>
      <c r="O24" s="26">
        <v>30</v>
      </c>
      <c r="P24" s="26">
        <v>30</v>
      </c>
      <c r="Q24" s="26">
        <v>30</v>
      </c>
      <c r="R24" s="26">
        <v>30</v>
      </c>
      <c r="S24" s="26"/>
      <c r="T24" s="26"/>
      <c r="U24" s="26">
        <v>45</v>
      </c>
      <c r="V24" s="26">
        <v>45</v>
      </c>
      <c r="W24" s="26">
        <v>45</v>
      </c>
      <c r="X24" s="26"/>
      <c r="Y24" s="26"/>
      <c r="Z24" s="26"/>
      <c r="AA24" s="26"/>
      <c r="AB24" s="26"/>
    </row>
    <row r="25" spans="2:30" x14ac:dyDescent="0.3">
      <c r="C25" t="s">
        <v>93</v>
      </c>
      <c r="D25">
        <f>'SST_40-60'!F2</f>
        <v>0</v>
      </c>
      <c r="E25">
        <f>'SST_40-60'!E18</f>
        <v>0</v>
      </c>
      <c r="H25" s="26">
        <v>23</v>
      </c>
      <c r="I25" s="26">
        <v>-45</v>
      </c>
      <c r="J25" s="26">
        <v>-45</v>
      </c>
      <c r="K25" s="26">
        <v>-45</v>
      </c>
      <c r="L25" s="26"/>
      <c r="M25" s="26"/>
      <c r="N25" s="26"/>
      <c r="O25" s="26">
        <v>45</v>
      </c>
      <c r="P25" s="26">
        <v>45</v>
      </c>
      <c r="Q25" s="26">
        <v>45</v>
      </c>
      <c r="R25" s="26">
        <v>45</v>
      </c>
      <c r="S25" s="26">
        <v>45</v>
      </c>
      <c r="T25" s="26">
        <v>45</v>
      </c>
      <c r="U25" s="26">
        <v>60</v>
      </c>
      <c r="V25" s="26"/>
      <c r="W25" s="26"/>
      <c r="X25" s="26"/>
      <c r="Y25" s="26"/>
      <c r="Z25" s="26"/>
      <c r="AA25" s="26"/>
      <c r="AB25" s="26"/>
    </row>
    <row r="26" spans="2:30" x14ac:dyDescent="0.3">
      <c r="C26" s="2" t="s">
        <v>1</v>
      </c>
      <c r="D26" s="2">
        <f>'SST_40-60'!B2</f>
        <v>580</v>
      </c>
      <c r="E26" s="7">
        <f>'SST_40-60'!B10</f>
        <v>81.342297315597534</v>
      </c>
      <c r="H26" s="26">
        <v>24</v>
      </c>
      <c r="I26" s="26">
        <v>-45</v>
      </c>
      <c r="J26" s="26">
        <v>-45</v>
      </c>
      <c r="K26" s="26">
        <v>-45</v>
      </c>
      <c r="L26" s="26">
        <v>-45</v>
      </c>
      <c r="M26" s="26">
        <v>-45</v>
      </c>
      <c r="N26" s="26">
        <v>-45</v>
      </c>
      <c r="O26" s="26">
        <v>90</v>
      </c>
      <c r="P26" s="26">
        <v>90</v>
      </c>
      <c r="Q26" s="26">
        <v>90</v>
      </c>
      <c r="R26" s="26">
        <v>90</v>
      </c>
      <c r="S26" s="26">
        <v>90</v>
      </c>
      <c r="T26" s="26"/>
      <c r="U26" s="26">
        <v>45</v>
      </c>
      <c r="V26" s="26">
        <v>45</v>
      </c>
      <c r="W26" s="26"/>
      <c r="X26" s="26"/>
      <c r="Y26" s="26"/>
      <c r="Z26" s="26"/>
      <c r="AA26" s="26"/>
      <c r="AB26" s="26"/>
    </row>
    <row r="27" spans="2:30" x14ac:dyDescent="0.3">
      <c r="E27" s="26"/>
      <c r="H27" s="26">
        <v>25</v>
      </c>
      <c r="I27" s="26">
        <v>-15</v>
      </c>
      <c r="J27" s="26">
        <v>-15</v>
      </c>
      <c r="K27" s="26">
        <v>-15</v>
      </c>
      <c r="L27" s="26">
        <v>-15</v>
      </c>
      <c r="M27" s="26">
        <v>-15</v>
      </c>
      <c r="N27" s="26">
        <v>-15</v>
      </c>
      <c r="O27" s="26">
        <v>90</v>
      </c>
      <c r="P27" s="26">
        <v>90</v>
      </c>
      <c r="Q27" s="26">
        <v>90</v>
      </c>
      <c r="R27" s="26">
        <v>90</v>
      </c>
      <c r="S27" s="26">
        <v>90</v>
      </c>
      <c r="T27" s="26">
        <v>90</v>
      </c>
      <c r="U27" s="26">
        <v>60</v>
      </c>
      <c r="V27" s="26">
        <v>60</v>
      </c>
      <c r="W27" s="26">
        <v>60</v>
      </c>
      <c r="X27" s="26">
        <v>60</v>
      </c>
      <c r="Y27" s="26">
        <v>60</v>
      </c>
      <c r="Z27" s="26">
        <v>60</v>
      </c>
      <c r="AA27" s="26"/>
      <c r="AB27" s="26"/>
    </row>
    <row r="28" spans="2:30" x14ac:dyDescent="0.3">
      <c r="E28" s="26"/>
      <c r="H28" s="26">
        <v>26</v>
      </c>
      <c r="I28" s="26">
        <v>-15</v>
      </c>
      <c r="J28" s="26">
        <v>-15</v>
      </c>
      <c r="K28" s="26">
        <v>-15</v>
      </c>
      <c r="L28" s="26">
        <v>-15</v>
      </c>
      <c r="M28" s="26"/>
      <c r="N28" s="26"/>
      <c r="O28" s="26">
        <v>90</v>
      </c>
      <c r="P28" s="26">
        <v>90</v>
      </c>
      <c r="Q28" s="26">
        <v>90</v>
      </c>
      <c r="R28" s="26">
        <v>90</v>
      </c>
      <c r="S28" s="26">
        <v>90</v>
      </c>
      <c r="T28" s="26">
        <v>90</v>
      </c>
      <c r="U28" s="26">
        <v>90</v>
      </c>
      <c r="V28" s="26">
        <v>90</v>
      </c>
      <c r="W28" s="26">
        <v>90</v>
      </c>
      <c r="X28" s="26">
        <v>90</v>
      </c>
      <c r="Y28" s="26">
        <v>90</v>
      </c>
      <c r="Z28" s="26">
        <v>90</v>
      </c>
      <c r="AA28" s="26"/>
      <c r="AB28" s="26"/>
    </row>
    <row r="29" spans="2:30" x14ac:dyDescent="0.3">
      <c r="E29" s="26"/>
      <c r="H29" s="26">
        <v>27</v>
      </c>
      <c r="I29" s="26">
        <v>-60</v>
      </c>
      <c r="J29" s="26">
        <v>-60</v>
      </c>
      <c r="K29" s="26"/>
      <c r="L29" s="26"/>
      <c r="M29" s="26"/>
      <c r="N29" s="26"/>
      <c r="O29" s="26">
        <v>90</v>
      </c>
      <c r="P29" s="26">
        <v>90</v>
      </c>
      <c r="Q29" s="26"/>
      <c r="R29" s="26"/>
      <c r="S29" s="26"/>
      <c r="T29" s="26"/>
      <c r="U29" s="26">
        <v>-60</v>
      </c>
      <c r="V29" s="26">
        <v>-60</v>
      </c>
      <c r="W29" s="26">
        <v>-60</v>
      </c>
      <c r="X29" s="26">
        <v>-60</v>
      </c>
      <c r="Y29" s="26">
        <v>-60</v>
      </c>
      <c r="Z29" s="26">
        <v>-60</v>
      </c>
      <c r="AA29" s="26"/>
      <c r="AB29" s="26"/>
    </row>
    <row r="30" spans="2:30" x14ac:dyDescent="0.3">
      <c r="B30" s="1">
        <f>AVERAGE(D3,D5,D11,D13,D15,D17)</f>
        <v>2.0294836162326853E-2</v>
      </c>
      <c r="C30" s="1">
        <f>AVERAGE(E3,E5,E11,E13,E15,E17)</f>
        <v>3.3951765193310238E-2</v>
      </c>
      <c r="E30" s="26"/>
      <c r="H30" s="26">
        <v>28</v>
      </c>
      <c r="I30" s="26">
        <v>-60</v>
      </c>
      <c r="J30" s="26">
        <v>-60</v>
      </c>
      <c r="K30" s="26">
        <v>-60</v>
      </c>
      <c r="L30" s="26">
        <v>-60</v>
      </c>
      <c r="M30" s="26">
        <v>-60</v>
      </c>
      <c r="N30" s="26">
        <v>-60</v>
      </c>
      <c r="O30" s="26">
        <v>-75</v>
      </c>
      <c r="P30" s="26">
        <v>-75</v>
      </c>
      <c r="Q30" s="26">
        <v>-75</v>
      </c>
      <c r="R30" s="26">
        <v>-75</v>
      </c>
      <c r="S30" s="26">
        <v>-75</v>
      </c>
      <c r="T30" s="26">
        <v>-75</v>
      </c>
      <c r="U30" s="26">
        <v>90</v>
      </c>
      <c r="V30" s="26">
        <v>90</v>
      </c>
      <c r="W30" s="26">
        <v>90</v>
      </c>
      <c r="X30" s="26">
        <v>90</v>
      </c>
      <c r="Y30" s="26">
        <v>90</v>
      </c>
      <c r="Z30" s="26">
        <v>90</v>
      </c>
      <c r="AA30" s="26"/>
      <c r="AB30" s="26"/>
    </row>
    <row r="31" spans="2:30" x14ac:dyDescent="0.3">
      <c r="H31" s="26">
        <v>29</v>
      </c>
      <c r="I31" s="26">
        <v>-75</v>
      </c>
      <c r="J31" s="26">
        <v>-75</v>
      </c>
      <c r="K31" s="26">
        <v>-75</v>
      </c>
      <c r="L31" s="26">
        <v>-75</v>
      </c>
      <c r="M31" s="26">
        <v>-75</v>
      </c>
      <c r="N31" s="26">
        <v>-75</v>
      </c>
      <c r="O31" s="26">
        <v>90</v>
      </c>
      <c r="P31" s="26">
        <v>90</v>
      </c>
      <c r="Q31" s="26">
        <v>90</v>
      </c>
      <c r="R31" s="26">
        <v>90</v>
      </c>
      <c r="S31" s="26">
        <v>90</v>
      </c>
      <c r="T31" s="26">
        <v>90</v>
      </c>
      <c r="U31" s="26">
        <v>-45</v>
      </c>
      <c r="V31" s="26">
        <v>-45</v>
      </c>
      <c r="W31" s="26">
        <v>-45</v>
      </c>
      <c r="X31" s="26"/>
      <c r="Y31" s="26"/>
      <c r="Z31" s="26"/>
      <c r="AA31" s="26"/>
      <c r="AB31" s="26"/>
    </row>
    <row r="32" spans="2:30" x14ac:dyDescent="0.3">
      <c r="H32" s="26">
        <v>30</v>
      </c>
      <c r="I32" s="26">
        <v>-75</v>
      </c>
      <c r="J32" s="26">
        <v>-75</v>
      </c>
      <c r="K32" s="26">
        <v>-75</v>
      </c>
      <c r="L32" s="26">
        <v>-75</v>
      </c>
      <c r="M32" s="26">
        <v>-75</v>
      </c>
      <c r="N32" s="26">
        <v>-75</v>
      </c>
      <c r="O32" s="26">
        <v>-45</v>
      </c>
      <c r="P32" s="26">
        <v>-45</v>
      </c>
      <c r="Q32" s="26">
        <v>-45</v>
      </c>
      <c r="R32" s="26">
        <v>-45</v>
      </c>
      <c r="S32" s="26">
        <v>-45</v>
      </c>
      <c r="T32" s="26">
        <v>-45</v>
      </c>
      <c r="U32" s="26">
        <v>90</v>
      </c>
      <c r="V32" s="26">
        <v>90</v>
      </c>
      <c r="W32" s="26">
        <v>90</v>
      </c>
      <c r="X32" s="26">
        <v>90</v>
      </c>
      <c r="Y32" s="26">
        <v>90</v>
      </c>
      <c r="Z32" s="26">
        <v>90</v>
      </c>
      <c r="AA32" s="26"/>
      <c r="AB32" s="26"/>
    </row>
    <row r="36" spans="2:61" x14ac:dyDescent="0.3">
      <c r="B36" s="26">
        <v>-30</v>
      </c>
      <c r="C36" s="26">
        <v>-29</v>
      </c>
      <c r="D36" s="26">
        <v>-28</v>
      </c>
      <c r="E36" s="26">
        <v>-27</v>
      </c>
      <c r="F36" s="26">
        <v>-26</v>
      </c>
      <c r="G36" s="26">
        <v>-25</v>
      </c>
      <c r="H36" s="26">
        <v>-24</v>
      </c>
      <c r="I36" s="26">
        <v>-23</v>
      </c>
      <c r="J36" s="26">
        <v>-22</v>
      </c>
      <c r="K36" s="26">
        <v>-21</v>
      </c>
      <c r="L36" s="26">
        <v>-20</v>
      </c>
      <c r="M36" s="26">
        <v>-19</v>
      </c>
      <c r="N36" s="26">
        <v>-18</v>
      </c>
      <c r="O36" s="26">
        <v>-17</v>
      </c>
      <c r="P36" s="26">
        <v>-16</v>
      </c>
      <c r="Q36" s="26">
        <v>-15</v>
      </c>
      <c r="R36" s="26">
        <v>-14</v>
      </c>
      <c r="S36" s="26">
        <v>-13</v>
      </c>
      <c r="T36" s="26">
        <v>-12</v>
      </c>
      <c r="U36" s="26">
        <v>-11</v>
      </c>
      <c r="V36" s="26">
        <v>-10</v>
      </c>
      <c r="W36" s="26">
        <v>-9</v>
      </c>
      <c r="X36" s="26">
        <v>-8</v>
      </c>
      <c r="Y36" s="26">
        <v>-7</v>
      </c>
      <c r="Z36" s="26">
        <v>-6</v>
      </c>
      <c r="AA36" s="26">
        <v>-5</v>
      </c>
      <c r="AB36" s="26">
        <v>-4</v>
      </c>
      <c r="AC36" s="26">
        <v>-3</v>
      </c>
      <c r="AD36">
        <v>-2</v>
      </c>
      <c r="AE36">
        <v>-1</v>
      </c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</row>
    <row r="37" spans="2:61" x14ac:dyDescent="0.3">
      <c r="B37">
        <v>1</v>
      </c>
      <c r="C37" s="2">
        <v>2</v>
      </c>
      <c r="D37" s="2">
        <v>3</v>
      </c>
      <c r="E37" s="26">
        <v>4</v>
      </c>
      <c r="F37" s="26">
        <v>5</v>
      </c>
      <c r="G37" s="26">
        <v>6</v>
      </c>
      <c r="H37" s="26">
        <v>7</v>
      </c>
      <c r="I37" s="26">
        <v>8</v>
      </c>
      <c r="J37" s="26">
        <v>9</v>
      </c>
      <c r="K37" s="26">
        <v>10</v>
      </c>
      <c r="L37" s="26">
        <v>11</v>
      </c>
      <c r="M37" s="26">
        <v>12</v>
      </c>
      <c r="N37" s="26">
        <v>13</v>
      </c>
      <c r="O37" s="26">
        <v>14</v>
      </c>
      <c r="P37" s="26">
        <v>15</v>
      </c>
      <c r="Q37" s="26">
        <v>16</v>
      </c>
      <c r="R37" s="26">
        <v>17</v>
      </c>
      <c r="S37" s="26">
        <v>18</v>
      </c>
      <c r="T37" s="26">
        <v>19</v>
      </c>
      <c r="U37" s="26">
        <v>20</v>
      </c>
      <c r="V37" s="26">
        <v>21</v>
      </c>
      <c r="W37" s="26">
        <v>22</v>
      </c>
      <c r="X37" s="26">
        <v>23</v>
      </c>
      <c r="Y37" s="26">
        <v>24</v>
      </c>
      <c r="Z37" s="26">
        <v>25</v>
      </c>
      <c r="AA37" s="26">
        <v>26</v>
      </c>
      <c r="AB37" s="26">
        <v>27</v>
      </c>
      <c r="AC37" s="26">
        <v>28</v>
      </c>
      <c r="AD37" s="26">
        <v>29</v>
      </c>
      <c r="AE37" s="26">
        <v>30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</row>
    <row r="38" spans="2:61" x14ac:dyDescent="0.3">
      <c r="B38" s="21">
        <v>45</v>
      </c>
      <c r="C38" s="2">
        <v>45</v>
      </c>
      <c r="D38" s="2">
        <v>45</v>
      </c>
      <c r="E38" s="2">
        <v>45</v>
      </c>
      <c r="F38" s="2">
        <v>30</v>
      </c>
      <c r="G38">
        <v>45</v>
      </c>
      <c r="H38">
        <v>75</v>
      </c>
      <c r="I38">
        <v>-75</v>
      </c>
      <c r="J38">
        <v>-45</v>
      </c>
      <c r="K38">
        <v>-30</v>
      </c>
      <c r="L38">
        <v>-30</v>
      </c>
      <c r="M38">
        <v>0</v>
      </c>
      <c r="N38">
        <v>-45</v>
      </c>
      <c r="O38">
        <v>0</v>
      </c>
      <c r="P38">
        <v>-45</v>
      </c>
      <c r="Q38" s="2">
        <v>0</v>
      </c>
      <c r="R38">
        <v>30</v>
      </c>
      <c r="S38">
        <v>30</v>
      </c>
      <c r="T38">
        <v>0</v>
      </c>
      <c r="U38">
        <v>45</v>
      </c>
      <c r="V38">
        <v>30</v>
      </c>
      <c r="W38">
        <v>0</v>
      </c>
      <c r="X38">
        <v>-45</v>
      </c>
      <c r="Y38">
        <v>-30</v>
      </c>
      <c r="Z38">
        <v>0</v>
      </c>
      <c r="AA38">
        <v>0</v>
      </c>
      <c r="AB38">
        <v>-45</v>
      </c>
      <c r="AC38">
        <v>-30</v>
      </c>
      <c r="AD38">
        <v>0</v>
      </c>
      <c r="AE38">
        <v>0</v>
      </c>
    </row>
    <row r="39" spans="2:61" x14ac:dyDescent="0.3">
      <c r="B39" s="21">
        <v>45</v>
      </c>
      <c r="C39" s="2">
        <v>45</v>
      </c>
      <c r="D39" s="2">
        <v>45</v>
      </c>
      <c r="E39" s="2">
        <v>45</v>
      </c>
      <c r="F39" s="2">
        <v>30</v>
      </c>
      <c r="G39">
        <v>45</v>
      </c>
      <c r="H39">
        <v>75</v>
      </c>
      <c r="I39">
        <v>-75</v>
      </c>
      <c r="J39">
        <v>-45</v>
      </c>
      <c r="K39">
        <v>-30</v>
      </c>
      <c r="L39">
        <v>-30</v>
      </c>
      <c r="M39">
        <v>0</v>
      </c>
      <c r="N39">
        <v>-45</v>
      </c>
      <c r="O39">
        <v>0</v>
      </c>
      <c r="P39">
        <v>-45</v>
      </c>
      <c r="Q39" s="2">
        <v>0</v>
      </c>
      <c r="R39">
        <v>30</v>
      </c>
      <c r="S39">
        <v>30</v>
      </c>
      <c r="T39">
        <v>0</v>
      </c>
      <c r="V39">
        <v>30</v>
      </c>
      <c r="W39">
        <v>0</v>
      </c>
      <c r="X39">
        <v>-45</v>
      </c>
      <c r="Y39">
        <v>-30</v>
      </c>
      <c r="Z39">
        <v>0</v>
      </c>
      <c r="AA39">
        <v>0</v>
      </c>
      <c r="AB39">
        <v>-45</v>
      </c>
      <c r="AC39">
        <v>-30</v>
      </c>
      <c r="AE39">
        <v>0</v>
      </c>
    </row>
    <row r="40" spans="2:61" x14ac:dyDescent="0.3">
      <c r="B40" s="21">
        <v>45</v>
      </c>
      <c r="C40" s="2">
        <v>45</v>
      </c>
      <c r="D40" s="2">
        <v>45</v>
      </c>
      <c r="E40" s="2">
        <v>45</v>
      </c>
      <c r="F40" s="2">
        <v>30</v>
      </c>
      <c r="G40">
        <v>45</v>
      </c>
      <c r="H40">
        <v>75</v>
      </c>
      <c r="I40">
        <v>-75</v>
      </c>
      <c r="K40">
        <v>-30</v>
      </c>
      <c r="L40">
        <v>-30</v>
      </c>
      <c r="M40">
        <v>0</v>
      </c>
      <c r="N40">
        <v>-45</v>
      </c>
      <c r="O40">
        <v>0</v>
      </c>
      <c r="P40">
        <v>-45</v>
      </c>
      <c r="Q40" s="2">
        <v>0</v>
      </c>
      <c r="R40">
        <v>30</v>
      </c>
      <c r="S40">
        <v>30</v>
      </c>
      <c r="T40">
        <v>0</v>
      </c>
      <c r="V40">
        <v>30</v>
      </c>
      <c r="W40">
        <v>0</v>
      </c>
      <c r="X40">
        <v>-45</v>
      </c>
      <c r="Y40">
        <v>-30</v>
      </c>
      <c r="Z40">
        <v>0</v>
      </c>
      <c r="AB40">
        <v>-45</v>
      </c>
      <c r="AC40">
        <v>-30</v>
      </c>
      <c r="AE40">
        <v>0</v>
      </c>
    </row>
    <row r="41" spans="2:61" x14ac:dyDescent="0.3">
      <c r="B41" s="21">
        <v>45</v>
      </c>
      <c r="C41" s="2">
        <v>45</v>
      </c>
      <c r="D41" s="2">
        <v>45</v>
      </c>
      <c r="F41" s="2">
        <v>30</v>
      </c>
      <c r="G41">
        <v>45</v>
      </c>
      <c r="H41">
        <v>75</v>
      </c>
      <c r="I41">
        <v>-75</v>
      </c>
      <c r="K41">
        <v>-30</v>
      </c>
      <c r="L41">
        <v>-30</v>
      </c>
      <c r="M41">
        <v>0</v>
      </c>
      <c r="O41">
        <v>0</v>
      </c>
      <c r="P41">
        <v>-45</v>
      </c>
      <c r="Q41" s="2">
        <v>0</v>
      </c>
      <c r="R41">
        <v>30</v>
      </c>
      <c r="S41">
        <v>30</v>
      </c>
      <c r="T41">
        <v>0</v>
      </c>
      <c r="V41">
        <v>30</v>
      </c>
      <c r="W41">
        <v>0</v>
      </c>
      <c r="X41">
        <v>-45</v>
      </c>
      <c r="Y41">
        <v>-30</v>
      </c>
      <c r="Z41">
        <v>0</v>
      </c>
      <c r="AB41">
        <v>-45</v>
      </c>
      <c r="AC41">
        <v>-30</v>
      </c>
      <c r="AE41">
        <v>0</v>
      </c>
    </row>
    <row r="42" spans="2:61" x14ac:dyDescent="0.3">
      <c r="B42" s="21">
        <v>45</v>
      </c>
      <c r="D42" s="2">
        <v>45</v>
      </c>
      <c r="F42" s="2">
        <v>30</v>
      </c>
      <c r="G42">
        <v>45</v>
      </c>
      <c r="H42">
        <v>75</v>
      </c>
      <c r="I42">
        <v>-75</v>
      </c>
      <c r="K42">
        <v>-30</v>
      </c>
      <c r="L42">
        <v>-30</v>
      </c>
      <c r="M42">
        <v>0</v>
      </c>
      <c r="O42">
        <v>0</v>
      </c>
      <c r="P42">
        <v>-45</v>
      </c>
      <c r="Q42" s="2">
        <v>0</v>
      </c>
      <c r="R42">
        <v>30</v>
      </c>
      <c r="S42">
        <v>30</v>
      </c>
      <c r="V42">
        <v>30</v>
      </c>
      <c r="W42">
        <v>0</v>
      </c>
      <c r="X42">
        <v>-45</v>
      </c>
      <c r="Y42">
        <v>-30</v>
      </c>
      <c r="Z42">
        <v>0</v>
      </c>
      <c r="AB42">
        <v>-45</v>
      </c>
      <c r="AC42">
        <v>-30</v>
      </c>
      <c r="AE42">
        <v>0</v>
      </c>
    </row>
    <row r="43" spans="2:61" x14ac:dyDescent="0.3">
      <c r="B43" s="21">
        <v>45</v>
      </c>
      <c r="D43" s="2">
        <v>45</v>
      </c>
      <c r="F43" s="2">
        <v>30</v>
      </c>
      <c r="H43">
        <v>75</v>
      </c>
      <c r="I43">
        <v>-75</v>
      </c>
      <c r="K43">
        <v>-30</v>
      </c>
      <c r="L43">
        <v>-30</v>
      </c>
      <c r="M43">
        <v>0</v>
      </c>
      <c r="O43">
        <v>0</v>
      </c>
      <c r="Q43" s="2">
        <v>0</v>
      </c>
      <c r="R43">
        <v>30</v>
      </c>
      <c r="S43">
        <v>30</v>
      </c>
      <c r="V43">
        <v>30</v>
      </c>
      <c r="W43">
        <v>0</v>
      </c>
      <c r="X43">
        <v>-45</v>
      </c>
      <c r="Y43">
        <v>-30</v>
      </c>
      <c r="Z43">
        <v>0</v>
      </c>
      <c r="AB43">
        <v>-45</v>
      </c>
      <c r="AC43">
        <v>-30</v>
      </c>
      <c r="AE43">
        <v>0</v>
      </c>
    </row>
    <row r="45" spans="2:61" x14ac:dyDescent="0.3">
      <c r="B45" s="43">
        <v>45</v>
      </c>
      <c r="C45" s="2">
        <v>0</v>
      </c>
      <c r="D45" s="2">
        <v>45</v>
      </c>
      <c r="E45" s="2">
        <v>45</v>
      </c>
      <c r="F45" s="2">
        <v>0</v>
      </c>
      <c r="G45">
        <v>-45</v>
      </c>
      <c r="H45">
        <v>-30</v>
      </c>
      <c r="I45">
        <v>-45</v>
      </c>
      <c r="J45">
        <v>-45</v>
      </c>
      <c r="K45">
        <v>0</v>
      </c>
      <c r="L45">
        <v>0</v>
      </c>
      <c r="M45">
        <v>0</v>
      </c>
      <c r="N45">
        <v>-30</v>
      </c>
      <c r="O45">
        <v>0</v>
      </c>
      <c r="P45">
        <v>-45</v>
      </c>
      <c r="Q45" s="2">
        <v>-45</v>
      </c>
      <c r="R45">
        <v>0</v>
      </c>
      <c r="S45">
        <v>45</v>
      </c>
      <c r="T45">
        <v>75</v>
      </c>
      <c r="U45">
        <v>45</v>
      </c>
      <c r="V45">
        <v>30</v>
      </c>
      <c r="W45">
        <v>30</v>
      </c>
      <c r="X45">
        <v>45</v>
      </c>
      <c r="Y45">
        <v>90</v>
      </c>
      <c r="Z45">
        <v>90</v>
      </c>
      <c r="AA45">
        <v>90</v>
      </c>
      <c r="AB45">
        <v>90</v>
      </c>
      <c r="AC45">
        <v>-75</v>
      </c>
      <c r="AD45">
        <v>90</v>
      </c>
      <c r="AE45">
        <v>-45</v>
      </c>
    </row>
    <row r="46" spans="2:61" x14ac:dyDescent="0.3">
      <c r="B46" s="43">
        <v>45</v>
      </c>
      <c r="C46" s="2">
        <v>0</v>
      </c>
      <c r="E46" s="2">
        <v>45</v>
      </c>
      <c r="F46" s="2">
        <v>0</v>
      </c>
      <c r="G46">
        <v>-45</v>
      </c>
      <c r="H46">
        <v>-30</v>
      </c>
      <c r="I46">
        <v>-45</v>
      </c>
      <c r="K46">
        <v>0</v>
      </c>
      <c r="L46">
        <v>0</v>
      </c>
      <c r="M46">
        <v>0</v>
      </c>
      <c r="N46">
        <v>-30</v>
      </c>
      <c r="O46">
        <v>0</v>
      </c>
      <c r="P46">
        <v>-45</v>
      </c>
      <c r="Q46" s="2">
        <v>-45</v>
      </c>
      <c r="R46">
        <v>0</v>
      </c>
      <c r="S46">
        <v>45</v>
      </c>
      <c r="T46">
        <v>75</v>
      </c>
      <c r="U46">
        <v>45</v>
      </c>
      <c r="V46">
        <v>30</v>
      </c>
      <c r="W46">
        <v>30</v>
      </c>
      <c r="X46">
        <v>45</v>
      </c>
      <c r="Y46">
        <v>90</v>
      </c>
      <c r="Z46">
        <v>90</v>
      </c>
      <c r="AA46">
        <v>90</v>
      </c>
      <c r="AB46">
        <v>90</v>
      </c>
      <c r="AC46">
        <v>-75</v>
      </c>
      <c r="AD46">
        <v>90</v>
      </c>
      <c r="AE46">
        <v>-45</v>
      </c>
    </row>
    <row r="47" spans="2:61" x14ac:dyDescent="0.3">
      <c r="B47" s="43">
        <v>45</v>
      </c>
      <c r="C47" s="2">
        <v>0</v>
      </c>
      <c r="E47" s="2">
        <v>45</v>
      </c>
      <c r="F47" s="2">
        <v>0</v>
      </c>
      <c r="G47">
        <v>-45</v>
      </c>
      <c r="H47">
        <v>-30</v>
      </c>
      <c r="I47">
        <v>-45</v>
      </c>
      <c r="K47">
        <v>0</v>
      </c>
      <c r="L47">
        <v>0</v>
      </c>
      <c r="M47">
        <v>0</v>
      </c>
      <c r="N47">
        <v>-30</v>
      </c>
      <c r="O47">
        <v>0</v>
      </c>
      <c r="P47">
        <v>-45</v>
      </c>
      <c r="R47">
        <v>0</v>
      </c>
      <c r="S47">
        <v>45</v>
      </c>
      <c r="T47">
        <v>75</v>
      </c>
      <c r="U47">
        <v>45</v>
      </c>
      <c r="V47">
        <v>30</v>
      </c>
      <c r="W47">
        <v>30</v>
      </c>
      <c r="X47">
        <v>45</v>
      </c>
      <c r="Y47">
        <v>90</v>
      </c>
      <c r="Z47">
        <v>90</v>
      </c>
      <c r="AA47">
        <v>90</v>
      </c>
      <c r="AC47">
        <v>-75</v>
      </c>
      <c r="AD47">
        <v>90</v>
      </c>
      <c r="AE47">
        <v>-45</v>
      </c>
    </row>
    <row r="48" spans="2:61" x14ac:dyDescent="0.3">
      <c r="B48" s="43">
        <v>45</v>
      </c>
      <c r="C48" s="2">
        <v>0</v>
      </c>
      <c r="F48" s="2">
        <v>0</v>
      </c>
      <c r="G48">
        <v>-45</v>
      </c>
      <c r="H48">
        <v>-30</v>
      </c>
      <c r="I48">
        <v>-45</v>
      </c>
      <c r="K48">
        <v>0</v>
      </c>
      <c r="L48">
        <v>0</v>
      </c>
      <c r="M48">
        <v>0</v>
      </c>
      <c r="O48">
        <v>0</v>
      </c>
      <c r="P48">
        <v>-45</v>
      </c>
      <c r="R48">
        <v>0</v>
      </c>
      <c r="S48">
        <v>45</v>
      </c>
      <c r="T48">
        <v>75</v>
      </c>
      <c r="U48">
        <v>45</v>
      </c>
      <c r="V48">
        <v>30</v>
      </c>
      <c r="W48">
        <v>30</v>
      </c>
      <c r="X48">
        <v>45</v>
      </c>
      <c r="Y48">
        <v>90</v>
      </c>
      <c r="Z48">
        <v>90</v>
      </c>
      <c r="AA48">
        <v>90</v>
      </c>
      <c r="AC48">
        <v>-75</v>
      </c>
      <c r="AD48">
        <v>90</v>
      </c>
      <c r="AE48">
        <v>-45</v>
      </c>
    </row>
    <row r="49" spans="2:31" x14ac:dyDescent="0.3">
      <c r="B49" s="43">
        <v>45</v>
      </c>
      <c r="C49" s="2">
        <v>0</v>
      </c>
      <c r="F49" s="2">
        <v>0</v>
      </c>
      <c r="G49">
        <v>-45</v>
      </c>
      <c r="H49">
        <v>-30</v>
      </c>
      <c r="I49">
        <v>-45</v>
      </c>
      <c r="K49">
        <v>0</v>
      </c>
      <c r="L49">
        <v>0</v>
      </c>
      <c r="M49">
        <v>0</v>
      </c>
      <c r="P49">
        <v>-45</v>
      </c>
      <c r="R49">
        <v>0</v>
      </c>
      <c r="S49">
        <v>45</v>
      </c>
      <c r="T49">
        <v>75</v>
      </c>
      <c r="U49">
        <v>45</v>
      </c>
      <c r="V49">
        <v>30</v>
      </c>
      <c r="X49">
        <v>45</v>
      </c>
      <c r="Y49">
        <v>90</v>
      </c>
      <c r="Z49">
        <v>90</v>
      </c>
      <c r="AA49">
        <v>90</v>
      </c>
      <c r="AC49">
        <v>-75</v>
      </c>
      <c r="AD49">
        <v>90</v>
      </c>
      <c r="AE49">
        <v>-45</v>
      </c>
    </row>
    <row r="50" spans="2:31" x14ac:dyDescent="0.3">
      <c r="B50" s="43">
        <v>45</v>
      </c>
      <c r="F50" s="2">
        <v>0</v>
      </c>
      <c r="G50">
        <v>-45</v>
      </c>
      <c r="H50">
        <v>-30</v>
      </c>
      <c r="I50">
        <v>-45</v>
      </c>
      <c r="K50">
        <v>0</v>
      </c>
      <c r="L50">
        <v>0</v>
      </c>
      <c r="M50">
        <v>0</v>
      </c>
      <c r="P50">
        <v>-45</v>
      </c>
      <c r="R50">
        <v>0</v>
      </c>
      <c r="S50">
        <v>45</v>
      </c>
      <c r="T50">
        <v>75</v>
      </c>
      <c r="U50">
        <v>45</v>
      </c>
      <c r="V50">
        <v>30</v>
      </c>
      <c r="X50">
        <v>45</v>
      </c>
      <c r="Z50">
        <v>90</v>
      </c>
      <c r="AA50">
        <v>90</v>
      </c>
      <c r="AC50">
        <v>-75</v>
      </c>
      <c r="AD50">
        <v>90</v>
      </c>
      <c r="AE50">
        <v>-45</v>
      </c>
    </row>
    <row r="53" spans="2:31" x14ac:dyDescent="0.3">
      <c r="B53" s="21">
        <v>45</v>
      </c>
      <c r="C53" s="2">
        <v>0</v>
      </c>
      <c r="D53" s="2">
        <v>-45</v>
      </c>
      <c r="E53" s="2">
        <v>-30</v>
      </c>
      <c r="F53" s="2">
        <v>-30</v>
      </c>
      <c r="G53">
        <v>0</v>
      </c>
      <c r="H53">
        <v>15</v>
      </c>
      <c r="I53">
        <v>15</v>
      </c>
      <c r="J53">
        <v>-30</v>
      </c>
      <c r="K53">
        <v>-60</v>
      </c>
      <c r="L53">
        <v>-60</v>
      </c>
      <c r="M53">
        <v>-15</v>
      </c>
      <c r="N53">
        <v>-15</v>
      </c>
      <c r="O53">
        <v>-45</v>
      </c>
      <c r="P53">
        <v>90</v>
      </c>
      <c r="Q53" s="2">
        <v>90</v>
      </c>
      <c r="R53">
        <v>60</v>
      </c>
      <c r="S53">
        <v>30</v>
      </c>
      <c r="T53">
        <v>30</v>
      </c>
      <c r="U53">
        <v>0</v>
      </c>
      <c r="V53">
        <v>30</v>
      </c>
      <c r="W53">
        <v>45</v>
      </c>
      <c r="X53">
        <v>60</v>
      </c>
      <c r="Y53">
        <v>45</v>
      </c>
      <c r="Z53">
        <v>60</v>
      </c>
      <c r="AA53">
        <v>90</v>
      </c>
      <c r="AB53">
        <v>-60</v>
      </c>
      <c r="AC53">
        <v>90</v>
      </c>
      <c r="AD53">
        <v>-45</v>
      </c>
      <c r="AE53">
        <v>90</v>
      </c>
    </row>
    <row r="54" spans="2:31" x14ac:dyDescent="0.3">
      <c r="B54" s="21">
        <v>45</v>
      </c>
      <c r="C54" s="2">
        <v>0</v>
      </c>
      <c r="D54" s="2">
        <v>-45</v>
      </c>
      <c r="E54" s="2">
        <v>-30</v>
      </c>
      <c r="F54" s="2">
        <v>-30</v>
      </c>
      <c r="G54">
        <v>0</v>
      </c>
      <c r="H54">
        <v>15</v>
      </c>
      <c r="I54">
        <v>15</v>
      </c>
      <c r="J54">
        <v>-30</v>
      </c>
      <c r="L54">
        <v>-60</v>
      </c>
      <c r="M54">
        <v>-15</v>
      </c>
      <c r="N54">
        <v>-15</v>
      </c>
      <c r="O54">
        <v>-45</v>
      </c>
      <c r="P54">
        <v>90</v>
      </c>
      <c r="Q54" s="2">
        <v>90</v>
      </c>
      <c r="R54">
        <v>60</v>
      </c>
      <c r="S54">
        <v>30</v>
      </c>
      <c r="T54">
        <v>30</v>
      </c>
      <c r="U54">
        <v>0</v>
      </c>
      <c r="V54">
        <v>30</v>
      </c>
      <c r="W54">
        <v>45</v>
      </c>
      <c r="Y54">
        <v>45</v>
      </c>
      <c r="Z54">
        <v>60</v>
      </c>
      <c r="AA54">
        <v>90</v>
      </c>
      <c r="AB54">
        <v>-60</v>
      </c>
      <c r="AC54">
        <v>90</v>
      </c>
      <c r="AD54">
        <v>-45</v>
      </c>
      <c r="AE54">
        <v>90</v>
      </c>
    </row>
    <row r="55" spans="2:31" x14ac:dyDescent="0.3">
      <c r="B55" s="21">
        <v>45</v>
      </c>
      <c r="C55" s="2">
        <v>0</v>
      </c>
      <c r="E55" s="2">
        <v>-30</v>
      </c>
      <c r="F55" s="2">
        <v>-30</v>
      </c>
      <c r="G55">
        <v>0</v>
      </c>
      <c r="H55">
        <v>15</v>
      </c>
      <c r="I55">
        <v>15</v>
      </c>
      <c r="J55">
        <v>-30</v>
      </c>
      <c r="L55">
        <v>-60</v>
      </c>
      <c r="M55">
        <v>-15</v>
      </c>
      <c r="N55">
        <v>-15</v>
      </c>
      <c r="O55">
        <v>-45</v>
      </c>
      <c r="P55">
        <v>90</v>
      </c>
      <c r="Q55" s="2">
        <v>90</v>
      </c>
      <c r="R55">
        <v>60</v>
      </c>
      <c r="S55">
        <v>30</v>
      </c>
      <c r="T55">
        <v>30</v>
      </c>
      <c r="U55">
        <v>0</v>
      </c>
      <c r="V55">
        <v>30</v>
      </c>
      <c r="W55">
        <v>45</v>
      </c>
      <c r="Z55">
        <v>60</v>
      </c>
      <c r="AA55">
        <v>90</v>
      </c>
      <c r="AB55">
        <v>-60</v>
      </c>
      <c r="AC55">
        <v>90</v>
      </c>
      <c r="AD55">
        <v>-45</v>
      </c>
      <c r="AE55">
        <v>90</v>
      </c>
    </row>
    <row r="56" spans="2:31" x14ac:dyDescent="0.3">
      <c r="B56" s="21">
        <v>45</v>
      </c>
      <c r="C56" s="2">
        <v>0</v>
      </c>
      <c r="E56" s="2">
        <v>-30</v>
      </c>
      <c r="F56" s="2">
        <v>-30</v>
      </c>
      <c r="G56">
        <v>0</v>
      </c>
      <c r="H56">
        <v>15</v>
      </c>
      <c r="I56">
        <v>15</v>
      </c>
      <c r="J56">
        <v>-30</v>
      </c>
      <c r="L56">
        <v>-60</v>
      </c>
      <c r="M56">
        <v>-15</v>
      </c>
      <c r="N56">
        <v>-15</v>
      </c>
      <c r="O56">
        <v>-45</v>
      </c>
      <c r="P56">
        <v>90</v>
      </c>
      <c r="Q56" s="2">
        <v>90</v>
      </c>
      <c r="R56">
        <v>60</v>
      </c>
      <c r="S56">
        <v>30</v>
      </c>
      <c r="T56">
        <v>30</v>
      </c>
      <c r="U56">
        <v>0</v>
      </c>
      <c r="V56">
        <v>30</v>
      </c>
      <c r="Z56">
        <v>60</v>
      </c>
      <c r="AA56">
        <v>90</v>
      </c>
      <c r="AB56">
        <v>-60</v>
      </c>
      <c r="AC56">
        <v>90</v>
      </c>
      <c r="AE56">
        <v>90</v>
      </c>
    </row>
    <row r="57" spans="2:31" x14ac:dyDescent="0.3">
      <c r="B57" s="21">
        <v>45</v>
      </c>
      <c r="C57" s="2">
        <v>0</v>
      </c>
      <c r="E57" s="2">
        <v>-30</v>
      </c>
      <c r="F57" s="2">
        <v>-30</v>
      </c>
      <c r="G57">
        <v>0</v>
      </c>
      <c r="H57">
        <v>15</v>
      </c>
      <c r="J57">
        <v>-30</v>
      </c>
      <c r="L57">
        <v>-60</v>
      </c>
      <c r="M57">
        <v>-15</v>
      </c>
      <c r="N57">
        <v>-15</v>
      </c>
      <c r="O57">
        <v>-45</v>
      </c>
      <c r="P57">
        <v>90</v>
      </c>
      <c r="Q57" s="2">
        <v>90</v>
      </c>
      <c r="R57">
        <v>60</v>
      </c>
      <c r="S57">
        <v>30</v>
      </c>
      <c r="T57">
        <v>30</v>
      </c>
      <c r="V57">
        <v>30</v>
      </c>
      <c r="Z57">
        <v>60</v>
      </c>
      <c r="AA57">
        <v>90</v>
      </c>
      <c r="AB57">
        <v>-60</v>
      </c>
      <c r="AC57">
        <v>90</v>
      </c>
      <c r="AE57">
        <v>90</v>
      </c>
    </row>
    <row r="58" spans="2:31" x14ac:dyDescent="0.3">
      <c r="B58" s="21">
        <v>45</v>
      </c>
      <c r="C58" s="2">
        <v>0</v>
      </c>
      <c r="E58" s="2">
        <v>-30</v>
      </c>
      <c r="F58" s="2">
        <v>-30</v>
      </c>
      <c r="G58">
        <v>0</v>
      </c>
      <c r="H58">
        <v>15</v>
      </c>
      <c r="J58">
        <v>-30</v>
      </c>
      <c r="L58">
        <v>-60</v>
      </c>
      <c r="N58">
        <v>-15</v>
      </c>
      <c r="O58">
        <v>-45</v>
      </c>
      <c r="P58">
        <v>90</v>
      </c>
      <c r="R58">
        <v>60</v>
      </c>
      <c r="S58">
        <v>30</v>
      </c>
      <c r="T58">
        <v>30</v>
      </c>
      <c r="V58">
        <v>30</v>
      </c>
      <c r="Z58">
        <v>60</v>
      </c>
      <c r="AA58">
        <v>90</v>
      </c>
      <c r="AB58">
        <v>-60</v>
      </c>
      <c r="AC58">
        <v>90</v>
      </c>
      <c r="AE58">
        <v>90</v>
      </c>
    </row>
  </sheetData>
  <mergeCells count="3">
    <mergeCell ref="I1:N1"/>
    <mergeCell ref="O1:T1"/>
    <mergeCell ref="U1:Z1"/>
  </mergeCells>
  <conditionalFormatting sqref="C3:E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AA30"/>
  <sheetViews>
    <sheetView zoomScale="70" zoomScaleNormal="70" workbookViewId="0">
      <selection activeCell="C30" sqref="C30:D30"/>
    </sheetView>
  </sheetViews>
  <sheetFormatPr defaultRowHeight="14.4" x14ac:dyDescent="0.3"/>
  <cols>
    <col min="1" max="2" width="8.88671875" style="2" customWidth="1"/>
    <col min="3" max="3" width="29.109375" style="2" customWidth="1"/>
    <col min="4" max="4" width="13.6640625" style="2" bestFit="1" customWidth="1"/>
    <col min="5" max="5" width="14.5546875" style="2" customWidth="1"/>
    <col min="6" max="6" width="14.33203125" style="2" bestFit="1" customWidth="1"/>
    <col min="7" max="7" width="8.88671875" style="2" customWidth="1"/>
    <col min="8" max="8" width="17.5546875" style="2" bestFit="1" customWidth="1"/>
    <col min="9" max="18" width="8.88671875" style="2" customWidth="1"/>
    <col min="19" max="16384" width="8.88671875" style="2"/>
  </cols>
  <sheetData>
    <row r="2" spans="3:27" x14ac:dyDescent="0.3">
      <c r="D2" t="s">
        <v>69</v>
      </c>
      <c r="E2" t="s">
        <v>70</v>
      </c>
      <c r="F2" t="s">
        <v>71</v>
      </c>
      <c r="H2" s="26" t="s">
        <v>375</v>
      </c>
      <c r="I2" s="26" t="s">
        <v>373</v>
      </c>
      <c r="J2" s="26" t="s">
        <v>376</v>
      </c>
      <c r="K2" s="26" t="s">
        <v>374</v>
      </c>
      <c r="L2" s="26" t="s">
        <v>382</v>
      </c>
      <c r="M2" s="26" t="s">
        <v>383</v>
      </c>
      <c r="N2" s="26" t="s">
        <v>377</v>
      </c>
      <c r="O2" s="26" t="s">
        <v>378</v>
      </c>
      <c r="P2" s="26" t="s">
        <v>379</v>
      </c>
      <c r="Q2" s="26" t="s">
        <v>380</v>
      </c>
      <c r="R2" s="26" t="s">
        <v>384</v>
      </c>
      <c r="S2" s="26" t="s">
        <v>375</v>
      </c>
      <c r="T2" s="26" t="s">
        <v>373</v>
      </c>
      <c r="U2" s="26" t="s">
        <v>376</v>
      </c>
      <c r="V2" s="26" t="s">
        <v>374</v>
      </c>
      <c r="W2" s="26" t="s">
        <v>377</v>
      </c>
      <c r="X2" s="2" t="s">
        <v>378</v>
      </c>
      <c r="Y2" s="2" t="s">
        <v>379</v>
      </c>
      <c r="Z2" s="2" t="s">
        <v>380</v>
      </c>
      <c r="AA2" s="2" t="s">
        <v>384</v>
      </c>
    </row>
    <row r="3" spans="3:27" x14ac:dyDescent="0.3">
      <c r="C3" t="s">
        <v>72</v>
      </c>
      <c r="D3" s="1">
        <f>AVERAGE('SST_80-120'!AI$2:AI$17)</f>
        <v>9.7759312405593327E-3</v>
      </c>
      <c r="E3" s="1">
        <f>AVERAGE('SST_80-120'!AI$20:AI$31)</f>
        <v>2.9627344978632619E-2</v>
      </c>
      <c r="F3" s="1">
        <f t="shared" ref="F3:F18" si="0">E3-D3</f>
        <v>1.9851413738073288E-2</v>
      </c>
      <c r="H3" s="26" t="s">
        <v>427</v>
      </c>
      <c r="I3" s="26" t="s">
        <v>370</v>
      </c>
      <c r="J3" s="1">
        <f>'SST_80-120'!AI12</f>
        <v>4.3301270189221919E-2</v>
      </c>
      <c r="K3" s="1">
        <f>'SST_80-120'!AJ12</f>
        <v>2.500000000000004E-2</v>
      </c>
      <c r="L3" s="1">
        <f>'SST_80-120'!AK12</f>
        <v>1.8041124150158791E-17</v>
      </c>
      <c r="M3" s="1">
        <f>'SST_80-120'!AL12</f>
        <v>1.9571932649092989E-17</v>
      </c>
      <c r="N3" s="1">
        <f>'SST_80-120'!AM12</f>
        <v>6.349032715855768E-3</v>
      </c>
      <c r="O3" s="1">
        <f>'SST_80-120'!AN12</f>
        <v>4.2859374999999887E-2</v>
      </c>
      <c r="P3" s="1">
        <f>'SST_80-120'!AO12</f>
        <v>7.8570592741088463E-3</v>
      </c>
      <c r="Q3" s="1">
        <f>'SST_80-120'!AP12</f>
        <v>5.1961524227066361E-3</v>
      </c>
      <c r="R3" s="1">
        <f>'SST_80-120'!AQ12</f>
        <v>4.4659696222544825E-3</v>
      </c>
      <c r="S3" s="26" t="s">
        <v>427</v>
      </c>
      <c r="T3" s="26" t="s">
        <v>370</v>
      </c>
      <c r="U3" s="1">
        <v>4.3301270189221919E-2</v>
      </c>
      <c r="V3" s="1">
        <v>2.500000000000004E-2</v>
      </c>
      <c r="W3" s="1">
        <v>6.349032715855768E-3</v>
      </c>
      <c r="X3" s="1">
        <v>4.2859374999999887E-2</v>
      </c>
      <c r="Y3" s="1">
        <v>7.8570592741088463E-3</v>
      </c>
      <c r="Z3" s="1">
        <v>5.1961524227066361E-3</v>
      </c>
      <c r="AA3" s="1">
        <v>4.4659696222544825E-3</v>
      </c>
    </row>
    <row r="4" spans="3:27" x14ac:dyDescent="0.3">
      <c r="C4" t="s">
        <v>73</v>
      </c>
      <c r="D4" s="1">
        <f>MAX('SST_80-120'!AI$2:AI$17)</f>
        <v>4.3301270189221919E-2</v>
      </c>
      <c r="E4" s="1">
        <f>MAX('SST_80-120'!AI$20:AI$31)</f>
        <v>7.3205080756887669E-2</v>
      </c>
      <c r="F4" s="1">
        <f t="shared" si="0"/>
        <v>2.9903810567665751E-2</v>
      </c>
      <c r="H4" s="26"/>
      <c r="I4" s="26" t="s">
        <v>381</v>
      </c>
      <c r="J4" s="1">
        <f>'SST_80-120'!AI30</f>
        <v>2.775557561562891E-17</v>
      </c>
      <c r="K4" s="1">
        <f>'SST_80-120'!AJ30</f>
        <v>4.163336342344337E-17</v>
      </c>
      <c r="L4" s="1">
        <f>'SST_80-120'!AK30</f>
        <v>0</v>
      </c>
      <c r="M4" s="1">
        <f>'SST_80-120'!AL30</f>
        <v>1.8041124150158791E-17</v>
      </c>
      <c r="N4" s="1">
        <f>'SST_80-120'!AM30</f>
        <v>3.9147313199278944E-3</v>
      </c>
      <c r="O4" s="1">
        <f>'SST_80-120'!AN30</f>
        <v>4.3593750000000542E-3</v>
      </c>
      <c r="P4" s="1">
        <f>'SST_80-120'!AO30</f>
        <v>7.3890236220491845E-4</v>
      </c>
      <c r="Q4" s="1">
        <f>'SST_80-120'!AP30</f>
        <v>2.192126803329357E-3</v>
      </c>
      <c r="R4" s="1">
        <f>'SST_80-120'!AQ30</f>
        <v>3.9680668320596861E-5</v>
      </c>
      <c r="S4" s="26"/>
      <c r="T4" s="26" t="s">
        <v>381</v>
      </c>
      <c r="U4" s="1">
        <v>2.775557561562891E-17</v>
      </c>
      <c r="V4" s="1">
        <v>4.163336342344337E-17</v>
      </c>
      <c r="W4" s="1">
        <v>3.9147313199278944E-3</v>
      </c>
      <c r="X4" s="1">
        <v>4.3593750000000542E-3</v>
      </c>
      <c r="Y4" s="1">
        <v>7.3890236220491845E-4</v>
      </c>
      <c r="Z4" s="1">
        <v>2.192126803329357E-3</v>
      </c>
      <c r="AA4" s="1">
        <v>3.9680668320596861E-5</v>
      </c>
    </row>
    <row r="5" spans="3:27" x14ac:dyDescent="0.3">
      <c r="C5" t="s">
        <v>74</v>
      </c>
      <c r="D5" s="1">
        <f>AVERAGE('SST_80-120'!AJ$2:AJ$17)</f>
        <v>7.8154454241410893E-3</v>
      </c>
      <c r="E5" s="1">
        <f>AVERAGE('SST_80-120'!AJ$20:AJ$31)</f>
        <v>3.7770129708251561E-2</v>
      </c>
      <c r="F5" s="1">
        <f t="shared" si="0"/>
        <v>2.9954684284110474E-2</v>
      </c>
      <c r="H5" s="26" t="s">
        <v>428</v>
      </c>
      <c r="I5" s="26" t="s">
        <v>370</v>
      </c>
      <c r="J5" s="1">
        <f>'SST_80-120'!AI11</f>
        <v>2.775557561562891E-17</v>
      </c>
      <c r="K5" s="1">
        <f>'SST_80-120'!AJ11</f>
        <v>2.775557561562891E-17</v>
      </c>
      <c r="L5" s="1">
        <f>'SST_80-120'!AK11</f>
        <v>2.1147105230955362E-17</v>
      </c>
      <c r="M5" s="1">
        <f>'SST_80-120'!AL11</f>
        <v>2.1147105230955362E-17</v>
      </c>
      <c r="N5" s="1">
        <f>'SST_80-120'!AM11</f>
        <v>4.2943622451039054E-3</v>
      </c>
      <c r="O5" s="1">
        <f>'SST_80-120'!AN11</f>
        <v>1.838354389374797E-2</v>
      </c>
      <c r="P5" s="1">
        <f>'SST_80-120'!AO11</f>
        <v>1.5885755308835261E-2</v>
      </c>
      <c r="Q5" s="1">
        <f>'SST_80-120'!AP11</f>
        <v>7.0134872350537574E-3</v>
      </c>
      <c r="R5" s="1">
        <f>'SST_80-120'!AQ11</f>
        <v>6.5794245811398187E-4</v>
      </c>
      <c r="S5" s="26" t="s">
        <v>428</v>
      </c>
      <c r="T5" s="26" t="s">
        <v>370</v>
      </c>
      <c r="U5" s="1">
        <v>2.775557561562891E-17</v>
      </c>
      <c r="V5" s="1">
        <v>2.775557561562891E-17</v>
      </c>
      <c r="W5" s="1">
        <v>4.2943622451039054E-3</v>
      </c>
      <c r="X5" s="1">
        <v>1.838354389374797E-2</v>
      </c>
      <c r="Y5" s="1">
        <v>1.5885755308835261E-2</v>
      </c>
      <c r="Z5" s="1">
        <v>7.0134872350537574E-3</v>
      </c>
      <c r="AA5" s="1">
        <v>6.5794245811398187E-4</v>
      </c>
    </row>
    <row r="6" spans="3:27" x14ac:dyDescent="0.3">
      <c r="C6" t="s">
        <v>75</v>
      </c>
      <c r="D6" s="1">
        <f>MAX('SST_80-120'!AJ$2:AJ$17)</f>
        <v>2.500000000000004E-2</v>
      </c>
      <c r="E6" s="1">
        <f>MAX('SST_80-120'!AJ$20:AJ$31)</f>
        <v>9.9999999999999992E-2</v>
      </c>
      <c r="F6" s="1">
        <f t="shared" si="0"/>
        <v>7.4999999999999956E-2</v>
      </c>
      <c r="H6" s="26"/>
      <c r="I6" s="26" t="s">
        <v>381</v>
      </c>
      <c r="J6" s="1">
        <f>'SST_80-120'!AI29</f>
        <v>3.189871338465725E-3</v>
      </c>
      <c r="K6" s="1">
        <f>'SST_80-120'!AJ29</f>
        <v>1.1904761904761861E-2</v>
      </c>
      <c r="L6" s="1">
        <f>'SST_80-120'!AK29</f>
        <v>1.1904761904761901E-2</v>
      </c>
      <c r="M6" s="1">
        <f>'SST_80-120'!AL29</f>
        <v>2.061965247105807E-2</v>
      </c>
      <c r="N6" s="1">
        <f>'SST_80-120'!AM29</f>
        <v>3.8592971705951863E-2</v>
      </c>
      <c r="O6" s="1">
        <f>'SST_80-120'!AN29</f>
        <v>1.7485962639023911E-2</v>
      </c>
      <c r="P6" s="1">
        <f>'SST_80-120'!AO29</f>
        <v>3.2547171295060663E-2</v>
      </c>
      <c r="Q6" s="1">
        <f>'SST_80-120'!AP29</f>
        <v>4.6160435152045508E-2</v>
      </c>
      <c r="R6" s="1">
        <f>'SST_80-120'!AQ29</f>
        <v>5.1371791224109949E-3</v>
      </c>
      <c r="S6" s="26"/>
      <c r="T6" s="26" t="s">
        <v>381</v>
      </c>
      <c r="U6" s="1">
        <v>3.189871338465725E-3</v>
      </c>
      <c r="V6" s="1">
        <v>1.1904761904761861E-2</v>
      </c>
      <c r="W6" s="1">
        <v>3.8592971705951863E-2</v>
      </c>
      <c r="X6" s="1">
        <v>1.7485962639023911E-2</v>
      </c>
      <c r="Y6" s="1">
        <v>3.2547171295060663E-2</v>
      </c>
      <c r="Z6" s="1">
        <v>4.6160435152045508E-2</v>
      </c>
      <c r="AA6" s="1">
        <v>5.1371791224109949E-3</v>
      </c>
    </row>
    <row r="7" spans="3:27" x14ac:dyDescent="0.3">
      <c r="C7" t="s">
        <v>76</v>
      </c>
      <c r="D7" s="1">
        <f>AVERAGE('SST_80-120'!AK$2:AK$17)</f>
        <v>1.6996346926713706E-17</v>
      </c>
      <c r="E7" s="1">
        <f>AVERAGE('SST_80-120'!AK$20:AK$31)</f>
        <v>3.1034512259808748E-3</v>
      </c>
      <c r="F7" s="1">
        <f t="shared" si="0"/>
        <v>3.1034512259808579E-3</v>
      </c>
      <c r="H7" s="26" t="s">
        <v>429</v>
      </c>
      <c r="I7" s="26" t="s">
        <v>370</v>
      </c>
      <c r="J7" s="1">
        <f>'SST_80-120'!AI10</f>
        <v>8.3266726846886741E-17</v>
      </c>
      <c r="K7" s="1">
        <f>'SST_80-120'!AJ10</f>
        <v>2.0816681711721691E-17</v>
      </c>
      <c r="L7" s="1">
        <f>'SST_80-120'!AK10</f>
        <v>1.072374512422026E-17</v>
      </c>
      <c r="M7" s="1">
        <f>'SST_80-120'!AL10</f>
        <v>1.766263902812749E-17</v>
      </c>
      <c r="N7" s="1">
        <f>'SST_80-120'!AM10</f>
        <v>1.407345623414083E-2</v>
      </c>
      <c r="O7" s="1">
        <f>'SST_80-120'!AN10</f>
        <v>2.9547802404207318E-2</v>
      </c>
      <c r="P7" s="1">
        <f>'SST_80-120'!AO10</f>
        <v>1.0785488945811911E-2</v>
      </c>
      <c r="Q7" s="1">
        <f>'SST_80-120'!AP10</f>
        <v>3.5440511804946409E-2</v>
      </c>
      <c r="R7" s="1">
        <f>'SST_80-120'!AQ10</f>
        <v>2.4434914460891338E-3</v>
      </c>
      <c r="S7" s="26" t="s">
        <v>429</v>
      </c>
      <c r="T7" s="26" t="s">
        <v>370</v>
      </c>
      <c r="U7" s="1">
        <v>8.3266726846886741E-17</v>
      </c>
      <c r="V7" s="1">
        <v>2.0816681711721691E-17</v>
      </c>
      <c r="W7" s="1">
        <v>1.407345623414083E-2</v>
      </c>
      <c r="X7" s="1">
        <v>2.9547802404207318E-2</v>
      </c>
      <c r="Y7" s="1">
        <v>1.0785488945811911E-2</v>
      </c>
      <c r="Z7" s="1">
        <v>3.5440511804946409E-2</v>
      </c>
      <c r="AA7" s="1">
        <v>2.4434914460891338E-3</v>
      </c>
    </row>
    <row r="8" spans="3:27" x14ac:dyDescent="0.3">
      <c r="C8" t="s">
        <v>77</v>
      </c>
      <c r="D8" s="1">
        <f>MAX('SST_80-120'!AK$2:AK$17)</f>
        <v>3.0626842058625008E-17</v>
      </c>
      <c r="E8" s="1">
        <f>MAX('SST_80-120'!AK$20:AK$31)</f>
        <v>1.1904761904761901E-2</v>
      </c>
      <c r="F8" s="1">
        <f t="shared" si="0"/>
        <v>1.1904761904761869E-2</v>
      </c>
      <c r="H8" s="26"/>
      <c r="I8" s="26" t="s">
        <v>381</v>
      </c>
      <c r="J8" s="1">
        <f>'SST_80-120'!AI28</f>
        <v>3.0448771867172542E-3</v>
      </c>
      <c r="K8" s="1">
        <f>'SST_80-120'!AJ28</f>
        <v>1.136363636363635E-2</v>
      </c>
      <c r="L8" s="1">
        <f>'SST_80-120'!AK28</f>
        <v>1.136363636363636E-2</v>
      </c>
      <c r="M8" s="1">
        <f>'SST_80-120'!AL28</f>
        <v>1.9682395540555429E-2</v>
      </c>
      <c r="N8" s="1">
        <f>'SST_80-120'!AM28</f>
        <v>7.3326856891690245E-2</v>
      </c>
      <c r="O8" s="1">
        <f>'SST_80-120'!AN28</f>
        <v>4.2185152141247212E-2</v>
      </c>
      <c r="P8" s="1">
        <f>'SST_80-120'!AO28</f>
        <v>2.1440926244857741E-2</v>
      </c>
      <c r="Q8" s="1">
        <f>'SST_80-120'!AP28</f>
        <v>2.819177832332655E-2</v>
      </c>
      <c r="R8" s="1">
        <f>'SST_80-120'!AQ28</f>
        <v>8.5493081945507577E-3</v>
      </c>
      <c r="S8" s="26"/>
      <c r="T8" s="26" t="s">
        <v>381</v>
      </c>
      <c r="U8" s="1">
        <v>3.0448771867172542E-3</v>
      </c>
      <c r="V8" s="1">
        <v>1.136363636363635E-2</v>
      </c>
      <c r="W8" s="1">
        <v>7.3326856891690245E-2</v>
      </c>
      <c r="X8" s="1">
        <v>4.2185152141247212E-2</v>
      </c>
      <c r="Y8" s="1">
        <v>2.1440926244857741E-2</v>
      </c>
      <c r="Z8" s="1">
        <v>2.819177832332655E-2</v>
      </c>
      <c r="AA8" s="1">
        <v>8.5493081945507577E-3</v>
      </c>
    </row>
    <row r="9" spans="3:27" x14ac:dyDescent="0.3">
      <c r="C9" t="s">
        <v>78</v>
      </c>
      <c r="D9" s="1">
        <f>AVERAGE('SST_80-120'!AL$2:AL$17)</f>
        <v>2.0153611151506135E-17</v>
      </c>
      <c r="E9" s="1">
        <f>AVERAGE('SST_80-120'!AL$20:AL$31)</f>
        <v>5.3753352022108047E-3</v>
      </c>
      <c r="F9" s="1">
        <f t="shared" si="0"/>
        <v>5.3753352022107848E-3</v>
      </c>
      <c r="H9" s="26" t="s">
        <v>430</v>
      </c>
      <c r="I9" s="26" t="s">
        <v>370</v>
      </c>
      <c r="J9" s="1">
        <f>'SST_80-120'!AI9</f>
        <v>5.8249824441548581E-3</v>
      </c>
      <c r="K9" s="1">
        <f>'SST_80-120'!AJ9</f>
        <v>2.1739130434782591E-2</v>
      </c>
      <c r="L9" s="1">
        <f>'SST_80-120'!AK9</f>
        <v>1.387778780781446E-17</v>
      </c>
      <c r="M9" s="1">
        <f>'SST_80-120'!AL9</f>
        <v>1.8474583361895579E-17</v>
      </c>
      <c r="N9" s="1">
        <f>'SST_80-120'!AM9</f>
        <v>9.5260646700906504E-3</v>
      </c>
      <c r="O9" s="1">
        <f>'SST_80-120'!AN9</f>
        <v>1.9057697049395941E-2</v>
      </c>
      <c r="P9" s="1">
        <f>'SST_80-120'!AO9</f>
        <v>2.5613665082138831E-2</v>
      </c>
      <c r="Q9" s="1">
        <f>'SST_80-120'!AP9</f>
        <v>5.6586684968244344E-3</v>
      </c>
      <c r="R9" s="1">
        <f>'SST_80-120'!AQ9</f>
        <v>1.6485423055574381E-3</v>
      </c>
      <c r="S9" s="26" t="s">
        <v>430</v>
      </c>
      <c r="T9" s="26" t="s">
        <v>370</v>
      </c>
      <c r="U9" s="1">
        <v>5.8249824441548581E-3</v>
      </c>
      <c r="V9" s="1">
        <v>2.1739130434782591E-2</v>
      </c>
      <c r="W9" s="1">
        <v>9.5260646700906504E-3</v>
      </c>
      <c r="X9" s="1">
        <v>1.9057697049395941E-2</v>
      </c>
      <c r="Y9" s="1">
        <v>2.5613665082138831E-2</v>
      </c>
      <c r="Z9" s="1">
        <v>5.6586684968244344E-3</v>
      </c>
      <c r="AA9" s="1">
        <v>1.6485423055574381E-3</v>
      </c>
    </row>
    <row r="10" spans="3:27" x14ac:dyDescent="0.3">
      <c r="C10" t="s">
        <v>79</v>
      </c>
      <c r="D10" s="1">
        <f>MAX('SST_80-120'!AL$2:AL$17)</f>
        <v>2.8865798640254071E-17</v>
      </c>
      <c r="E10" s="1">
        <f>MAX('SST_80-120'!AL$20:AL$31)</f>
        <v>2.061965247105807E-2</v>
      </c>
      <c r="F10" s="1">
        <f t="shared" si="0"/>
        <v>2.0619652471058042E-2</v>
      </c>
      <c r="H10" s="26"/>
      <c r="I10" s="26" t="s">
        <v>381</v>
      </c>
      <c r="J10" s="1">
        <f>'SST_80-120'!AI27</f>
        <v>8.7374736662323149E-3</v>
      </c>
      <c r="K10" s="1">
        <f>'SST_80-120'!AJ27</f>
        <v>3.2608695652173877E-2</v>
      </c>
      <c r="L10" s="1">
        <f>'SST_80-120'!AK27</f>
        <v>1.0869565217391301E-2</v>
      </c>
      <c r="M10" s="1">
        <f>'SST_80-120'!AL27</f>
        <v>1.88266392127052E-2</v>
      </c>
      <c r="N10" s="1">
        <f>'SST_80-120'!AM27</f>
        <v>1.799019175656846E-2</v>
      </c>
      <c r="O10" s="1">
        <f>'SST_80-120'!AN27</f>
        <v>5.4661173666474883E-2</v>
      </c>
      <c r="P10" s="1">
        <f>'SST_80-120'!AO27</f>
        <v>1.943004441369503E-2</v>
      </c>
      <c r="Q10" s="1">
        <f>'SST_80-120'!AP27</f>
        <v>2.8355623426697289E-2</v>
      </c>
      <c r="R10" s="1">
        <f>'SST_80-120'!AQ27</f>
        <v>5.632729390073663E-3</v>
      </c>
      <c r="S10" s="26"/>
      <c r="T10" s="26" t="s">
        <v>381</v>
      </c>
      <c r="U10" s="1">
        <v>8.7374736662323149E-3</v>
      </c>
      <c r="V10" s="1">
        <v>3.2608695652173877E-2</v>
      </c>
      <c r="W10" s="1">
        <v>1.799019175656846E-2</v>
      </c>
      <c r="X10" s="1">
        <v>5.4661173666474883E-2</v>
      </c>
      <c r="Y10" s="1">
        <v>1.943004441369503E-2</v>
      </c>
      <c r="Z10" s="1">
        <v>2.8355623426697289E-2</v>
      </c>
      <c r="AA10" s="1">
        <v>5.632729390073663E-3</v>
      </c>
    </row>
    <row r="11" spans="3:27" x14ac:dyDescent="0.3">
      <c r="C11" t="s">
        <v>80</v>
      </c>
      <c r="D11" s="1">
        <f>AVERAGE('SST_80-120'!AM$2:AM$17)</f>
        <v>9.0637299507975964E-3</v>
      </c>
      <c r="E11" s="1">
        <f>AVERAGE('SST_80-120'!AM$20:AM$31)</f>
        <v>5.3653680739071723E-2</v>
      </c>
      <c r="F11" s="1">
        <f t="shared" si="0"/>
        <v>4.458995078827413E-2</v>
      </c>
      <c r="H11" s="26" t="s">
        <v>431</v>
      </c>
      <c r="I11" s="26" t="s">
        <v>370</v>
      </c>
      <c r="J11" s="1">
        <f>'SST_80-120'!AI8</f>
        <v>2.6415608175648361E-2</v>
      </c>
      <c r="K11" s="1">
        <f>'SST_80-120'!AJ8</f>
        <v>1.387778780781446E-17</v>
      </c>
      <c r="L11" s="1">
        <f>'SST_80-120'!AK8</f>
        <v>1.387778780781446E-17</v>
      </c>
      <c r="M11" s="1">
        <f>'SST_80-120'!AL8</f>
        <v>2.0816681711721691E-17</v>
      </c>
      <c r="N11" s="1">
        <f>'SST_80-120'!AM8</f>
        <v>3.8623831354918652E-3</v>
      </c>
      <c r="O11" s="1">
        <f>'SST_80-120'!AN8</f>
        <v>1.220703125000004E-2</v>
      </c>
      <c r="P11" s="1">
        <f>'SST_80-120'!AO8</f>
        <v>2.1114308636062059E-2</v>
      </c>
      <c r="Q11" s="1">
        <f>'SST_80-120'!AP8</f>
        <v>7.7055211708250901E-3</v>
      </c>
      <c r="R11" s="1">
        <f>'SST_80-120'!AQ8</f>
        <v>1.3669030564061086E-3</v>
      </c>
      <c r="S11" s="26" t="s">
        <v>431</v>
      </c>
      <c r="T11" s="26" t="s">
        <v>370</v>
      </c>
      <c r="U11" s="1">
        <v>2.6415608175648361E-2</v>
      </c>
      <c r="V11" s="1">
        <v>1.387778780781446E-17</v>
      </c>
      <c r="W11" s="1">
        <v>3.8623831354918652E-3</v>
      </c>
      <c r="X11" s="1">
        <v>1.220703125000004E-2</v>
      </c>
      <c r="Y11" s="1">
        <v>2.1114308636062059E-2</v>
      </c>
      <c r="Z11" s="1">
        <v>7.7055211708250901E-3</v>
      </c>
      <c r="AA11" s="1">
        <v>1.3669030564061086E-3</v>
      </c>
    </row>
    <row r="12" spans="3:27" x14ac:dyDescent="0.3">
      <c r="C12" t="s">
        <v>81</v>
      </c>
      <c r="D12" s="1">
        <f>MAX('SST_80-120'!AM$2:AM$17)</f>
        <v>2.0766414390095359E-2</v>
      </c>
      <c r="E12" s="1">
        <f>MAX('SST_80-120'!AM$20:AM$31)</f>
        <v>0.11297111269799499</v>
      </c>
      <c r="F12" s="1">
        <f t="shared" si="0"/>
        <v>9.2204698307899638E-2</v>
      </c>
      <c r="H12" s="26"/>
      <c r="I12" s="26" t="s">
        <v>381</v>
      </c>
      <c r="J12" s="1">
        <f>'SST_80-120'!AI26</f>
        <v>3.0502116982036559E-2</v>
      </c>
      <c r="K12" s="1">
        <f>'SST_80-120'!AJ26</f>
        <v>4.1666666666666713E-2</v>
      </c>
      <c r="L12" s="1">
        <f>'SST_80-120'!AK26</f>
        <v>1.329954664915552E-17</v>
      </c>
      <c r="M12" s="1">
        <f>'SST_80-120'!AL26</f>
        <v>2.3129646346357429E-17</v>
      </c>
      <c r="N12" s="1">
        <f>'SST_80-120'!AM26</f>
        <v>3.5211784251040379E-2</v>
      </c>
      <c r="O12" s="1">
        <f>'SST_80-120'!AN26</f>
        <v>2.3889612268518521E-2</v>
      </c>
      <c r="P12" s="1">
        <f>'SST_80-120'!AO26</f>
        <v>5.9833952542008573E-3</v>
      </c>
      <c r="Q12" s="1">
        <f>'SST_80-120'!AP26</f>
        <v>1.888792384555904E-2</v>
      </c>
      <c r="R12" s="1">
        <f>'SST_80-120'!AQ26</f>
        <v>4.8696282619425553E-3</v>
      </c>
      <c r="S12" s="26"/>
      <c r="T12" s="26" t="s">
        <v>381</v>
      </c>
      <c r="U12" s="1">
        <v>3.0502116982036559E-2</v>
      </c>
      <c r="V12" s="1">
        <v>4.1666666666666713E-2</v>
      </c>
      <c r="W12" s="1">
        <v>3.5211784251040379E-2</v>
      </c>
      <c r="X12" s="1">
        <v>2.3889612268518521E-2</v>
      </c>
      <c r="Y12" s="1">
        <v>5.9833952542008573E-3</v>
      </c>
      <c r="Z12" s="1">
        <v>1.888792384555904E-2</v>
      </c>
      <c r="AA12" s="1">
        <v>4.8696282619425553E-3</v>
      </c>
    </row>
    <row r="13" spans="3:27" x14ac:dyDescent="0.3">
      <c r="C13" t="s">
        <v>82</v>
      </c>
      <c r="D13" s="1">
        <f>AVERAGE('SST_80-120'!AN$2:AN$17)</f>
        <v>1.7238103370447705E-2</v>
      </c>
      <c r="E13" s="1">
        <f>AVERAGE('SST_80-120'!AN$20:AN$31)</f>
        <v>3.0817945871951614E-2</v>
      </c>
      <c r="F13" s="1">
        <f t="shared" si="0"/>
        <v>1.357984250150391E-2</v>
      </c>
      <c r="H13" s="26" t="s">
        <v>432</v>
      </c>
      <c r="I13" s="26" t="s">
        <v>370</v>
      </c>
      <c r="J13" s="1">
        <f>'SST_80-120'!AI7</f>
        <v>9.2820323027551221E-3</v>
      </c>
      <c r="K13" s="1">
        <f>'SST_80-120'!AJ7</f>
        <v>1.999999999999999E-2</v>
      </c>
      <c r="L13" s="1">
        <f>'SST_80-120'!AK7</f>
        <v>1.7763568394002511E-17</v>
      </c>
      <c r="M13" s="1">
        <f>'SST_80-120'!AL7</f>
        <v>2.8865798640254071E-17</v>
      </c>
      <c r="N13" s="1">
        <f>'SST_80-120'!AM7</f>
        <v>2.0766414390095359E-2</v>
      </c>
      <c r="O13" s="1">
        <f>'SST_80-120'!AN7</f>
        <v>5.575999999999956E-3</v>
      </c>
      <c r="P13" s="1">
        <f>'SST_80-120'!AO7</f>
        <v>1.2925049194325239E-2</v>
      </c>
      <c r="Q13" s="1">
        <f>'SST_80-120'!AP7</f>
        <v>3.1592606730056409E-3</v>
      </c>
      <c r="R13" s="1">
        <f>'SST_80-120'!AQ7</f>
        <v>1.1255296909662758E-3</v>
      </c>
      <c r="S13" s="26" t="s">
        <v>432</v>
      </c>
      <c r="T13" s="26" t="s">
        <v>370</v>
      </c>
      <c r="U13" s="1">
        <v>9.2820323027551221E-3</v>
      </c>
      <c r="V13" s="1">
        <v>1.999999999999999E-2</v>
      </c>
      <c r="W13" s="1">
        <v>2.0766414390095359E-2</v>
      </c>
      <c r="X13" s="1">
        <v>5.575999999999956E-3</v>
      </c>
      <c r="Y13" s="1">
        <v>1.2925049194325239E-2</v>
      </c>
      <c r="Z13" s="1">
        <v>3.1592606730056409E-3</v>
      </c>
      <c r="AA13" s="1">
        <v>1.1255296909662758E-3</v>
      </c>
    </row>
    <row r="14" spans="3:27" x14ac:dyDescent="0.3">
      <c r="C14" t="s">
        <v>83</v>
      </c>
      <c r="D14" s="1">
        <f>MAX('SST_80-120'!AN$2:AN$17)</f>
        <v>4.2859374999999887E-2</v>
      </c>
      <c r="E14" s="1">
        <f>MAX('SST_80-120'!AN$20:AN$31)</f>
        <v>5.6805758017492658E-2</v>
      </c>
      <c r="F14" s="1">
        <f t="shared" si="0"/>
        <v>1.3946383017492771E-2</v>
      </c>
      <c r="H14" s="26"/>
      <c r="I14" s="26" t="s">
        <v>381</v>
      </c>
      <c r="J14" s="1">
        <f>'SST_80-120'!AI25</f>
        <v>4.3923048454132703E-2</v>
      </c>
      <c r="K14" s="1">
        <f>'SST_80-120'!AJ25</f>
        <v>1.387778780781446E-17</v>
      </c>
      <c r="L14" s="1">
        <f>'SST_80-120'!AK25</f>
        <v>6.661338147750939E-18</v>
      </c>
      <c r="M14" s="1">
        <f>'SST_80-120'!AL25</f>
        <v>8.8817841970012525E-18</v>
      </c>
      <c r="N14" s="1">
        <f>'SST_80-120'!AM25</f>
        <v>3.3140246529631927E-2</v>
      </c>
      <c r="O14" s="1">
        <f>'SST_80-120'!AN25</f>
        <v>1.144800000000001E-2</v>
      </c>
      <c r="P14" s="1">
        <f>'SST_80-120'!AO25</f>
        <v>2.4688609804744128E-3</v>
      </c>
      <c r="Q14" s="1">
        <f>'SST_80-120'!AP25</f>
        <v>2.4733685532083549E-2</v>
      </c>
      <c r="R14" s="1">
        <f>'SST_80-120'!AQ25</f>
        <v>3.7764173040897788E-3</v>
      </c>
      <c r="S14" s="26"/>
      <c r="T14" s="26" t="s">
        <v>381</v>
      </c>
      <c r="U14" s="1">
        <v>4.3923048454132703E-2</v>
      </c>
      <c r="V14" s="1">
        <v>1.387778780781446E-17</v>
      </c>
      <c r="W14" s="1">
        <v>3.3140246529631927E-2</v>
      </c>
      <c r="X14" s="1">
        <v>1.144800000000001E-2</v>
      </c>
      <c r="Y14" s="1">
        <v>2.4688609804744128E-3</v>
      </c>
      <c r="Z14" s="1">
        <v>2.4733685532083549E-2</v>
      </c>
      <c r="AA14" s="1">
        <v>3.7764173040897788E-3</v>
      </c>
    </row>
    <row r="15" spans="3:27" x14ac:dyDescent="0.3">
      <c r="C15" t="s">
        <v>84</v>
      </c>
      <c r="D15" s="1">
        <f>AVERAGE('SST_80-120'!AO$2:AO$17)</f>
        <v>1.1543885941469156E-2</v>
      </c>
      <c r="E15" s="1">
        <f>AVERAGE('SST_80-120'!AO$20:AO$31)</f>
        <v>2.5850331265396254E-2</v>
      </c>
      <c r="F15" s="1">
        <f t="shared" si="0"/>
        <v>1.4306445323927098E-2</v>
      </c>
      <c r="H15" s="26" t="s">
        <v>433</v>
      </c>
      <c r="I15" s="26" t="s">
        <v>370</v>
      </c>
      <c r="J15" s="1">
        <f>'SST_80-120'!AI6</f>
        <v>8.925031060341454E-3</v>
      </c>
      <c r="K15" s="1">
        <f>'SST_80-120'!AJ6</f>
        <v>1.9230769230769249E-2</v>
      </c>
      <c r="L15" s="1">
        <f>'SST_80-120'!AK6</f>
        <v>1.7080354225002409E-17</v>
      </c>
      <c r="M15" s="1">
        <f>'SST_80-120'!AL6</f>
        <v>2.6688053476566261E-17</v>
      </c>
      <c r="N15" s="1">
        <f>'SST_80-120'!AM6</f>
        <v>7.5151737345167113E-3</v>
      </c>
      <c r="O15" s="1">
        <f>'SST_80-120'!AN6</f>
        <v>3.7216943559399168E-2</v>
      </c>
      <c r="P15" s="1">
        <f>'SST_80-120'!AO6</f>
        <v>5.5908242385281359E-3</v>
      </c>
      <c r="Q15" s="1">
        <f>'SST_80-120'!AP6</f>
        <v>2.0694735411325941E-2</v>
      </c>
      <c r="R15" s="1">
        <f>'SST_80-120'!AQ6</f>
        <v>2.3505867782095359E-3</v>
      </c>
      <c r="S15" s="26" t="s">
        <v>433</v>
      </c>
      <c r="T15" s="26" t="s">
        <v>370</v>
      </c>
      <c r="U15" s="1">
        <v>8.925031060341454E-3</v>
      </c>
      <c r="V15" s="1">
        <v>1.9230769230769249E-2</v>
      </c>
      <c r="W15" s="1">
        <v>7.5151737345167113E-3</v>
      </c>
      <c r="X15" s="1">
        <v>3.7216943559399168E-2</v>
      </c>
      <c r="Y15" s="1">
        <v>5.5908242385281359E-3</v>
      </c>
      <c r="Z15" s="1">
        <v>2.0694735411325941E-2</v>
      </c>
      <c r="AA15" s="1">
        <v>2.3505867782095359E-3</v>
      </c>
    </row>
    <row r="16" spans="3:27" x14ac:dyDescent="0.3">
      <c r="C16" t="s">
        <v>85</v>
      </c>
      <c r="D16" s="1">
        <f>MAX('SST_80-120'!AO$2:AO$17)</f>
        <v>2.5613665082138831E-2</v>
      </c>
      <c r="E16" s="1">
        <f>MAX('SST_80-120'!AO$20:AO$31)</f>
        <v>7.2369327636119474E-2</v>
      </c>
      <c r="F16" s="1">
        <f t="shared" si="0"/>
        <v>4.6755662553980643E-2</v>
      </c>
      <c r="H16" s="26"/>
      <c r="I16" s="26" t="s">
        <v>381</v>
      </c>
      <c r="J16" s="1">
        <f>'SST_80-120'!AI24</f>
        <v>6.146446966743524E-2</v>
      </c>
      <c r="K16" s="1">
        <f>'SST_80-120'!AJ24</f>
        <v>5.7692307692307723E-2</v>
      </c>
      <c r="L16" s="1">
        <f>'SST_80-120'!AK24</f>
        <v>6.4051328343759027E-18</v>
      </c>
      <c r="M16" s="1">
        <f>'SST_80-120'!AL24</f>
        <v>2.2417964920315661E-17</v>
      </c>
      <c r="N16" s="1">
        <f>'SST_80-120'!AM24</f>
        <v>5.5029946681794386E-3</v>
      </c>
      <c r="O16" s="1">
        <f>'SST_80-120'!AN24</f>
        <v>5.186760355029589E-2</v>
      </c>
      <c r="P16" s="1">
        <f>'SST_80-120'!AO24</f>
        <v>2.7929634721064221E-2</v>
      </c>
      <c r="Q16" s="1">
        <f>'SST_80-120'!AP24</f>
        <v>1.182556309218652E-3</v>
      </c>
      <c r="R16" s="1">
        <f>'SST_80-120'!AQ24</f>
        <v>1.0608277581808202E-2</v>
      </c>
      <c r="S16" s="26"/>
      <c r="T16" s="26" t="s">
        <v>381</v>
      </c>
      <c r="U16" s="1">
        <v>6.146446966743524E-2</v>
      </c>
      <c r="V16" s="1">
        <v>5.7692307692307723E-2</v>
      </c>
      <c r="W16" s="1">
        <v>5.5029946681794386E-3</v>
      </c>
      <c r="X16" s="1">
        <v>5.186760355029589E-2</v>
      </c>
      <c r="Y16" s="1">
        <v>2.7929634721064221E-2</v>
      </c>
      <c r="Z16" s="1">
        <v>1.182556309218652E-3</v>
      </c>
      <c r="AA16" s="1">
        <v>1.0608277581808202E-2</v>
      </c>
    </row>
    <row r="17" spans="3:27" x14ac:dyDescent="0.3">
      <c r="C17" t="s">
        <v>86</v>
      </c>
      <c r="D17" s="1">
        <f>AVERAGE('SST_80-120'!AP$2:AP$17)</f>
        <v>1.0503120903361734E-2</v>
      </c>
      <c r="E17" s="1">
        <f>AVERAGE('SST_80-120'!AP$20:AP$31)</f>
        <v>2.0357981673915903E-2</v>
      </c>
      <c r="F17" s="1">
        <f t="shared" si="0"/>
        <v>9.8548607705541691E-3</v>
      </c>
      <c r="H17" s="26" t="s">
        <v>434</v>
      </c>
      <c r="I17" s="26" t="s">
        <v>370</v>
      </c>
      <c r="J17" s="1">
        <f>'SST_80-120'!AI5</f>
        <v>3.632452272345071E-3</v>
      </c>
      <c r="K17" s="1">
        <f>'SST_80-120'!AJ5</f>
        <v>0</v>
      </c>
      <c r="L17" s="1">
        <f>'SST_80-120'!AK5</f>
        <v>2.0559685641206601E-17</v>
      </c>
      <c r="M17" s="1">
        <f>'SST_80-120'!AL5</f>
        <v>1.6447748512965281E-17</v>
      </c>
      <c r="N17" s="1">
        <f>'SST_80-120'!AM5</f>
        <v>2.8312421690274152E-3</v>
      </c>
      <c r="O17" s="1">
        <f>'SST_80-120'!AN5</f>
        <v>1.205989940557841E-2</v>
      </c>
      <c r="P17" s="1">
        <f>'SST_80-120'!AO5</f>
        <v>3.7021943873831731E-3</v>
      </c>
      <c r="Q17" s="1">
        <f>'SST_80-120'!AP5</f>
        <v>1.286960476588717E-3</v>
      </c>
      <c r="R17" s="1">
        <f>'SST_80-120'!AQ5</f>
        <v>1.8201432595348736E-4</v>
      </c>
      <c r="S17" s="26" t="s">
        <v>434</v>
      </c>
      <c r="T17" s="26" t="s">
        <v>370</v>
      </c>
      <c r="U17" s="1">
        <v>3.632452272345071E-3</v>
      </c>
      <c r="V17" s="1">
        <v>0</v>
      </c>
      <c r="W17" s="1">
        <v>2.8312421690274152E-3</v>
      </c>
      <c r="X17" s="1">
        <v>1.205989940557841E-2</v>
      </c>
      <c r="Y17" s="1">
        <v>3.7021943873831731E-3</v>
      </c>
      <c r="Z17" s="1">
        <v>1.286960476588717E-3</v>
      </c>
      <c r="AA17" s="1">
        <v>1.8201432595348736E-4</v>
      </c>
    </row>
    <row r="18" spans="3:27" x14ac:dyDescent="0.3">
      <c r="C18" t="s">
        <v>87</v>
      </c>
      <c r="D18" s="1">
        <f>MAX('SST_80-120'!AP$2:AP$17)</f>
        <v>3.5440511804946409E-2</v>
      </c>
      <c r="E18" s="1">
        <f>MAX('SST_80-120'!AP$20:AP$31)</f>
        <v>4.6160435152045508E-2</v>
      </c>
      <c r="F18" s="1">
        <f t="shared" si="0"/>
        <v>1.0719923347099099E-2</v>
      </c>
      <c r="H18" s="26"/>
      <c r="I18" s="26" t="s">
        <v>381</v>
      </c>
      <c r="J18" s="1">
        <f>'SST_80-120'!AI23</f>
        <v>2.2150970790863589E-2</v>
      </c>
      <c r="K18" s="1">
        <f>'SST_80-120'!AJ23</f>
        <v>5.5555555555555573E-2</v>
      </c>
      <c r="L18" s="1">
        <f>'SST_80-120'!AK23</f>
        <v>8.2238742564826406E-18</v>
      </c>
      <c r="M18" s="1">
        <f>'SST_80-120'!AL23</f>
        <v>2.0559685641206601E-17</v>
      </c>
      <c r="N18" s="1">
        <f>'SST_80-120'!AM23</f>
        <v>5.4730853441806171E-2</v>
      </c>
      <c r="O18" s="1">
        <f>'SST_80-120'!AN23</f>
        <v>9.2783112330437761E-3</v>
      </c>
      <c r="P18" s="1">
        <f>'SST_80-120'!AO23</f>
        <v>2.843367505203151E-2</v>
      </c>
      <c r="Q18" s="1">
        <f>'SST_80-120'!AP23</f>
        <v>6.7977912353145431E-3</v>
      </c>
      <c r="R18" s="1">
        <f>'SST_80-120'!AQ23</f>
        <v>7.5133224805132449E-3</v>
      </c>
      <c r="S18" s="26"/>
      <c r="T18" s="26" t="s">
        <v>381</v>
      </c>
      <c r="U18" s="1">
        <v>2.2150970790863589E-2</v>
      </c>
      <c r="V18" s="1">
        <v>5.5555555555555573E-2</v>
      </c>
      <c r="W18" s="1">
        <v>5.4730853441806171E-2</v>
      </c>
      <c r="X18" s="1">
        <v>9.2783112330437761E-3</v>
      </c>
      <c r="Y18" s="1">
        <v>2.843367505203151E-2</v>
      </c>
      <c r="Z18" s="1">
        <v>6.7977912353145431E-3</v>
      </c>
      <c r="AA18" s="1">
        <v>7.5133224805132449E-3</v>
      </c>
    </row>
    <row r="19" spans="3:27" x14ac:dyDescent="0.3">
      <c r="D19" s="1"/>
      <c r="E19" s="1"/>
      <c r="F19" s="1"/>
      <c r="H19" s="26" t="s">
        <v>435</v>
      </c>
      <c r="I19" s="26" t="s">
        <v>370</v>
      </c>
      <c r="J19" s="1">
        <f>'SST_80-120'!AI4</f>
        <v>3.5027218340470401E-3</v>
      </c>
      <c r="K19" s="1">
        <f>'SST_80-120'!AJ4</f>
        <v>2.0816681711721691E-17</v>
      </c>
      <c r="L19" s="1">
        <f>'SST_80-120'!AK4</f>
        <v>1.5860328923216521E-17</v>
      </c>
      <c r="M19" s="1">
        <f>'SST_80-120'!AL4</f>
        <v>1.5860328923216521E-17</v>
      </c>
      <c r="N19" s="1">
        <f>'SST_80-120'!AM4</f>
        <v>1.5553609434068919E-2</v>
      </c>
      <c r="O19" s="1">
        <f>'SST_80-120'!AN4</f>
        <v>3.2457179300291669E-3</v>
      </c>
      <c r="P19" s="1">
        <f>'SST_80-120'!AO4</f>
        <v>6.0402320265828813E-4</v>
      </c>
      <c r="Q19" s="1">
        <f>'SST_80-120'!AP4</f>
        <v>3.077167524379823E-3</v>
      </c>
      <c r="R19" s="1">
        <f>'SST_80-120'!AQ4</f>
        <v>2.7455231555802785E-4</v>
      </c>
      <c r="S19" s="26" t="s">
        <v>435</v>
      </c>
      <c r="T19" s="26" t="s">
        <v>370</v>
      </c>
      <c r="U19" s="1">
        <v>3.5027218340470401E-3</v>
      </c>
      <c r="V19" s="1">
        <v>2.0816681711721691E-17</v>
      </c>
      <c r="W19" s="1">
        <v>1.5553609434068919E-2</v>
      </c>
      <c r="X19" s="1">
        <v>3.2457179300291669E-3</v>
      </c>
      <c r="Y19" s="1">
        <v>6.0402320265828813E-4</v>
      </c>
      <c r="Z19" s="1">
        <v>3.077167524379823E-3</v>
      </c>
      <c r="AA19" s="1">
        <v>2.7455231555802785E-4</v>
      </c>
    </row>
    <row r="20" spans="3:27" x14ac:dyDescent="0.3">
      <c r="D20" t="s">
        <v>69</v>
      </c>
      <c r="E20" t="s">
        <v>70</v>
      </c>
      <c r="H20" s="26"/>
      <c r="I20" s="26" t="s">
        <v>381</v>
      </c>
      <c r="J20" s="1">
        <f>'SST_80-120'!AI22</f>
        <v>1.6575057683491299E-2</v>
      </c>
      <c r="K20" s="1">
        <f>'SST_80-120'!AJ22</f>
        <v>3.5714285714285719E-2</v>
      </c>
      <c r="L20" s="1">
        <f>'SST_80-120'!AK22</f>
        <v>9.9127055770103249E-18</v>
      </c>
      <c r="M20" s="1">
        <f>'SST_80-120'!AL22</f>
        <v>1.5860328923216521E-17</v>
      </c>
      <c r="N20" s="1">
        <f>'SST_80-120'!AM22</f>
        <v>0.1100349415202674</v>
      </c>
      <c r="O20" s="1">
        <f>'SST_80-120'!AN22</f>
        <v>5.6805758017492658E-2</v>
      </c>
      <c r="P20" s="1">
        <f>'SST_80-120'!AO22</f>
        <v>3.4101236104807281E-2</v>
      </c>
      <c r="Q20" s="1">
        <f>'SST_80-120'!AP22</f>
        <v>1.5918424308811088E-2</v>
      </c>
      <c r="R20" s="1">
        <f>'SST_80-120'!AQ22</f>
        <v>1.8301115776954452E-2</v>
      </c>
      <c r="S20" s="26"/>
      <c r="T20" s="26" t="s">
        <v>381</v>
      </c>
      <c r="U20" s="1">
        <v>1.6575057683491299E-2</v>
      </c>
      <c r="V20" s="1">
        <v>3.5714285714285719E-2</v>
      </c>
      <c r="W20" s="1">
        <v>0.1100349415202674</v>
      </c>
      <c r="X20" s="1">
        <v>5.6805758017492658E-2</v>
      </c>
      <c r="Y20" s="1">
        <v>3.4101236104807281E-2</v>
      </c>
      <c r="Z20" s="1">
        <v>1.5918424308811088E-2</v>
      </c>
      <c r="AA20" s="1">
        <v>1.8301115776954452E-2</v>
      </c>
    </row>
    <row r="21" spans="3:27" x14ac:dyDescent="0.3">
      <c r="C21" t="s">
        <v>88</v>
      </c>
      <c r="D21" t="s">
        <v>98</v>
      </c>
      <c r="E21">
        <v>0</v>
      </c>
      <c r="H21" s="26" t="s">
        <v>436</v>
      </c>
      <c r="I21" s="26" t="s">
        <v>370</v>
      </c>
      <c r="J21" s="1">
        <f>'SST_80-120'!AI3</f>
        <v>3.3819383225282269E-3</v>
      </c>
      <c r="K21" s="1">
        <f>'SST_80-120'!AJ3</f>
        <v>1.0408340855860839E-17</v>
      </c>
      <c r="L21" s="1">
        <f>'SST_80-120'!AK3</f>
        <v>3.0626842058625008E-17</v>
      </c>
      <c r="M21" s="1">
        <f>'SST_80-120'!AL3</f>
        <v>2.135187747010348E-17</v>
      </c>
      <c r="N21" s="1">
        <f>'SST_80-120'!AM3</f>
        <v>8.8834284338495939E-3</v>
      </c>
      <c r="O21" s="1">
        <f>'SST_80-120'!AN3</f>
        <v>1.9373488047890639E-3</v>
      </c>
      <c r="P21" s="1">
        <f>'SST_80-120'!AO3</f>
        <v>6.8228777186085665E-4</v>
      </c>
      <c r="Q21" s="1">
        <f>'SST_80-120'!AP3</f>
        <v>2.8229537742778671E-3</v>
      </c>
      <c r="R21" s="1">
        <f>'SST_80-120'!AQ3</f>
        <v>1.0254071256347059E-4</v>
      </c>
      <c r="S21" s="26" t="s">
        <v>436</v>
      </c>
      <c r="T21" s="26" t="s">
        <v>370</v>
      </c>
      <c r="U21" s="1">
        <v>3.3819383225282269E-3</v>
      </c>
      <c r="V21" s="1">
        <v>1.0408340855860839E-17</v>
      </c>
      <c r="W21" s="1">
        <v>8.8834284338495939E-3</v>
      </c>
      <c r="X21" s="1">
        <v>1.9373488047890639E-3</v>
      </c>
      <c r="Y21" s="1">
        <v>6.8228777186085665E-4</v>
      </c>
      <c r="Z21" s="1">
        <v>2.8229537742778671E-3</v>
      </c>
      <c r="AA21" s="1">
        <v>1.0254071256347059E-4</v>
      </c>
    </row>
    <row r="22" spans="3:27" x14ac:dyDescent="0.3">
      <c r="C22" t="s">
        <v>89</v>
      </c>
      <c r="D22" t="s">
        <v>90</v>
      </c>
      <c r="E22" t="s">
        <v>90</v>
      </c>
      <c r="H22" s="26"/>
      <c r="I22" s="26" t="s">
        <v>381</v>
      </c>
      <c r="J22" s="1">
        <f>'SST_80-120'!AI21</f>
        <v>6.3107828238696428E-2</v>
      </c>
      <c r="K22" s="1">
        <f>'SST_80-120'!AJ21</f>
        <v>6.8965517241379337E-2</v>
      </c>
      <c r="L22" s="1">
        <f>'SST_80-120'!AK21</f>
        <v>9.5708881433203156E-18</v>
      </c>
      <c r="M22" s="1">
        <f>'SST_80-120'!AL21</f>
        <v>2.1055953915304689E-17</v>
      </c>
      <c r="N22" s="1">
        <f>'SST_80-120'!AM21</f>
        <v>0.1047738033467301</v>
      </c>
      <c r="O22" s="1">
        <f>'SST_80-120'!AN21</f>
        <v>4.7613678297593151E-2</v>
      </c>
      <c r="P22" s="1">
        <f>'SST_80-120'!AO21</f>
        <v>3.89104698548427E-2</v>
      </c>
      <c r="Q22" s="1">
        <f>'SST_80-120'!AP21</f>
        <v>9.5873901767927761E-3</v>
      </c>
      <c r="R22" s="1">
        <f>'SST_80-120'!AQ21</f>
        <v>2.3589395496868455E-2</v>
      </c>
      <c r="S22" s="26"/>
      <c r="T22" s="26" t="s">
        <v>381</v>
      </c>
      <c r="U22" s="1">
        <v>6.3107828238696428E-2</v>
      </c>
      <c r="V22" s="1">
        <v>6.8965517241379337E-2</v>
      </c>
      <c r="W22" s="1">
        <v>0.1047738033467301</v>
      </c>
      <c r="X22" s="1">
        <v>4.7613678297593151E-2</v>
      </c>
      <c r="Y22" s="1">
        <v>3.89104698548427E-2</v>
      </c>
      <c r="Z22" s="1">
        <v>9.5873901767927761E-3</v>
      </c>
      <c r="AA22" s="1">
        <v>2.3589395496868455E-2</v>
      </c>
    </row>
    <row r="23" spans="3:27" x14ac:dyDescent="0.3">
      <c r="C23" t="s">
        <v>91</v>
      </c>
      <c r="D23">
        <v>0</v>
      </c>
      <c r="E23">
        <v>0</v>
      </c>
      <c r="H23" s="26" t="s">
        <v>437</v>
      </c>
      <c r="I23" s="26" t="s">
        <v>370</v>
      </c>
      <c r="J23" s="1">
        <f>'SST_80-120'!AI2</f>
        <v>3.2692070451104949E-3</v>
      </c>
      <c r="K23" s="1">
        <f>'SST_80-120'!AJ2</f>
        <v>1.7578531223231641E-17</v>
      </c>
      <c r="L23" s="1">
        <f>'SST_80-120'!AK2</f>
        <v>7.4014868308343768E-18</v>
      </c>
      <c r="M23" s="1">
        <f>'SST_80-120'!AL2</f>
        <v>1.4802973661668751E-17</v>
      </c>
      <c r="N23" s="1">
        <f>'SST_80-120'!AM2</f>
        <v>6.0458622965325337E-3</v>
      </c>
      <c r="O23" s="1">
        <f>'SST_80-120'!AN2</f>
        <v>7.5277777777778094E-3</v>
      </c>
      <c r="P23" s="1">
        <f>'SST_80-120'!AO2</f>
        <v>2.2222089314448131E-2</v>
      </c>
      <c r="Q23" s="1">
        <f>'SST_80-120'!AP2</f>
        <v>2.347891094704475E-2</v>
      </c>
      <c r="R23" s="1">
        <f>'SST_80-120'!AQ2</f>
        <v>1.1489881166426067E-3</v>
      </c>
      <c r="S23" s="26" t="s">
        <v>437</v>
      </c>
      <c r="T23" s="26" t="s">
        <v>370</v>
      </c>
      <c r="U23" s="1">
        <v>3.2692070451104949E-3</v>
      </c>
      <c r="V23" s="1">
        <v>1.7578531223231641E-17</v>
      </c>
      <c r="W23" s="1">
        <v>6.0458622965325337E-3</v>
      </c>
      <c r="X23" s="1">
        <v>7.5277777777778094E-3</v>
      </c>
      <c r="Y23" s="1">
        <v>2.2222089314448131E-2</v>
      </c>
      <c r="Z23" s="1">
        <v>2.347891094704475E-2</v>
      </c>
      <c r="AA23" s="1">
        <v>1.1489881166426067E-3</v>
      </c>
    </row>
    <row r="24" spans="3:27" x14ac:dyDescent="0.3">
      <c r="C24" t="s">
        <v>92</v>
      </c>
      <c r="D24">
        <v>0</v>
      </c>
      <c r="E24">
        <v>0</v>
      </c>
      <c r="H24" s="26"/>
      <c r="I24" s="26" t="s">
        <v>381</v>
      </c>
      <c r="J24" s="1">
        <f>'SST_80-120'!AI20</f>
        <v>7.3205080756887669E-2</v>
      </c>
      <c r="K24" s="1">
        <f>'SST_80-120'!AJ20</f>
        <v>9.9999999999999992E-2</v>
      </c>
      <c r="L24" s="1">
        <f>'SST_80-120'!AK20</f>
        <v>3.7007434154171876E-18</v>
      </c>
      <c r="M24" s="1">
        <f>'SST_80-120'!AL20</f>
        <v>1.8503717077085941E-17</v>
      </c>
      <c r="N24" s="1">
        <f>'SST_80-120'!AM20</f>
        <v>0.11297111269799499</v>
      </c>
      <c r="O24" s="1">
        <f>'SST_80-120'!AN20</f>
        <v>1.9402777777777751E-2</v>
      </c>
      <c r="P24" s="1">
        <f>'SST_80-120'!AO20</f>
        <v>7.2369327636119474E-2</v>
      </c>
      <c r="Q24" s="1">
        <f>'SST_80-120'!AP20</f>
        <v>4.1930063299896549E-2</v>
      </c>
      <c r="R24" s="1">
        <f>'SST_80-120'!AQ20</f>
        <v>3.5493373729176693E-2</v>
      </c>
      <c r="S24" s="26"/>
      <c r="T24" s="26" t="s">
        <v>381</v>
      </c>
      <c r="U24" s="1">
        <v>7.3205080756887669E-2</v>
      </c>
      <c r="V24" s="1">
        <v>9.9999999999999992E-2</v>
      </c>
      <c r="W24" s="1">
        <v>0.11297111269799499</v>
      </c>
      <c r="X24" s="1">
        <v>1.9402777777777751E-2</v>
      </c>
      <c r="Y24" s="1">
        <v>7.2369327636119474E-2</v>
      </c>
      <c r="Z24" s="1">
        <v>4.1930063299896549E-2</v>
      </c>
      <c r="AA24" s="1">
        <v>3.5493373729176693E-2</v>
      </c>
    </row>
    <row r="25" spans="3:27" x14ac:dyDescent="0.3">
      <c r="C25" t="s">
        <v>93</v>
      </c>
      <c r="D25">
        <f>'SST_80-120'!F2</f>
        <v>1.7241379310344831E-2</v>
      </c>
      <c r="E25">
        <f>'SST_80-120'!E20</f>
        <v>0</v>
      </c>
    </row>
    <row r="26" spans="3:27" x14ac:dyDescent="0.3">
      <c r="C26" s="2" t="s">
        <v>1</v>
      </c>
      <c r="D26" s="2">
        <f>'SST_80-120'!B2</f>
        <v>1955</v>
      </c>
      <c r="E26" s="2">
        <f>'SST_80-120'!B20</f>
        <v>514.69445586204529</v>
      </c>
    </row>
    <row r="27" spans="3:27" x14ac:dyDescent="0.3">
      <c r="E27" s="26"/>
    </row>
    <row r="28" spans="3:27" x14ac:dyDescent="0.3">
      <c r="E28" s="26"/>
    </row>
    <row r="29" spans="3:27" x14ac:dyDescent="0.3">
      <c r="E29" s="26"/>
    </row>
    <row r="30" spans="3:27" x14ac:dyDescent="0.3">
      <c r="C30" s="1">
        <f>AVERAGE(D17,D15,D13,D11,D3,D5)</f>
        <v>1.0990036138462771E-2</v>
      </c>
      <c r="D30" s="1">
        <f>AVERAGE(E17,E15,E13,E11,E3,E5)</f>
        <v>3.3012902372869947E-2</v>
      </c>
    </row>
  </sheetData>
  <conditionalFormatting sqref="C3:E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AB34"/>
  <sheetViews>
    <sheetView tabSelected="1" zoomScale="70" zoomScaleNormal="70" workbookViewId="0">
      <selection activeCell="C29" sqref="C29:D29"/>
    </sheetView>
  </sheetViews>
  <sheetFormatPr defaultRowHeight="14.4" x14ac:dyDescent="0.3"/>
  <cols>
    <col min="1" max="2" width="8.88671875" style="2" customWidth="1"/>
    <col min="3" max="3" width="29.109375" style="2" customWidth="1"/>
    <col min="4" max="4" width="13.6640625" style="2" bestFit="1" customWidth="1"/>
    <col min="5" max="5" width="14.5546875" style="2" customWidth="1"/>
    <col min="6" max="6" width="14.33203125" style="2" bestFit="1" customWidth="1"/>
    <col min="7" max="8" width="8.88671875" style="2" customWidth="1"/>
    <col min="9" max="9" width="17.5546875" style="2" bestFit="1" customWidth="1"/>
    <col min="10" max="18" width="8.88671875" style="2" customWidth="1"/>
    <col min="19" max="16384" width="8.88671875" style="2"/>
  </cols>
  <sheetData>
    <row r="2" spans="3:28" x14ac:dyDescent="0.3">
      <c r="D2" t="s">
        <v>69</v>
      </c>
      <c r="E2" t="s">
        <v>70</v>
      </c>
      <c r="F2" t="s">
        <v>71</v>
      </c>
      <c r="I2" s="26" t="s">
        <v>375</v>
      </c>
      <c r="J2" s="26" t="s">
        <v>373</v>
      </c>
      <c r="K2" s="26" t="s">
        <v>376</v>
      </c>
      <c r="L2" s="26" t="s">
        <v>374</v>
      </c>
      <c r="M2" s="26" t="s">
        <v>382</v>
      </c>
      <c r="N2" s="26" t="s">
        <v>383</v>
      </c>
      <c r="O2" s="26" t="s">
        <v>377</v>
      </c>
      <c r="P2" s="26" t="s">
        <v>378</v>
      </c>
      <c r="Q2" s="26" t="s">
        <v>379</v>
      </c>
      <c r="R2" s="26" t="s">
        <v>380</v>
      </c>
      <c r="S2" s="26" t="s">
        <v>384</v>
      </c>
      <c r="T2" s="2" t="str">
        <f>I2</f>
        <v xml:space="preserve">ply count </v>
      </c>
      <c r="U2" s="26" t="str">
        <f t="shared" ref="U2:W2" si="0">J2</f>
        <v xml:space="preserve">optimiser </v>
      </c>
      <c r="V2" s="26" t="str">
        <f t="shared" si="0"/>
        <v>LP1 error</v>
      </c>
      <c r="W2" s="26" t="str">
        <f t="shared" si="0"/>
        <v>LP2 error</v>
      </c>
      <c r="X2" s="26" t="str">
        <f>O2</f>
        <v>LP9 error</v>
      </c>
      <c r="Y2" s="26" t="str">
        <f>P2</f>
        <v>LP10 error</v>
      </c>
      <c r="Z2" s="26" t="str">
        <f>Q2</f>
        <v>LP11 error</v>
      </c>
      <c r="AA2" s="26" t="str">
        <f>R2</f>
        <v>LP12 error</v>
      </c>
      <c r="AB2" s="26" t="str">
        <f t="shared" ref="AB2" si="1">S2</f>
        <v>objective</v>
      </c>
    </row>
    <row r="3" spans="3:28" x14ac:dyDescent="0.3">
      <c r="C3" t="s">
        <v>72</v>
      </c>
      <c r="D3" s="1">
        <f>AVERAGE('SST_120-180'!AI$2:AI$17)</f>
        <v>5.001489672301386E-3</v>
      </c>
      <c r="E3" s="1">
        <f>AVERAGE('SST_120-180'!AI$20:AI$31)</f>
        <v>1.9785530290002327E-2</v>
      </c>
      <c r="F3" s="1">
        <f t="shared" ref="F3:F18" si="2">E3-D3</f>
        <v>1.4784040617700941E-2</v>
      </c>
      <c r="I3" s="26" t="s">
        <v>437</v>
      </c>
      <c r="J3" s="26" t="s">
        <v>370</v>
      </c>
      <c r="K3" s="1">
        <f>'SST_120-180'!AI17</f>
        <v>7.7350269189626177E-3</v>
      </c>
      <c r="L3" s="1">
        <f>'SST_120-180'!AJ17</f>
        <v>1.666666666666658E-2</v>
      </c>
      <c r="M3" s="1">
        <f>'SST_120-180'!AK17</f>
        <v>1.1102230246251571E-17</v>
      </c>
      <c r="N3" s="1">
        <f>'SST_120-180'!AL17</f>
        <v>1.0177044392397271E-17</v>
      </c>
      <c r="O3" s="1">
        <f>'SST_120-180'!AM17</f>
        <v>2.9532448406198591E-2</v>
      </c>
      <c r="P3" s="1">
        <f>'SST_120-180'!AN17</f>
        <v>4.0370370370370334E-3</v>
      </c>
      <c r="Q3" s="1">
        <f>'SST_120-180'!AO17</f>
        <v>2.8287526874146499E-3</v>
      </c>
      <c r="R3" s="1">
        <f>'SST_120-180'!AP17</f>
        <v>8.491860209330751E-3</v>
      </c>
      <c r="S3" s="1">
        <f>'SST_120-180'!AQ17</f>
        <v>1.3061851276994121E-3</v>
      </c>
      <c r="T3" s="26" t="str">
        <f t="shared" ref="T3:T34" si="3">I3</f>
        <v>multirow{2}{*}{120}</v>
      </c>
      <c r="U3" s="26" t="str">
        <f t="shared" ref="U3:U34" si="4">J3</f>
        <v>EA-FXI</v>
      </c>
      <c r="V3" s="1">
        <f t="shared" ref="V3:V34" si="5">K3</f>
        <v>7.7350269189626177E-3</v>
      </c>
      <c r="W3" s="1">
        <f t="shared" ref="W3:W34" si="6">L3</f>
        <v>1.666666666666658E-2</v>
      </c>
      <c r="X3" s="1">
        <f t="shared" ref="X3:X34" si="7">O3</f>
        <v>2.9532448406198591E-2</v>
      </c>
      <c r="Y3" s="1">
        <f t="shared" ref="Y3:Y34" si="8">P3</f>
        <v>4.0370370370370334E-3</v>
      </c>
      <c r="Z3" s="1">
        <f t="shared" ref="Z3:Z34" si="9">Q3</f>
        <v>2.8287526874146499E-3</v>
      </c>
      <c r="AA3" s="1">
        <f t="shared" ref="AA3:AA34" si="10">R3</f>
        <v>8.491860209330751E-3</v>
      </c>
      <c r="AB3" s="1">
        <f t="shared" ref="AB3:AB34" si="11">S3</f>
        <v>1.3061851276994121E-3</v>
      </c>
    </row>
    <row r="4" spans="3:28" x14ac:dyDescent="0.3">
      <c r="C4" t="s">
        <v>73</v>
      </c>
      <c r="D4" s="1">
        <f>MAX('SST_120-180'!AI$2:AI$17)</f>
        <v>1.3260046146793049E-2</v>
      </c>
      <c r="E4" s="1">
        <f>MAX('SST_120-180'!AI$20:AI$31)</f>
        <v>4.3003407824741782E-2</v>
      </c>
      <c r="F4" s="1">
        <f t="shared" si="2"/>
        <v>2.9743361677948735E-2</v>
      </c>
      <c r="I4" s="26"/>
      <c r="J4" s="26" t="s">
        <v>381</v>
      </c>
      <c r="K4" s="1">
        <f>'SST_120-180'!AI35</f>
        <v>1.2200846792814661E-2</v>
      </c>
      <c r="L4" s="1">
        <f>'SST_120-180'!AJ35</f>
        <v>1.110223024625157E-16</v>
      </c>
      <c r="M4" s="1">
        <f>'SST_120-180'!AK35</f>
        <v>0</v>
      </c>
      <c r="N4" s="1">
        <f>'SST_120-180'!AL35</f>
        <v>6.4763009769800799E-18</v>
      </c>
      <c r="O4" s="1">
        <f>'SST_120-180'!AM35</f>
        <v>1.4827476881322521E-3</v>
      </c>
      <c r="P4" s="1">
        <f>'SST_120-180'!AN35</f>
        <v>1.1388888888888E-3</v>
      </c>
      <c r="Q4" s="1">
        <f>'SST_120-180'!AO35</f>
        <v>2.1084213761698172E-3</v>
      </c>
      <c r="R4" s="1">
        <f>'SST_120-180'!AP35</f>
        <v>6.7357531405456972E-4</v>
      </c>
      <c r="S4" s="1">
        <f>'SST_120-180'!AQ35</f>
        <v>1.5725541547282522E-4</v>
      </c>
      <c r="T4" s="26">
        <f t="shared" si="3"/>
        <v>0</v>
      </c>
      <c r="U4" s="26" t="str">
        <f t="shared" si="4"/>
        <v>\textsc{Bella}</v>
      </c>
      <c r="V4" s="1">
        <f t="shared" si="5"/>
        <v>1.2200846792814661E-2</v>
      </c>
      <c r="W4" s="1">
        <f t="shared" si="6"/>
        <v>1.110223024625157E-16</v>
      </c>
      <c r="X4" s="1">
        <f t="shared" si="7"/>
        <v>1.4827476881322521E-3</v>
      </c>
      <c r="Y4" s="1">
        <f t="shared" si="8"/>
        <v>1.1388888888888E-3</v>
      </c>
      <c r="Z4" s="1">
        <f t="shared" si="9"/>
        <v>2.1084213761698172E-3</v>
      </c>
      <c r="AA4" s="1">
        <f t="shared" si="10"/>
        <v>6.7357531405456972E-4</v>
      </c>
      <c r="AB4" s="1">
        <f t="shared" si="11"/>
        <v>1.5725541547282522E-4</v>
      </c>
    </row>
    <row r="5" spans="3:28" x14ac:dyDescent="0.3">
      <c r="C5" t="s">
        <v>74</v>
      </c>
      <c r="D5" s="1">
        <f>AVERAGE('SST_120-180'!AJ$2:AJ$17)</f>
        <v>9.1119549219532466E-3</v>
      </c>
      <c r="E5" s="1">
        <f>AVERAGE('SST_120-180'!AJ$20:AJ$31)</f>
        <v>4.5398402269740318E-2</v>
      </c>
      <c r="F5" s="1">
        <f t="shared" si="2"/>
        <v>3.6286447347787069E-2</v>
      </c>
      <c r="I5" s="26" t="s">
        <v>438</v>
      </c>
      <c r="J5" s="26" t="s">
        <v>370</v>
      </c>
      <c r="K5" s="1">
        <f>'SST_120-180'!AI16</f>
        <v>7.4855099215767077E-3</v>
      </c>
      <c r="L5" s="1">
        <f>'SST_120-180'!AJ16</f>
        <v>1.612903225806445E-2</v>
      </c>
      <c r="M5" s="1">
        <f>'SST_120-180'!AK16</f>
        <v>1.7011481828933851E-17</v>
      </c>
      <c r="N5" s="1">
        <f>'SST_120-180'!AL16</f>
        <v>1.173171217310422E-17</v>
      </c>
      <c r="O5" s="1">
        <f>'SST_120-180'!AM16</f>
        <v>2.7196735880730179E-2</v>
      </c>
      <c r="P5" s="1">
        <f>'SST_120-180'!AN16</f>
        <v>2.3832701151353941E-3</v>
      </c>
      <c r="Q5" s="1">
        <f>'SST_120-180'!AO16</f>
        <v>1.1297578392902279E-2</v>
      </c>
      <c r="R5" s="1">
        <f>'SST_120-180'!AP16</f>
        <v>2.943341013499863E-3</v>
      </c>
      <c r="S5" s="1">
        <f>'SST_120-180'!AQ16</f>
        <v>1.1978194932411234E-3</v>
      </c>
      <c r="T5" s="26" t="str">
        <f t="shared" si="3"/>
        <v>multirow{2}{*}{124}</v>
      </c>
      <c r="U5" s="26" t="str">
        <f t="shared" si="4"/>
        <v>EA-FXI</v>
      </c>
      <c r="V5" s="1">
        <f t="shared" si="5"/>
        <v>7.4855099215767077E-3</v>
      </c>
      <c r="W5" s="1">
        <f t="shared" si="6"/>
        <v>1.612903225806445E-2</v>
      </c>
      <c r="X5" s="1">
        <f t="shared" si="7"/>
        <v>2.7196735880730179E-2</v>
      </c>
      <c r="Y5" s="1">
        <f t="shared" si="8"/>
        <v>2.3832701151353941E-3</v>
      </c>
      <c r="Z5" s="1">
        <f t="shared" si="9"/>
        <v>1.1297578392902279E-2</v>
      </c>
      <c r="AA5" s="1">
        <f t="shared" si="10"/>
        <v>2.943341013499863E-3</v>
      </c>
      <c r="AB5" s="1">
        <f t="shared" si="11"/>
        <v>1.1978194932411234E-3</v>
      </c>
    </row>
    <row r="6" spans="3:28" x14ac:dyDescent="0.3">
      <c r="C6" t="s">
        <v>75</v>
      </c>
      <c r="D6" s="1">
        <f>MAX('SST_120-180'!AJ$2:AJ$17)</f>
        <v>1.666666666666658E-2</v>
      </c>
      <c r="E6" s="1">
        <f>MAX('SST_120-180'!AJ$20:AJ$31)</f>
        <v>9.4444444444444497E-2</v>
      </c>
      <c r="F6" s="1">
        <f t="shared" si="2"/>
        <v>7.7777777777777918E-2</v>
      </c>
      <c r="I6" s="26"/>
      <c r="J6" s="26" t="s">
        <v>381</v>
      </c>
      <c r="K6" s="1">
        <f>'SST_120-180'!AI34</f>
        <v>2.7936303347885161E-2</v>
      </c>
      <c r="L6" s="1">
        <f>'SST_120-180'!AJ34</f>
        <v>1.6129032258064498E-2</v>
      </c>
      <c r="M6" s="1">
        <f>'SST_120-180'!AK34</f>
        <v>7.162729191130042E-18</v>
      </c>
      <c r="N6" s="1">
        <f>'SST_120-180'!AL34</f>
        <v>1.7906822977825101E-18</v>
      </c>
      <c r="O6" s="1">
        <f>'SST_120-180'!AM34</f>
        <v>7.5662820687283638E-3</v>
      </c>
      <c r="P6" s="1">
        <f>'SST_120-180'!AN34</f>
        <v>1.382548420663951E-2</v>
      </c>
      <c r="Q6" s="1">
        <f>'SST_120-180'!AO34</f>
        <v>2.8616548175458559E-5</v>
      </c>
      <c r="R6" s="1">
        <f>'SST_120-180'!AP34</f>
        <v>1.3517566136073449E-2</v>
      </c>
      <c r="S6" s="1">
        <f>'SST_120-180'!AQ34</f>
        <v>1.4717007773682928E-3</v>
      </c>
      <c r="T6" s="26">
        <f t="shared" si="3"/>
        <v>0</v>
      </c>
      <c r="U6" s="26" t="str">
        <f t="shared" si="4"/>
        <v>\textsc{Bella}</v>
      </c>
      <c r="V6" s="1">
        <f t="shared" si="5"/>
        <v>2.7936303347885161E-2</v>
      </c>
      <c r="W6" s="1">
        <f t="shared" si="6"/>
        <v>1.6129032258064498E-2</v>
      </c>
      <c r="X6" s="1">
        <f t="shared" si="7"/>
        <v>7.5662820687283638E-3</v>
      </c>
      <c r="Y6" s="1">
        <f t="shared" si="8"/>
        <v>1.382548420663951E-2</v>
      </c>
      <c r="Z6" s="1">
        <f t="shared" si="9"/>
        <v>2.8616548175458559E-5</v>
      </c>
      <c r="AA6" s="1">
        <f t="shared" si="10"/>
        <v>1.3517566136073449E-2</v>
      </c>
      <c r="AB6" s="1">
        <f t="shared" si="11"/>
        <v>1.4717007773682928E-3</v>
      </c>
    </row>
    <row r="7" spans="3:28" x14ac:dyDescent="0.3">
      <c r="C7" t="s">
        <v>76</v>
      </c>
      <c r="D7" s="1">
        <f>AVERAGE('SST_120-180'!AK$2:AK$17)</f>
        <v>1.0283655210541912E-17</v>
      </c>
      <c r="E7" s="1">
        <f>AVERAGE('SST_120-180'!AK$20:AK$31)</f>
        <v>7.0222502523217033E-3</v>
      </c>
      <c r="F7" s="1">
        <f t="shared" si="2"/>
        <v>7.0222502523216929E-3</v>
      </c>
      <c r="I7" s="26" t="s">
        <v>439</v>
      </c>
      <c r="J7" s="26" t="s">
        <v>370</v>
      </c>
      <c r="K7" s="1">
        <f>'SST_120-180'!AI15</f>
        <v>3.0648816047911462E-3</v>
      </c>
      <c r="L7" s="1">
        <f>'SST_120-180'!AJ15</f>
        <v>1.110223024625157E-16</v>
      </c>
      <c r="M7" s="1">
        <f>'SST_120-180'!AK15</f>
        <v>1.6046192152785469E-17</v>
      </c>
      <c r="N7" s="1">
        <f>'SST_120-180'!AL15</f>
        <v>1.387778780781446E-17</v>
      </c>
      <c r="O7" s="1">
        <f>'SST_120-180'!AM15</f>
        <v>1.3309098289166821E-2</v>
      </c>
      <c r="P7" s="1">
        <f>'SST_120-180'!AN15</f>
        <v>4.543304443359375E-3</v>
      </c>
      <c r="Q7" s="1">
        <f>'SST_120-180'!AO15</f>
        <v>1.506259055708524E-2</v>
      </c>
      <c r="R7" s="1">
        <f>'SST_120-180'!AP15</f>
        <v>1.540149853684635E-2</v>
      </c>
      <c r="S7" s="1">
        <f>'SST_120-180'!AQ15</f>
        <v>6.7125500325801316E-4</v>
      </c>
      <c r="T7" s="26" t="str">
        <f t="shared" si="3"/>
        <v>multirow{2}{*}{128}</v>
      </c>
      <c r="U7" s="26" t="str">
        <f t="shared" si="4"/>
        <v>EA-FXI</v>
      </c>
      <c r="V7" s="1">
        <f t="shared" si="5"/>
        <v>3.0648816047911462E-3</v>
      </c>
      <c r="W7" s="1">
        <f t="shared" si="6"/>
        <v>1.110223024625157E-16</v>
      </c>
      <c r="X7" s="1">
        <f t="shared" si="7"/>
        <v>1.3309098289166821E-2</v>
      </c>
      <c r="Y7" s="1">
        <f t="shared" si="8"/>
        <v>4.543304443359375E-3</v>
      </c>
      <c r="Z7" s="1">
        <f t="shared" si="9"/>
        <v>1.506259055708524E-2</v>
      </c>
      <c r="AA7" s="1">
        <f t="shared" si="10"/>
        <v>1.540149853684635E-2</v>
      </c>
      <c r="AB7" s="1">
        <f t="shared" si="11"/>
        <v>6.7125500325801316E-4</v>
      </c>
    </row>
    <row r="8" spans="3:28" x14ac:dyDescent="0.3">
      <c r="C8" t="s">
        <v>77</v>
      </c>
      <c r="D8" s="1">
        <f>MAX('SST_120-180'!AK$2:AK$17)</f>
        <v>1.7011481828933851E-17</v>
      </c>
      <c r="E8" s="1">
        <f>MAX('SST_120-180'!AK$20:AK$31)</f>
        <v>1.237179148263484E-2</v>
      </c>
      <c r="F8" s="1">
        <f t="shared" si="2"/>
        <v>1.2371791482634823E-2</v>
      </c>
      <c r="I8" s="26"/>
      <c r="J8" s="26" t="s">
        <v>381</v>
      </c>
      <c r="K8" s="1">
        <f>'SST_120-180'!AI33</f>
        <v>2.287658773652745E-2</v>
      </c>
      <c r="L8" s="1">
        <f>'SST_120-180'!AJ33</f>
        <v>3.1249999999999889E-2</v>
      </c>
      <c r="M8" s="1">
        <f>'SST_120-180'!AK33</f>
        <v>8.6736173798840355E-19</v>
      </c>
      <c r="N8" s="1">
        <f>'SST_120-180'!AL33</f>
        <v>3.4694469519536142E-18</v>
      </c>
      <c r="O8" s="1">
        <f>'SST_120-180'!AM33</f>
        <v>1.322391683734586E-2</v>
      </c>
      <c r="P8" s="1">
        <f>'SST_120-180'!AN33</f>
        <v>4.4822692871093722E-2</v>
      </c>
      <c r="Q8" s="1">
        <f>'SST_120-180'!AO33</f>
        <v>4.5005482258428306E-3</v>
      </c>
      <c r="R8" s="1">
        <f>'SST_120-180'!AP33</f>
        <v>2.7354012845364549E-3</v>
      </c>
      <c r="S8" s="1">
        <f>'SST_120-180'!AQ33</f>
        <v>3.7115838937250472E-3</v>
      </c>
      <c r="T8" s="26">
        <f t="shared" si="3"/>
        <v>0</v>
      </c>
      <c r="U8" s="26" t="str">
        <f t="shared" si="4"/>
        <v>\textsc{Bella}</v>
      </c>
      <c r="V8" s="1">
        <f t="shared" si="5"/>
        <v>2.287658773652745E-2</v>
      </c>
      <c r="W8" s="1">
        <f t="shared" si="6"/>
        <v>3.1249999999999889E-2</v>
      </c>
      <c r="X8" s="1">
        <f t="shared" si="7"/>
        <v>1.322391683734586E-2</v>
      </c>
      <c r="Y8" s="1">
        <f t="shared" si="8"/>
        <v>4.4822692871093722E-2</v>
      </c>
      <c r="Z8" s="1">
        <f t="shared" si="9"/>
        <v>4.5005482258428306E-3</v>
      </c>
      <c r="AA8" s="1">
        <f t="shared" si="10"/>
        <v>2.7354012845364549E-3</v>
      </c>
      <c r="AB8" s="1">
        <f t="shared" si="11"/>
        <v>3.7115838937250472E-3</v>
      </c>
    </row>
    <row r="9" spans="3:28" x14ac:dyDescent="0.3">
      <c r="C9" t="s">
        <v>78</v>
      </c>
      <c r="D9" s="1">
        <f>AVERAGE('SST_120-180'!AL$2:AL$17)</f>
        <v>1.0707677253899888E-17</v>
      </c>
      <c r="E9" s="1">
        <f>AVERAGE('SST_120-180'!AL$20:AL$31)</f>
        <v>9.3879608638683387E-3</v>
      </c>
      <c r="F9" s="1">
        <f t="shared" si="2"/>
        <v>9.3879608638683283E-3</v>
      </c>
      <c r="I9" s="26" t="s">
        <v>440</v>
      </c>
      <c r="J9" s="26" t="s">
        <v>370</v>
      </c>
      <c r="K9" s="1">
        <f>'SST_120-180'!AI14</f>
        <v>2.9720064046459692E-3</v>
      </c>
      <c r="L9" s="1">
        <f>'SST_120-180'!AJ14</f>
        <v>2.775557561562891E-17</v>
      </c>
      <c r="M9" s="1">
        <f>'SST_120-180'!AK14</f>
        <v>1.177509268541833E-17</v>
      </c>
      <c r="N9" s="1">
        <f>'SST_120-180'!AL14</f>
        <v>8.4107804895845195E-18</v>
      </c>
      <c r="O9" s="1">
        <f>'SST_120-180'!AM14</f>
        <v>2.25642233909773E-3</v>
      </c>
      <c r="P9" s="1">
        <f>'SST_120-180'!AN14</f>
        <v>1.589239502462644E-2</v>
      </c>
      <c r="Q9" s="1">
        <f>'SST_120-180'!AO14</f>
        <v>5.502909677292625E-3</v>
      </c>
      <c r="R9" s="1">
        <f>'SST_120-180'!AP14</f>
        <v>6.6330938139429101E-3</v>
      </c>
      <c r="S9" s="1">
        <f>'SST_120-180'!AQ14</f>
        <v>3.4077243192141572E-4</v>
      </c>
      <c r="T9" s="26" t="str">
        <f t="shared" si="3"/>
        <v>multirow{2}{*}{132}</v>
      </c>
      <c r="U9" s="26" t="str">
        <f t="shared" si="4"/>
        <v>EA-FXI</v>
      </c>
      <c r="V9" s="1">
        <f t="shared" si="5"/>
        <v>2.9720064046459692E-3</v>
      </c>
      <c r="W9" s="1">
        <f t="shared" si="6"/>
        <v>2.775557561562891E-17</v>
      </c>
      <c r="X9" s="1">
        <f t="shared" si="7"/>
        <v>2.25642233909773E-3</v>
      </c>
      <c r="Y9" s="1">
        <f t="shared" si="8"/>
        <v>1.589239502462644E-2</v>
      </c>
      <c r="Z9" s="1">
        <f t="shared" si="9"/>
        <v>5.502909677292625E-3</v>
      </c>
      <c r="AA9" s="1">
        <f t="shared" si="10"/>
        <v>6.6330938139429101E-3</v>
      </c>
      <c r="AB9" s="1">
        <f t="shared" si="11"/>
        <v>3.4077243192141572E-4</v>
      </c>
    </row>
    <row r="10" spans="3:28" x14ac:dyDescent="0.3">
      <c r="C10" t="s">
        <v>79</v>
      </c>
      <c r="D10" s="1">
        <f>MAX('SST_120-180'!AL$2:AL$17)</f>
        <v>1.992707992916948E-17</v>
      </c>
      <c r="E10" s="1">
        <f>MAX('SST_120-180'!AL$20:AL$31)</f>
        <v>1.2735667702712341E-2</v>
      </c>
      <c r="F10" s="1">
        <f t="shared" si="2"/>
        <v>1.2735667702712321E-2</v>
      </c>
      <c r="I10" s="26"/>
      <c r="J10" s="26" t="s">
        <v>381</v>
      </c>
      <c r="K10" s="1">
        <f>'SST_120-180'!AI32</f>
        <v>7.031842653602384E-3</v>
      </c>
      <c r="L10" s="1">
        <f>'SST_120-180'!AJ32</f>
        <v>1.515151515151519E-2</v>
      </c>
      <c r="M10" s="1">
        <f>'SST_120-180'!AK32</f>
        <v>5.0464682937507117E-18</v>
      </c>
      <c r="N10" s="1">
        <f>'SST_120-180'!AL32</f>
        <v>2.018587317500285E-17</v>
      </c>
      <c r="O10" s="1">
        <f>'SST_120-180'!AM32</f>
        <v>3.364781796907243E-2</v>
      </c>
      <c r="P10" s="1">
        <f>'SST_120-180'!AN32</f>
        <v>3.3836992514678449E-2</v>
      </c>
      <c r="Q10" s="1">
        <f>'SST_120-180'!AO32</f>
        <v>1.4729083943288529E-2</v>
      </c>
      <c r="R10" s="1">
        <f>'SST_120-180'!AP32</f>
        <v>1.501934866317866E-2</v>
      </c>
      <c r="S10" s="1">
        <f>'SST_120-180'!AQ32</f>
        <v>2.9986596870844218E-3</v>
      </c>
      <c r="T10" s="26">
        <f t="shared" si="3"/>
        <v>0</v>
      </c>
      <c r="U10" s="26" t="str">
        <f t="shared" si="4"/>
        <v>\textsc{Bella}</v>
      </c>
      <c r="V10" s="1">
        <f t="shared" si="5"/>
        <v>7.031842653602384E-3</v>
      </c>
      <c r="W10" s="1">
        <f t="shared" si="6"/>
        <v>1.515151515151519E-2</v>
      </c>
      <c r="X10" s="1">
        <f t="shared" si="7"/>
        <v>3.364781796907243E-2</v>
      </c>
      <c r="Y10" s="1">
        <f t="shared" si="8"/>
        <v>3.3836992514678449E-2</v>
      </c>
      <c r="Z10" s="1">
        <f t="shared" si="9"/>
        <v>1.4729083943288529E-2</v>
      </c>
      <c r="AA10" s="1">
        <f t="shared" si="10"/>
        <v>1.501934866317866E-2</v>
      </c>
      <c r="AB10" s="1">
        <f t="shared" si="11"/>
        <v>2.9986596870844218E-3</v>
      </c>
    </row>
    <row r="11" spans="3:28" x14ac:dyDescent="0.3">
      <c r="C11" t="s">
        <v>80</v>
      </c>
      <c r="D11" s="1">
        <f>AVERAGE('SST_120-180'!AM$2:AM$17)</f>
        <v>1.5010394494594065E-2</v>
      </c>
      <c r="E11" s="1">
        <f>AVERAGE('SST_120-180'!AM$20:AM$31)</f>
        <v>0.10166728098149851</v>
      </c>
      <c r="F11" s="1">
        <f t="shared" si="2"/>
        <v>8.6656886486904436E-2</v>
      </c>
      <c r="I11" s="26" t="s">
        <v>441</v>
      </c>
      <c r="J11" s="26" t="s">
        <v>370</v>
      </c>
      <c r="K11" s="1">
        <f>'SST_120-180'!AI13</f>
        <v>1.0558348488895271E-3</v>
      </c>
      <c r="L11" s="1">
        <f>'SST_120-180'!AJ13</f>
        <v>1.470588235294118E-2</v>
      </c>
      <c r="M11" s="1">
        <f>'SST_120-180'!AK13</f>
        <v>1.306144734853125E-17</v>
      </c>
      <c r="N11" s="1">
        <f>'SST_120-180'!AL13</f>
        <v>3.2653618371328129E-18</v>
      </c>
      <c r="O11" s="1">
        <f>'SST_120-180'!AM13</f>
        <v>1.402611098220052E-2</v>
      </c>
      <c r="P11" s="1">
        <f>'SST_120-180'!AN13</f>
        <v>1.067003358436786E-2</v>
      </c>
      <c r="Q11" s="1">
        <f>'SST_120-180'!AO13</f>
        <v>1.443676646864051E-2</v>
      </c>
      <c r="R11" s="1">
        <f>'SST_120-180'!AP13</f>
        <v>2.0557747347111782E-2</v>
      </c>
      <c r="S11" s="1">
        <f>'SST_120-180'!AQ13</f>
        <v>1.1590003710409652E-3</v>
      </c>
      <c r="T11" s="26" t="str">
        <f t="shared" si="3"/>
        <v>multirow{2}{*}{136}</v>
      </c>
      <c r="U11" s="26" t="str">
        <f t="shared" si="4"/>
        <v>EA-FXI</v>
      </c>
      <c r="V11" s="1">
        <f t="shared" si="5"/>
        <v>1.0558348488895271E-3</v>
      </c>
      <c r="W11" s="1">
        <f t="shared" si="6"/>
        <v>1.470588235294118E-2</v>
      </c>
      <c r="X11" s="1">
        <f t="shared" si="7"/>
        <v>1.402611098220052E-2</v>
      </c>
      <c r="Y11" s="1">
        <f t="shared" si="8"/>
        <v>1.067003358436786E-2</v>
      </c>
      <c r="Z11" s="1">
        <f t="shared" si="9"/>
        <v>1.443676646864051E-2</v>
      </c>
      <c r="AA11" s="1">
        <f t="shared" si="10"/>
        <v>2.0557747347111782E-2</v>
      </c>
      <c r="AB11" s="1">
        <f t="shared" si="11"/>
        <v>1.1590003710409652E-3</v>
      </c>
    </row>
    <row r="12" spans="3:28" x14ac:dyDescent="0.3">
      <c r="C12" t="s">
        <v>81</v>
      </c>
      <c r="D12" s="1">
        <f>MAX('SST_120-180'!AM$2:AM$17)</f>
        <v>2.9532448406198591E-2</v>
      </c>
      <c r="E12" s="1">
        <f>MAX('SST_120-180'!AM$20:AM$31)</f>
        <v>0.1947136442838929</v>
      </c>
      <c r="F12" s="1">
        <f t="shared" si="2"/>
        <v>0.16518119587769431</v>
      </c>
      <c r="I12" s="26"/>
      <c r="J12" s="26" t="s">
        <v>381</v>
      </c>
      <c r="K12" s="1">
        <f>'SST_120-180'!AI31</f>
        <v>2.455695560408536E-2</v>
      </c>
      <c r="L12" s="1">
        <f>'SST_120-180'!AJ31</f>
        <v>7.3529411764705899E-3</v>
      </c>
      <c r="M12" s="1">
        <f>'SST_120-180'!AK31</f>
        <v>7.3529411764705916E-3</v>
      </c>
      <c r="N12" s="1">
        <f>'SST_120-180'!AL31</f>
        <v>1.2735667702712341E-2</v>
      </c>
      <c r="O12" s="1">
        <f>'SST_120-180'!AM31</f>
        <v>5.4744077746247288E-2</v>
      </c>
      <c r="P12" s="1">
        <f>'SST_120-180'!AN31</f>
        <v>5.4601630877264329E-2</v>
      </c>
      <c r="Q12" s="1">
        <f>'SST_120-180'!AO31</f>
        <v>1.4154077252481139E-2</v>
      </c>
      <c r="R12" s="1">
        <f>'SST_120-180'!AP31</f>
        <v>1.525030105318302E-2</v>
      </c>
      <c r="S12" s="1">
        <f>'SST_120-180'!AQ31</f>
        <v>7.0682715403117685E-3</v>
      </c>
      <c r="T12" s="26">
        <f t="shared" si="3"/>
        <v>0</v>
      </c>
      <c r="U12" s="26" t="str">
        <f t="shared" si="4"/>
        <v>\textsc{Bella}</v>
      </c>
      <c r="V12" s="1">
        <f t="shared" si="5"/>
        <v>2.455695560408536E-2</v>
      </c>
      <c r="W12" s="1">
        <f t="shared" si="6"/>
        <v>7.3529411764705899E-3</v>
      </c>
      <c r="X12" s="1">
        <f t="shared" si="7"/>
        <v>5.4744077746247288E-2</v>
      </c>
      <c r="Y12" s="1">
        <f t="shared" si="8"/>
        <v>5.4601630877264329E-2</v>
      </c>
      <c r="Z12" s="1">
        <f t="shared" si="9"/>
        <v>1.4154077252481139E-2</v>
      </c>
      <c r="AA12" s="1">
        <f t="shared" si="10"/>
        <v>1.525030105318302E-2</v>
      </c>
      <c r="AB12" s="1">
        <f t="shared" si="11"/>
        <v>7.0682715403117685E-3</v>
      </c>
    </row>
    <row r="13" spans="3:28" x14ac:dyDescent="0.3">
      <c r="C13" t="s">
        <v>82</v>
      </c>
      <c r="D13" s="1">
        <f>AVERAGE('SST_120-180'!AN$2:AN$17)</f>
        <v>1.3891359638017187E-2</v>
      </c>
      <c r="E13" s="1">
        <f>AVERAGE('SST_120-180'!AN$20:AN$31)</f>
        <v>6.7862030687806177E-2</v>
      </c>
      <c r="F13" s="1">
        <f t="shared" si="2"/>
        <v>5.397067104978899E-2</v>
      </c>
      <c r="I13" s="26" t="s">
        <v>442</v>
      </c>
      <c r="J13" s="26" t="s">
        <v>370</v>
      </c>
      <c r="K13" s="1">
        <f>'SST_120-180'!AI12</f>
        <v>1.3260046146793049E-2</v>
      </c>
      <c r="L13" s="1">
        <f>'SST_120-180'!AJ12</f>
        <v>2.775557561562891E-17</v>
      </c>
      <c r="M13" s="1">
        <f>'SST_120-180'!AK12</f>
        <v>6.3441315692866094E-18</v>
      </c>
      <c r="N13" s="1">
        <f>'SST_120-180'!AL12</f>
        <v>2.460780605998333E-18</v>
      </c>
      <c r="O13" s="1">
        <f>'SST_120-180'!AM12</f>
        <v>1.968443433432249E-2</v>
      </c>
      <c r="P13" s="1">
        <f>'SST_120-180'!AN12</f>
        <v>6.7434402332361421E-3</v>
      </c>
      <c r="Q13" s="1">
        <f>'SST_120-180'!AO12</f>
        <v>5.4856387849227736E-3</v>
      </c>
      <c r="R13" s="1">
        <f>'SST_120-180'!AP12</f>
        <v>1.3467578728239629E-2</v>
      </c>
      <c r="S13" s="1">
        <f>'SST_120-180'!AQ12</f>
        <v>8.2024767473654482E-4</v>
      </c>
      <c r="T13" s="26" t="str">
        <f t="shared" si="3"/>
        <v>multirow{2}{*}{140}</v>
      </c>
      <c r="U13" s="26" t="str">
        <f t="shared" si="4"/>
        <v>EA-FXI</v>
      </c>
      <c r="V13" s="1">
        <f t="shared" si="5"/>
        <v>1.3260046146793049E-2</v>
      </c>
      <c r="W13" s="1">
        <f t="shared" si="6"/>
        <v>2.775557561562891E-17</v>
      </c>
      <c r="X13" s="1">
        <f t="shared" si="7"/>
        <v>1.968443433432249E-2</v>
      </c>
      <c r="Y13" s="1">
        <f t="shared" si="8"/>
        <v>6.7434402332361421E-3</v>
      </c>
      <c r="Z13" s="1">
        <f t="shared" si="9"/>
        <v>5.4856387849227736E-3</v>
      </c>
      <c r="AA13" s="1">
        <f t="shared" si="10"/>
        <v>1.3467578728239629E-2</v>
      </c>
      <c r="AB13" s="1">
        <f t="shared" si="11"/>
        <v>8.2024767473654482E-4</v>
      </c>
    </row>
    <row r="14" spans="3:28" x14ac:dyDescent="0.3">
      <c r="C14" t="s">
        <v>83</v>
      </c>
      <c r="D14" s="1">
        <f>MAX('SST_120-180'!AN$2:AN$17)</f>
        <v>4.8020928974807267E-2</v>
      </c>
      <c r="E14" s="1">
        <f>MAX('SST_120-180'!AN$20:AN$31)</f>
        <v>0.17138270844076631</v>
      </c>
      <c r="F14" s="1">
        <f t="shared" si="2"/>
        <v>0.12336177946595904</v>
      </c>
      <c r="I14" s="26"/>
      <c r="J14" s="26" t="s">
        <v>381</v>
      </c>
      <c r="K14" s="1">
        <f>'SST_120-180'!AI30</f>
        <v>4.3406796756195049E-3</v>
      </c>
      <c r="L14" s="1">
        <f>'SST_120-180'!AJ30</f>
        <v>3.5714285714285768E-2</v>
      </c>
      <c r="M14" s="1">
        <f>'SST_120-180'!AK30</f>
        <v>1.237179148263484E-2</v>
      </c>
      <c r="N14" s="1">
        <f>'SST_120-180'!AL30</f>
        <v>1.237179148263483E-2</v>
      </c>
      <c r="O14" s="1">
        <f>'SST_120-180'!AM30</f>
        <v>3.6411356899422931E-2</v>
      </c>
      <c r="P14" s="1">
        <f>'SST_120-180'!AN30</f>
        <v>3.5336734693877582E-2</v>
      </c>
      <c r="Q14" s="1">
        <f>'SST_120-180'!AO30</f>
        <v>2.2145070349128802E-2</v>
      </c>
      <c r="R14" s="1">
        <f>'SST_120-180'!AP30</f>
        <v>3.0977450959274851E-2</v>
      </c>
      <c r="S14" s="1">
        <f>'SST_120-180'!AQ30</f>
        <v>5.3188300429127602E-3</v>
      </c>
      <c r="T14" s="26">
        <f t="shared" si="3"/>
        <v>0</v>
      </c>
      <c r="U14" s="26" t="str">
        <f t="shared" si="4"/>
        <v>\textsc{Bella}</v>
      </c>
      <c r="V14" s="1">
        <f t="shared" si="5"/>
        <v>4.3406796756195049E-3</v>
      </c>
      <c r="W14" s="1">
        <f t="shared" si="6"/>
        <v>3.5714285714285768E-2</v>
      </c>
      <c r="X14" s="1">
        <f t="shared" si="7"/>
        <v>3.6411356899422931E-2</v>
      </c>
      <c r="Y14" s="1">
        <f t="shared" si="8"/>
        <v>3.5336734693877582E-2</v>
      </c>
      <c r="Z14" s="1">
        <f t="shared" si="9"/>
        <v>2.2145070349128802E-2</v>
      </c>
      <c r="AA14" s="1">
        <f t="shared" si="10"/>
        <v>3.0977450959274851E-2</v>
      </c>
      <c r="AB14" s="1">
        <f t="shared" si="11"/>
        <v>5.3188300429127602E-3</v>
      </c>
    </row>
    <row r="15" spans="3:28" x14ac:dyDescent="0.3">
      <c r="C15" t="s">
        <v>84</v>
      </c>
      <c r="D15" s="1">
        <f>AVERAGE('SST_120-180'!AO$2:AO$17)</f>
        <v>8.6373455077346627E-3</v>
      </c>
      <c r="E15" s="1">
        <f>AVERAGE('SST_120-180'!AO$20:AO$31)</f>
        <v>1.7864426113181942E-2</v>
      </c>
      <c r="F15" s="1">
        <f t="shared" si="2"/>
        <v>9.2270806054472795E-3</v>
      </c>
      <c r="I15" s="26" t="s">
        <v>443</v>
      </c>
      <c r="J15" s="26" t="s">
        <v>370</v>
      </c>
      <c r="K15" s="1">
        <f>'SST_120-180'!AI11</f>
        <v>1.2891711531604341E-2</v>
      </c>
      <c r="L15" s="1">
        <f>'SST_120-180'!AJ11</f>
        <v>5.5511151231257827E-17</v>
      </c>
      <c r="M15" s="1">
        <f>'SST_120-180'!AK11</f>
        <v>6.1679056923619797E-18</v>
      </c>
      <c r="N15" s="1">
        <f>'SST_120-180'!AL11</f>
        <v>1.6961740653995449E-17</v>
      </c>
      <c r="O15" s="1">
        <f>'SST_120-180'!AM11</f>
        <v>1.229175111492775E-2</v>
      </c>
      <c r="P15" s="1">
        <f>'SST_120-180'!AN11</f>
        <v>7.2016460905350022E-3</v>
      </c>
      <c r="Q15" s="1">
        <f>'SST_120-180'!AO11</f>
        <v>8.8318714540673582E-3</v>
      </c>
      <c r="R15" s="1">
        <f>'SST_120-180'!AP11</f>
        <v>3.396833180996039E-3</v>
      </c>
      <c r="S15" s="1">
        <f>'SST_120-180'!AQ11</f>
        <v>4.5868750713943152E-4</v>
      </c>
      <c r="T15" s="26" t="str">
        <f t="shared" si="3"/>
        <v>multirow{2}{*}{144}</v>
      </c>
      <c r="U15" s="26" t="str">
        <f t="shared" si="4"/>
        <v>EA-FXI</v>
      </c>
      <c r="V15" s="1">
        <f t="shared" si="5"/>
        <v>1.2891711531604341E-2</v>
      </c>
      <c r="W15" s="1">
        <f t="shared" si="6"/>
        <v>5.5511151231257827E-17</v>
      </c>
      <c r="X15" s="1">
        <f t="shared" si="7"/>
        <v>1.229175111492775E-2</v>
      </c>
      <c r="Y15" s="1">
        <f t="shared" si="8"/>
        <v>7.2016460905350022E-3</v>
      </c>
      <c r="Z15" s="1">
        <f t="shared" si="9"/>
        <v>8.8318714540673582E-3</v>
      </c>
      <c r="AA15" s="1">
        <f t="shared" si="10"/>
        <v>3.396833180996039E-3</v>
      </c>
      <c r="AB15" s="1">
        <f t="shared" si="11"/>
        <v>4.5868750713943152E-4</v>
      </c>
    </row>
    <row r="16" spans="3:28" x14ac:dyDescent="0.3">
      <c r="C16" t="s">
        <v>85</v>
      </c>
      <c r="D16" s="1">
        <f>MAX('SST_120-180'!AO$2:AO$17)</f>
        <v>1.7038877670098131E-2</v>
      </c>
      <c r="E16" s="1">
        <f>MAX('SST_120-180'!AO$20:AO$31)</f>
        <v>4.059794495515693E-2</v>
      </c>
      <c r="F16" s="1">
        <f t="shared" si="2"/>
        <v>2.3559067285058799E-2</v>
      </c>
      <c r="I16" s="26"/>
      <c r="J16" s="26" t="s">
        <v>381</v>
      </c>
      <c r="K16" s="1">
        <f>'SST_120-180'!AI29</f>
        <v>8.6358092348710891E-4</v>
      </c>
      <c r="L16" s="1">
        <f>'SST_120-180'!AJ29</f>
        <v>4.861111111111116E-2</v>
      </c>
      <c r="M16" s="1">
        <f>'SST_120-180'!AK29</f>
        <v>6.9444444444444319E-3</v>
      </c>
      <c r="N16" s="1">
        <f>'SST_120-180'!AL29</f>
        <v>1.2028130608117211E-2</v>
      </c>
      <c r="O16" s="1">
        <f>'SST_120-180'!AM29</f>
        <v>4.7730317136518208E-2</v>
      </c>
      <c r="P16" s="1">
        <f>'SST_120-180'!AN29</f>
        <v>1.7552672753772262E-2</v>
      </c>
      <c r="Q16" s="1">
        <f>'SST_120-180'!AO29</f>
        <v>4.4424876944673883E-3</v>
      </c>
      <c r="R16" s="1">
        <f>'SST_120-180'!AP29</f>
        <v>1.8141966285661351E-2</v>
      </c>
      <c r="S16" s="1">
        <f>'SST_120-180'!AQ29</f>
        <v>5.2989320278473955E-3</v>
      </c>
      <c r="T16" s="26">
        <f t="shared" si="3"/>
        <v>0</v>
      </c>
      <c r="U16" s="26" t="str">
        <f t="shared" si="4"/>
        <v>\textsc{Bella}</v>
      </c>
      <c r="V16" s="1">
        <f t="shared" si="5"/>
        <v>8.6358092348710891E-4</v>
      </c>
      <c r="W16" s="1">
        <f t="shared" si="6"/>
        <v>4.861111111111116E-2</v>
      </c>
      <c r="X16" s="1">
        <f t="shared" si="7"/>
        <v>4.7730317136518208E-2</v>
      </c>
      <c r="Y16" s="1">
        <f t="shared" si="8"/>
        <v>1.7552672753772262E-2</v>
      </c>
      <c r="Z16" s="1">
        <f t="shared" si="9"/>
        <v>4.4424876944673883E-3</v>
      </c>
      <c r="AA16" s="1">
        <f t="shared" si="10"/>
        <v>1.8141966285661351E-2</v>
      </c>
      <c r="AB16" s="1">
        <f t="shared" si="11"/>
        <v>5.2989320278473955E-3</v>
      </c>
    </row>
    <row r="17" spans="3:28" x14ac:dyDescent="0.3">
      <c r="C17" t="s">
        <v>86</v>
      </c>
      <c r="D17" s="1">
        <f>AVERAGE('SST_120-180'!AP$2:AP$17)</f>
        <v>7.4435297886489239E-3</v>
      </c>
      <c r="E17" s="1">
        <f>AVERAGE('SST_120-180'!AP$20:AP$31)</f>
        <v>1.3940089907719331E-2</v>
      </c>
      <c r="F17" s="1">
        <f t="shared" si="2"/>
        <v>6.4965601190704074E-3</v>
      </c>
      <c r="I17" s="26" t="s">
        <v>444</v>
      </c>
      <c r="J17" s="26" t="s">
        <v>370</v>
      </c>
      <c r="K17" s="1">
        <f>'SST_120-180'!AI10</f>
        <v>9.7022661789848696E-4</v>
      </c>
      <c r="L17" s="1">
        <f>'SST_120-180'!AJ10</f>
        <v>1.351351351351349E-2</v>
      </c>
      <c r="M17" s="1">
        <f>'SST_120-180'!AK10</f>
        <v>1.200241107702872E-17</v>
      </c>
      <c r="N17" s="1">
        <f>'SST_120-180'!AL10</f>
        <v>1.200241107702872E-17</v>
      </c>
      <c r="O17" s="1">
        <f>'SST_120-180'!AM10</f>
        <v>1.1509480196871039E-2</v>
      </c>
      <c r="P17" s="1">
        <f>'SST_120-180'!AN10</f>
        <v>2.2163050559690419E-2</v>
      </c>
      <c r="Q17" s="1">
        <f>'SST_120-180'!AO10</f>
        <v>3.1518527106193031E-3</v>
      </c>
      <c r="R17" s="1">
        <f>'SST_120-180'!AP10</f>
        <v>1.318195538897602E-2</v>
      </c>
      <c r="S17" s="1">
        <f>'SST_120-180'!AQ10</f>
        <v>9.9092345506994299E-4</v>
      </c>
      <c r="T17" s="26" t="str">
        <f t="shared" si="3"/>
        <v>multirow{2}{*}{148}</v>
      </c>
      <c r="U17" s="26" t="str">
        <f t="shared" si="4"/>
        <v>EA-FXI</v>
      </c>
      <c r="V17" s="1">
        <f t="shared" si="5"/>
        <v>9.7022661789848696E-4</v>
      </c>
      <c r="W17" s="1">
        <f t="shared" si="6"/>
        <v>1.351351351351349E-2</v>
      </c>
      <c r="X17" s="1">
        <f t="shared" si="7"/>
        <v>1.1509480196871039E-2</v>
      </c>
      <c r="Y17" s="1">
        <f t="shared" si="8"/>
        <v>2.2163050559690419E-2</v>
      </c>
      <c r="Z17" s="1">
        <f t="shared" si="9"/>
        <v>3.1518527106193031E-3</v>
      </c>
      <c r="AA17" s="1">
        <f t="shared" si="10"/>
        <v>1.318195538897602E-2</v>
      </c>
      <c r="AB17" s="1">
        <f t="shared" si="11"/>
        <v>9.9092345506994299E-4</v>
      </c>
    </row>
    <row r="18" spans="3:28" x14ac:dyDescent="0.3">
      <c r="C18" t="s">
        <v>87</v>
      </c>
      <c r="D18" s="1">
        <f>MAX('SST_120-180'!AP$2:AP$17)</f>
        <v>2.0557747347111782E-2</v>
      </c>
      <c r="E18" s="1">
        <f>MAX('SST_120-180'!AP$20:AP$31)</f>
        <v>3.0977450959274851E-2</v>
      </c>
      <c r="F18" s="1">
        <f t="shared" si="2"/>
        <v>1.0419703612163069E-2</v>
      </c>
      <c r="I18" s="26"/>
      <c r="J18" s="26" t="s">
        <v>381</v>
      </c>
      <c r="K18" s="1">
        <f>'SST_120-180'!AI28</f>
        <v>5.786530138858284E-3</v>
      </c>
      <c r="L18" s="1">
        <f>'SST_120-180'!AJ28</f>
        <v>6.0810810810810842E-2</v>
      </c>
      <c r="M18" s="1">
        <f>'SST_120-180'!AK28</f>
        <v>1.1703045997087E-2</v>
      </c>
      <c r="N18" s="1">
        <f>'SST_120-180'!AL28</f>
        <v>1.1703045997087E-2</v>
      </c>
      <c r="O18" s="1">
        <f>'SST_120-180'!AM28</f>
        <v>6.7843035603216473E-2</v>
      </c>
      <c r="P18" s="1">
        <f>'SST_120-180'!AN28</f>
        <v>2.9798333761080491E-3</v>
      </c>
      <c r="Q18" s="1">
        <f>'SST_120-180'!AO28</f>
        <v>1.2775419266501159E-2</v>
      </c>
      <c r="R18" s="1">
        <f>'SST_120-180'!AP28</f>
        <v>2.5481266877879539E-2</v>
      </c>
      <c r="S18" s="1">
        <f>'SST_120-180'!AQ28</f>
        <v>9.1555018284614192E-3</v>
      </c>
      <c r="T18" s="26">
        <f t="shared" si="3"/>
        <v>0</v>
      </c>
      <c r="U18" s="26" t="str">
        <f t="shared" si="4"/>
        <v>\textsc{Bella}</v>
      </c>
      <c r="V18" s="1">
        <f t="shared" si="5"/>
        <v>5.786530138858284E-3</v>
      </c>
      <c r="W18" s="1">
        <f t="shared" si="6"/>
        <v>6.0810810810810842E-2</v>
      </c>
      <c r="X18" s="1">
        <f t="shared" si="7"/>
        <v>6.7843035603216473E-2</v>
      </c>
      <c r="Y18" s="1">
        <f t="shared" si="8"/>
        <v>2.9798333761080491E-3</v>
      </c>
      <c r="Z18" s="1">
        <f t="shared" si="9"/>
        <v>1.2775419266501159E-2</v>
      </c>
      <c r="AA18" s="1">
        <f t="shared" si="10"/>
        <v>2.5481266877879539E-2</v>
      </c>
      <c r="AB18" s="1">
        <f t="shared" si="11"/>
        <v>9.1555018284614192E-3</v>
      </c>
    </row>
    <row r="19" spans="3:28" x14ac:dyDescent="0.3">
      <c r="D19" s="1"/>
      <c r="E19" s="1"/>
      <c r="F19" s="1"/>
      <c r="I19" s="26" t="s">
        <v>445</v>
      </c>
      <c r="J19" s="26" t="s">
        <v>370</v>
      </c>
      <c r="K19" s="1">
        <f>'SST_120-180'!AI9</f>
        <v>9.4469433848012874E-4</v>
      </c>
      <c r="L19" s="1">
        <f>'SST_120-180'!AJ9</f>
        <v>1.315789473684204E-2</v>
      </c>
      <c r="M19" s="1">
        <f>'SST_120-180'!AK9</f>
        <v>1.4608197692436269E-17</v>
      </c>
      <c r="N19" s="1">
        <f>'SST_120-180'!AL9</f>
        <v>1.168655815394902E-17</v>
      </c>
      <c r="O19" s="1">
        <f>'SST_120-180'!AM9</f>
        <v>2.1937316251633861E-2</v>
      </c>
      <c r="P19" s="1">
        <f>'SST_120-180'!AN9</f>
        <v>1.0002824755795361E-2</v>
      </c>
      <c r="Q19" s="1">
        <f>'SST_120-180'!AO9</f>
        <v>1.0221318821203629E-2</v>
      </c>
      <c r="R19" s="1">
        <f>'SST_120-180'!AP9</f>
        <v>2.4857668956124661E-3</v>
      </c>
      <c r="S19" s="1">
        <f>'SST_120-180'!AQ9</f>
        <v>8.6597938422233788E-4</v>
      </c>
      <c r="T19" s="26" t="str">
        <f t="shared" si="3"/>
        <v>multirow{2}{*}{152}</v>
      </c>
      <c r="U19" s="26" t="str">
        <f t="shared" si="4"/>
        <v>EA-FXI</v>
      </c>
      <c r="V19" s="1">
        <f t="shared" si="5"/>
        <v>9.4469433848012874E-4</v>
      </c>
      <c r="W19" s="1">
        <f t="shared" si="6"/>
        <v>1.315789473684204E-2</v>
      </c>
      <c r="X19" s="1">
        <f t="shared" si="7"/>
        <v>2.1937316251633861E-2</v>
      </c>
      <c r="Y19" s="1">
        <f t="shared" si="8"/>
        <v>1.0002824755795361E-2</v>
      </c>
      <c r="Z19" s="1">
        <f t="shared" si="9"/>
        <v>1.0221318821203629E-2</v>
      </c>
      <c r="AA19" s="1">
        <f t="shared" si="10"/>
        <v>2.4857668956124661E-3</v>
      </c>
      <c r="AB19" s="1">
        <f t="shared" si="11"/>
        <v>8.6597938422233788E-4</v>
      </c>
    </row>
    <row r="20" spans="3:28" x14ac:dyDescent="0.3">
      <c r="D20" t="s">
        <v>69</v>
      </c>
      <c r="E20" t="s">
        <v>70</v>
      </c>
      <c r="I20" s="26"/>
      <c r="J20" s="26" t="s">
        <v>381</v>
      </c>
      <c r="K20" s="1">
        <f>'SST_120-180'!AI27</f>
        <v>8.1812929593515216E-4</v>
      </c>
      <c r="L20" s="1">
        <f>'SST_120-180'!AJ27</f>
        <v>4.6052631578947428E-2</v>
      </c>
      <c r="M20" s="1">
        <f>'SST_120-180'!AK27</f>
        <v>6.5789473684210436E-3</v>
      </c>
      <c r="N20" s="1">
        <f>'SST_120-180'!AL27</f>
        <v>1.1395071102426831E-2</v>
      </c>
      <c r="O20" s="1">
        <f>'SST_120-180'!AM27</f>
        <v>9.1007299379848167E-2</v>
      </c>
      <c r="P20" s="1">
        <f>'SST_120-180'!AN27</f>
        <v>2.0528457136608891E-2</v>
      </c>
      <c r="Q20" s="1">
        <f>'SST_120-180'!AO27</f>
        <v>3.9962531721053074E-3</v>
      </c>
      <c r="R20" s="1">
        <f>'SST_120-180'!AP27</f>
        <v>3.7976994238524409E-3</v>
      </c>
      <c r="S20" s="1">
        <f>'SST_120-180'!AQ27</f>
        <v>1.0855652864043526E-2</v>
      </c>
      <c r="T20" s="26">
        <f t="shared" si="3"/>
        <v>0</v>
      </c>
      <c r="U20" s="26" t="str">
        <f t="shared" si="4"/>
        <v>\textsc{Bella}</v>
      </c>
      <c r="V20" s="1">
        <f t="shared" si="5"/>
        <v>8.1812929593515216E-4</v>
      </c>
      <c r="W20" s="1">
        <f t="shared" si="6"/>
        <v>4.6052631578947428E-2</v>
      </c>
      <c r="X20" s="1">
        <f t="shared" si="7"/>
        <v>9.1007299379848167E-2</v>
      </c>
      <c r="Y20" s="1">
        <f t="shared" si="8"/>
        <v>2.0528457136608891E-2</v>
      </c>
      <c r="Z20" s="1">
        <f t="shared" si="9"/>
        <v>3.9962531721053074E-3</v>
      </c>
      <c r="AA20" s="1">
        <f t="shared" si="10"/>
        <v>3.7976994238524409E-3</v>
      </c>
      <c r="AB20" s="1">
        <f t="shared" si="11"/>
        <v>1.0855652864043526E-2</v>
      </c>
    </row>
    <row r="21" spans="3:28" x14ac:dyDescent="0.3">
      <c r="C21" t="s">
        <v>88</v>
      </c>
      <c r="D21">
        <v>0</v>
      </c>
      <c r="E21">
        <v>0</v>
      </c>
      <c r="I21" s="26" t="s">
        <v>446</v>
      </c>
      <c r="J21" s="26" t="s">
        <v>370</v>
      </c>
      <c r="K21" s="1">
        <f>'SST_120-180'!AI8</f>
        <v>9.2047140672420202E-4</v>
      </c>
      <c r="L21" s="1">
        <f>'SST_120-180'!AJ8</f>
        <v>1.282051282051286E-2</v>
      </c>
      <c r="M21" s="1">
        <f>'SST_120-180'!AK8</f>
        <v>9.2518585385429707E-18</v>
      </c>
      <c r="N21" s="1">
        <f>'SST_120-180'!AL8</f>
        <v>1.992707992916948E-17</v>
      </c>
      <c r="O21" s="1">
        <f>'SST_120-180'!AM8</f>
        <v>2.7369491799078549E-4</v>
      </c>
      <c r="P21" s="1">
        <f>'SST_120-180'!AN8</f>
        <v>7.6598560326370663E-3</v>
      </c>
      <c r="Q21" s="1">
        <f>'SST_120-180'!AO8</f>
        <v>1.2667278979250589E-2</v>
      </c>
      <c r="R21" s="1">
        <f>'SST_120-180'!AP8</f>
        <v>1.467245791067537E-3</v>
      </c>
      <c r="S21" s="1">
        <f>'SST_120-180'!AQ8</f>
        <v>3.8657388688996113E-4</v>
      </c>
      <c r="T21" s="26" t="str">
        <f t="shared" si="3"/>
        <v>multirow{2}{*}{156}</v>
      </c>
      <c r="U21" s="26" t="str">
        <f t="shared" si="4"/>
        <v>EA-FXI</v>
      </c>
      <c r="V21" s="1">
        <f t="shared" si="5"/>
        <v>9.2047140672420202E-4</v>
      </c>
      <c r="W21" s="1">
        <f t="shared" si="6"/>
        <v>1.282051282051286E-2</v>
      </c>
      <c r="X21" s="1">
        <f t="shared" si="7"/>
        <v>2.7369491799078549E-4</v>
      </c>
      <c r="Y21" s="1">
        <f t="shared" si="8"/>
        <v>7.6598560326370663E-3</v>
      </c>
      <c r="Z21" s="1">
        <f t="shared" si="9"/>
        <v>1.2667278979250589E-2</v>
      </c>
      <c r="AA21" s="1">
        <f t="shared" si="10"/>
        <v>1.467245791067537E-3</v>
      </c>
      <c r="AB21" s="1">
        <f t="shared" si="11"/>
        <v>3.8657388688996113E-4</v>
      </c>
    </row>
    <row r="22" spans="3:28" x14ac:dyDescent="0.3">
      <c r="C22" t="s">
        <v>89</v>
      </c>
      <c r="D22" t="s">
        <v>90</v>
      </c>
      <c r="E22" t="s">
        <v>90</v>
      </c>
      <c r="I22" s="26"/>
      <c r="J22" s="26" t="s">
        <v>381</v>
      </c>
      <c r="K22" s="1">
        <f>'SST_120-180'!AI26</f>
        <v>1.8310297824044929E-2</v>
      </c>
      <c r="L22" s="1">
        <f>'SST_120-180'!AJ26</f>
        <v>1.9230769230769221E-2</v>
      </c>
      <c r="M22" s="1">
        <f>'SST_120-180'!AK26</f>
        <v>1.11028897921082E-2</v>
      </c>
      <c r="N22" s="1">
        <f>'SST_120-180'!AL26</f>
        <v>1.1102889792108181E-2</v>
      </c>
      <c r="O22" s="1">
        <f>'SST_120-180'!AM26</f>
        <v>8.0144003798755942E-2</v>
      </c>
      <c r="P22" s="1">
        <f>'SST_120-180'!AN26</f>
        <v>5.1538082233348527E-2</v>
      </c>
      <c r="Q22" s="1">
        <f>'SST_120-180'!AO26</f>
        <v>6.6445471867981054E-3</v>
      </c>
      <c r="R22" s="1">
        <f>'SST_120-180'!AP26</f>
        <v>7.283305910635092E-3</v>
      </c>
      <c r="S22" s="1">
        <f>'SST_120-180'!AQ26</f>
        <v>9.8815213091042048E-3</v>
      </c>
      <c r="T22" s="26">
        <f t="shared" si="3"/>
        <v>0</v>
      </c>
      <c r="U22" s="26" t="str">
        <f t="shared" si="4"/>
        <v>\textsc{Bella}</v>
      </c>
      <c r="V22" s="1">
        <f t="shared" si="5"/>
        <v>1.8310297824044929E-2</v>
      </c>
      <c r="W22" s="1">
        <f t="shared" si="6"/>
        <v>1.9230769230769221E-2</v>
      </c>
      <c r="X22" s="1">
        <f t="shared" si="7"/>
        <v>8.0144003798755942E-2</v>
      </c>
      <c r="Y22" s="1">
        <f t="shared" si="8"/>
        <v>5.1538082233348527E-2</v>
      </c>
      <c r="Z22" s="1">
        <f t="shared" si="9"/>
        <v>6.6445471867981054E-3</v>
      </c>
      <c r="AA22" s="1">
        <f t="shared" si="10"/>
        <v>7.283305910635092E-3</v>
      </c>
      <c r="AB22" s="1">
        <f t="shared" si="11"/>
        <v>9.8815213091042048E-3</v>
      </c>
    </row>
    <row r="23" spans="3:28" x14ac:dyDescent="0.3">
      <c r="C23" t="s">
        <v>91</v>
      </c>
      <c r="D23">
        <v>0</v>
      </c>
      <c r="E23">
        <v>0</v>
      </c>
      <c r="I23" s="26" t="s">
        <v>447</v>
      </c>
      <c r="J23" s="26" t="s">
        <v>370</v>
      </c>
      <c r="K23" s="1">
        <f>'SST_120-180'!AI7</f>
        <v>8.9745962155614312E-4</v>
      </c>
      <c r="L23" s="1">
        <f>'SST_120-180'!AJ7</f>
        <v>1.2500000000000009E-2</v>
      </c>
      <c r="M23" s="1">
        <f>'SST_120-180'!AK7</f>
        <v>1.1102230246251571E-17</v>
      </c>
      <c r="N23" s="1">
        <f>'SST_120-180'!AL7</f>
        <v>0</v>
      </c>
      <c r="O23" s="1">
        <f>'SST_120-180'!AM7</f>
        <v>2.2862890209870419E-3</v>
      </c>
      <c r="P23" s="1">
        <f>'SST_120-180'!AN7</f>
        <v>7.7324218749999646E-3</v>
      </c>
      <c r="Q23" s="1">
        <f>'SST_120-180'!AO7</f>
        <v>1.092154059003605E-2</v>
      </c>
      <c r="R23" s="1">
        <f>'SST_120-180'!AP7</f>
        <v>2.7198610337604979E-3</v>
      </c>
      <c r="S23" s="1">
        <f>'SST_120-180'!AQ7</f>
        <v>3.4875059221556152E-4</v>
      </c>
      <c r="T23" s="26" t="str">
        <f t="shared" si="3"/>
        <v>multirow{2}{*}{160}</v>
      </c>
      <c r="U23" s="26" t="str">
        <f t="shared" si="4"/>
        <v>EA-FXI</v>
      </c>
      <c r="V23" s="1">
        <f t="shared" si="5"/>
        <v>8.9745962155614312E-4</v>
      </c>
      <c r="W23" s="1">
        <f t="shared" si="6"/>
        <v>1.2500000000000009E-2</v>
      </c>
      <c r="X23" s="1">
        <f t="shared" si="7"/>
        <v>2.2862890209870419E-3</v>
      </c>
      <c r="Y23" s="1">
        <f t="shared" si="8"/>
        <v>7.7324218749999646E-3</v>
      </c>
      <c r="Z23" s="1">
        <f t="shared" si="9"/>
        <v>1.092154059003605E-2</v>
      </c>
      <c r="AA23" s="1">
        <f t="shared" si="10"/>
        <v>2.7198610337604979E-3</v>
      </c>
      <c r="AB23" s="1">
        <f t="shared" si="11"/>
        <v>3.4875059221556152E-4</v>
      </c>
    </row>
    <row r="24" spans="3:28" x14ac:dyDescent="0.3">
      <c r="C24" t="s">
        <v>92</v>
      </c>
      <c r="D24">
        <v>0</v>
      </c>
      <c r="E24">
        <v>0</v>
      </c>
      <c r="I24" s="26"/>
      <c r="J24" s="26" t="s">
        <v>381</v>
      </c>
      <c r="K24" s="1">
        <f>'SST_120-180'!AI25</f>
        <v>3.4927857925749331E-2</v>
      </c>
      <c r="L24" s="1">
        <f>'SST_120-180'!AJ25</f>
        <v>4.3749999999999983E-2</v>
      </c>
      <c r="M24" s="1">
        <f>'SST_120-180'!AK25</f>
        <v>6.2499999999999934E-3</v>
      </c>
      <c r="N24" s="1">
        <f>'SST_120-180'!AL25</f>
        <v>1.082531754730549E-2</v>
      </c>
      <c r="O24" s="1">
        <f>'SST_120-180'!AM25</f>
        <v>7.5607964826904961E-2</v>
      </c>
      <c r="P24" s="1">
        <f>'SST_120-180'!AN25</f>
        <v>5.0899414062499912E-2</v>
      </c>
      <c r="Q24" s="1">
        <f>'SST_120-180'!AO25</f>
        <v>8.8442317367279921E-3</v>
      </c>
      <c r="R24" s="1">
        <f>'SST_120-180'!AP25</f>
        <v>1.8081663215734069E-3</v>
      </c>
      <c r="S24" s="1">
        <f>'SST_120-180'!AQ25</f>
        <v>1.152282235691306E-2</v>
      </c>
      <c r="T24" s="26">
        <f t="shared" si="3"/>
        <v>0</v>
      </c>
      <c r="U24" s="26" t="str">
        <f t="shared" si="4"/>
        <v>\textsc{Bella}</v>
      </c>
      <c r="V24" s="1">
        <f t="shared" si="5"/>
        <v>3.4927857925749331E-2</v>
      </c>
      <c r="W24" s="1">
        <f t="shared" si="6"/>
        <v>4.3749999999999983E-2</v>
      </c>
      <c r="X24" s="1">
        <f t="shared" si="7"/>
        <v>7.5607964826904961E-2</v>
      </c>
      <c r="Y24" s="1">
        <f t="shared" si="8"/>
        <v>5.0899414062499912E-2</v>
      </c>
      <c r="Z24" s="1">
        <f t="shared" si="9"/>
        <v>8.8442317367279921E-3</v>
      </c>
      <c r="AA24" s="1">
        <f t="shared" si="10"/>
        <v>1.8081663215734069E-3</v>
      </c>
      <c r="AB24" s="1">
        <f t="shared" si="11"/>
        <v>1.152282235691306E-2</v>
      </c>
    </row>
    <row r="25" spans="3:28" x14ac:dyDescent="0.3">
      <c r="C25" t="s">
        <v>93</v>
      </c>
      <c r="D25">
        <f>'SST_120-180'!F2</f>
        <v>0</v>
      </c>
      <c r="E25">
        <f>'SST_120-180'!E38</f>
        <v>0</v>
      </c>
      <c r="I25" s="26" t="s">
        <v>448</v>
      </c>
      <c r="J25" s="26" t="s">
        <v>370</v>
      </c>
      <c r="K25" s="1">
        <f>'SST_120-180'!AI6</f>
        <v>8.0518785102973861E-3</v>
      </c>
      <c r="L25" s="1">
        <f>'SST_120-180'!AJ6</f>
        <v>1.219512195121952E-2</v>
      </c>
      <c r="M25" s="1">
        <f>'SST_120-180'!AK6</f>
        <v>8.1235831070133416E-18</v>
      </c>
      <c r="N25" s="1">
        <f>'SST_120-180'!AL6</f>
        <v>1.9024797843918651E-17</v>
      </c>
      <c r="O25" s="1">
        <f>'SST_120-180'!AM6</f>
        <v>2.984538732240138E-3</v>
      </c>
      <c r="P25" s="1">
        <f>'SST_120-180'!AN6</f>
        <v>2.8616096690413682E-2</v>
      </c>
      <c r="Q25" s="1">
        <f>'SST_120-180'!AO6</f>
        <v>6.5107365040946302E-3</v>
      </c>
      <c r="R25" s="1">
        <f>'SST_120-180'!AP6</f>
        <v>1.9696388915310288E-3</v>
      </c>
      <c r="S25" s="1">
        <f>'SST_120-180'!AQ6</f>
        <v>1.0876113753778335E-3</v>
      </c>
      <c r="T25" s="26" t="str">
        <f t="shared" si="3"/>
        <v>multirow{2}{*}{164}</v>
      </c>
      <c r="U25" s="26" t="str">
        <f t="shared" si="4"/>
        <v>EA-FXI</v>
      </c>
      <c r="V25" s="1">
        <f t="shared" si="5"/>
        <v>8.0518785102973861E-3</v>
      </c>
      <c r="W25" s="1">
        <f t="shared" si="6"/>
        <v>1.219512195121952E-2</v>
      </c>
      <c r="X25" s="1">
        <f t="shared" si="7"/>
        <v>2.984538732240138E-3</v>
      </c>
      <c r="Y25" s="1">
        <f t="shared" si="8"/>
        <v>2.8616096690413682E-2</v>
      </c>
      <c r="Z25" s="1">
        <f t="shared" si="9"/>
        <v>6.5107365040946302E-3</v>
      </c>
      <c r="AA25" s="1">
        <f t="shared" si="10"/>
        <v>1.9696388915310288E-3</v>
      </c>
      <c r="AB25" s="1">
        <f t="shared" si="11"/>
        <v>1.0876113753778335E-3</v>
      </c>
    </row>
    <row r="26" spans="3:28" x14ac:dyDescent="0.3">
      <c r="C26" s="2" t="s">
        <v>1</v>
      </c>
      <c r="D26" s="2">
        <f>'SST_120-180'!B2</f>
        <v>3352</v>
      </c>
      <c r="E26" s="2">
        <f>'SST_120-180'!B20</f>
        <v>1684.667845726013</v>
      </c>
      <c r="I26" s="26"/>
      <c r="J26" s="26" t="s">
        <v>381</v>
      </c>
      <c r="K26" s="1">
        <f>'SST_120-180'!AI24</f>
        <v>4.3003407824741782E-2</v>
      </c>
      <c r="L26" s="1">
        <f>'SST_120-180'!AJ24</f>
        <v>6.7073170731707363E-2</v>
      </c>
      <c r="M26" s="1">
        <f>'SST_120-180'!AK24</f>
        <v>6.0975609756097624E-3</v>
      </c>
      <c r="N26" s="1">
        <f>'SST_120-180'!AL24</f>
        <v>1.056128541200535E-2</v>
      </c>
      <c r="O26" s="1">
        <f>'SST_120-180'!AM24</f>
        <v>8.7129174842531437E-2</v>
      </c>
      <c r="P26" s="1">
        <f>'SST_120-180'!AN24</f>
        <v>4.1766116278057493E-2</v>
      </c>
      <c r="Q26" s="1">
        <f>'SST_120-180'!AO24</f>
        <v>2.5575654585516382E-2</v>
      </c>
      <c r="R26" s="1">
        <f>'SST_120-180'!AP24</f>
        <v>1.7527273038751859E-2</v>
      </c>
      <c r="S26" s="1">
        <f>'SST_120-180'!AQ24</f>
        <v>1.6645324301891064E-2</v>
      </c>
      <c r="T26" s="26">
        <f t="shared" si="3"/>
        <v>0</v>
      </c>
      <c r="U26" s="26" t="str">
        <f t="shared" si="4"/>
        <v>\textsc{Bella}</v>
      </c>
      <c r="V26" s="1">
        <f t="shared" si="5"/>
        <v>4.3003407824741782E-2</v>
      </c>
      <c r="W26" s="1">
        <f t="shared" si="6"/>
        <v>6.7073170731707363E-2</v>
      </c>
      <c r="X26" s="1">
        <f t="shared" si="7"/>
        <v>8.7129174842531437E-2</v>
      </c>
      <c r="Y26" s="1">
        <f t="shared" si="8"/>
        <v>4.1766116278057493E-2</v>
      </c>
      <c r="Z26" s="1">
        <f t="shared" si="9"/>
        <v>2.5575654585516382E-2</v>
      </c>
      <c r="AA26" s="1">
        <f t="shared" si="10"/>
        <v>1.7527273038751859E-2</v>
      </c>
      <c r="AB26" s="1">
        <f t="shared" si="11"/>
        <v>1.6645324301891064E-2</v>
      </c>
    </row>
    <row r="27" spans="3:28" x14ac:dyDescent="0.3">
      <c r="E27" s="26"/>
      <c r="I27" s="26" t="s">
        <v>449</v>
      </c>
      <c r="J27" s="26" t="s">
        <v>370</v>
      </c>
      <c r="K27" s="1">
        <f>'SST_120-180'!AI5</f>
        <v>4.6702957787293784E-3</v>
      </c>
      <c r="L27" s="1">
        <f>'SST_120-180'!AJ5</f>
        <v>2.775557561562891E-17</v>
      </c>
      <c r="M27" s="1">
        <f>'SST_120-180'!AK5</f>
        <v>1.156482317317871E-17</v>
      </c>
      <c r="N27" s="1">
        <f>'SST_120-180'!AL5</f>
        <v>1.5199481884749171E-17</v>
      </c>
      <c r="O27" s="1">
        <f>'SST_120-180'!AM5</f>
        <v>1.112013003410078E-2</v>
      </c>
      <c r="P27" s="1">
        <f>'SST_120-180'!AN5</f>
        <v>1.019395853579529E-2</v>
      </c>
      <c r="Q27" s="1">
        <f>'SST_120-180'!AO5</f>
        <v>1.7038877670098131E-2</v>
      </c>
      <c r="R27" s="1">
        <f>'SST_120-180'!AP5</f>
        <v>1.367630010835485E-2</v>
      </c>
      <c r="S27" s="1">
        <f>'SST_120-180'!AQ5</f>
        <v>7.2675028217599694E-4</v>
      </c>
      <c r="T27" s="26" t="str">
        <f t="shared" si="3"/>
        <v>multirow{2}{*}{168}</v>
      </c>
      <c r="U27" s="26" t="str">
        <f t="shared" si="4"/>
        <v>EA-FXI</v>
      </c>
      <c r="V27" s="1">
        <f t="shared" si="5"/>
        <v>4.6702957787293784E-3</v>
      </c>
      <c r="W27" s="1">
        <f t="shared" si="6"/>
        <v>2.775557561562891E-17</v>
      </c>
      <c r="X27" s="1">
        <f t="shared" si="7"/>
        <v>1.112013003410078E-2</v>
      </c>
      <c r="Y27" s="1">
        <f t="shared" si="8"/>
        <v>1.019395853579529E-2</v>
      </c>
      <c r="Z27" s="1">
        <f t="shared" si="9"/>
        <v>1.7038877670098131E-2</v>
      </c>
      <c r="AA27" s="1">
        <f t="shared" si="10"/>
        <v>1.367630010835485E-2</v>
      </c>
      <c r="AB27" s="1">
        <f t="shared" si="11"/>
        <v>7.2675028217599694E-4</v>
      </c>
    </row>
    <row r="28" spans="3:28" x14ac:dyDescent="0.3">
      <c r="E28" s="26"/>
      <c r="I28" s="26"/>
      <c r="J28" s="26" t="s">
        <v>381</v>
      </c>
      <c r="K28" s="1">
        <f>'SST_120-180'!AI23</f>
        <v>2.252743863587223E-2</v>
      </c>
      <c r="L28" s="1">
        <f>'SST_120-180'!AJ23</f>
        <v>4.1666666666666727E-2</v>
      </c>
      <c r="M28" s="1">
        <f>'SST_120-180'!AK23</f>
        <v>1.030982623552903E-2</v>
      </c>
      <c r="N28" s="1">
        <f>'SST_120-180'!AL23</f>
        <v>1.030982623552904E-2</v>
      </c>
      <c r="O28" s="1">
        <f>'SST_120-180'!AM23</f>
        <v>0.13413059288305859</v>
      </c>
      <c r="P28" s="1">
        <f>'SST_120-180'!AN23</f>
        <v>0.102465142803153</v>
      </c>
      <c r="Q28" s="1">
        <f>'SST_120-180'!AO23</f>
        <v>2.0012806037978351E-2</v>
      </c>
      <c r="R28" s="1">
        <f>'SST_120-180'!AP23</f>
        <v>1.2739707333840351E-2</v>
      </c>
      <c r="S28" s="1">
        <f>'SST_120-180'!AQ23</f>
        <v>3.1296530587901099E-2</v>
      </c>
      <c r="T28" s="26">
        <f t="shared" si="3"/>
        <v>0</v>
      </c>
      <c r="U28" s="26" t="str">
        <f t="shared" si="4"/>
        <v>\textsc{Bella}</v>
      </c>
      <c r="V28" s="1">
        <f t="shared" si="5"/>
        <v>2.252743863587223E-2</v>
      </c>
      <c r="W28" s="1">
        <f t="shared" si="6"/>
        <v>4.1666666666666727E-2</v>
      </c>
      <c r="X28" s="1">
        <f t="shared" si="7"/>
        <v>0.13413059288305859</v>
      </c>
      <c r="Y28" s="1">
        <f t="shared" si="8"/>
        <v>0.102465142803153</v>
      </c>
      <c r="Z28" s="1">
        <f t="shared" si="9"/>
        <v>2.0012806037978351E-2</v>
      </c>
      <c r="AA28" s="1">
        <f t="shared" si="10"/>
        <v>1.2739707333840351E-2</v>
      </c>
      <c r="AB28" s="1">
        <f t="shared" si="11"/>
        <v>3.1296530587901099E-2</v>
      </c>
    </row>
    <row r="29" spans="3:28" x14ac:dyDescent="0.3">
      <c r="C29" s="1">
        <f>AVERAGE(D17,D15,D13,D5,D3,D11)</f>
        <v>9.8493456705415778E-3</v>
      </c>
      <c r="D29" s="1">
        <f>AVERAGE(E17,E15,E13,E5,E3,E11)</f>
        <v>4.4419626708324771E-2</v>
      </c>
      <c r="E29" s="26"/>
      <c r="I29" s="26" t="s">
        <v>450</v>
      </c>
      <c r="J29" s="26" t="s">
        <v>370</v>
      </c>
      <c r="K29" s="1">
        <f>'SST_120-180'!AI4</f>
        <v>1.4459959649086309E-3</v>
      </c>
      <c r="L29" s="1">
        <f>'SST_120-180'!AJ4</f>
        <v>1.162790697674417E-2</v>
      </c>
      <c r="M29" s="1">
        <f>'SST_120-180'!AK4</f>
        <v>3.8728710161342669E-18</v>
      </c>
      <c r="N29" s="1">
        <f>'SST_120-180'!AL4</f>
        <v>1.16186130484028E-17</v>
      </c>
      <c r="O29" s="1">
        <f>'SST_120-180'!AM4</f>
        <v>2.928825460357742E-2</v>
      </c>
      <c r="P29" s="1">
        <f>'SST_120-180'!AN4</f>
        <v>4.8020928974807267E-2</v>
      </c>
      <c r="Q29" s="1">
        <f>'SST_120-180'!AO4</f>
        <v>4.6970513871035791E-3</v>
      </c>
      <c r="R29" s="1">
        <f>'SST_120-180'!AP4</f>
        <v>6.1678454084915478E-3</v>
      </c>
      <c r="S29" s="1">
        <f>'SST_120-180'!AQ4</f>
        <v>3.361215211033948E-3</v>
      </c>
      <c r="T29" s="26" t="str">
        <f t="shared" si="3"/>
        <v>multirow{2}{*}{172}</v>
      </c>
      <c r="U29" s="26" t="str">
        <f t="shared" si="4"/>
        <v>EA-FXI</v>
      </c>
      <c r="V29" s="1">
        <f t="shared" si="5"/>
        <v>1.4459959649086309E-3</v>
      </c>
      <c r="W29" s="1">
        <f t="shared" si="6"/>
        <v>1.162790697674417E-2</v>
      </c>
      <c r="X29" s="1">
        <f t="shared" si="7"/>
        <v>2.928825460357742E-2</v>
      </c>
      <c r="Y29" s="1">
        <f t="shared" si="8"/>
        <v>4.8020928974807267E-2</v>
      </c>
      <c r="Z29" s="1">
        <f t="shared" si="9"/>
        <v>4.6970513871035791E-3</v>
      </c>
      <c r="AA29" s="1">
        <f t="shared" si="10"/>
        <v>6.1678454084915478E-3</v>
      </c>
      <c r="AB29" s="1">
        <f t="shared" si="11"/>
        <v>3.361215211033948E-3</v>
      </c>
    </row>
    <row r="30" spans="3:28" x14ac:dyDescent="0.3">
      <c r="I30" s="26"/>
      <c r="J30" s="26" t="s">
        <v>381</v>
      </c>
      <c r="K30" s="1">
        <f>'SST_120-180'!AI22</f>
        <v>4.5616842489914766E-3</v>
      </c>
      <c r="L30" s="1">
        <f>'SST_120-180'!AJ22</f>
        <v>2.3255813953488389E-2</v>
      </c>
      <c r="M30" s="1">
        <f>'SST_120-180'!AK22</f>
        <v>2.581914010756178E-18</v>
      </c>
      <c r="N30" s="1">
        <f>'SST_120-180'!AL22</f>
        <v>1.5491484064537071E-17</v>
      </c>
      <c r="O30" s="1">
        <f>'SST_120-180'!AM22</f>
        <v>0.1947136442838929</v>
      </c>
      <c r="P30" s="1">
        <f>'SST_120-180'!AN22</f>
        <v>0.17138270844076631</v>
      </c>
      <c r="Q30" s="1">
        <f>'SST_120-180'!AO22</f>
        <v>4.059794495515693E-2</v>
      </c>
      <c r="R30" s="1">
        <f>'SST_120-180'!AP22</f>
        <v>1.5105094252054181E-2</v>
      </c>
      <c r="S30" s="1">
        <f>'SST_120-180'!AQ22</f>
        <v>6.9723434875579235E-2</v>
      </c>
      <c r="T30" s="26">
        <f t="shared" si="3"/>
        <v>0</v>
      </c>
      <c r="U30" s="26" t="str">
        <f t="shared" si="4"/>
        <v>\textsc{Bella}</v>
      </c>
      <c r="V30" s="1">
        <f t="shared" si="5"/>
        <v>4.5616842489914766E-3</v>
      </c>
      <c r="W30" s="1">
        <f t="shared" si="6"/>
        <v>2.3255813953488389E-2</v>
      </c>
      <c r="X30" s="1">
        <f t="shared" si="7"/>
        <v>0.1947136442838929</v>
      </c>
      <c r="Y30" s="1">
        <f t="shared" si="8"/>
        <v>0.17138270844076631</v>
      </c>
      <c r="Z30" s="1">
        <f t="shared" si="9"/>
        <v>4.059794495515693E-2</v>
      </c>
      <c r="AA30" s="1">
        <f t="shared" si="10"/>
        <v>1.5105094252054181E-2</v>
      </c>
      <c r="AB30" s="1">
        <f t="shared" si="11"/>
        <v>6.9723434875579235E-2</v>
      </c>
    </row>
    <row r="31" spans="3:28" x14ac:dyDescent="0.3">
      <c r="I31" s="26" t="s">
        <v>451</v>
      </c>
      <c r="J31" s="26" t="s">
        <v>370</v>
      </c>
      <c r="K31" s="1">
        <f>'SST_120-180'!AI3</f>
        <v>6.9056267566674212E-3</v>
      </c>
      <c r="L31" s="1">
        <f>'SST_120-180'!AJ3</f>
        <v>1.1363636363636329E-2</v>
      </c>
      <c r="M31" s="1">
        <f>'SST_120-180'!AK3</f>
        <v>7.5697024406260668E-18</v>
      </c>
      <c r="N31" s="1">
        <f>'SST_120-180'!AL3</f>
        <v>5.0464682937507117E-18</v>
      </c>
      <c r="O31" s="1">
        <f>'SST_120-180'!AM3</f>
        <v>2.6678000249740819E-2</v>
      </c>
      <c r="P31" s="1">
        <f>'SST_120-180'!AN3</f>
        <v>3.2984480653643879E-2</v>
      </c>
      <c r="Q31" s="1">
        <f>'SST_120-180'!AO3</f>
        <v>5.7521892318211712E-3</v>
      </c>
      <c r="R31" s="1">
        <f>'SST_120-180'!AP3</f>
        <v>4.3690648158851526E-3</v>
      </c>
      <c r="S31" s="1">
        <f>'SST_120-180'!AQ3</f>
        <v>2.0286879819472223E-3</v>
      </c>
      <c r="T31" s="26" t="str">
        <f t="shared" si="3"/>
        <v>multirow{2}{*}{176}</v>
      </c>
      <c r="U31" s="26" t="str">
        <f t="shared" si="4"/>
        <v>EA-FXI</v>
      </c>
      <c r="V31" s="1">
        <f t="shared" si="5"/>
        <v>6.9056267566674212E-3</v>
      </c>
      <c r="W31" s="1">
        <f t="shared" si="6"/>
        <v>1.1363636363636329E-2</v>
      </c>
      <c r="X31" s="1">
        <f t="shared" si="7"/>
        <v>2.6678000249740819E-2</v>
      </c>
      <c r="Y31" s="1">
        <f t="shared" si="8"/>
        <v>3.2984480653643879E-2</v>
      </c>
      <c r="Z31" s="1">
        <f t="shared" si="9"/>
        <v>5.7521892318211712E-3</v>
      </c>
      <c r="AA31" s="1">
        <f t="shared" si="10"/>
        <v>4.3690648158851526E-3</v>
      </c>
      <c r="AB31" s="1">
        <f t="shared" si="11"/>
        <v>2.0286879819472223E-3</v>
      </c>
    </row>
    <row r="32" spans="3:28" x14ac:dyDescent="0.3">
      <c r="I32" s="26"/>
      <c r="J32" s="26" t="s">
        <v>381</v>
      </c>
      <c r="K32" s="1">
        <f>'SST_120-180'!AI21</f>
        <v>3.8548918697878048E-2</v>
      </c>
      <c r="L32" s="1">
        <f>'SST_120-180'!AJ21</f>
        <v>5.6818181818181893E-2</v>
      </c>
      <c r="M32" s="1">
        <f>'SST_120-180'!AK21</f>
        <v>2.5232341468753558E-18</v>
      </c>
      <c r="N32" s="1">
        <f>'SST_120-180'!AL21</f>
        <v>0</v>
      </c>
      <c r="O32" s="1">
        <f>'SST_120-180'!AM21</f>
        <v>0.18215095953358351</v>
      </c>
      <c r="P32" s="1">
        <f>'SST_120-180'!AN21</f>
        <v>0.15981140824567999</v>
      </c>
      <c r="Q32" s="1">
        <f>'SST_120-180'!AO21</f>
        <v>3.3672580348959397E-2</v>
      </c>
      <c r="R32" s="1">
        <f>'SST_120-180'!AP21</f>
        <v>9.4548697586345834E-3</v>
      </c>
      <c r="S32" s="1">
        <f>'SST_120-180'!AQ21</f>
        <v>6.4656220411882029E-2</v>
      </c>
      <c r="T32" s="26">
        <f t="shared" si="3"/>
        <v>0</v>
      </c>
      <c r="U32" s="26" t="str">
        <f t="shared" si="4"/>
        <v>\textsc{Bella}</v>
      </c>
      <c r="V32" s="1">
        <f t="shared" si="5"/>
        <v>3.8548918697878048E-2</v>
      </c>
      <c r="W32" s="1">
        <f t="shared" si="6"/>
        <v>5.6818181818181893E-2</v>
      </c>
      <c r="X32" s="1">
        <f t="shared" si="7"/>
        <v>0.18215095953358351</v>
      </c>
      <c r="Y32" s="1">
        <f t="shared" si="8"/>
        <v>0.15981140824567999</v>
      </c>
      <c r="Z32" s="1">
        <f t="shared" si="9"/>
        <v>3.3672580348959397E-2</v>
      </c>
      <c r="AA32" s="1">
        <f t="shared" si="10"/>
        <v>9.4548697586345834E-3</v>
      </c>
      <c r="AB32" s="1">
        <f t="shared" si="11"/>
        <v>6.4656220411882029E-2</v>
      </c>
    </row>
    <row r="33" spans="9:28" x14ac:dyDescent="0.3">
      <c r="I33" s="26" t="s">
        <v>452</v>
      </c>
      <c r="J33" s="26" t="s">
        <v>370</v>
      </c>
      <c r="K33" s="1">
        <f>'SST_120-180'!AI2</f>
        <v>6.7521683842970406E-3</v>
      </c>
      <c r="L33" s="1">
        <f>'SST_120-180'!AJ2</f>
        <v>1.111111111111107E-2</v>
      </c>
      <c r="M33" s="1">
        <f>'SST_120-180'!AK2</f>
        <v>4.9343245538895848E-18</v>
      </c>
      <c r="N33" s="1">
        <f>'SST_120-180'!AL2</f>
        <v>9.9322178714026107E-18</v>
      </c>
      <c r="O33" s="1">
        <f>'SST_120-180'!AM2</f>
        <v>1.5791606559719059E-2</v>
      </c>
      <c r="P33" s="1">
        <f>'SST_120-180'!AN2</f>
        <v>3.4170096021947931E-3</v>
      </c>
      <c r="Q33" s="1">
        <f>'SST_120-180'!AO2</f>
        <v>3.7905742072020941E-3</v>
      </c>
      <c r="R33" s="1">
        <f>'SST_120-180'!AP2</f>
        <v>2.1668454547363529E-3</v>
      </c>
      <c r="S33" s="1">
        <f>'SST_120-180'!AQ2</f>
        <v>4.4916303241682718E-4</v>
      </c>
      <c r="T33" s="26" t="str">
        <f t="shared" si="3"/>
        <v>multirow{2}{*}{180}</v>
      </c>
      <c r="U33" s="26" t="str">
        <f t="shared" si="4"/>
        <v>EA-FXI</v>
      </c>
      <c r="V33" s="1">
        <f t="shared" si="5"/>
        <v>6.7521683842970406E-3</v>
      </c>
      <c r="W33" s="1">
        <f t="shared" si="6"/>
        <v>1.111111111111107E-2</v>
      </c>
      <c r="X33" s="1">
        <f t="shared" si="7"/>
        <v>1.5791606559719059E-2</v>
      </c>
      <c r="Y33" s="1">
        <f t="shared" si="8"/>
        <v>3.4170096021947931E-3</v>
      </c>
      <c r="Z33" s="1">
        <f t="shared" si="9"/>
        <v>3.7905742072020941E-3</v>
      </c>
      <c r="AA33" s="1">
        <f t="shared" si="10"/>
        <v>2.1668454547363529E-3</v>
      </c>
      <c r="AB33" s="1">
        <f t="shared" si="11"/>
        <v>4.4916303241682718E-4</v>
      </c>
    </row>
    <row r="34" spans="9:28" x14ac:dyDescent="0.3">
      <c r="I34" s="26"/>
      <c r="J34" s="26" t="s">
        <v>381</v>
      </c>
      <c r="K34" s="1">
        <f>'SST_120-180'!AI20</f>
        <v>3.9180882684764752E-2</v>
      </c>
      <c r="L34" s="1">
        <f>'SST_120-180'!AJ20</f>
        <v>9.4444444444444497E-2</v>
      </c>
      <c r="M34" s="1">
        <f>'SST_120-180'!AK20</f>
        <v>5.5555555555555532E-3</v>
      </c>
      <c r="N34" s="1">
        <f>'SST_120-180'!AL20</f>
        <v>9.6225044864937798E-3</v>
      </c>
      <c r="O34" s="1">
        <f>'SST_120-180'!AM20</f>
        <v>0.16839494484400161</v>
      </c>
      <c r="P34" s="1">
        <f>'SST_120-180'!AN20</f>
        <v>0.1054821673525377</v>
      </c>
      <c r="Q34" s="1">
        <f>'SST_120-180'!AO20</f>
        <v>2.151204077236234E-2</v>
      </c>
      <c r="R34" s="1">
        <f>'SST_120-180'!AP20</f>
        <v>9.7139776772913033E-3</v>
      </c>
      <c r="S34" s="1">
        <f>'SST_120-180'!AQ20</f>
        <v>5.0495368993286868E-2</v>
      </c>
      <c r="T34" s="26">
        <f t="shared" si="3"/>
        <v>0</v>
      </c>
      <c r="U34" s="26" t="str">
        <f t="shared" si="4"/>
        <v>\textsc{Bella}</v>
      </c>
      <c r="V34" s="1">
        <f t="shared" si="5"/>
        <v>3.9180882684764752E-2</v>
      </c>
      <c r="W34" s="1">
        <f t="shared" si="6"/>
        <v>9.4444444444444497E-2</v>
      </c>
      <c r="X34" s="1">
        <f t="shared" si="7"/>
        <v>0.16839494484400161</v>
      </c>
      <c r="Y34" s="1">
        <f t="shared" si="8"/>
        <v>0.1054821673525377</v>
      </c>
      <c r="Z34" s="1">
        <f t="shared" si="9"/>
        <v>2.151204077236234E-2</v>
      </c>
      <c r="AA34" s="1">
        <f t="shared" si="10"/>
        <v>9.7139776772913033E-3</v>
      </c>
      <c r="AB34" s="1">
        <f t="shared" si="11"/>
        <v>5.0495368993286868E-2</v>
      </c>
    </row>
  </sheetData>
  <conditionalFormatting sqref="C3:E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84"/>
  <sheetViews>
    <sheetView zoomScale="55" zoomScaleNormal="55" workbookViewId="0">
      <selection activeCell="B22" sqref="B22"/>
    </sheetView>
  </sheetViews>
  <sheetFormatPr defaultRowHeight="14.4" x14ac:dyDescent="0.3"/>
  <cols>
    <col min="1" max="1" width="18.5546875" style="2" customWidth="1"/>
    <col min="2" max="55" width="8.88671875" style="2" customWidth="1"/>
    <col min="56" max="56" width="13.5546875" style="2" bestFit="1" customWidth="1"/>
    <col min="57" max="59" width="13.88671875" style="2" bestFit="1" customWidth="1"/>
    <col min="60" max="60" width="8.88671875" style="2" customWidth="1"/>
    <col min="61" max="61" width="8.88671875" style="26" customWidth="1"/>
    <col min="62" max="62" width="116.88671875" style="2" bestFit="1" customWidth="1"/>
    <col min="63" max="16384" width="8.88671875" style="2"/>
  </cols>
  <sheetData>
    <row r="1" spans="1:75" x14ac:dyDescent="0.3">
      <c r="A1" s="4" t="s">
        <v>0</v>
      </c>
      <c r="B1" s="4" t="s">
        <v>1</v>
      </c>
      <c r="C1" s="4"/>
      <c r="D1" s="4"/>
      <c r="E1" s="4"/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94</v>
      </c>
      <c r="X1" s="17" t="s">
        <v>95</v>
      </c>
      <c r="Y1" s="17" t="s">
        <v>22</v>
      </c>
      <c r="Z1" s="17" t="s">
        <v>23</v>
      </c>
      <c r="AA1" s="17" t="s">
        <v>24</v>
      </c>
      <c r="AB1" s="17" t="s">
        <v>25</v>
      </c>
      <c r="AC1" s="17" t="s">
        <v>26</v>
      </c>
      <c r="AD1" s="17" t="s">
        <v>27</v>
      </c>
      <c r="AE1" s="17" t="s">
        <v>28</v>
      </c>
      <c r="AF1" s="17" t="s">
        <v>29</v>
      </c>
      <c r="AG1" s="17" t="s">
        <v>30</v>
      </c>
      <c r="AH1" s="17" t="s">
        <v>31</v>
      </c>
      <c r="AI1" s="17" t="s">
        <v>32</v>
      </c>
      <c r="AJ1" s="17" t="s">
        <v>33</v>
      </c>
      <c r="AK1" s="17" t="s">
        <v>34</v>
      </c>
      <c r="AL1" s="17" t="s">
        <v>35</v>
      </c>
      <c r="AM1" s="17" t="s">
        <v>36</v>
      </c>
      <c r="AN1" s="17" t="s">
        <v>37</v>
      </c>
      <c r="AO1" s="17" t="s">
        <v>38</v>
      </c>
      <c r="AP1" s="17" t="s">
        <v>39</v>
      </c>
      <c r="AQ1" s="17" t="s">
        <v>40</v>
      </c>
      <c r="AR1" s="17" t="s">
        <v>41</v>
      </c>
      <c r="AS1" s="17" t="s">
        <v>42</v>
      </c>
      <c r="AT1" s="17" t="s">
        <v>43</v>
      </c>
      <c r="AU1" s="17" t="s">
        <v>44</v>
      </c>
      <c r="AV1" s="17" t="s">
        <v>45</v>
      </c>
      <c r="AW1" s="17" t="s">
        <v>46</v>
      </c>
      <c r="AX1" s="17" t="s">
        <v>47</v>
      </c>
      <c r="AY1" s="17" t="s">
        <v>48</v>
      </c>
      <c r="AZ1" s="17" t="s">
        <v>49</v>
      </c>
      <c r="BA1" s="17" t="s">
        <v>50</v>
      </c>
      <c r="BB1" s="17" t="s">
        <v>51</v>
      </c>
      <c r="BC1" s="17" t="s">
        <v>52</v>
      </c>
      <c r="BD1" s="17" t="s">
        <v>53</v>
      </c>
      <c r="BE1" s="17" t="s">
        <v>54</v>
      </c>
      <c r="BF1" s="17" t="s">
        <v>55</v>
      </c>
      <c r="BG1" s="17" t="s">
        <v>56</v>
      </c>
      <c r="BH1" s="17" t="s">
        <v>57</v>
      </c>
      <c r="BI1" s="17" t="s">
        <v>7</v>
      </c>
      <c r="BJ1" s="17" t="s">
        <v>58</v>
      </c>
      <c r="BK1" s="17" t="s">
        <v>59</v>
      </c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</row>
    <row r="2" spans="1:75" x14ac:dyDescent="0.3">
      <c r="A2"/>
      <c r="B2">
        <v>520</v>
      </c>
      <c r="C2"/>
      <c r="D2"/>
      <c r="E2" s="3"/>
      <c r="F2" s="37">
        <v>1.7724089635854341</v>
      </c>
      <c r="G2" s="37">
        <v>1</v>
      </c>
      <c r="H2" s="37">
        <v>32</v>
      </c>
      <c r="I2" s="37">
        <v>0</v>
      </c>
      <c r="J2" s="37">
        <v>0</v>
      </c>
      <c r="K2" s="37">
        <v>2.775557561562891E-17</v>
      </c>
      <c r="L2" s="37">
        <v>0.50898338143675315</v>
      </c>
      <c r="M2" s="37">
        <v>5.2631578947368418E-2</v>
      </c>
      <c r="N2" s="37">
        <v>5.2631578947368418E-2</v>
      </c>
      <c r="O2" s="37">
        <v>0.15789473684210531</v>
      </c>
      <c r="P2" s="37">
        <v>0.15789473684210531</v>
      </c>
      <c r="Q2" s="37">
        <v>0.31578947368421051</v>
      </c>
      <c r="R2" s="37">
        <v>0</v>
      </c>
      <c r="S2" s="37">
        <v>0</v>
      </c>
      <c r="T2" s="37">
        <v>0</v>
      </c>
      <c r="U2" s="37">
        <v>1.387778780781446E-17</v>
      </c>
      <c r="V2" s="37">
        <v>0</v>
      </c>
      <c r="W2" s="37">
        <v>32</v>
      </c>
      <c r="X2" s="37">
        <v>0.88460292375467375</v>
      </c>
      <c r="Y2" s="37">
        <v>2</v>
      </c>
      <c r="Z2" s="37">
        <v>4</v>
      </c>
      <c r="AA2" s="37">
        <v>6</v>
      </c>
      <c r="AB2" s="37">
        <v>2</v>
      </c>
      <c r="AC2" s="37">
        <v>0</v>
      </c>
      <c r="AD2" s="37">
        <v>2</v>
      </c>
      <c r="AE2" s="37">
        <v>0</v>
      </c>
      <c r="AF2" s="37">
        <v>2</v>
      </c>
      <c r="AG2" s="37">
        <v>6</v>
      </c>
      <c r="AH2" s="37">
        <v>4</v>
      </c>
      <c r="AI2" s="37">
        <v>2</v>
      </c>
      <c r="AJ2" s="37">
        <v>2</v>
      </c>
      <c r="AK2" s="37">
        <v>0.17075317547305471</v>
      </c>
      <c r="AL2" s="37">
        <v>0.37500000000000011</v>
      </c>
      <c r="AM2" s="37">
        <v>6.9388939039072284E-18</v>
      </c>
      <c r="AN2" s="37">
        <v>2.0816681711721691E-17</v>
      </c>
      <c r="AO2" s="37">
        <v>1.387778780781446E-17</v>
      </c>
      <c r="AP2" s="37">
        <v>1.387778780781446E-17</v>
      </c>
      <c r="AQ2" s="37">
        <v>2.0816681711721691E-17</v>
      </c>
      <c r="AR2" s="37">
        <v>1.387778780781446E-17</v>
      </c>
      <c r="AS2" s="37">
        <v>0.31024921286901219</v>
      </c>
      <c r="AT2" s="37">
        <v>0.2424140625</v>
      </c>
      <c r="AU2" s="37">
        <v>0.4861487272354057</v>
      </c>
      <c r="AV2" s="37">
        <v>2.2834654201347431E-2</v>
      </c>
      <c r="AW2" s="37">
        <v>-0.17075317547305471</v>
      </c>
      <c r="AX2" s="37">
        <v>-0.37500000000000011</v>
      </c>
      <c r="AY2" s="37">
        <v>6.9388939039072284E-18</v>
      </c>
      <c r="AZ2" s="37">
        <v>-2.0816681711721691E-17</v>
      </c>
      <c r="BA2" s="37">
        <v>-1.387778780781446E-17</v>
      </c>
      <c r="BB2" s="37">
        <v>-1.387778780781446E-17</v>
      </c>
      <c r="BC2" s="37">
        <v>-2.0816681711721691E-17</v>
      </c>
      <c r="BD2" s="37">
        <v>-1.387778780781446E-17</v>
      </c>
      <c r="BE2" s="37">
        <v>-0.1022492128690122</v>
      </c>
      <c r="BF2" s="37">
        <v>-0.6005859375</v>
      </c>
      <c r="BG2" s="37">
        <v>-0.4861487272354057</v>
      </c>
      <c r="BH2" s="37">
        <v>2.2834654201347431E-2</v>
      </c>
      <c r="BI2" s="31">
        <v>32</v>
      </c>
      <c r="BJ2" s="37" t="s">
        <v>458</v>
      </c>
      <c r="BK2" s="37" t="s">
        <v>459</v>
      </c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</row>
    <row r="3" spans="1:75" x14ac:dyDescent="0.3">
      <c r="A3"/>
      <c r="B3"/>
      <c r="C3"/>
      <c r="D3"/>
      <c r="E3" s="3"/>
      <c r="F3" s="37"/>
      <c r="G3" s="37">
        <v>2</v>
      </c>
      <c r="H3" s="37">
        <v>28</v>
      </c>
      <c r="I3" s="37">
        <v>0</v>
      </c>
      <c r="J3" s="37">
        <v>0</v>
      </c>
      <c r="K3" s="37">
        <v>2.775557561562891E-17</v>
      </c>
      <c r="L3" s="37">
        <v>0.47816627996355021</v>
      </c>
      <c r="M3" s="37">
        <v>5.2631578947368418E-2</v>
      </c>
      <c r="N3" s="37">
        <v>5.2631578947368418E-2</v>
      </c>
      <c r="O3" s="37">
        <v>0.10526315789473679</v>
      </c>
      <c r="P3" s="37">
        <v>0.10526315789473679</v>
      </c>
      <c r="Q3" s="37">
        <v>0.2105263157894737</v>
      </c>
      <c r="R3" s="37">
        <v>0</v>
      </c>
      <c r="S3" s="37">
        <v>0</v>
      </c>
      <c r="T3" s="37">
        <v>0</v>
      </c>
      <c r="U3" s="37">
        <v>1.387778780781446E-17</v>
      </c>
      <c r="V3" s="37">
        <v>0</v>
      </c>
      <c r="W3" s="37">
        <v>28</v>
      </c>
      <c r="X3" s="37">
        <v>0.91607243279259554</v>
      </c>
      <c r="Y3" s="37">
        <v>2</v>
      </c>
      <c r="Z3" s="37">
        <v>4</v>
      </c>
      <c r="AA3" s="37">
        <v>4</v>
      </c>
      <c r="AB3" s="37">
        <v>2</v>
      </c>
      <c r="AC3" s="37">
        <v>0</v>
      </c>
      <c r="AD3" s="37">
        <v>2</v>
      </c>
      <c r="AE3" s="37">
        <v>0</v>
      </c>
      <c r="AF3" s="37">
        <v>2</v>
      </c>
      <c r="AG3" s="37">
        <v>4</v>
      </c>
      <c r="AH3" s="37">
        <v>4</v>
      </c>
      <c r="AI3" s="37">
        <v>2</v>
      </c>
      <c r="AJ3" s="37">
        <v>2</v>
      </c>
      <c r="AK3" s="37">
        <v>0.1951464862549197</v>
      </c>
      <c r="AL3" s="37">
        <v>0.28571428571428581</v>
      </c>
      <c r="AM3" s="37">
        <v>3.9650822308041303E-18</v>
      </c>
      <c r="AN3" s="37">
        <v>2.3790493384824779E-17</v>
      </c>
      <c r="AO3" s="37">
        <v>9.063045098980869E-18</v>
      </c>
      <c r="AP3" s="37">
        <v>1.699320956058913E-18</v>
      </c>
      <c r="AQ3" s="37">
        <v>9.063045098980869E-18</v>
      </c>
      <c r="AR3" s="37">
        <v>9.063045098980869E-18</v>
      </c>
      <c r="AS3" s="37">
        <v>0.23260232358289881</v>
      </c>
      <c r="AT3" s="37">
        <v>0.23039941690962101</v>
      </c>
      <c r="AU3" s="37">
        <v>0.45733622287544062</v>
      </c>
      <c r="AV3" s="37">
        <v>2.0830057088109592E-2</v>
      </c>
      <c r="AW3" s="37">
        <v>-0.1951464862549197</v>
      </c>
      <c r="AX3" s="37">
        <v>-0.28571428571428581</v>
      </c>
      <c r="AY3" s="37">
        <v>3.9650822308041303E-18</v>
      </c>
      <c r="AZ3" s="37">
        <v>-2.3790493384824779E-17</v>
      </c>
      <c r="BA3" s="37">
        <v>9.063045098980869E-18</v>
      </c>
      <c r="BB3" s="37">
        <v>1.699320956058913E-18</v>
      </c>
      <c r="BC3" s="37">
        <v>-9.063045098980869E-18</v>
      </c>
      <c r="BD3" s="37">
        <v>-9.063045098980869E-18</v>
      </c>
      <c r="BE3" s="37">
        <v>-0.14060232358289881</v>
      </c>
      <c r="BF3" s="37">
        <v>-0.48360058309037901</v>
      </c>
      <c r="BG3" s="37">
        <v>-0.45733622287544062</v>
      </c>
      <c r="BH3" s="37">
        <v>2.0830057088109592E-2</v>
      </c>
      <c r="BI3" s="31">
        <v>28</v>
      </c>
      <c r="BJ3" s="37" t="s">
        <v>460</v>
      </c>
      <c r="BK3" s="37" t="s">
        <v>461</v>
      </c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</row>
    <row r="4" spans="1:75" x14ac:dyDescent="0.3">
      <c r="A4"/>
      <c r="B4"/>
      <c r="C4"/>
      <c r="D4"/>
      <c r="E4" s="3"/>
      <c r="F4" s="37"/>
      <c r="G4" s="37">
        <v>3</v>
      </c>
      <c r="H4" s="37">
        <v>20</v>
      </c>
      <c r="I4" s="37">
        <v>0</v>
      </c>
      <c r="J4" s="37">
        <v>0</v>
      </c>
      <c r="K4" s="37">
        <v>3.8857805861880483E-17</v>
      </c>
      <c r="L4" s="37">
        <v>0.61031912685758405</v>
      </c>
      <c r="M4" s="37">
        <v>5.2631578947368418E-2</v>
      </c>
      <c r="N4" s="37">
        <v>5.2631578947368418E-2</v>
      </c>
      <c r="O4" s="37">
        <v>5.2631578947368418E-2</v>
      </c>
      <c r="P4" s="37">
        <v>5.2631578947368418E-2</v>
      </c>
      <c r="Q4" s="37">
        <v>0.10526315789473679</v>
      </c>
      <c r="R4" s="37">
        <v>0</v>
      </c>
      <c r="S4" s="37">
        <v>0</v>
      </c>
      <c r="T4" s="37">
        <v>0</v>
      </c>
      <c r="U4" s="37">
        <v>1.9428902930940241E-17</v>
      </c>
      <c r="V4" s="37">
        <v>0</v>
      </c>
      <c r="W4" s="37">
        <v>20</v>
      </c>
      <c r="X4" s="37">
        <v>0.94861332772515972</v>
      </c>
      <c r="Y4" s="37">
        <v>2</v>
      </c>
      <c r="Z4" s="37">
        <v>4</v>
      </c>
      <c r="AA4" s="37">
        <v>2</v>
      </c>
      <c r="AB4" s="37">
        <v>0</v>
      </c>
      <c r="AC4" s="37">
        <v>0</v>
      </c>
      <c r="AD4" s="37">
        <v>2</v>
      </c>
      <c r="AE4" s="37">
        <v>0</v>
      </c>
      <c r="AF4" s="37">
        <v>0</v>
      </c>
      <c r="AG4" s="37">
        <v>2</v>
      </c>
      <c r="AH4" s="37">
        <v>4</v>
      </c>
      <c r="AI4" s="37">
        <v>2</v>
      </c>
      <c r="AJ4" s="37">
        <v>2</v>
      </c>
      <c r="AK4" s="37">
        <v>0.37320508075688757</v>
      </c>
      <c r="AL4" s="37">
        <v>0.1000000000000002</v>
      </c>
      <c r="AM4" s="37">
        <v>1.6653345369377351E-17</v>
      </c>
      <c r="AN4" s="37">
        <v>2.2204460492503129E-17</v>
      </c>
      <c r="AO4" s="37">
        <v>1.7763568394002511E-17</v>
      </c>
      <c r="AP4" s="37">
        <v>0</v>
      </c>
      <c r="AQ4" s="37">
        <v>0</v>
      </c>
      <c r="AR4" s="37">
        <v>0</v>
      </c>
      <c r="AS4" s="37">
        <v>0.2091872240885255</v>
      </c>
      <c r="AT4" s="37">
        <v>0.25000000000000022</v>
      </c>
      <c r="AU4" s="37">
        <v>0.44923840175367857</v>
      </c>
      <c r="AV4" s="37">
        <v>0.1610807251039055</v>
      </c>
      <c r="AW4" s="37">
        <v>-0.37320508075688757</v>
      </c>
      <c r="AX4" s="37">
        <v>-0.1000000000000002</v>
      </c>
      <c r="AY4" s="37">
        <v>1.6653345369377351E-17</v>
      </c>
      <c r="AZ4" s="37">
        <v>-2.2204460492503129E-17</v>
      </c>
      <c r="BA4" s="37">
        <v>1.7763568394002511E-17</v>
      </c>
      <c r="BB4" s="37">
        <v>0</v>
      </c>
      <c r="BC4" s="37">
        <v>0</v>
      </c>
      <c r="BD4" s="37">
        <v>0</v>
      </c>
      <c r="BE4" s="37">
        <v>-0.51281277591147445</v>
      </c>
      <c r="BF4" s="37">
        <v>-0.1960000000000002</v>
      </c>
      <c r="BG4" s="37">
        <v>-0.44923840175367857</v>
      </c>
      <c r="BH4" s="37">
        <v>0.1610807251039055</v>
      </c>
      <c r="BI4" s="31">
        <v>20</v>
      </c>
      <c r="BJ4" s="37" t="s">
        <v>462</v>
      </c>
      <c r="BK4" s="37" t="s">
        <v>463</v>
      </c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</row>
    <row r="5" spans="1:75" x14ac:dyDescent="0.3">
      <c r="A5"/>
      <c r="B5"/>
      <c r="C5"/>
      <c r="D5"/>
      <c r="E5" s="3"/>
      <c r="F5" s="37"/>
      <c r="G5" s="37">
        <v>4</v>
      </c>
      <c r="H5" s="37">
        <v>18</v>
      </c>
      <c r="I5" s="37">
        <v>0</v>
      </c>
      <c r="J5" s="37">
        <v>0</v>
      </c>
      <c r="K5" s="37">
        <v>0.19245008972987521</v>
      </c>
      <c r="L5" s="37">
        <v>0.68819938078556009</v>
      </c>
      <c r="M5" s="37">
        <v>5.2631578947368418E-2</v>
      </c>
      <c r="N5" s="37">
        <v>5.2631578947368418E-2</v>
      </c>
      <c r="O5" s="37">
        <v>5.2631578947368418E-2</v>
      </c>
      <c r="P5" s="37">
        <v>5.2631578947368418E-2</v>
      </c>
      <c r="Q5" s="37">
        <v>0.10526315789473679</v>
      </c>
      <c r="R5" s="37">
        <v>0</v>
      </c>
      <c r="S5" s="37">
        <v>0</v>
      </c>
      <c r="T5" s="37">
        <v>0</v>
      </c>
      <c r="U5" s="37">
        <v>9.6225044864937617E-2</v>
      </c>
      <c r="V5" s="37">
        <v>0</v>
      </c>
      <c r="W5" s="37">
        <v>18</v>
      </c>
      <c r="X5" s="37">
        <v>1.0019784553357931</v>
      </c>
      <c r="Y5" s="37">
        <v>2</v>
      </c>
      <c r="Z5" s="37">
        <v>4</v>
      </c>
      <c r="AA5" s="37">
        <v>2</v>
      </c>
      <c r="AB5" s="37">
        <v>0</v>
      </c>
      <c r="AC5" s="37">
        <v>0</v>
      </c>
      <c r="AD5" s="37">
        <v>2</v>
      </c>
      <c r="AE5" s="37">
        <v>0</v>
      </c>
      <c r="AF5" s="37">
        <v>0</v>
      </c>
      <c r="AG5" s="37">
        <v>2</v>
      </c>
      <c r="AH5" s="37">
        <v>2</v>
      </c>
      <c r="AI5" s="37">
        <v>2</v>
      </c>
      <c r="AJ5" s="37">
        <v>2</v>
      </c>
      <c r="AK5" s="37">
        <v>0.35911675639654178</v>
      </c>
      <c r="AL5" s="37">
        <v>5.5555555555555691E-2</v>
      </c>
      <c r="AM5" s="37">
        <v>9.6225044864937645E-2</v>
      </c>
      <c r="AN5" s="37">
        <v>9.6225044864937589E-2</v>
      </c>
      <c r="AO5" s="37">
        <v>0</v>
      </c>
      <c r="AP5" s="37">
        <v>2.7412914188275469E-17</v>
      </c>
      <c r="AQ5" s="37">
        <v>0</v>
      </c>
      <c r="AR5" s="37">
        <v>1.6447748512965281E-17</v>
      </c>
      <c r="AS5" s="37">
        <v>8.631927066610684E-2</v>
      </c>
      <c r="AT5" s="37">
        <v>1.332235939643334E-2</v>
      </c>
      <c r="AU5" s="37">
        <v>0.50168910863994032</v>
      </c>
      <c r="AV5" s="37">
        <v>0.18651027214561969</v>
      </c>
      <c r="AW5" s="37">
        <v>-0.35911675639654178</v>
      </c>
      <c r="AX5" s="37">
        <v>-5.5555555555555691E-2</v>
      </c>
      <c r="AY5" s="37">
        <v>-9.6225044864937645E-2</v>
      </c>
      <c r="AZ5" s="37">
        <v>9.6225044864937589E-2</v>
      </c>
      <c r="BA5" s="37">
        <v>0</v>
      </c>
      <c r="BB5" s="37">
        <v>-2.7412914188275469E-17</v>
      </c>
      <c r="BC5" s="37">
        <v>0</v>
      </c>
      <c r="BD5" s="37">
        <v>1.6447748512965281E-17</v>
      </c>
      <c r="BE5" s="37">
        <v>-0.49568072933389312</v>
      </c>
      <c r="BF5" s="37">
        <v>-0.2146776406035667</v>
      </c>
      <c r="BG5" s="37">
        <v>-0.50168910863994032</v>
      </c>
      <c r="BH5" s="37">
        <v>0.18651027214561969</v>
      </c>
      <c r="BI5" s="31">
        <v>18</v>
      </c>
      <c r="BJ5" s="37" t="s">
        <v>464</v>
      </c>
      <c r="BK5" s="37" t="s">
        <v>465</v>
      </c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</row>
    <row r="6" spans="1:75" x14ac:dyDescent="0.3">
      <c r="A6"/>
      <c r="B6"/>
      <c r="C6"/>
      <c r="D6"/>
      <c r="E6" s="3"/>
      <c r="F6" s="37"/>
      <c r="G6" s="37">
        <v>5</v>
      </c>
      <c r="H6" s="37">
        <v>16</v>
      </c>
      <c r="I6" s="37">
        <v>0</v>
      </c>
      <c r="J6" s="37">
        <v>0</v>
      </c>
      <c r="K6" s="37">
        <v>5.6941448412785288E-17</v>
      </c>
      <c r="L6" s="37">
        <v>0.61772827641916439</v>
      </c>
      <c r="M6" s="37">
        <v>5.2631578947368418E-2</v>
      </c>
      <c r="N6" s="37">
        <v>5.2631578947368418E-2</v>
      </c>
      <c r="O6" s="37">
        <v>5.2631578947368418E-2</v>
      </c>
      <c r="P6" s="37">
        <v>5.2631578947368418E-2</v>
      </c>
      <c r="Q6" s="37">
        <v>0.10526315789473679</v>
      </c>
      <c r="R6" s="37">
        <v>0</v>
      </c>
      <c r="S6" s="37">
        <v>0</v>
      </c>
      <c r="T6" s="37">
        <v>0</v>
      </c>
      <c r="U6" s="37">
        <v>2.8470724206392638E-17</v>
      </c>
      <c r="V6" s="37">
        <v>0</v>
      </c>
      <c r="W6" s="37">
        <v>16</v>
      </c>
      <c r="X6" s="37">
        <v>1.1562166947795891</v>
      </c>
      <c r="Y6" s="37">
        <v>2</v>
      </c>
      <c r="Z6" s="37">
        <v>2</v>
      </c>
      <c r="AA6" s="37">
        <v>2</v>
      </c>
      <c r="AB6" s="37">
        <v>0</v>
      </c>
      <c r="AC6" s="37">
        <v>0</v>
      </c>
      <c r="AD6" s="37">
        <v>2</v>
      </c>
      <c r="AE6" s="37">
        <v>0</v>
      </c>
      <c r="AF6" s="37">
        <v>0</v>
      </c>
      <c r="AG6" s="37">
        <v>2</v>
      </c>
      <c r="AH6" s="37">
        <v>2</v>
      </c>
      <c r="AI6" s="37">
        <v>2</v>
      </c>
      <c r="AJ6" s="37">
        <v>2</v>
      </c>
      <c r="AK6" s="37">
        <v>0.34150635094610959</v>
      </c>
      <c r="AL6" s="37">
        <v>1.110223024625157E-16</v>
      </c>
      <c r="AM6" s="37">
        <v>2.775557561562891E-17</v>
      </c>
      <c r="AN6" s="37">
        <v>2.9185872797156369E-17</v>
      </c>
      <c r="AO6" s="37">
        <v>0</v>
      </c>
      <c r="AP6" s="37">
        <v>0</v>
      </c>
      <c r="AQ6" s="37">
        <v>0</v>
      </c>
      <c r="AR6" s="37">
        <v>2.775557561562891E-17</v>
      </c>
      <c r="AS6" s="37">
        <v>7.1220499431151607E-3</v>
      </c>
      <c r="AT6" s="37">
        <v>2.4062499999999851E-2</v>
      </c>
      <c r="AU6" s="37">
        <v>0.47564598361077998</v>
      </c>
      <c r="AV6" s="37">
        <v>0.14208229280838439</v>
      </c>
      <c r="AW6" s="37">
        <v>-0.34150635094610959</v>
      </c>
      <c r="AX6" s="37">
        <v>-1.110223024625157E-16</v>
      </c>
      <c r="AY6" s="37">
        <v>2.775557561562891E-17</v>
      </c>
      <c r="AZ6" s="37">
        <v>-2.9185872797156369E-17</v>
      </c>
      <c r="BA6" s="37">
        <v>0</v>
      </c>
      <c r="BB6" s="37">
        <v>0</v>
      </c>
      <c r="BC6" s="37">
        <v>0</v>
      </c>
      <c r="BD6" s="37">
        <v>-2.775557561562891E-17</v>
      </c>
      <c r="BE6" s="37">
        <v>-0.48412204994311508</v>
      </c>
      <c r="BF6" s="37">
        <v>-0.21093750000000011</v>
      </c>
      <c r="BG6" s="37">
        <v>-0.47564598361077998</v>
      </c>
      <c r="BH6" s="37">
        <v>0.14208229280838439</v>
      </c>
      <c r="BI6" s="31">
        <v>16</v>
      </c>
      <c r="BJ6" s="37" t="s">
        <v>466</v>
      </c>
      <c r="BK6" s="37" t="s">
        <v>467</v>
      </c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</row>
    <row r="7" spans="1:75" x14ac:dyDescent="0.3">
      <c r="A7"/>
      <c r="B7"/>
      <c r="C7"/>
      <c r="D7"/>
      <c r="E7" s="3"/>
      <c r="F7" s="37"/>
      <c r="G7" s="37">
        <v>6</v>
      </c>
      <c r="H7" s="37">
        <v>22</v>
      </c>
      <c r="I7" s="37">
        <v>0</v>
      </c>
      <c r="J7" s="37">
        <v>0</v>
      </c>
      <c r="K7" s="37">
        <v>9.0909090909090939E-2</v>
      </c>
      <c r="L7" s="37">
        <v>0.73692702514372899</v>
      </c>
      <c r="M7" s="37">
        <v>5.2631578947368418E-2</v>
      </c>
      <c r="N7" s="37">
        <v>5.2631578947368418E-2</v>
      </c>
      <c r="O7" s="37">
        <v>5.2631578947368418E-2</v>
      </c>
      <c r="P7" s="37">
        <v>0.10526315789473679</v>
      </c>
      <c r="Q7" s="37">
        <v>0.15789473684210531</v>
      </c>
      <c r="R7" s="37">
        <v>0</v>
      </c>
      <c r="S7" s="37">
        <v>0</v>
      </c>
      <c r="T7" s="37">
        <v>0</v>
      </c>
      <c r="U7" s="37">
        <v>4.545454545454547E-2</v>
      </c>
      <c r="V7" s="37">
        <v>0</v>
      </c>
      <c r="W7" s="37">
        <v>22</v>
      </c>
      <c r="X7" s="37">
        <v>1.108984978653035</v>
      </c>
      <c r="Y7" s="37">
        <v>2</v>
      </c>
      <c r="Z7" s="37">
        <v>4</v>
      </c>
      <c r="AA7" s="37">
        <v>4</v>
      </c>
      <c r="AB7" s="37">
        <v>0</v>
      </c>
      <c r="AC7" s="37">
        <v>0</v>
      </c>
      <c r="AD7" s="37">
        <v>2</v>
      </c>
      <c r="AE7" s="37">
        <v>0</v>
      </c>
      <c r="AF7" s="37">
        <v>0</v>
      </c>
      <c r="AG7" s="37">
        <v>2</v>
      </c>
      <c r="AH7" s="37">
        <v>4</v>
      </c>
      <c r="AI7" s="37">
        <v>2</v>
      </c>
      <c r="AJ7" s="37">
        <v>2</v>
      </c>
      <c r="AK7" s="37">
        <v>0.33927734614262511</v>
      </c>
      <c r="AL7" s="37">
        <v>0.18181818181818199</v>
      </c>
      <c r="AM7" s="37">
        <v>9.0909090909090898E-2</v>
      </c>
      <c r="AN7" s="37">
        <v>3.7405710320294928E-17</v>
      </c>
      <c r="AO7" s="37">
        <v>9.1753968977285667E-19</v>
      </c>
      <c r="AP7" s="37">
        <v>1.835079379545713E-18</v>
      </c>
      <c r="AQ7" s="37">
        <v>2.202095255454856E-17</v>
      </c>
      <c r="AR7" s="37">
        <v>7.3403175181828534E-18</v>
      </c>
      <c r="AS7" s="37">
        <v>6.3430671741942612E-2</v>
      </c>
      <c r="AT7" s="37">
        <v>4.0657400450789027E-2</v>
      </c>
      <c r="AU7" s="37">
        <v>0.5807691762269257</v>
      </c>
      <c r="AV7" s="37">
        <v>0.15615784891680329</v>
      </c>
      <c r="AW7" s="37">
        <v>-0.33927734614262511</v>
      </c>
      <c r="AX7" s="37">
        <v>-0.18181818181818199</v>
      </c>
      <c r="AY7" s="37">
        <v>-9.0909090909090898E-2</v>
      </c>
      <c r="AZ7" s="37">
        <v>-3.7405710320294928E-17</v>
      </c>
      <c r="BA7" s="37">
        <v>9.1753968977285667E-19</v>
      </c>
      <c r="BB7" s="37">
        <v>1.835079379545713E-18</v>
      </c>
      <c r="BC7" s="37">
        <v>2.202095255454856E-17</v>
      </c>
      <c r="BD7" s="37">
        <v>7.3403175181828534E-18</v>
      </c>
      <c r="BE7" s="37">
        <v>-0.40556932825805742</v>
      </c>
      <c r="BF7" s="37">
        <v>-0.37565740045078899</v>
      </c>
      <c r="BG7" s="37">
        <v>-0.5807691762269257</v>
      </c>
      <c r="BH7" s="37">
        <v>0.15615784891680329</v>
      </c>
      <c r="BI7" s="31">
        <v>22</v>
      </c>
      <c r="BJ7" s="37" t="s">
        <v>468</v>
      </c>
      <c r="BK7" s="37" t="s">
        <v>469</v>
      </c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</row>
    <row r="8" spans="1:75" x14ac:dyDescent="0.3">
      <c r="A8"/>
      <c r="B8"/>
      <c r="C8"/>
      <c r="D8"/>
      <c r="E8" s="3"/>
      <c r="F8" s="37"/>
      <c r="G8" s="37">
        <v>7</v>
      </c>
      <c r="H8" s="37">
        <v>18</v>
      </c>
      <c r="I8" s="37">
        <v>0</v>
      </c>
      <c r="J8" s="37">
        <v>0</v>
      </c>
      <c r="K8" s="37">
        <v>0.19245008972987521</v>
      </c>
      <c r="L8" s="37">
        <v>0.68819938078556009</v>
      </c>
      <c r="M8" s="37">
        <v>5.2631578947368418E-2</v>
      </c>
      <c r="N8" s="37">
        <v>5.2631578947368418E-2</v>
      </c>
      <c r="O8" s="37">
        <v>5.2631578947368418E-2</v>
      </c>
      <c r="P8" s="37">
        <v>5.2631578947368418E-2</v>
      </c>
      <c r="Q8" s="37">
        <v>0.10526315789473679</v>
      </c>
      <c r="R8" s="37">
        <v>0</v>
      </c>
      <c r="S8" s="37">
        <v>0</v>
      </c>
      <c r="T8" s="37">
        <v>0</v>
      </c>
      <c r="U8" s="37">
        <v>9.6225044864937617E-2</v>
      </c>
      <c r="V8" s="37">
        <v>0</v>
      </c>
      <c r="W8" s="37">
        <v>18</v>
      </c>
      <c r="X8" s="37">
        <v>0.97052021391910481</v>
      </c>
      <c r="Y8" s="37">
        <v>2</v>
      </c>
      <c r="Z8" s="37">
        <v>4</v>
      </c>
      <c r="AA8" s="37">
        <v>2</v>
      </c>
      <c r="AB8" s="37">
        <v>0</v>
      </c>
      <c r="AC8" s="37">
        <v>0</v>
      </c>
      <c r="AD8" s="37">
        <v>2</v>
      </c>
      <c r="AE8" s="37">
        <v>0</v>
      </c>
      <c r="AF8" s="37">
        <v>0</v>
      </c>
      <c r="AG8" s="37">
        <v>2</v>
      </c>
      <c r="AH8" s="37">
        <v>2</v>
      </c>
      <c r="AI8" s="37">
        <v>2</v>
      </c>
      <c r="AJ8" s="37">
        <v>2</v>
      </c>
      <c r="AK8" s="37">
        <v>0.35911675639654178</v>
      </c>
      <c r="AL8" s="37">
        <v>5.5555555555555691E-2</v>
      </c>
      <c r="AM8" s="37">
        <v>9.6225044864937645E-2</v>
      </c>
      <c r="AN8" s="37">
        <v>9.6225044864937589E-2</v>
      </c>
      <c r="AO8" s="37">
        <v>0</v>
      </c>
      <c r="AP8" s="37">
        <v>2.7412914188275469E-17</v>
      </c>
      <c r="AQ8" s="37">
        <v>0</v>
      </c>
      <c r="AR8" s="37">
        <v>1.6447748512965281E-17</v>
      </c>
      <c r="AS8" s="37">
        <v>8.631927066610684E-2</v>
      </c>
      <c r="AT8" s="37">
        <v>7.3322359396433306E-2</v>
      </c>
      <c r="AU8" s="37">
        <v>0.50168910863994032</v>
      </c>
      <c r="AV8" s="37">
        <v>0.18651027214561969</v>
      </c>
      <c r="AW8" s="37">
        <v>-0.35911675639654178</v>
      </c>
      <c r="AX8" s="37">
        <v>-5.5555555555555691E-2</v>
      </c>
      <c r="AY8" s="37">
        <v>-9.6225044864937645E-2</v>
      </c>
      <c r="AZ8" s="37">
        <v>9.6225044864937589E-2</v>
      </c>
      <c r="BA8" s="37">
        <v>0</v>
      </c>
      <c r="BB8" s="37">
        <v>-2.7412914188275469E-17</v>
      </c>
      <c r="BC8" s="37">
        <v>0</v>
      </c>
      <c r="BD8" s="37">
        <v>1.6447748512965281E-17</v>
      </c>
      <c r="BE8" s="37">
        <v>-0.49568072933389312</v>
      </c>
      <c r="BF8" s="37">
        <v>-0.2146776406035667</v>
      </c>
      <c r="BG8" s="37">
        <v>-0.50168910863994032</v>
      </c>
      <c r="BH8" s="37">
        <v>0.18651027214561969</v>
      </c>
      <c r="BI8" s="31">
        <v>18</v>
      </c>
      <c r="BJ8" s="37" t="s">
        <v>464</v>
      </c>
      <c r="BK8" s="37" t="s">
        <v>465</v>
      </c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</row>
    <row r="9" spans="1:75" x14ac:dyDescent="0.3">
      <c r="A9"/>
      <c r="B9"/>
      <c r="C9"/>
      <c r="D9"/>
      <c r="E9" s="3"/>
      <c r="F9" s="37"/>
      <c r="G9" s="37">
        <v>8</v>
      </c>
      <c r="H9" s="37">
        <v>24</v>
      </c>
      <c r="I9" s="37">
        <v>0</v>
      </c>
      <c r="J9" s="37">
        <v>0</v>
      </c>
      <c r="K9" s="37">
        <v>2.544261098099317E-17</v>
      </c>
      <c r="L9" s="37">
        <v>0.59940562437525213</v>
      </c>
      <c r="M9" s="37">
        <v>5.2631578947368418E-2</v>
      </c>
      <c r="N9" s="37">
        <v>5.2631578947368418E-2</v>
      </c>
      <c r="O9" s="37">
        <v>0.10526315789473679</v>
      </c>
      <c r="P9" s="37">
        <v>0.10526315789473679</v>
      </c>
      <c r="Q9" s="37">
        <v>0.2105263157894737</v>
      </c>
      <c r="R9" s="37">
        <v>0</v>
      </c>
      <c r="S9" s="37">
        <v>0</v>
      </c>
      <c r="T9" s="37">
        <v>0</v>
      </c>
      <c r="U9" s="37">
        <v>1.272130549049658E-17</v>
      </c>
      <c r="V9" s="37">
        <v>0</v>
      </c>
      <c r="W9" s="37">
        <v>24</v>
      </c>
      <c r="X9" s="37">
        <v>0.96061226364457941</v>
      </c>
      <c r="Y9" s="37">
        <v>2</v>
      </c>
      <c r="Z9" s="37">
        <v>4</v>
      </c>
      <c r="AA9" s="37">
        <v>4</v>
      </c>
      <c r="AB9" s="37">
        <v>0</v>
      </c>
      <c r="AC9" s="37">
        <v>0</v>
      </c>
      <c r="AD9" s="37">
        <v>2</v>
      </c>
      <c r="AE9" s="37">
        <v>0</v>
      </c>
      <c r="AF9" s="37">
        <v>0</v>
      </c>
      <c r="AG9" s="37">
        <v>4</v>
      </c>
      <c r="AH9" s="37">
        <v>4</v>
      </c>
      <c r="AI9" s="37">
        <v>2</v>
      </c>
      <c r="AJ9" s="37">
        <v>2</v>
      </c>
      <c r="AK9" s="37">
        <v>0.31100423396407301</v>
      </c>
      <c r="AL9" s="37">
        <v>0.25000000000000011</v>
      </c>
      <c r="AM9" s="37">
        <v>6.9388939039072284E-18</v>
      </c>
      <c r="AN9" s="37">
        <v>1.8503717077085941E-17</v>
      </c>
      <c r="AO9" s="37">
        <v>0</v>
      </c>
      <c r="AP9" s="37">
        <v>2.4671622769447919E-17</v>
      </c>
      <c r="AQ9" s="37">
        <v>1.2335811384723959E-17</v>
      </c>
      <c r="AR9" s="37">
        <v>0</v>
      </c>
      <c r="AS9" s="37">
        <v>0.23946945838456349</v>
      </c>
      <c r="AT9" s="37">
        <v>0.19418055555555561</v>
      </c>
      <c r="AU9" s="37">
        <v>0.44905399177378719</v>
      </c>
      <c r="AV9" s="37">
        <v>0.15035163260146489</v>
      </c>
      <c r="AW9" s="37">
        <v>-0.31100423396407301</v>
      </c>
      <c r="AX9" s="37">
        <v>-0.25000000000000011</v>
      </c>
      <c r="AY9" s="37">
        <v>6.9388939039072284E-18</v>
      </c>
      <c r="AZ9" s="37">
        <v>-1.8503717077085941E-17</v>
      </c>
      <c r="BA9" s="37">
        <v>0</v>
      </c>
      <c r="BB9" s="37">
        <v>2.4671622769447919E-17</v>
      </c>
      <c r="BC9" s="37">
        <v>1.2335811384723959E-17</v>
      </c>
      <c r="BD9" s="37">
        <v>0</v>
      </c>
      <c r="BE9" s="37">
        <v>-0.35753054161543651</v>
      </c>
      <c r="BF9" s="37">
        <v>-0.44618055555555558</v>
      </c>
      <c r="BG9" s="37">
        <v>-0.44905399177378719</v>
      </c>
      <c r="BH9" s="37">
        <v>0.15035163260146489</v>
      </c>
      <c r="BI9" s="31">
        <v>24</v>
      </c>
      <c r="BJ9" s="37" t="s">
        <v>470</v>
      </c>
      <c r="BK9" s="37" t="s">
        <v>471</v>
      </c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</row>
    <row r="10" spans="1:75" x14ac:dyDescent="0.3">
      <c r="A10"/>
      <c r="B10"/>
      <c r="C10"/>
      <c r="D10"/>
      <c r="E10" s="3"/>
      <c r="F10" s="37"/>
      <c r="G10" s="37">
        <v>9</v>
      </c>
      <c r="H10" s="37">
        <v>38</v>
      </c>
      <c r="I10" s="37">
        <v>0</v>
      </c>
      <c r="J10" s="37">
        <v>0</v>
      </c>
      <c r="K10" s="37">
        <v>5.2631578947368453E-2</v>
      </c>
      <c r="L10" s="37">
        <v>0.59028948247101121</v>
      </c>
      <c r="M10" s="37">
        <v>5.2631578947368418E-2</v>
      </c>
      <c r="N10" s="37">
        <v>5.2631578947368418E-2</v>
      </c>
      <c r="O10" s="37">
        <v>0.15789473684210531</v>
      </c>
      <c r="P10" s="37">
        <v>0.2105263157894737</v>
      </c>
      <c r="Q10" s="37">
        <v>0.36842105263157893</v>
      </c>
      <c r="R10" s="37">
        <v>0</v>
      </c>
      <c r="S10" s="37">
        <v>0</v>
      </c>
      <c r="T10" s="37">
        <v>0</v>
      </c>
      <c r="U10" s="37">
        <v>2.631578947368423E-2</v>
      </c>
      <c r="V10" s="37">
        <v>0</v>
      </c>
      <c r="W10" s="37">
        <v>38</v>
      </c>
      <c r="X10" s="37">
        <v>0.96977769979434369</v>
      </c>
      <c r="Y10" s="37">
        <v>2</v>
      </c>
      <c r="Z10" s="37">
        <v>4</v>
      </c>
      <c r="AA10" s="37">
        <v>8</v>
      </c>
      <c r="AB10" s="37">
        <v>4</v>
      </c>
      <c r="AC10" s="37">
        <v>0</v>
      </c>
      <c r="AD10" s="37">
        <v>2</v>
      </c>
      <c r="AE10" s="37">
        <v>0</v>
      </c>
      <c r="AF10" s="37">
        <v>4</v>
      </c>
      <c r="AG10" s="37">
        <v>6</v>
      </c>
      <c r="AH10" s="37">
        <v>4</v>
      </c>
      <c r="AI10" s="37">
        <v>2</v>
      </c>
      <c r="AJ10" s="37">
        <v>2</v>
      </c>
      <c r="AK10" s="37">
        <v>9.116056881941452E-2</v>
      </c>
      <c r="AL10" s="37">
        <v>0.42105263157894729</v>
      </c>
      <c r="AM10" s="37">
        <v>5.2631578947368432E-2</v>
      </c>
      <c r="AN10" s="37">
        <v>2.3373116307898031E-17</v>
      </c>
      <c r="AO10" s="37">
        <v>2.4603280324103188E-18</v>
      </c>
      <c r="AP10" s="37">
        <v>9.8413121296412768E-18</v>
      </c>
      <c r="AQ10" s="37">
        <v>4.9206560648206376E-18</v>
      </c>
      <c r="AR10" s="37">
        <v>4.9206560648206376E-18</v>
      </c>
      <c r="AS10" s="37">
        <v>0.22695200821775871</v>
      </c>
      <c r="AT10" s="37">
        <v>6.4493803761481283E-2</v>
      </c>
      <c r="AU10" s="37">
        <v>0.51301764297311403</v>
      </c>
      <c r="AV10" s="37">
        <v>7.7271839497897218E-2</v>
      </c>
      <c r="AW10" s="37">
        <v>-9.116056881941452E-2</v>
      </c>
      <c r="AX10" s="37">
        <v>-0.42105263157894729</v>
      </c>
      <c r="AY10" s="37">
        <v>-5.2631578947368432E-2</v>
      </c>
      <c r="AZ10" s="37">
        <v>-2.3373116307898031E-17</v>
      </c>
      <c r="BA10" s="37">
        <v>2.4603280324103188E-18</v>
      </c>
      <c r="BB10" s="37">
        <v>9.8413121296412768E-18</v>
      </c>
      <c r="BC10" s="37">
        <v>-4.9206560648206376E-18</v>
      </c>
      <c r="BD10" s="37">
        <v>4.9206560648206376E-18</v>
      </c>
      <c r="BE10" s="37">
        <v>-3.4952008217758637E-2</v>
      </c>
      <c r="BF10" s="37">
        <v>-0.59250619623851875</v>
      </c>
      <c r="BG10" s="37">
        <v>-0.51301764297311403</v>
      </c>
      <c r="BH10" s="37">
        <v>-7.7271839497897218E-2</v>
      </c>
      <c r="BI10" s="31">
        <v>38</v>
      </c>
      <c r="BJ10" s="37" t="s">
        <v>472</v>
      </c>
      <c r="BK10" s="37" t="s">
        <v>472</v>
      </c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</row>
    <row r="11" spans="1:75" x14ac:dyDescent="0.3">
      <c r="A11"/>
      <c r="B11"/>
      <c r="C11"/>
      <c r="D11"/>
      <c r="E11" s="3"/>
      <c r="F11" s="37"/>
      <c r="G11" s="37">
        <v>10</v>
      </c>
      <c r="H11" s="37">
        <v>34</v>
      </c>
      <c r="I11" s="37">
        <v>0</v>
      </c>
      <c r="J11" s="37">
        <v>0</v>
      </c>
      <c r="K11" s="37">
        <v>0.1018853416216987</v>
      </c>
      <c r="L11" s="37">
        <v>0.64658223137054027</v>
      </c>
      <c r="M11" s="37">
        <v>5.2631578947368418E-2</v>
      </c>
      <c r="N11" s="37">
        <v>5.2631578947368418E-2</v>
      </c>
      <c r="O11" s="37">
        <v>0.15789473684210531</v>
      </c>
      <c r="P11" s="37">
        <v>0.15789473684210531</v>
      </c>
      <c r="Q11" s="37">
        <v>0.31578947368421051</v>
      </c>
      <c r="R11" s="37">
        <v>0</v>
      </c>
      <c r="S11" s="37">
        <v>0</v>
      </c>
      <c r="T11" s="37">
        <v>0</v>
      </c>
      <c r="U11" s="37">
        <v>5.0942670810849341E-2</v>
      </c>
      <c r="V11" s="37">
        <v>0</v>
      </c>
      <c r="W11" s="37">
        <v>34</v>
      </c>
      <c r="X11" s="37">
        <v>0.89287588000933182</v>
      </c>
      <c r="Y11" s="37">
        <v>2</v>
      </c>
      <c r="Z11" s="37">
        <v>4</v>
      </c>
      <c r="AA11" s="37">
        <v>6</v>
      </c>
      <c r="AB11" s="37">
        <v>4</v>
      </c>
      <c r="AC11" s="37">
        <v>0</v>
      </c>
      <c r="AD11" s="37">
        <v>2</v>
      </c>
      <c r="AE11" s="37">
        <v>0</v>
      </c>
      <c r="AF11" s="37">
        <v>2</v>
      </c>
      <c r="AG11" s="37">
        <v>6</v>
      </c>
      <c r="AH11" s="37">
        <v>4</v>
      </c>
      <c r="AI11" s="37">
        <v>2</v>
      </c>
      <c r="AJ11" s="37">
        <v>2</v>
      </c>
      <c r="AK11" s="37">
        <v>0.1312971063275809</v>
      </c>
      <c r="AL11" s="37">
        <v>0.38235294117647062</v>
      </c>
      <c r="AM11" s="37">
        <v>5.0942670810849328E-2</v>
      </c>
      <c r="AN11" s="37">
        <v>5.0942670810849362E-2</v>
      </c>
      <c r="AO11" s="37">
        <v>1.5366408645330891E-18</v>
      </c>
      <c r="AP11" s="37">
        <v>0</v>
      </c>
      <c r="AQ11" s="37">
        <v>3.073281729066177E-18</v>
      </c>
      <c r="AR11" s="37">
        <v>1.843969037439706E-17</v>
      </c>
      <c r="AS11" s="37">
        <v>0.32902845021605409</v>
      </c>
      <c r="AT11" s="37">
        <v>0.17321147974760839</v>
      </c>
      <c r="AU11" s="37">
        <v>0.55439186170246346</v>
      </c>
      <c r="AV11" s="37">
        <v>9.2190369668076866E-2</v>
      </c>
      <c r="AW11" s="37">
        <v>-0.1312971063275809</v>
      </c>
      <c r="AX11" s="37">
        <v>-0.38235294117647062</v>
      </c>
      <c r="AY11" s="37">
        <v>-5.0942670810849328E-2</v>
      </c>
      <c r="AZ11" s="37">
        <v>-5.0942670810849362E-2</v>
      </c>
      <c r="BA11" s="37">
        <v>1.5366408645330891E-18</v>
      </c>
      <c r="BB11" s="37">
        <v>0</v>
      </c>
      <c r="BC11" s="37">
        <v>-3.073281729066177E-18</v>
      </c>
      <c r="BD11" s="37">
        <v>-1.843969037439706E-17</v>
      </c>
      <c r="BE11" s="37">
        <v>-2.1028450216054151E-2</v>
      </c>
      <c r="BF11" s="37">
        <v>-0.6027885202523916</v>
      </c>
      <c r="BG11" s="37">
        <v>-0.55439186170246346</v>
      </c>
      <c r="BH11" s="37">
        <v>-9.2190369668076866E-2</v>
      </c>
      <c r="BI11" s="31">
        <v>34</v>
      </c>
      <c r="BJ11" s="37" t="s">
        <v>473</v>
      </c>
      <c r="BK11" s="37" t="s">
        <v>474</v>
      </c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</row>
    <row r="12" spans="1:75" x14ac:dyDescent="0.3">
      <c r="A12"/>
      <c r="B12"/>
      <c r="C12"/>
      <c r="D12"/>
      <c r="E12" s="3"/>
      <c r="F12" s="37"/>
      <c r="G12" s="37">
        <v>11</v>
      </c>
      <c r="H12" s="37">
        <v>30</v>
      </c>
      <c r="I12" s="37">
        <v>0</v>
      </c>
      <c r="J12" s="37">
        <v>0</v>
      </c>
      <c r="K12" s="37">
        <v>6.6666666666666693E-2</v>
      </c>
      <c r="L12" s="37">
        <v>0.57572985843555013</v>
      </c>
      <c r="M12" s="37">
        <v>5.2631578947368418E-2</v>
      </c>
      <c r="N12" s="37">
        <v>5.2631578947368418E-2</v>
      </c>
      <c r="O12" s="37">
        <v>0.10526315789473679</v>
      </c>
      <c r="P12" s="37">
        <v>0.15789473684210531</v>
      </c>
      <c r="Q12" s="37">
        <v>0.26315789473684209</v>
      </c>
      <c r="R12" s="37">
        <v>0</v>
      </c>
      <c r="S12" s="37">
        <v>0</v>
      </c>
      <c r="T12" s="37">
        <v>0</v>
      </c>
      <c r="U12" s="37">
        <v>3.3333333333333347E-2</v>
      </c>
      <c r="V12" s="37">
        <v>0</v>
      </c>
      <c r="W12" s="37">
        <v>30</v>
      </c>
      <c r="X12" s="37">
        <v>0.99817208519949563</v>
      </c>
      <c r="Y12" s="37">
        <v>2</v>
      </c>
      <c r="Z12" s="37">
        <v>4</v>
      </c>
      <c r="AA12" s="37">
        <v>6</v>
      </c>
      <c r="AB12" s="37">
        <v>2</v>
      </c>
      <c r="AC12" s="37">
        <v>0</v>
      </c>
      <c r="AD12" s="37">
        <v>2</v>
      </c>
      <c r="AE12" s="37">
        <v>0</v>
      </c>
      <c r="AF12" s="37">
        <v>2</v>
      </c>
      <c r="AG12" s="37">
        <v>4</v>
      </c>
      <c r="AH12" s="37">
        <v>4</v>
      </c>
      <c r="AI12" s="37">
        <v>2</v>
      </c>
      <c r="AJ12" s="37">
        <v>2</v>
      </c>
      <c r="AK12" s="37">
        <v>0.1821367205045917</v>
      </c>
      <c r="AL12" s="37">
        <v>0.33333333333333343</v>
      </c>
      <c r="AM12" s="37">
        <v>6.6666666666666666E-2</v>
      </c>
      <c r="AN12" s="37">
        <v>2.9605947323337507E-17</v>
      </c>
      <c r="AO12" s="37">
        <v>3.9474596431116677E-18</v>
      </c>
      <c r="AP12" s="37">
        <v>1.4802973661668749E-18</v>
      </c>
      <c r="AQ12" s="37">
        <v>0</v>
      </c>
      <c r="AR12" s="37">
        <v>7.8949192862233354E-18</v>
      </c>
      <c r="AS12" s="37">
        <v>0.12668510343363731</v>
      </c>
      <c r="AT12" s="37">
        <v>0.23585185185185181</v>
      </c>
      <c r="AU12" s="37">
        <v>0.55879425053932119</v>
      </c>
      <c r="AV12" s="37">
        <v>1.693560789622893E-2</v>
      </c>
      <c r="AW12" s="37">
        <v>-0.1821367205045917</v>
      </c>
      <c r="AX12" s="37">
        <v>-0.33333333333333343</v>
      </c>
      <c r="AY12" s="37">
        <v>-6.6666666666666666E-2</v>
      </c>
      <c r="AZ12" s="37">
        <v>-2.9605947323337507E-17</v>
      </c>
      <c r="BA12" s="37">
        <v>3.9474596431116677E-18</v>
      </c>
      <c r="BB12" s="37">
        <v>1.4802973661668749E-18</v>
      </c>
      <c r="BC12" s="37">
        <v>0</v>
      </c>
      <c r="BD12" s="37">
        <v>-7.8949192862233354E-18</v>
      </c>
      <c r="BE12" s="37">
        <v>-0.11431489656636271</v>
      </c>
      <c r="BF12" s="37">
        <v>-0.58014814814814819</v>
      </c>
      <c r="BG12" s="37">
        <v>-0.55879425053932119</v>
      </c>
      <c r="BH12" s="37">
        <v>1.693560789622893E-2</v>
      </c>
      <c r="BI12" s="31">
        <v>30</v>
      </c>
      <c r="BJ12" s="37" t="s">
        <v>475</v>
      </c>
      <c r="BK12" s="37" t="s">
        <v>476</v>
      </c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</row>
    <row r="13" spans="1:75" x14ac:dyDescent="0.3">
      <c r="A13"/>
      <c r="B13"/>
      <c r="C13"/>
      <c r="D13"/>
      <c r="E13" s="3"/>
      <c r="F13" s="37"/>
      <c r="G13" s="37">
        <v>12</v>
      </c>
      <c r="H13" s="37">
        <v>28</v>
      </c>
      <c r="I13" s="37">
        <v>0</v>
      </c>
      <c r="J13" s="37">
        <v>0</v>
      </c>
      <c r="K13" s="37">
        <v>2.775557561562891E-17</v>
      </c>
      <c r="L13" s="37">
        <v>0.47816627996355021</v>
      </c>
      <c r="M13" s="37">
        <v>5.2631578947368418E-2</v>
      </c>
      <c r="N13" s="37">
        <v>5.2631578947368418E-2</v>
      </c>
      <c r="O13" s="37">
        <v>0.10526315789473679</v>
      </c>
      <c r="P13" s="37">
        <v>0.10526315789473679</v>
      </c>
      <c r="Q13" s="37">
        <v>0.2105263157894737</v>
      </c>
      <c r="R13" s="37">
        <v>0</v>
      </c>
      <c r="S13" s="37">
        <v>0</v>
      </c>
      <c r="T13" s="37">
        <v>0</v>
      </c>
      <c r="U13" s="37">
        <v>1.387778780781446E-17</v>
      </c>
      <c r="V13" s="37">
        <v>0</v>
      </c>
      <c r="W13" s="37">
        <v>28</v>
      </c>
      <c r="X13" s="37">
        <v>0.91212384472021368</v>
      </c>
      <c r="Y13" s="37">
        <v>2</v>
      </c>
      <c r="Z13" s="37">
        <v>4</v>
      </c>
      <c r="AA13" s="37">
        <v>4</v>
      </c>
      <c r="AB13" s="37">
        <v>2</v>
      </c>
      <c r="AC13" s="37">
        <v>0</v>
      </c>
      <c r="AD13" s="37">
        <v>2</v>
      </c>
      <c r="AE13" s="37">
        <v>0</v>
      </c>
      <c r="AF13" s="37">
        <v>2</v>
      </c>
      <c r="AG13" s="37">
        <v>4</v>
      </c>
      <c r="AH13" s="37">
        <v>4</v>
      </c>
      <c r="AI13" s="37">
        <v>2</v>
      </c>
      <c r="AJ13" s="37">
        <v>2</v>
      </c>
      <c r="AK13" s="37">
        <v>0.1951464862549197</v>
      </c>
      <c r="AL13" s="37">
        <v>0.28571428571428581</v>
      </c>
      <c r="AM13" s="37">
        <v>3.9650822308041303E-18</v>
      </c>
      <c r="AN13" s="37">
        <v>2.3790493384824779E-17</v>
      </c>
      <c r="AO13" s="37">
        <v>9.063045098980869E-18</v>
      </c>
      <c r="AP13" s="37">
        <v>1.699320956058913E-18</v>
      </c>
      <c r="AQ13" s="37">
        <v>9.063045098980869E-18</v>
      </c>
      <c r="AR13" s="37">
        <v>9.063045098980869E-18</v>
      </c>
      <c r="AS13" s="37">
        <v>0.23260232358289881</v>
      </c>
      <c r="AT13" s="37">
        <v>0.23039941690962101</v>
      </c>
      <c r="AU13" s="37">
        <v>0.45733622287544062</v>
      </c>
      <c r="AV13" s="37">
        <v>2.0830057088109592E-2</v>
      </c>
      <c r="AW13" s="37">
        <v>-0.1951464862549197</v>
      </c>
      <c r="AX13" s="37">
        <v>-0.28571428571428581</v>
      </c>
      <c r="AY13" s="37">
        <v>3.9650822308041303E-18</v>
      </c>
      <c r="AZ13" s="37">
        <v>-2.3790493384824779E-17</v>
      </c>
      <c r="BA13" s="37">
        <v>9.063045098980869E-18</v>
      </c>
      <c r="BB13" s="37">
        <v>1.699320956058913E-18</v>
      </c>
      <c r="BC13" s="37">
        <v>-9.063045098980869E-18</v>
      </c>
      <c r="BD13" s="37">
        <v>-9.063045098980869E-18</v>
      </c>
      <c r="BE13" s="37">
        <v>-0.14060232358289881</v>
      </c>
      <c r="BF13" s="37">
        <v>-0.48360058309037901</v>
      </c>
      <c r="BG13" s="37">
        <v>-0.45733622287544062</v>
      </c>
      <c r="BH13" s="37">
        <v>2.0830057088109592E-2</v>
      </c>
      <c r="BI13" s="31">
        <v>28</v>
      </c>
      <c r="BJ13" s="37" t="s">
        <v>460</v>
      </c>
      <c r="BK13" s="37" t="s">
        <v>461</v>
      </c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</row>
    <row r="14" spans="1:75" x14ac:dyDescent="0.3">
      <c r="A14"/>
      <c r="B14"/>
      <c r="C14"/>
      <c r="D14"/>
      <c r="E14" s="3"/>
      <c r="F14" s="37"/>
      <c r="G14" s="37">
        <v>13</v>
      </c>
      <c r="H14" s="37">
        <v>22</v>
      </c>
      <c r="I14" s="37">
        <v>0</v>
      </c>
      <c r="J14" s="37">
        <v>0</v>
      </c>
      <c r="K14" s="37">
        <v>9.0909090909090939E-2</v>
      </c>
      <c r="L14" s="37">
        <v>0.73692702514372899</v>
      </c>
      <c r="M14" s="37">
        <v>5.2631578947368418E-2</v>
      </c>
      <c r="N14" s="37">
        <v>5.2631578947368418E-2</v>
      </c>
      <c r="O14" s="37">
        <v>5.2631578947368418E-2</v>
      </c>
      <c r="P14" s="37">
        <v>0.10526315789473679</v>
      </c>
      <c r="Q14" s="37">
        <v>0.15789473684210531</v>
      </c>
      <c r="R14" s="37">
        <v>0</v>
      </c>
      <c r="S14" s="37">
        <v>0</v>
      </c>
      <c r="T14" s="37">
        <v>0</v>
      </c>
      <c r="U14" s="37">
        <v>4.545454545454547E-2</v>
      </c>
      <c r="V14" s="37">
        <v>0</v>
      </c>
      <c r="W14" s="37">
        <v>22</v>
      </c>
      <c r="X14" s="37">
        <v>1.160875987012469</v>
      </c>
      <c r="Y14" s="37">
        <v>2</v>
      </c>
      <c r="Z14" s="37">
        <v>4</v>
      </c>
      <c r="AA14" s="37">
        <v>4</v>
      </c>
      <c r="AB14" s="37">
        <v>0</v>
      </c>
      <c r="AC14" s="37">
        <v>0</v>
      </c>
      <c r="AD14" s="37">
        <v>2</v>
      </c>
      <c r="AE14" s="37">
        <v>0</v>
      </c>
      <c r="AF14" s="37">
        <v>0</v>
      </c>
      <c r="AG14" s="37">
        <v>2</v>
      </c>
      <c r="AH14" s="37">
        <v>4</v>
      </c>
      <c r="AI14" s="37">
        <v>2</v>
      </c>
      <c r="AJ14" s="37">
        <v>2</v>
      </c>
      <c r="AK14" s="37">
        <v>0.33927734614262511</v>
      </c>
      <c r="AL14" s="37">
        <v>0.18181818181818199</v>
      </c>
      <c r="AM14" s="37">
        <v>9.0909090909090898E-2</v>
      </c>
      <c r="AN14" s="37">
        <v>3.7405710320294928E-17</v>
      </c>
      <c r="AO14" s="37">
        <v>9.1753968977285667E-19</v>
      </c>
      <c r="AP14" s="37">
        <v>1.835079379545713E-18</v>
      </c>
      <c r="AQ14" s="37">
        <v>2.202095255454856E-17</v>
      </c>
      <c r="AR14" s="37">
        <v>7.3403175181828534E-18</v>
      </c>
      <c r="AS14" s="37">
        <v>6.3430671741942612E-2</v>
      </c>
      <c r="AT14" s="37">
        <v>4.0657400450789027E-2</v>
      </c>
      <c r="AU14" s="37">
        <v>0.5807691762269257</v>
      </c>
      <c r="AV14" s="37">
        <v>0.15615784891680329</v>
      </c>
      <c r="AW14" s="37">
        <v>-0.33927734614262511</v>
      </c>
      <c r="AX14" s="37">
        <v>-0.18181818181818199</v>
      </c>
      <c r="AY14" s="37">
        <v>-9.0909090909090898E-2</v>
      </c>
      <c r="AZ14" s="37">
        <v>-3.7405710320294928E-17</v>
      </c>
      <c r="BA14" s="37">
        <v>9.1753968977285667E-19</v>
      </c>
      <c r="BB14" s="37">
        <v>1.835079379545713E-18</v>
      </c>
      <c r="BC14" s="37">
        <v>2.202095255454856E-17</v>
      </c>
      <c r="BD14" s="37">
        <v>7.3403175181828534E-18</v>
      </c>
      <c r="BE14" s="37">
        <v>-0.40556932825805742</v>
      </c>
      <c r="BF14" s="37">
        <v>-0.37565740045078899</v>
      </c>
      <c r="BG14" s="37">
        <v>-0.5807691762269257</v>
      </c>
      <c r="BH14" s="37">
        <v>0.15615784891680329</v>
      </c>
      <c r="BI14" s="31">
        <v>22</v>
      </c>
      <c r="BJ14" s="37" t="s">
        <v>468</v>
      </c>
      <c r="BK14" s="37" t="s">
        <v>469</v>
      </c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</row>
    <row r="15" spans="1:75" x14ac:dyDescent="0.3">
      <c r="A15"/>
      <c r="B15"/>
      <c r="C15"/>
      <c r="D15"/>
      <c r="E15" s="3"/>
      <c r="F15" s="37"/>
      <c r="G15" s="37">
        <v>14</v>
      </c>
      <c r="H15" s="37">
        <v>18</v>
      </c>
      <c r="I15" s="37">
        <v>0</v>
      </c>
      <c r="J15" s="37">
        <v>0</v>
      </c>
      <c r="K15" s="37">
        <v>0.19245008972987521</v>
      </c>
      <c r="L15" s="37">
        <v>0.68819938078556009</v>
      </c>
      <c r="M15" s="37">
        <v>5.2631578947368418E-2</v>
      </c>
      <c r="N15" s="37">
        <v>5.2631578947368418E-2</v>
      </c>
      <c r="O15" s="37">
        <v>5.2631578947368418E-2</v>
      </c>
      <c r="P15" s="37">
        <v>5.2631578947368418E-2</v>
      </c>
      <c r="Q15" s="37">
        <v>0.10526315789473679</v>
      </c>
      <c r="R15" s="37">
        <v>0</v>
      </c>
      <c r="S15" s="37">
        <v>0</v>
      </c>
      <c r="T15" s="37">
        <v>0</v>
      </c>
      <c r="U15" s="37">
        <v>9.6225044864937617E-2</v>
      </c>
      <c r="V15" s="37">
        <v>0</v>
      </c>
      <c r="W15" s="37">
        <v>18</v>
      </c>
      <c r="X15" s="37">
        <v>1.062815479324726</v>
      </c>
      <c r="Y15" s="37">
        <v>2</v>
      </c>
      <c r="Z15" s="37">
        <v>4</v>
      </c>
      <c r="AA15" s="37">
        <v>2</v>
      </c>
      <c r="AB15" s="37">
        <v>0</v>
      </c>
      <c r="AC15" s="37">
        <v>0</v>
      </c>
      <c r="AD15" s="37">
        <v>2</v>
      </c>
      <c r="AE15" s="37">
        <v>0</v>
      </c>
      <c r="AF15" s="37">
        <v>0</v>
      </c>
      <c r="AG15" s="37">
        <v>2</v>
      </c>
      <c r="AH15" s="37">
        <v>2</v>
      </c>
      <c r="AI15" s="37">
        <v>2</v>
      </c>
      <c r="AJ15" s="37">
        <v>2</v>
      </c>
      <c r="AK15" s="37">
        <v>0.35911675639654178</v>
      </c>
      <c r="AL15" s="37">
        <v>5.5555555555555691E-2</v>
      </c>
      <c r="AM15" s="37">
        <v>9.6225044864937645E-2</v>
      </c>
      <c r="AN15" s="37">
        <v>9.6225044864937589E-2</v>
      </c>
      <c r="AO15" s="37">
        <v>0</v>
      </c>
      <c r="AP15" s="37">
        <v>2.7412914188275469E-17</v>
      </c>
      <c r="AQ15" s="37">
        <v>0</v>
      </c>
      <c r="AR15" s="37">
        <v>1.6447748512965281E-17</v>
      </c>
      <c r="AS15" s="37">
        <v>8.631927066610684E-2</v>
      </c>
      <c r="AT15" s="37">
        <v>1.332235939643334E-2</v>
      </c>
      <c r="AU15" s="37">
        <v>0.50168910863994032</v>
      </c>
      <c r="AV15" s="37">
        <v>0.18651027214561969</v>
      </c>
      <c r="AW15" s="37">
        <v>-0.35911675639654178</v>
      </c>
      <c r="AX15" s="37">
        <v>-5.5555555555555691E-2</v>
      </c>
      <c r="AY15" s="37">
        <v>-9.6225044864937645E-2</v>
      </c>
      <c r="AZ15" s="37">
        <v>9.6225044864937589E-2</v>
      </c>
      <c r="BA15" s="37">
        <v>0</v>
      </c>
      <c r="BB15" s="37">
        <v>-2.7412914188275469E-17</v>
      </c>
      <c r="BC15" s="37">
        <v>0</v>
      </c>
      <c r="BD15" s="37">
        <v>1.6447748512965281E-17</v>
      </c>
      <c r="BE15" s="37">
        <v>-0.49568072933389312</v>
      </c>
      <c r="BF15" s="37">
        <v>-0.2146776406035667</v>
      </c>
      <c r="BG15" s="37">
        <v>-0.50168910863994032</v>
      </c>
      <c r="BH15" s="37">
        <v>0.18651027214561969</v>
      </c>
      <c r="BI15" s="31">
        <v>18</v>
      </c>
      <c r="BJ15" s="37" t="s">
        <v>464</v>
      </c>
      <c r="BK15" s="37" t="s">
        <v>465</v>
      </c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</row>
    <row r="16" spans="1:75" x14ac:dyDescent="0.3">
      <c r="A16"/>
      <c r="B16"/>
      <c r="C16"/>
      <c r="D16"/>
      <c r="E16" s="3"/>
      <c r="F16" s="37"/>
      <c r="G16" s="37">
        <v>15</v>
      </c>
      <c r="H16" s="37">
        <v>24</v>
      </c>
      <c r="I16" s="37">
        <v>0</v>
      </c>
      <c r="J16" s="37">
        <v>0</v>
      </c>
      <c r="K16" s="37">
        <v>2.544261098099317E-17</v>
      </c>
      <c r="L16" s="37">
        <v>0.59940562437525213</v>
      </c>
      <c r="M16" s="37">
        <v>5.2631578947368418E-2</v>
      </c>
      <c r="N16" s="37">
        <v>5.2631578947368418E-2</v>
      </c>
      <c r="O16" s="37">
        <v>0.10526315789473679</v>
      </c>
      <c r="P16" s="37">
        <v>0.10526315789473679</v>
      </c>
      <c r="Q16" s="37">
        <v>0.2105263157894737</v>
      </c>
      <c r="R16" s="37">
        <v>0</v>
      </c>
      <c r="S16" s="37">
        <v>0</v>
      </c>
      <c r="T16" s="37">
        <v>0</v>
      </c>
      <c r="U16" s="37">
        <v>1.272130549049658E-17</v>
      </c>
      <c r="V16" s="37">
        <v>0</v>
      </c>
      <c r="W16" s="37">
        <v>24</v>
      </c>
      <c r="X16" s="37">
        <v>0.93117846169446705</v>
      </c>
      <c r="Y16" s="37">
        <v>2</v>
      </c>
      <c r="Z16" s="37">
        <v>4</v>
      </c>
      <c r="AA16" s="37">
        <v>4</v>
      </c>
      <c r="AB16" s="37">
        <v>0</v>
      </c>
      <c r="AC16" s="37">
        <v>0</v>
      </c>
      <c r="AD16" s="37">
        <v>2</v>
      </c>
      <c r="AE16" s="37">
        <v>0</v>
      </c>
      <c r="AF16" s="37">
        <v>0</v>
      </c>
      <c r="AG16" s="37">
        <v>4</v>
      </c>
      <c r="AH16" s="37">
        <v>4</v>
      </c>
      <c r="AI16" s="37">
        <v>2</v>
      </c>
      <c r="AJ16" s="37">
        <v>2</v>
      </c>
      <c r="AK16" s="37">
        <v>0.31100423396407301</v>
      </c>
      <c r="AL16" s="37">
        <v>0.25000000000000011</v>
      </c>
      <c r="AM16" s="37">
        <v>6.9388939039072284E-18</v>
      </c>
      <c r="AN16" s="37">
        <v>1.8503717077085941E-17</v>
      </c>
      <c r="AO16" s="37">
        <v>0</v>
      </c>
      <c r="AP16" s="37">
        <v>2.4671622769447919E-17</v>
      </c>
      <c r="AQ16" s="37">
        <v>1.2335811384723959E-17</v>
      </c>
      <c r="AR16" s="37">
        <v>0</v>
      </c>
      <c r="AS16" s="37">
        <v>0.23946945838456349</v>
      </c>
      <c r="AT16" s="37">
        <v>0.19418055555555561</v>
      </c>
      <c r="AU16" s="37">
        <v>0.44905399177378719</v>
      </c>
      <c r="AV16" s="37">
        <v>0.15035163260146489</v>
      </c>
      <c r="AW16" s="37">
        <v>-0.31100423396407301</v>
      </c>
      <c r="AX16" s="37">
        <v>-0.25000000000000011</v>
      </c>
      <c r="AY16" s="37">
        <v>6.9388939039072284E-18</v>
      </c>
      <c r="AZ16" s="37">
        <v>-1.8503717077085941E-17</v>
      </c>
      <c r="BA16" s="37">
        <v>0</v>
      </c>
      <c r="BB16" s="37">
        <v>2.4671622769447919E-17</v>
      </c>
      <c r="BC16" s="37">
        <v>1.2335811384723959E-17</v>
      </c>
      <c r="BD16" s="37">
        <v>0</v>
      </c>
      <c r="BE16" s="37">
        <v>-0.35753054161543651</v>
      </c>
      <c r="BF16" s="37">
        <v>-0.44618055555555558</v>
      </c>
      <c r="BG16" s="37">
        <v>-0.44905399177378719</v>
      </c>
      <c r="BH16" s="37">
        <v>0.15035163260146489</v>
      </c>
      <c r="BI16" s="31">
        <v>24</v>
      </c>
      <c r="BJ16" s="37" t="s">
        <v>470</v>
      </c>
      <c r="BK16" s="37" t="s">
        <v>471</v>
      </c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</row>
    <row r="17" spans="1:75" x14ac:dyDescent="0.3">
      <c r="A17"/>
      <c r="B17"/>
      <c r="C17"/>
      <c r="D17"/>
      <c r="E17" s="3"/>
      <c r="F17" s="37"/>
      <c r="G17" s="37">
        <v>16</v>
      </c>
      <c r="H17" s="37">
        <v>30</v>
      </c>
      <c r="I17" s="37">
        <v>0</v>
      </c>
      <c r="J17" s="37">
        <v>0</v>
      </c>
      <c r="K17" s="37">
        <v>6.6666666666666693E-2</v>
      </c>
      <c r="L17" s="37">
        <v>0.57572985843555013</v>
      </c>
      <c r="M17" s="37">
        <v>5.2631578947368418E-2</v>
      </c>
      <c r="N17" s="37">
        <v>5.2631578947368418E-2</v>
      </c>
      <c r="O17" s="37">
        <v>0.10526315789473679</v>
      </c>
      <c r="P17" s="37">
        <v>0.15789473684210531</v>
      </c>
      <c r="Q17" s="37">
        <v>0.26315789473684209</v>
      </c>
      <c r="R17" s="37">
        <v>0</v>
      </c>
      <c r="S17" s="37">
        <v>0</v>
      </c>
      <c r="T17" s="37">
        <v>0</v>
      </c>
      <c r="U17" s="37">
        <v>3.3333333333333347E-2</v>
      </c>
      <c r="V17" s="37">
        <v>0</v>
      </c>
      <c r="W17" s="37">
        <v>30</v>
      </c>
      <c r="X17" s="37">
        <v>0.92293810891653116</v>
      </c>
      <c r="Y17" s="37">
        <v>2</v>
      </c>
      <c r="Z17" s="37">
        <v>4</v>
      </c>
      <c r="AA17" s="37">
        <v>6</v>
      </c>
      <c r="AB17" s="37">
        <v>2</v>
      </c>
      <c r="AC17" s="37">
        <v>0</v>
      </c>
      <c r="AD17" s="37">
        <v>2</v>
      </c>
      <c r="AE17" s="37">
        <v>0</v>
      </c>
      <c r="AF17" s="37">
        <v>2</v>
      </c>
      <c r="AG17" s="37">
        <v>4</v>
      </c>
      <c r="AH17" s="37">
        <v>4</v>
      </c>
      <c r="AI17" s="37">
        <v>2</v>
      </c>
      <c r="AJ17" s="37">
        <v>2</v>
      </c>
      <c r="AK17" s="37">
        <v>0.1821367205045917</v>
      </c>
      <c r="AL17" s="37">
        <v>0.33333333333333343</v>
      </c>
      <c r="AM17" s="37">
        <v>6.6666666666666666E-2</v>
      </c>
      <c r="AN17" s="37">
        <v>2.9605947323337507E-17</v>
      </c>
      <c r="AO17" s="37">
        <v>3.9474596431116677E-18</v>
      </c>
      <c r="AP17" s="37">
        <v>1.4802973661668749E-18</v>
      </c>
      <c r="AQ17" s="37">
        <v>0</v>
      </c>
      <c r="AR17" s="37">
        <v>7.8949192862233354E-18</v>
      </c>
      <c r="AS17" s="37">
        <v>0.12668510343363731</v>
      </c>
      <c r="AT17" s="37">
        <v>0.23585185185185181</v>
      </c>
      <c r="AU17" s="37">
        <v>0.55879425053932119</v>
      </c>
      <c r="AV17" s="37">
        <v>1.693560789622893E-2</v>
      </c>
      <c r="AW17" s="37">
        <v>-0.1821367205045917</v>
      </c>
      <c r="AX17" s="37">
        <v>-0.33333333333333343</v>
      </c>
      <c r="AY17" s="37">
        <v>-6.6666666666666666E-2</v>
      </c>
      <c r="AZ17" s="37">
        <v>-2.9605947323337507E-17</v>
      </c>
      <c r="BA17" s="37">
        <v>3.9474596431116677E-18</v>
      </c>
      <c r="BB17" s="37">
        <v>1.4802973661668749E-18</v>
      </c>
      <c r="BC17" s="37">
        <v>0</v>
      </c>
      <c r="BD17" s="37">
        <v>-7.8949192862233354E-18</v>
      </c>
      <c r="BE17" s="37">
        <v>-0.11431489656636271</v>
      </c>
      <c r="BF17" s="37">
        <v>-0.58014814814814819</v>
      </c>
      <c r="BG17" s="37">
        <v>-0.55879425053932119</v>
      </c>
      <c r="BH17" s="37">
        <v>1.693560789622893E-2</v>
      </c>
      <c r="BI17" s="31">
        <v>30</v>
      </c>
      <c r="BJ17" s="37" t="s">
        <v>475</v>
      </c>
      <c r="BK17" s="37" t="s">
        <v>476</v>
      </c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</row>
    <row r="18" spans="1:75" x14ac:dyDescent="0.3">
      <c r="A18"/>
      <c r="B18"/>
      <c r="C18"/>
      <c r="D18"/>
      <c r="E18" s="3"/>
      <c r="F18" s="37"/>
      <c r="G18" s="37">
        <v>17</v>
      </c>
      <c r="H18" s="37">
        <v>18</v>
      </c>
      <c r="I18" s="37">
        <v>0</v>
      </c>
      <c r="J18" s="37">
        <v>0</v>
      </c>
      <c r="K18" s="37">
        <v>0.19245008972987521</v>
      </c>
      <c r="L18" s="37">
        <v>0.68819938078556009</v>
      </c>
      <c r="M18" s="37">
        <v>5.2631578947368418E-2</v>
      </c>
      <c r="N18" s="37">
        <v>5.2631578947368418E-2</v>
      </c>
      <c r="O18" s="37">
        <v>5.2631578947368418E-2</v>
      </c>
      <c r="P18" s="37">
        <v>5.2631578947368418E-2</v>
      </c>
      <c r="Q18" s="37">
        <v>0.10526315789473679</v>
      </c>
      <c r="R18" s="37">
        <v>0</v>
      </c>
      <c r="S18" s="37">
        <v>0</v>
      </c>
      <c r="T18" s="37">
        <v>0</v>
      </c>
      <c r="U18" s="37">
        <v>9.6225044864937617E-2</v>
      </c>
      <c r="V18" s="37">
        <v>0</v>
      </c>
      <c r="W18" s="37">
        <v>18</v>
      </c>
      <c r="X18" s="37">
        <v>0.98432842834478296</v>
      </c>
      <c r="Y18" s="37">
        <v>2</v>
      </c>
      <c r="Z18" s="37">
        <v>4</v>
      </c>
      <c r="AA18" s="37">
        <v>2</v>
      </c>
      <c r="AB18" s="37">
        <v>0</v>
      </c>
      <c r="AC18" s="37">
        <v>0</v>
      </c>
      <c r="AD18" s="37">
        <v>2</v>
      </c>
      <c r="AE18" s="37">
        <v>0</v>
      </c>
      <c r="AF18" s="37">
        <v>0</v>
      </c>
      <c r="AG18" s="37">
        <v>2</v>
      </c>
      <c r="AH18" s="37">
        <v>2</v>
      </c>
      <c r="AI18" s="37">
        <v>2</v>
      </c>
      <c r="AJ18" s="37">
        <v>2</v>
      </c>
      <c r="AK18" s="37">
        <v>0.35911675639654178</v>
      </c>
      <c r="AL18" s="37">
        <v>5.5555555555555691E-2</v>
      </c>
      <c r="AM18" s="37">
        <v>9.6225044864937645E-2</v>
      </c>
      <c r="AN18" s="37">
        <v>9.6225044864937589E-2</v>
      </c>
      <c r="AO18" s="37">
        <v>0</v>
      </c>
      <c r="AP18" s="37">
        <v>2.7412914188275469E-17</v>
      </c>
      <c r="AQ18" s="37">
        <v>0</v>
      </c>
      <c r="AR18" s="37">
        <v>1.6447748512965281E-17</v>
      </c>
      <c r="AS18" s="37">
        <v>8.631927066610684E-2</v>
      </c>
      <c r="AT18" s="37">
        <v>1.332235939643334E-2</v>
      </c>
      <c r="AU18" s="37">
        <v>0.50168910863994032</v>
      </c>
      <c r="AV18" s="37">
        <v>0.18651027214561969</v>
      </c>
      <c r="AW18" s="37">
        <v>-0.35911675639654178</v>
      </c>
      <c r="AX18" s="37">
        <v>-5.5555555555555691E-2</v>
      </c>
      <c r="AY18" s="37">
        <v>-9.6225044864937645E-2</v>
      </c>
      <c r="AZ18" s="37">
        <v>9.6225044864937589E-2</v>
      </c>
      <c r="BA18" s="37">
        <v>0</v>
      </c>
      <c r="BB18" s="37">
        <v>-2.7412914188275469E-17</v>
      </c>
      <c r="BC18" s="37">
        <v>0</v>
      </c>
      <c r="BD18" s="37">
        <v>1.6447748512965281E-17</v>
      </c>
      <c r="BE18" s="37">
        <v>-0.49568072933389312</v>
      </c>
      <c r="BF18" s="37">
        <v>-0.2146776406035667</v>
      </c>
      <c r="BG18" s="37">
        <v>-0.50168910863994032</v>
      </c>
      <c r="BH18" s="37">
        <v>0.18651027214561969</v>
      </c>
      <c r="BI18" s="31">
        <v>18</v>
      </c>
      <c r="BJ18" s="37" t="s">
        <v>464</v>
      </c>
      <c r="BK18" s="37" t="s">
        <v>465</v>
      </c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</row>
    <row r="19" spans="1:75" x14ac:dyDescent="0.3">
      <c r="A19"/>
      <c r="B19"/>
      <c r="C19"/>
      <c r="D19"/>
      <c r="E19" s="3"/>
      <c r="F19" s="37"/>
      <c r="G19" s="37">
        <v>18</v>
      </c>
      <c r="H19" s="37">
        <v>22</v>
      </c>
      <c r="I19" s="37">
        <v>0</v>
      </c>
      <c r="J19" s="37">
        <v>0</v>
      </c>
      <c r="K19" s="37">
        <v>9.0909090909090939E-2</v>
      </c>
      <c r="L19" s="37">
        <v>0.73692702514372899</v>
      </c>
      <c r="M19" s="37">
        <v>5.2631578947368418E-2</v>
      </c>
      <c r="N19" s="37">
        <v>5.2631578947368418E-2</v>
      </c>
      <c r="O19" s="37">
        <v>5.2631578947368418E-2</v>
      </c>
      <c r="P19" s="37">
        <v>0.10526315789473679</v>
      </c>
      <c r="Q19" s="37">
        <v>0.15789473684210531</v>
      </c>
      <c r="R19" s="37">
        <v>0</v>
      </c>
      <c r="S19" s="37">
        <v>0</v>
      </c>
      <c r="T19" s="37">
        <v>0</v>
      </c>
      <c r="U19" s="37">
        <v>4.545454545454547E-2</v>
      </c>
      <c r="V19" s="37">
        <v>0</v>
      </c>
      <c r="W19" s="37">
        <v>22</v>
      </c>
      <c r="X19" s="37">
        <v>1.0057937122996059</v>
      </c>
      <c r="Y19" s="37">
        <v>2</v>
      </c>
      <c r="Z19" s="37">
        <v>4</v>
      </c>
      <c r="AA19" s="37">
        <v>4</v>
      </c>
      <c r="AB19" s="37">
        <v>0</v>
      </c>
      <c r="AC19" s="37">
        <v>0</v>
      </c>
      <c r="AD19" s="37">
        <v>2</v>
      </c>
      <c r="AE19" s="37">
        <v>0</v>
      </c>
      <c r="AF19" s="37">
        <v>0</v>
      </c>
      <c r="AG19" s="37">
        <v>2</v>
      </c>
      <c r="AH19" s="37">
        <v>4</v>
      </c>
      <c r="AI19" s="37">
        <v>2</v>
      </c>
      <c r="AJ19" s="37">
        <v>2</v>
      </c>
      <c r="AK19" s="37">
        <v>0.33927734614262511</v>
      </c>
      <c r="AL19" s="37">
        <v>0.18181818181818199</v>
      </c>
      <c r="AM19" s="37">
        <v>9.0909090909090898E-2</v>
      </c>
      <c r="AN19" s="37">
        <v>3.7405710320294928E-17</v>
      </c>
      <c r="AO19" s="37">
        <v>9.1753968977285667E-19</v>
      </c>
      <c r="AP19" s="37">
        <v>1.835079379545713E-18</v>
      </c>
      <c r="AQ19" s="37">
        <v>2.202095255454856E-17</v>
      </c>
      <c r="AR19" s="37">
        <v>7.3403175181828534E-18</v>
      </c>
      <c r="AS19" s="37">
        <v>6.3430671741942612E-2</v>
      </c>
      <c r="AT19" s="37">
        <v>4.0657400450789027E-2</v>
      </c>
      <c r="AU19" s="37">
        <v>0.5807691762269257</v>
      </c>
      <c r="AV19" s="37">
        <v>0.15615784891680329</v>
      </c>
      <c r="AW19" s="37">
        <v>-0.33927734614262511</v>
      </c>
      <c r="AX19" s="37">
        <v>-0.18181818181818199</v>
      </c>
      <c r="AY19" s="37">
        <v>-9.0909090909090898E-2</v>
      </c>
      <c r="AZ19" s="37">
        <v>-3.7405710320294928E-17</v>
      </c>
      <c r="BA19" s="37">
        <v>9.1753968977285667E-19</v>
      </c>
      <c r="BB19" s="37">
        <v>1.835079379545713E-18</v>
      </c>
      <c r="BC19" s="37">
        <v>2.202095255454856E-17</v>
      </c>
      <c r="BD19" s="37">
        <v>7.3403175181828534E-18</v>
      </c>
      <c r="BE19" s="37">
        <v>-0.40556932825805742</v>
      </c>
      <c r="BF19" s="37">
        <v>-0.37565740045078899</v>
      </c>
      <c r="BG19" s="37">
        <v>-0.5807691762269257</v>
      </c>
      <c r="BH19" s="37">
        <v>0.15615784891680329</v>
      </c>
      <c r="BI19" s="31">
        <v>22</v>
      </c>
      <c r="BJ19" s="37" t="s">
        <v>468</v>
      </c>
      <c r="BK19" s="37" t="s">
        <v>469</v>
      </c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</row>
    <row r="20" spans="1:75" x14ac:dyDescent="0.3">
      <c r="A20"/>
      <c r="B20"/>
      <c r="C20"/>
      <c r="D20"/>
      <c r="E20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J20" s="26"/>
      <c r="BK20" s="26"/>
      <c r="BL20" s="26"/>
    </row>
    <row r="21" spans="1:75" x14ac:dyDescent="0.3">
      <c r="A21" t="s">
        <v>60</v>
      </c>
      <c r="B21" s="9" t="s">
        <v>1</v>
      </c>
      <c r="C21" s="9" t="s">
        <v>61</v>
      </c>
      <c r="D21" s="9" t="s">
        <v>4</v>
      </c>
      <c r="E21" s="9" t="s">
        <v>5</v>
      </c>
      <c r="F21" s="9" t="s">
        <v>6</v>
      </c>
      <c r="G21" s="9" t="s">
        <v>7</v>
      </c>
      <c r="H21" s="9" t="s">
        <v>62</v>
      </c>
      <c r="I21" s="9" t="s">
        <v>8</v>
      </c>
      <c r="J21" s="9" t="s">
        <v>9</v>
      </c>
      <c r="K21" s="9" t="s">
        <v>10</v>
      </c>
      <c r="L21" s="9" t="s">
        <v>11</v>
      </c>
      <c r="M21" s="9" t="s">
        <v>12</v>
      </c>
      <c r="N21" s="9" t="s">
        <v>13</v>
      </c>
      <c r="O21" s="9" t="s">
        <v>14</v>
      </c>
      <c r="P21" s="9" t="s">
        <v>15</v>
      </c>
      <c r="Q21" s="9" t="s">
        <v>16</v>
      </c>
      <c r="R21" s="9" t="s">
        <v>17</v>
      </c>
      <c r="S21" s="9" t="s">
        <v>18</v>
      </c>
      <c r="T21" s="9" t="s">
        <v>19</v>
      </c>
      <c r="U21" s="9" t="s">
        <v>20</v>
      </c>
      <c r="V21" s="9" t="s">
        <v>21</v>
      </c>
      <c r="W21" s="9" t="s">
        <v>94</v>
      </c>
      <c r="X21" s="9" t="s">
        <v>95</v>
      </c>
      <c r="Y21" s="9" t="s">
        <v>22</v>
      </c>
      <c r="Z21" s="9" t="s">
        <v>23</v>
      </c>
      <c r="AA21" s="9" t="s">
        <v>24</v>
      </c>
      <c r="AB21" s="9" t="s">
        <v>25</v>
      </c>
      <c r="AC21" s="9" t="s">
        <v>26</v>
      </c>
      <c r="AD21" s="9" t="s">
        <v>27</v>
      </c>
      <c r="AE21" s="9" t="s">
        <v>28</v>
      </c>
      <c r="AF21" s="9" t="s">
        <v>29</v>
      </c>
      <c r="AG21" s="9" t="s">
        <v>30</v>
      </c>
      <c r="AH21" s="9" t="s">
        <v>31</v>
      </c>
      <c r="AI21" s="9" t="s">
        <v>32</v>
      </c>
      <c r="AJ21" s="9" t="s">
        <v>33</v>
      </c>
      <c r="AK21" s="9" t="s">
        <v>34</v>
      </c>
      <c r="AL21" s="9" t="s">
        <v>35</v>
      </c>
      <c r="AM21" s="9" t="s">
        <v>36</v>
      </c>
      <c r="AN21" s="9" t="s">
        <v>37</v>
      </c>
      <c r="AO21" s="9" t="s">
        <v>38</v>
      </c>
      <c r="AP21" s="9" t="s">
        <v>39</v>
      </c>
      <c r="AQ21" s="9" t="s">
        <v>40</v>
      </c>
      <c r="AR21" s="9" t="s">
        <v>41</v>
      </c>
      <c r="AS21" s="9" t="s">
        <v>42</v>
      </c>
      <c r="AT21" s="9" t="s">
        <v>43</v>
      </c>
      <c r="AU21" s="9" t="s">
        <v>44</v>
      </c>
      <c r="AV21" s="9" t="s">
        <v>45</v>
      </c>
      <c r="AW21" s="9" t="s">
        <v>46</v>
      </c>
      <c r="AX21" s="9" t="s">
        <v>47</v>
      </c>
      <c r="AY21" s="9" t="s">
        <v>48</v>
      </c>
      <c r="AZ21" s="9" t="s">
        <v>49</v>
      </c>
      <c r="BA21" s="9" t="s">
        <v>50</v>
      </c>
      <c r="BB21" s="9" t="s">
        <v>51</v>
      </c>
      <c r="BC21" s="9" t="s">
        <v>52</v>
      </c>
      <c r="BD21" s="9" t="s">
        <v>53</v>
      </c>
      <c r="BE21" s="9" t="s">
        <v>54</v>
      </c>
      <c r="BF21" s="9" t="s">
        <v>55</v>
      </c>
      <c r="BG21" s="9" t="s">
        <v>56</v>
      </c>
      <c r="BH21" s="9" t="s">
        <v>57</v>
      </c>
      <c r="BI21" s="17" t="s">
        <v>7</v>
      </c>
      <c r="BJ21" s="9" t="s">
        <v>58</v>
      </c>
      <c r="BK21" s="9" t="s">
        <v>59</v>
      </c>
      <c r="BL21" s="9" t="s">
        <v>63</v>
      </c>
    </row>
    <row r="22" spans="1:75" x14ac:dyDescent="0.3">
      <c r="A22"/>
      <c r="B22" s="10">
        <v>137.00837779045099</v>
      </c>
      <c r="C22" s="10">
        <v>1.3120499267913499</v>
      </c>
      <c r="D22" s="10">
        <v>11276</v>
      </c>
      <c r="E22" s="38">
        <v>0.3666666666666667</v>
      </c>
      <c r="F22" s="10">
        <v>1</v>
      </c>
      <c r="G22" s="10">
        <v>32</v>
      </c>
      <c r="H22" s="10">
        <v>0.34226308976435732</v>
      </c>
      <c r="I22" s="10">
        <v>0</v>
      </c>
      <c r="J22" s="10">
        <v>0</v>
      </c>
      <c r="K22" s="10">
        <v>6.3880342316692517E-17</v>
      </c>
      <c r="L22" s="10">
        <v>0.66423895321706827</v>
      </c>
      <c r="M22" s="10">
        <v>5.2631578947368418E-2</v>
      </c>
      <c r="N22" s="10">
        <v>0.15789473684210531</v>
      </c>
      <c r="O22" s="10">
        <v>0.15789473684210531</v>
      </c>
      <c r="P22" s="10">
        <v>0.15789473684210531</v>
      </c>
      <c r="Q22" s="10">
        <v>0.31578947368421051</v>
      </c>
      <c r="R22" s="10">
        <v>0</v>
      </c>
      <c r="S22" s="10">
        <v>0</v>
      </c>
      <c r="T22" s="10">
        <v>0</v>
      </c>
      <c r="U22" s="10">
        <v>3.1940171158346258E-17</v>
      </c>
      <c r="V22" s="10">
        <v>0</v>
      </c>
      <c r="W22" s="10">
        <v>32</v>
      </c>
      <c r="X22" s="10">
        <v>0.82230378664056125</v>
      </c>
      <c r="Y22" s="10">
        <v>0</v>
      </c>
      <c r="Z22" s="10">
        <v>4</v>
      </c>
      <c r="AA22" s="10">
        <v>6</v>
      </c>
      <c r="AB22" s="10">
        <v>2</v>
      </c>
      <c r="AC22" s="10">
        <v>0</v>
      </c>
      <c r="AD22" s="10">
        <v>2</v>
      </c>
      <c r="AE22" s="10">
        <v>0</v>
      </c>
      <c r="AF22" s="10">
        <v>2</v>
      </c>
      <c r="AG22" s="10">
        <v>6</v>
      </c>
      <c r="AH22" s="10">
        <v>4</v>
      </c>
      <c r="AI22" s="10">
        <v>0</v>
      </c>
      <c r="AJ22" s="10">
        <v>6</v>
      </c>
      <c r="AK22" s="10">
        <v>0.18749999999999989</v>
      </c>
      <c r="AL22" s="10">
        <v>0.31250000000000011</v>
      </c>
      <c r="AM22" s="10">
        <v>2.0816681711721691E-17</v>
      </c>
      <c r="AN22" s="10">
        <v>4.3063660604970832E-17</v>
      </c>
      <c r="AO22" s="10">
        <v>6.9388939039072284E-18</v>
      </c>
      <c r="AP22" s="10">
        <v>2.775557561562891E-17</v>
      </c>
      <c r="AQ22" s="10">
        <v>1.387778780781446E-17</v>
      </c>
      <c r="AR22" s="10">
        <v>1.387778780781446E-17</v>
      </c>
      <c r="AS22" s="10">
        <v>0.45775585937499991</v>
      </c>
      <c r="AT22" s="10">
        <v>0.38181835937499992</v>
      </c>
      <c r="AU22" s="10">
        <v>0.61095809341392426</v>
      </c>
      <c r="AV22" s="10">
        <v>5.3280859803144037E-2</v>
      </c>
      <c r="AW22" s="10">
        <v>-0.18749999999999989</v>
      </c>
      <c r="AX22" s="10">
        <v>-0.31250000000000011</v>
      </c>
      <c r="AY22" s="10">
        <v>2.0816681711721691E-17</v>
      </c>
      <c r="AZ22" s="10">
        <v>-4.3063660604970832E-17</v>
      </c>
      <c r="BA22" s="10">
        <v>6.9388939039072284E-18</v>
      </c>
      <c r="BB22" s="10">
        <v>2.775557561562891E-17</v>
      </c>
      <c r="BC22" s="10">
        <v>1.387778780781446E-17</v>
      </c>
      <c r="BD22" s="10">
        <v>1.387778780781446E-17</v>
      </c>
      <c r="BE22" s="10">
        <v>-0.24975585937499989</v>
      </c>
      <c r="BF22" s="10">
        <v>-0.46118164062500011</v>
      </c>
      <c r="BG22" s="10">
        <v>-0.61095809341392426</v>
      </c>
      <c r="BH22" s="10">
        <v>5.3280859803144037E-2</v>
      </c>
      <c r="BI22" s="28">
        <v>32</v>
      </c>
      <c r="BJ22" s="10" t="s">
        <v>149</v>
      </c>
      <c r="BK22" s="10" t="s">
        <v>150</v>
      </c>
      <c r="BL22" s="10" t="s">
        <v>151</v>
      </c>
    </row>
    <row r="23" spans="1:75" x14ac:dyDescent="0.3">
      <c r="A23"/>
      <c r="B23" s="10"/>
      <c r="C23" s="10"/>
      <c r="D23" s="10"/>
      <c r="E23" s="10"/>
      <c r="F23" s="10">
        <v>2</v>
      </c>
      <c r="G23" s="10">
        <v>28</v>
      </c>
      <c r="H23" s="10">
        <v>0.22215469091199311</v>
      </c>
      <c r="I23" s="10">
        <v>0</v>
      </c>
      <c r="J23" s="10">
        <v>0</v>
      </c>
      <c r="K23" s="10">
        <v>9.6796598889616226E-17</v>
      </c>
      <c r="L23" s="10">
        <v>0.76724031927375846</v>
      </c>
      <c r="M23" s="10">
        <v>5.2631578947368418E-2</v>
      </c>
      <c r="N23" s="10">
        <v>0.15789473684210531</v>
      </c>
      <c r="O23" s="10">
        <v>0.15789473684210531</v>
      </c>
      <c r="P23" s="10">
        <v>0.15789473684210531</v>
      </c>
      <c r="Q23" s="10">
        <v>0.31578947368421051</v>
      </c>
      <c r="R23" s="10">
        <v>0</v>
      </c>
      <c r="S23" s="10">
        <v>0</v>
      </c>
      <c r="T23" s="10">
        <v>0</v>
      </c>
      <c r="U23" s="10">
        <v>4.8398299444808113E-17</v>
      </c>
      <c r="V23" s="10">
        <v>0</v>
      </c>
      <c r="W23" s="10">
        <v>28</v>
      </c>
      <c r="X23" s="10">
        <v>0.84962295899504414</v>
      </c>
      <c r="Y23" s="10">
        <v>0</v>
      </c>
      <c r="Z23" s="10">
        <v>4</v>
      </c>
      <c r="AA23" s="10">
        <v>6</v>
      </c>
      <c r="AB23" s="10">
        <v>0</v>
      </c>
      <c r="AC23" s="10">
        <v>0</v>
      </c>
      <c r="AD23" s="10">
        <v>2</v>
      </c>
      <c r="AE23" s="10">
        <v>0</v>
      </c>
      <c r="AF23" s="10">
        <v>0</v>
      </c>
      <c r="AG23" s="10">
        <v>6</v>
      </c>
      <c r="AH23" s="10">
        <v>4</v>
      </c>
      <c r="AI23" s="10">
        <v>0</v>
      </c>
      <c r="AJ23" s="10">
        <v>6</v>
      </c>
      <c r="AK23" s="10">
        <v>0.28571428571428559</v>
      </c>
      <c r="AL23" s="10">
        <v>0.28571428571428581</v>
      </c>
      <c r="AM23" s="10">
        <v>4.7580986769649557E-17</v>
      </c>
      <c r="AN23" s="10">
        <v>4.9215612119966662E-17</v>
      </c>
      <c r="AO23" s="10">
        <v>9.063045098980869E-18</v>
      </c>
      <c r="AP23" s="10">
        <v>1.8126090197961741E-17</v>
      </c>
      <c r="AQ23" s="10">
        <v>1.8126090197961741E-17</v>
      </c>
      <c r="AR23" s="10">
        <v>1.8126090197961741E-17</v>
      </c>
      <c r="AS23" s="10">
        <v>0.45205830903790079</v>
      </c>
      <c r="AT23" s="10">
        <v>0.26866472303206979</v>
      </c>
      <c r="AU23" s="10">
        <v>0.59681257946195221</v>
      </c>
      <c r="AV23" s="10">
        <v>0.17042773981180631</v>
      </c>
      <c r="AW23" s="10">
        <v>-0.28571428571428559</v>
      </c>
      <c r="AX23" s="10">
        <v>-0.28571428571428581</v>
      </c>
      <c r="AY23" s="10">
        <v>4.7580986769649557E-17</v>
      </c>
      <c r="AZ23" s="10">
        <v>-4.9215612119966662E-17</v>
      </c>
      <c r="BA23" s="10">
        <v>9.063045098980869E-18</v>
      </c>
      <c r="BB23" s="10">
        <v>1.8126090197961741E-17</v>
      </c>
      <c r="BC23" s="10">
        <v>-1.8126090197961741E-17</v>
      </c>
      <c r="BD23" s="10">
        <v>1.8126090197961741E-17</v>
      </c>
      <c r="BE23" s="10">
        <v>-0.36005830903790081</v>
      </c>
      <c r="BF23" s="10">
        <v>-0.44533527696793018</v>
      </c>
      <c r="BG23" s="10">
        <v>-0.59681257946195221</v>
      </c>
      <c r="BH23" s="10">
        <v>0.17042773981180631</v>
      </c>
      <c r="BI23" s="28">
        <v>28</v>
      </c>
      <c r="BJ23" s="10" t="s">
        <v>152</v>
      </c>
      <c r="BK23" s="10" t="s">
        <v>153</v>
      </c>
      <c r="BL23" s="10" t="s">
        <v>154</v>
      </c>
    </row>
    <row r="24" spans="1:75" x14ac:dyDescent="0.3">
      <c r="A24"/>
      <c r="B24" s="10"/>
      <c r="C24" s="10"/>
      <c r="D24" s="10"/>
      <c r="E24" s="10"/>
      <c r="F24" s="10">
        <v>3</v>
      </c>
      <c r="G24" s="10">
        <v>20</v>
      </c>
      <c r="H24" s="10">
        <v>3.9792557509159408E-2</v>
      </c>
      <c r="I24" s="10">
        <v>0</v>
      </c>
      <c r="J24" s="10">
        <v>0</v>
      </c>
      <c r="K24" s="10">
        <v>0.1000000000000001</v>
      </c>
      <c r="L24" s="10">
        <v>0.7438306325798365</v>
      </c>
      <c r="M24" s="10">
        <v>5.2631578947368418E-2</v>
      </c>
      <c r="N24" s="10">
        <v>0.10526315789473679</v>
      </c>
      <c r="O24" s="10">
        <v>0.10526315789473679</v>
      </c>
      <c r="P24" s="10">
        <v>5.2631578947368418E-2</v>
      </c>
      <c r="Q24" s="10">
        <v>0.15789473684210531</v>
      </c>
      <c r="R24" s="10">
        <v>0</v>
      </c>
      <c r="S24" s="10">
        <v>0</v>
      </c>
      <c r="T24" s="10">
        <v>0</v>
      </c>
      <c r="U24" s="10">
        <v>5.0000000000000037E-2</v>
      </c>
      <c r="V24" s="10">
        <v>0</v>
      </c>
      <c r="W24" s="10">
        <v>20</v>
      </c>
      <c r="X24" s="10">
        <v>0.94154385305005073</v>
      </c>
      <c r="Y24" s="10">
        <v>0</v>
      </c>
      <c r="Z24" s="10">
        <v>4</v>
      </c>
      <c r="AA24" s="10">
        <v>2</v>
      </c>
      <c r="AB24" s="10">
        <v>0</v>
      </c>
      <c r="AC24" s="10">
        <v>0</v>
      </c>
      <c r="AD24" s="10">
        <v>2</v>
      </c>
      <c r="AE24" s="10">
        <v>0</v>
      </c>
      <c r="AF24" s="10">
        <v>0</v>
      </c>
      <c r="AG24" s="10">
        <v>4</v>
      </c>
      <c r="AH24" s="10">
        <v>4</v>
      </c>
      <c r="AI24" s="10">
        <v>0</v>
      </c>
      <c r="AJ24" s="10">
        <v>4</v>
      </c>
      <c r="AK24" s="10">
        <v>0.29999999999999988</v>
      </c>
      <c r="AL24" s="10">
        <v>0.20000000000000021</v>
      </c>
      <c r="AM24" s="10">
        <v>0.1</v>
      </c>
      <c r="AN24" s="10">
        <v>3.6739403974420589E-17</v>
      </c>
      <c r="AO24" s="10">
        <v>2.2204460492503131E-18</v>
      </c>
      <c r="AP24" s="10">
        <v>0</v>
      </c>
      <c r="AQ24" s="10">
        <v>0</v>
      </c>
      <c r="AR24" s="10">
        <v>1.9721522630525299E-33</v>
      </c>
      <c r="AS24" s="10">
        <v>0.26300000000000012</v>
      </c>
      <c r="AT24" s="10">
        <v>0.37400000000000022</v>
      </c>
      <c r="AU24" s="10">
        <v>0.49441531628991842</v>
      </c>
      <c r="AV24" s="10">
        <v>0.2494153162899182</v>
      </c>
      <c r="AW24" s="10">
        <v>-0.29999999999999988</v>
      </c>
      <c r="AX24" s="10">
        <v>-0.20000000000000021</v>
      </c>
      <c r="AY24" s="10">
        <v>0.1</v>
      </c>
      <c r="AZ24" s="10">
        <v>-3.6739403974420589E-17</v>
      </c>
      <c r="BA24" s="10">
        <v>-2.2204460492503131E-18</v>
      </c>
      <c r="BB24" s="10">
        <v>0</v>
      </c>
      <c r="BC24" s="10">
        <v>0</v>
      </c>
      <c r="BD24" s="10">
        <v>1.9721522630525299E-33</v>
      </c>
      <c r="BE24" s="10">
        <v>-0.45899999999999991</v>
      </c>
      <c r="BF24" s="10">
        <v>-0.32000000000000017</v>
      </c>
      <c r="BG24" s="10">
        <v>-0.49441531628991842</v>
      </c>
      <c r="BH24" s="10">
        <v>0.2494153162899182</v>
      </c>
      <c r="BI24" s="28">
        <v>20</v>
      </c>
      <c r="BJ24" s="10" t="s">
        <v>155</v>
      </c>
      <c r="BK24" s="10" t="s">
        <v>156</v>
      </c>
      <c r="BL24" s="10" t="s">
        <v>157</v>
      </c>
    </row>
    <row r="25" spans="1:75" x14ac:dyDescent="0.3">
      <c r="A25"/>
      <c r="B25" s="10"/>
      <c r="C25" s="10"/>
      <c r="D25" s="10"/>
      <c r="E25" s="10"/>
      <c r="F25" s="10">
        <v>4</v>
      </c>
      <c r="G25" s="10">
        <v>18</v>
      </c>
      <c r="H25" s="10">
        <v>1.6696450478425499E-2</v>
      </c>
      <c r="I25" s="10">
        <v>0</v>
      </c>
      <c r="J25" s="10">
        <v>0</v>
      </c>
      <c r="K25" s="10">
        <v>8.952911787423985E-17</v>
      </c>
      <c r="L25" s="10">
        <v>0.85828833170991825</v>
      </c>
      <c r="M25" s="10">
        <v>5.2631578947368418E-2</v>
      </c>
      <c r="N25" s="10">
        <v>0.10526315789473679</v>
      </c>
      <c r="O25" s="10">
        <v>5.2631578947368418E-2</v>
      </c>
      <c r="P25" s="10">
        <v>5.2631578947368418E-2</v>
      </c>
      <c r="Q25" s="10">
        <v>0.10526315789473679</v>
      </c>
      <c r="R25" s="10">
        <v>0</v>
      </c>
      <c r="S25" s="10">
        <v>0</v>
      </c>
      <c r="T25" s="10">
        <v>0</v>
      </c>
      <c r="U25" s="10">
        <v>4.4764558937119919E-17</v>
      </c>
      <c r="V25" s="10">
        <v>0</v>
      </c>
      <c r="W25" s="10">
        <v>18</v>
      </c>
      <c r="X25" s="10">
        <v>0.99721794910591333</v>
      </c>
      <c r="Y25" s="10">
        <v>0</v>
      </c>
      <c r="Z25" s="10">
        <v>4</v>
      </c>
      <c r="AA25" s="10">
        <v>2</v>
      </c>
      <c r="AB25" s="10">
        <v>0</v>
      </c>
      <c r="AC25" s="10">
        <v>0</v>
      </c>
      <c r="AD25" s="10">
        <v>2</v>
      </c>
      <c r="AE25" s="10">
        <v>0</v>
      </c>
      <c r="AF25" s="10">
        <v>0</v>
      </c>
      <c r="AG25" s="10">
        <v>2</v>
      </c>
      <c r="AH25" s="10">
        <v>4</v>
      </c>
      <c r="AI25" s="10">
        <v>0</v>
      </c>
      <c r="AJ25" s="10">
        <v>4</v>
      </c>
      <c r="AK25" s="10">
        <v>0.3333333333333332</v>
      </c>
      <c r="AL25" s="10">
        <v>0.1111111111111113</v>
      </c>
      <c r="AM25" s="10">
        <v>3.7007434154171883E-17</v>
      </c>
      <c r="AN25" s="10">
        <v>5.2521683720067967E-17</v>
      </c>
      <c r="AO25" s="10">
        <v>5.4825828376550937E-18</v>
      </c>
      <c r="AP25" s="10">
        <v>0</v>
      </c>
      <c r="AQ25" s="10">
        <v>2.1930331350620369E-17</v>
      </c>
      <c r="AR25" s="10">
        <v>0</v>
      </c>
      <c r="AS25" s="10">
        <v>0.1334403292181072</v>
      </c>
      <c r="AT25" s="10">
        <v>0.11082030178326489</v>
      </c>
      <c r="AU25" s="10">
        <v>0.57317708766565878</v>
      </c>
      <c r="AV25" s="10">
        <v>0.28511124404425953</v>
      </c>
      <c r="AW25" s="10">
        <v>-0.3333333333333332</v>
      </c>
      <c r="AX25" s="10">
        <v>-0.1111111111111113</v>
      </c>
      <c r="AY25" s="10">
        <v>3.7007434154171883E-17</v>
      </c>
      <c r="AZ25" s="10">
        <v>-5.2521683720067967E-17</v>
      </c>
      <c r="BA25" s="10">
        <v>-5.4825828376550937E-18</v>
      </c>
      <c r="BB25" s="10">
        <v>0</v>
      </c>
      <c r="BC25" s="10">
        <v>2.1930331350620369E-17</v>
      </c>
      <c r="BD25" s="10">
        <v>0</v>
      </c>
      <c r="BE25" s="10">
        <v>-0.44855967078189279</v>
      </c>
      <c r="BF25" s="10">
        <v>-0.33882030178326489</v>
      </c>
      <c r="BG25" s="10">
        <v>-0.57317708766565878</v>
      </c>
      <c r="BH25" s="10">
        <v>0.28511124404425953</v>
      </c>
      <c r="BI25" s="28">
        <v>18</v>
      </c>
      <c r="BJ25" s="10" t="s">
        <v>158</v>
      </c>
      <c r="BK25" s="10" t="s">
        <v>159</v>
      </c>
      <c r="BL25" s="10" t="s">
        <v>160</v>
      </c>
    </row>
    <row r="26" spans="1:75" x14ac:dyDescent="0.3">
      <c r="A26"/>
      <c r="B26" s="10"/>
      <c r="C26" s="10"/>
      <c r="D26" s="10"/>
      <c r="E26" s="10"/>
      <c r="F26" s="10">
        <v>5</v>
      </c>
      <c r="G26" s="10">
        <v>16</v>
      </c>
      <c r="H26" s="10">
        <v>2.366254917041307E-3</v>
      </c>
      <c r="I26" s="10">
        <v>0</v>
      </c>
      <c r="J26" s="10">
        <v>0</v>
      </c>
      <c r="K26" s="10">
        <v>4.163336342344337E-17</v>
      </c>
      <c r="L26" s="10">
        <v>0.86443795083233999</v>
      </c>
      <c r="M26" s="10">
        <v>5.2631578947368418E-2</v>
      </c>
      <c r="N26" s="10">
        <v>5.2631578947368418E-2</v>
      </c>
      <c r="O26" s="10">
        <v>5.2631578947368418E-2</v>
      </c>
      <c r="P26" s="10">
        <v>5.2631578947368418E-2</v>
      </c>
      <c r="Q26" s="10">
        <v>0.10526315789473679</v>
      </c>
      <c r="R26" s="10">
        <v>0</v>
      </c>
      <c r="S26" s="10">
        <v>0</v>
      </c>
      <c r="T26" s="10">
        <v>0</v>
      </c>
      <c r="U26" s="10">
        <v>2.0816681711721691E-17</v>
      </c>
      <c r="V26" s="10">
        <v>0</v>
      </c>
      <c r="W26" s="10">
        <v>16</v>
      </c>
      <c r="X26" s="10">
        <v>1.14693929747929</v>
      </c>
      <c r="Y26" s="10">
        <v>0</v>
      </c>
      <c r="Z26" s="10">
        <v>4</v>
      </c>
      <c r="AA26" s="10">
        <v>2</v>
      </c>
      <c r="AB26" s="10">
        <v>0</v>
      </c>
      <c r="AC26" s="10">
        <v>0</v>
      </c>
      <c r="AD26" s="10">
        <v>2</v>
      </c>
      <c r="AE26" s="10">
        <v>0</v>
      </c>
      <c r="AF26" s="10">
        <v>0</v>
      </c>
      <c r="AG26" s="10">
        <v>2</v>
      </c>
      <c r="AH26" s="10">
        <v>4</v>
      </c>
      <c r="AI26" s="10">
        <v>0</v>
      </c>
      <c r="AJ26" s="10">
        <v>2</v>
      </c>
      <c r="AK26" s="10">
        <v>0.24999999999999989</v>
      </c>
      <c r="AL26" s="10">
        <v>0.25000000000000022</v>
      </c>
      <c r="AM26" s="10">
        <v>1.387778780781446E-17</v>
      </c>
      <c r="AN26" s="10">
        <v>2.775557561562891E-17</v>
      </c>
      <c r="AO26" s="10">
        <v>0</v>
      </c>
      <c r="AP26" s="10">
        <v>0</v>
      </c>
      <c r="AQ26" s="10">
        <v>0</v>
      </c>
      <c r="AR26" s="10">
        <v>0</v>
      </c>
      <c r="AS26" s="10">
        <v>9.2234375000000091E-2</v>
      </c>
      <c r="AT26" s="10">
        <v>0.25523437500000029</v>
      </c>
      <c r="AU26" s="10">
        <v>0.59042210041617005</v>
      </c>
      <c r="AV26" s="10">
        <v>0.27401585041616988</v>
      </c>
      <c r="AW26" s="10">
        <v>-0.24999999999999989</v>
      </c>
      <c r="AX26" s="10">
        <v>-0.25000000000000022</v>
      </c>
      <c r="AY26" s="10">
        <v>1.387778780781446E-17</v>
      </c>
      <c r="AZ26" s="10">
        <v>-2.775557561562891E-17</v>
      </c>
      <c r="BA26" s="10">
        <v>0</v>
      </c>
      <c r="BB26" s="10">
        <v>0</v>
      </c>
      <c r="BC26" s="10">
        <v>0</v>
      </c>
      <c r="BD26" s="10">
        <v>0</v>
      </c>
      <c r="BE26" s="10">
        <v>-0.38476562499999989</v>
      </c>
      <c r="BF26" s="10">
        <v>-0.49023437500000028</v>
      </c>
      <c r="BG26" s="10">
        <v>-0.59042210041617005</v>
      </c>
      <c r="BH26" s="10">
        <v>0.27401585041616988</v>
      </c>
      <c r="BI26" s="28">
        <v>16</v>
      </c>
      <c r="BJ26" s="10" t="s">
        <v>161</v>
      </c>
      <c r="BK26" s="10" t="s">
        <v>162</v>
      </c>
      <c r="BL26" s="10" t="s">
        <v>163</v>
      </c>
    </row>
    <row r="27" spans="1:75" x14ac:dyDescent="0.3">
      <c r="A27"/>
      <c r="B27" s="10"/>
      <c r="C27" s="10"/>
      <c r="D27" s="10"/>
      <c r="E27" s="10"/>
      <c r="F27" s="10">
        <v>6</v>
      </c>
      <c r="G27" s="10">
        <v>22</v>
      </c>
      <c r="H27" s="10">
        <v>3.8508258042694143E-2</v>
      </c>
      <c r="I27" s="10">
        <v>0</v>
      </c>
      <c r="J27" s="10">
        <v>0</v>
      </c>
      <c r="K27" s="10">
        <v>6.4718484053088417E-17</v>
      </c>
      <c r="L27" s="10">
        <v>0.8075361627196368</v>
      </c>
      <c r="M27" s="10">
        <v>5.2631578947368418E-2</v>
      </c>
      <c r="N27" s="10">
        <v>0.10526315789473679</v>
      </c>
      <c r="O27" s="10">
        <v>0.10526315789473679</v>
      </c>
      <c r="P27" s="10">
        <v>0.10526315789473679</v>
      </c>
      <c r="Q27" s="10">
        <v>0.2105263157894737</v>
      </c>
      <c r="R27" s="10">
        <v>0</v>
      </c>
      <c r="S27" s="10">
        <v>0</v>
      </c>
      <c r="T27" s="10">
        <v>0</v>
      </c>
      <c r="U27" s="10">
        <v>3.2359242026544209E-17</v>
      </c>
      <c r="V27" s="10">
        <v>0</v>
      </c>
      <c r="W27" s="10">
        <v>22</v>
      </c>
      <c r="X27" s="10">
        <v>1.095976965252546</v>
      </c>
      <c r="Y27" s="10">
        <v>0</v>
      </c>
      <c r="Z27" s="10">
        <v>4</v>
      </c>
      <c r="AA27" s="10">
        <v>4</v>
      </c>
      <c r="AB27" s="10">
        <v>0</v>
      </c>
      <c r="AC27" s="10">
        <v>0</v>
      </c>
      <c r="AD27" s="10">
        <v>2</v>
      </c>
      <c r="AE27" s="10">
        <v>0</v>
      </c>
      <c r="AF27" s="10">
        <v>0</v>
      </c>
      <c r="AG27" s="10">
        <v>4</v>
      </c>
      <c r="AH27" s="10">
        <v>4</v>
      </c>
      <c r="AI27" s="10">
        <v>0</v>
      </c>
      <c r="AJ27" s="10">
        <v>4</v>
      </c>
      <c r="AK27" s="10">
        <v>0.27272727272727271</v>
      </c>
      <c r="AL27" s="10">
        <v>0.27272727272727287</v>
      </c>
      <c r="AM27" s="10">
        <v>2.018587317500285E-17</v>
      </c>
      <c r="AN27" s="10">
        <v>4.4532610878085571E-17</v>
      </c>
      <c r="AO27" s="10">
        <v>4.5876984488642834E-18</v>
      </c>
      <c r="AP27" s="10">
        <v>0</v>
      </c>
      <c r="AQ27" s="10">
        <v>0</v>
      </c>
      <c r="AR27" s="10">
        <v>2.444816855023797E-33</v>
      </c>
      <c r="AS27" s="10">
        <v>0.1241465063861759</v>
      </c>
      <c r="AT27" s="10">
        <v>0.1541059353869273</v>
      </c>
      <c r="AU27" s="10">
        <v>0.6201467440194729</v>
      </c>
      <c r="AV27" s="10">
        <v>0.1873894187001639</v>
      </c>
      <c r="AW27" s="10">
        <v>-0.27272727272727271</v>
      </c>
      <c r="AX27" s="10">
        <v>-0.27272727272727287</v>
      </c>
      <c r="AY27" s="10">
        <v>2.018587317500285E-17</v>
      </c>
      <c r="AZ27" s="10">
        <v>-4.4532610878085571E-17</v>
      </c>
      <c r="BA27" s="10">
        <v>-4.5876984488642834E-18</v>
      </c>
      <c r="BB27" s="10">
        <v>0</v>
      </c>
      <c r="BC27" s="10">
        <v>0</v>
      </c>
      <c r="BD27" s="10">
        <v>2.444816855023797E-33</v>
      </c>
      <c r="BE27" s="10">
        <v>-0.34485349361382411</v>
      </c>
      <c r="BF27" s="10">
        <v>-0.48910593538692732</v>
      </c>
      <c r="BG27" s="10">
        <v>-0.6201467440194729</v>
      </c>
      <c r="BH27" s="10">
        <v>0.1873894187001639</v>
      </c>
      <c r="BI27" s="28">
        <v>22</v>
      </c>
      <c r="BJ27" s="10" t="s">
        <v>164</v>
      </c>
      <c r="BK27" s="10" t="s">
        <v>165</v>
      </c>
      <c r="BL27" s="10" t="s">
        <v>166</v>
      </c>
    </row>
    <row r="28" spans="1:75" x14ac:dyDescent="0.3">
      <c r="A28"/>
      <c r="B28" s="10"/>
      <c r="C28" s="10"/>
      <c r="D28" s="10"/>
      <c r="E28" s="10"/>
      <c r="F28" s="10">
        <v>7</v>
      </c>
      <c r="G28" s="10">
        <v>18</v>
      </c>
      <c r="H28" s="10">
        <v>1.6696450478425499E-2</v>
      </c>
      <c r="I28" s="10">
        <v>0</v>
      </c>
      <c r="J28" s="10">
        <v>0</v>
      </c>
      <c r="K28" s="10">
        <v>8.952911787423985E-17</v>
      </c>
      <c r="L28" s="10">
        <v>0.85828833170991825</v>
      </c>
      <c r="M28" s="10">
        <v>5.2631578947368418E-2</v>
      </c>
      <c r="N28" s="10">
        <v>0.10526315789473679</v>
      </c>
      <c r="O28" s="10">
        <v>5.2631578947368418E-2</v>
      </c>
      <c r="P28" s="10">
        <v>5.2631578947368418E-2</v>
      </c>
      <c r="Q28" s="10">
        <v>0.10526315789473679</v>
      </c>
      <c r="R28" s="10">
        <v>0</v>
      </c>
      <c r="S28" s="10">
        <v>0</v>
      </c>
      <c r="T28" s="10">
        <v>0</v>
      </c>
      <c r="U28" s="10">
        <v>4.4764558937119919E-17</v>
      </c>
      <c r="V28" s="10">
        <v>0</v>
      </c>
      <c r="W28" s="10">
        <v>18</v>
      </c>
      <c r="X28" s="10">
        <v>0.96590916914066416</v>
      </c>
      <c r="Y28" s="10">
        <v>0</v>
      </c>
      <c r="Z28" s="10">
        <v>4</v>
      </c>
      <c r="AA28" s="10">
        <v>2</v>
      </c>
      <c r="AB28" s="10">
        <v>0</v>
      </c>
      <c r="AC28" s="10">
        <v>0</v>
      </c>
      <c r="AD28" s="10">
        <v>2</v>
      </c>
      <c r="AE28" s="10">
        <v>0</v>
      </c>
      <c r="AF28" s="10">
        <v>0</v>
      </c>
      <c r="AG28" s="10">
        <v>2</v>
      </c>
      <c r="AH28" s="10">
        <v>4</v>
      </c>
      <c r="AI28" s="10">
        <v>0</v>
      </c>
      <c r="AJ28" s="10">
        <v>4</v>
      </c>
      <c r="AK28" s="10">
        <v>0.3333333333333332</v>
      </c>
      <c r="AL28" s="10">
        <v>0.1111111111111113</v>
      </c>
      <c r="AM28" s="10">
        <v>3.7007434154171883E-17</v>
      </c>
      <c r="AN28" s="10">
        <v>5.2521683720067967E-17</v>
      </c>
      <c r="AO28" s="10">
        <v>5.4825828376550937E-18</v>
      </c>
      <c r="AP28" s="10">
        <v>0</v>
      </c>
      <c r="AQ28" s="10">
        <v>2.1930331350620369E-17</v>
      </c>
      <c r="AR28" s="10">
        <v>0</v>
      </c>
      <c r="AS28" s="10">
        <v>0.1334403292181072</v>
      </c>
      <c r="AT28" s="10">
        <v>5.0820301783264972E-2</v>
      </c>
      <c r="AU28" s="10">
        <v>0.57317708766565878</v>
      </c>
      <c r="AV28" s="10">
        <v>0.28511124404425953</v>
      </c>
      <c r="AW28" s="10">
        <v>-0.3333333333333332</v>
      </c>
      <c r="AX28" s="10">
        <v>-0.1111111111111113</v>
      </c>
      <c r="AY28" s="10">
        <v>3.7007434154171883E-17</v>
      </c>
      <c r="AZ28" s="10">
        <v>-5.2521683720067967E-17</v>
      </c>
      <c r="BA28" s="10">
        <v>-5.4825828376550937E-18</v>
      </c>
      <c r="BB28" s="10">
        <v>0</v>
      </c>
      <c r="BC28" s="10">
        <v>2.1930331350620369E-17</v>
      </c>
      <c r="BD28" s="10">
        <v>0</v>
      </c>
      <c r="BE28" s="10">
        <v>-0.44855967078189279</v>
      </c>
      <c r="BF28" s="10">
        <v>-0.33882030178326489</v>
      </c>
      <c r="BG28" s="10">
        <v>-0.57317708766565878</v>
      </c>
      <c r="BH28" s="10">
        <v>0.28511124404425953</v>
      </c>
      <c r="BI28" s="28">
        <v>18</v>
      </c>
      <c r="BJ28" s="10" t="s">
        <v>158</v>
      </c>
      <c r="BK28" s="10" t="s">
        <v>159</v>
      </c>
      <c r="BL28" s="10" t="s">
        <v>160</v>
      </c>
    </row>
    <row r="29" spans="1:75" x14ac:dyDescent="0.3">
      <c r="A29"/>
      <c r="B29" s="10"/>
      <c r="C29" s="10"/>
      <c r="D29" s="10"/>
      <c r="E29" s="10"/>
      <c r="F29" s="10">
        <v>8</v>
      </c>
      <c r="G29" s="10">
        <v>24</v>
      </c>
      <c r="H29" s="10">
        <v>1.0405248337733399E-2</v>
      </c>
      <c r="I29" s="10">
        <v>0</v>
      </c>
      <c r="J29" s="10">
        <v>0</v>
      </c>
      <c r="K29" s="10">
        <v>7.6398696944222859E-17</v>
      </c>
      <c r="L29" s="10">
        <v>0.76709391824351592</v>
      </c>
      <c r="M29" s="10">
        <v>5.2631578947368418E-2</v>
      </c>
      <c r="N29" s="10">
        <v>0.15789473684210531</v>
      </c>
      <c r="O29" s="10">
        <v>0.10526315789473679</v>
      </c>
      <c r="P29" s="10">
        <v>0.10526315789473679</v>
      </c>
      <c r="Q29" s="10">
        <v>0.2105263157894737</v>
      </c>
      <c r="R29" s="10">
        <v>0</v>
      </c>
      <c r="S29" s="10">
        <v>0</v>
      </c>
      <c r="T29" s="10">
        <v>0</v>
      </c>
      <c r="U29" s="10">
        <v>3.819934847211143E-17</v>
      </c>
      <c r="V29" s="10">
        <v>0</v>
      </c>
      <c r="W29" s="10">
        <v>24</v>
      </c>
      <c r="X29" s="10">
        <v>0.96691329216675359</v>
      </c>
      <c r="Y29" s="10">
        <v>0</v>
      </c>
      <c r="Z29" s="10">
        <v>4</v>
      </c>
      <c r="AA29" s="10">
        <v>4</v>
      </c>
      <c r="AB29" s="10">
        <v>0</v>
      </c>
      <c r="AC29" s="10">
        <v>0</v>
      </c>
      <c r="AD29" s="10">
        <v>2</v>
      </c>
      <c r="AE29" s="10">
        <v>0</v>
      </c>
      <c r="AF29" s="10">
        <v>0</v>
      </c>
      <c r="AG29" s="10">
        <v>4</v>
      </c>
      <c r="AH29" s="10">
        <v>4</v>
      </c>
      <c r="AI29" s="10">
        <v>0</v>
      </c>
      <c r="AJ29" s="10">
        <v>6</v>
      </c>
      <c r="AK29" s="10">
        <v>0.33333333333333331</v>
      </c>
      <c r="AL29" s="10">
        <v>0.1666666666666668</v>
      </c>
      <c r="AM29" s="10">
        <v>1.8503717077085941E-17</v>
      </c>
      <c r="AN29" s="10">
        <v>5.7894979867136921E-17</v>
      </c>
      <c r="AO29" s="10">
        <v>6.1679056923619797E-18</v>
      </c>
      <c r="AP29" s="10">
        <v>0</v>
      </c>
      <c r="AQ29" s="10">
        <v>0</v>
      </c>
      <c r="AR29" s="10">
        <v>0</v>
      </c>
      <c r="AS29" s="10">
        <v>0.21274074074074081</v>
      </c>
      <c r="AT29" s="10">
        <v>0.15540740740740749</v>
      </c>
      <c r="AU29" s="10">
        <v>0.58667195912175807</v>
      </c>
      <c r="AV29" s="10">
        <v>0.1804219591217579</v>
      </c>
      <c r="AW29" s="10">
        <v>-0.33333333333333331</v>
      </c>
      <c r="AX29" s="10">
        <v>-0.1666666666666668</v>
      </c>
      <c r="AY29" s="10">
        <v>1.8503717077085941E-17</v>
      </c>
      <c r="AZ29" s="10">
        <v>-5.7894979867136921E-17</v>
      </c>
      <c r="BA29" s="10">
        <v>-6.1679056923619797E-18</v>
      </c>
      <c r="BB29" s="10">
        <v>0</v>
      </c>
      <c r="BC29" s="10">
        <v>0</v>
      </c>
      <c r="BD29" s="10">
        <v>0</v>
      </c>
      <c r="BE29" s="10">
        <v>-0.38425925925925908</v>
      </c>
      <c r="BF29" s="10">
        <v>-0.4074074074074075</v>
      </c>
      <c r="BG29" s="10">
        <v>-0.58667195912175807</v>
      </c>
      <c r="BH29" s="10">
        <v>0.1804219591217579</v>
      </c>
      <c r="BI29" s="28">
        <v>24</v>
      </c>
      <c r="BJ29" s="10" t="s">
        <v>167</v>
      </c>
      <c r="BK29" s="10" t="s">
        <v>168</v>
      </c>
      <c r="BL29" s="10" t="s">
        <v>169</v>
      </c>
    </row>
    <row r="30" spans="1:75" x14ac:dyDescent="0.3">
      <c r="A30"/>
      <c r="B30" s="10"/>
      <c r="C30" s="10"/>
      <c r="D30" s="10"/>
      <c r="E30" s="10"/>
      <c r="F30" s="10">
        <v>9</v>
      </c>
      <c r="G30" s="10">
        <v>38</v>
      </c>
      <c r="H30" s="10">
        <v>0.2454498651546726</v>
      </c>
      <c r="I30" s="10">
        <v>0</v>
      </c>
      <c r="J30" s="10">
        <v>0</v>
      </c>
      <c r="K30" s="10">
        <v>4.6746232615796062E-17</v>
      </c>
      <c r="L30" s="10">
        <v>0.62904991222442341</v>
      </c>
      <c r="M30" s="10">
        <v>0.10526315789473679</v>
      </c>
      <c r="N30" s="10">
        <v>0.15789473684210531</v>
      </c>
      <c r="O30" s="10">
        <v>0.2105263157894737</v>
      </c>
      <c r="P30" s="10">
        <v>0.2105263157894737</v>
      </c>
      <c r="Q30" s="10">
        <v>0.42105263157894729</v>
      </c>
      <c r="R30" s="10">
        <v>0</v>
      </c>
      <c r="S30" s="10">
        <v>0</v>
      </c>
      <c r="T30" s="10">
        <v>0</v>
      </c>
      <c r="U30" s="10">
        <v>2.3373116307898031E-17</v>
      </c>
      <c r="V30" s="10">
        <v>0</v>
      </c>
      <c r="W30" s="10">
        <v>38</v>
      </c>
      <c r="X30" s="10">
        <v>0.89479120759326869</v>
      </c>
      <c r="Y30" s="10">
        <v>0</v>
      </c>
      <c r="Z30" s="10">
        <v>4</v>
      </c>
      <c r="AA30" s="10">
        <v>8</v>
      </c>
      <c r="AB30" s="10">
        <v>2</v>
      </c>
      <c r="AC30" s="10">
        <v>0</v>
      </c>
      <c r="AD30" s="10">
        <v>4</v>
      </c>
      <c r="AE30" s="10">
        <v>0</v>
      </c>
      <c r="AF30" s="10">
        <v>2</v>
      </c>
      <c r="AG30" s="10">
        <v>8</v>
      </c>
      <c r="AH30" s="10">
        <v>4</v>
      </c>
      <c r="AI30" s="10">
        <v>0</v>
      </c>
      <c r="AJ30" s="10">
        <v>6</v>
      </c>
      <c r="AK30" s="10">
        <v>0.10526315789473679</v>
      </c>
      <c r="AL30" s="10">
        <v>0.31578947368421062</v>
      </c>
      <c r="AM30" s="10">
        <v>1.752983723092352E-17</v>
      </c>
      <c r="AN30" s="10">
        <v>2.9216395384872539E-17</v>
      </c>
      <c r="AO30" s="10">
        <v>9.8413121296412768E-18</v>
      </c>
      <c r="AP30" s="10">
        <v>0</v>
      </c>
      <c r="AQ30" s="10">
        <v>0</v>
      </c>
      <c r="AR30" s="10">
        <v>9.8413121296412768E-18</v>
      </c>
      <c r="AS30" s="10">
        <v>0.4280402391019098</v>
      </c>
      <c r="AT30" s="10">
        <v>0.1701943431987169</v>
      </c>
      <c r="AU30" s="10">
        <v>0.57980805372086164</v>
      </c>
      <c r="AV30" s="10">
        <v>4.9241858503561782E-2</v>
      </c>
      <c r="AW30" s="10">
        <v>-0.10526315789473679</v>
      </c>
      <c r="AX30" s="10">
        <v>-0.31578947368421062</v>
      </c>
      <c r="AY30" s="10">
        <v>1.752983723092352E-17</v>
      </c>
      <c r="AZ30" s="10">
        <v>-2.9216395384872539E-17</v>
      </c>
      <c r="BA30" s="10">
        <v>-9.8413121296412768E-18</v>
      </c>
      <c r="BB30" s="10">
        <v>0</v>
      </c>
      <c r="BC30" s="10">
        <v>0</v>
      </c>
      <c r="BD30" s="10">
        <v>-9.8413121296412768E-18</v>
      </c>
      <c r="BE30" s="10">
        <v>-0.2360402391019098</v>
      </c>
      <c r="BF30" s="10">
        <v>-0.48680565680128313</v>
      </c>
      <c r="BG30" s="10">
        <v>-0.57980805372086164</v>
      </c>
      <c r="BH30" s="10">
        <v>4.9241858503561782E-2</v>
      </c>
      <c r="BI30" s="28">
        <v>38</v>
      </c>
      <c r="BJ30" s="10" t="s">
        <v>170</v>
      </c>
      <c r="BK30" s="10" t="s">
        <v>170</v>
      </c>
      <c r="BL30" s="10" t="s">
        <v>96</v>
      </c>
    </row>
    <row r="31" spans="1:75" x14ac:dyDescent="0.3">
      <c r="A31"/>
      <c r="B31" s="10"/>
      <c r="C31" s="10"/>
      <c r="D31" s="10"/>
      <c r="E31" s="10"/>
      <c r="F31" s="10">
        <v>10</v>
      </c>
      <c r="G31" s="10">
        <v>34</v>
      </c>
      <c r="H31" s="10">
        <v>0.37771706119684773</v>
      </c>
      <c r="I31" s="10">
        <v>0</v>
      </c>
      <c r="J31" s="10">
        <v>0</v>
      </c>
      <c r="K31" s="10">
        <v>5.8776513068390629E-17</v>
      </c>
      <c r="L31" s="10">
        <v>0.61702226959537365</v>
      </c>
      <c r="M31" s="10">
        <v>0.10526315789473679</v>
      </c>
      <c r="N31" s="10">
        <v>0.15789473684210531</v>
      </c>
      <c r="O31" s="10">
        <v>0.15789473684210531</v>
      </c>
      <c r="P31" s="10">
        <v>0.15789473684210531</v>
      </c>
      <c r="Q31" s="10">
        <v>0.31578947368421051</v>
      </c>
      <c r="R31" s="10">
        <v>0</v>
      </c>
      <c r="S31" s="10">
        <v>0</v>
      </c>
      <c r="T31" s="10">
        <v>0</v>
      </c>
      <c r="U31" s="10">
        <v>2.9388256534195308E-17</v>
      </c>
      <c r="V31" s="10">
        <v>0</v>
      </c>
      <c r="W31" s="10">
        <v>34</v>
      </c>
      <c r="X31" s="10">
        <v>0.80746237002427257</v>
      </c>
      <c r="Y31" s="10">
        <v>0</v>
      </c>
      <c r="Z31" s="10">
        <v>4</v>
      </c>
      <c r="AA31" s="10">
        <v>6</v>
      </c>
      <c r="AB31" s="10">
        <v>2</v>
      </c>
      <c r="AC31" s="10">
        <v>0</v>
      </c>
      <c r="AD31" s="10">
        <v>4</v>
      </c>
      <c r="AE31" s="10">
        <v>0</v>
      </c>
      <c r="AF31" s="10">
        <v>2</v>
      </c>
      <c r="AG31" s="10">
        <v>6</v>
      </c>
      <c r="AH31" s="10">
        <v>4</v>
      </c>
      <c r="AI31" s="10">
        <v>0</v>
      </c>
      <c r="AJ31" s="10">
        <v>6</v>
      </c>
      <c r="AK31" s="10">
        <v>0.1176470588235293</v>
      </c>
      <c r="AL31" s="10">
        <v>0.2352941176470589</v>
      </c>
      <c r="AM31" s="10">
        <v>1.9592171022796881E-17</v>
      </c>
      <c r="AN31" s="10">
        <v>3.9184342045593763E-17</v>
      </c>
      <c r="AO31" s="10">
        <v>1.2293126916264709E-17</v>
      </c>
      <c r="AP31" s="10">
        <v>2.4586253832529419E-17</v>
      </c>
      <c r="AQ31" s="10">
        <v>0</v>
      </c>
      <c r="AR31" s="10">
        <v>1.5366408645330891E-17</v>
      </c>
      <c r="AS31" s="10">
        <v>0.56181640545491551</v>
      </c>
      <c r="AT31" s="10">
        <v>0.32881905149603091</v>
      </c>
      <c r="AU31" s="10">
        <v>0.56942877091395738</v>
      </c>
      <c r="AV31" s="10">
        <v>4.759349868141622E-2</v>
      </c>
      <c r="AW31" s="10">
        <v>-0.1176470588235293</v>
      </c>
      <c r="AX31" s="10">
        <v>-0.2352941176470589</v>
      </c>
      <c r="AY31" s="10">
        <v>1.9592171022796881E-17</v>
      </c>
      <c r="AZ31" s="10">
        <v>-3.9184342045593763E-17</v>
      </c>
      <c r="BA31" s="10">
        <v>1.2293126916264709E-17</v>
      </c>
      <c r="BB31" s="10">
        <v>2.4586253832529419E-17</v>
      </c>
      <c r="BC31" s="10">
        <v>0</v>
      </c>
      <c r="BD31" s="10">
        <v>1.5366408645330891E-17</v>
      </c>
      <c r="BE31" s="10">
        <v>-0.25381640545491552</v>
      </c>
      <c r="BF31" s="10">
        <v>-0.44718094850396922</v>
      </c>
      <c r="BG31" s="10">
        <v>-0.56942877091395738</v>
      </c>
      <c r="BH31" s="10">
        <v>4.759349868141622E-2</v>
      </c>
      <c r="BI31" s="28">
        <v>34</v>
      </c>
      <c r="BJ31" s="10" t="s">
        <v>171</v>
      </c>
      <c r="BK31" s="10" t="s">
        <v>172</v>
      </c>
      <c r="BL31" s="10" t="s">
        <v>120</v>
      </c>
    </row>
    <row r="32" spans="1:75" x14ac:dyDescent="0.3">
      <c r="A32"/>
      <c r="B32" s="10"/>
      <c r="C32" s="10"/>
      <c r="D32" s="10"/>
      <c r="E32" s="10"/>
      <c r="F32" s="10">
        <v>11</v>
      </c>
      <c r="G32" s="10">
        <v>30</v>
      </c>
      <c r="H32" s="10">
        <v>0.15822999386172901</v>
      </c>
      <c r="I32" s="10">
        <v>0</v>
      </c>
      <c r="J32" s="10">
        <v>0</v>
      </c>
      <c r="K32" s="10">
        <v>0.11547005383792509</v>
      </c>
      <c r="L32" s="10">
        <v>0.70874521310582284</v>
      </c>
      <c r="M32" s="10">
        <v>5.2631578947368418E-2</v>
      </c>
      <c r="N32" s="10">
        <v>0.15789473684210531</v>
      </c>
      <c r="O32" s="10">
        <v>0.15789473684210531</v>
      </c>
      <c r="P32" s="10">
        <v>0.15789473684210531</v>
      </c>
      <c r="Q32" s="10">
        <v>0.31578947368421051</v>
      </c>
      <c r="R32" s="10">
        <v>0</v>
      </c>
      <c r="S32" s="10">
        <v>0</v>
      </c>
      <c r="T32" s="10">
        <v>0</v>
      </c>
      <c r="U32" s="10">
        <v>5.7735026918962568E-2</v>
      </c>
      <c r="V32" s="10">
        <v>0</v>
      </c>
      <c r="W32" s="10">
        <v>30</v>
      </c>
      <c r="X32" s="10">
        <v>0.94026771349641092</v>
      </c>
      <c r="Y32" s="10">
        <v>0</v>
      </c>
      <c r="Z32" s="10">
        <v>4</v>
      </c>
      <c r="AA32" s="10">
        <v>6</v>
      </c>
      <c r="AB32" s="10">
        <v>2</v>
      </c>
      <c r="AC32" s="10">
        <v>0</v>
      </c>
      <c r="AD32" s="10">
        <v>2</v>
      </c>
      <c r="AE32" s="10">
        <v>0</v>
      </c>
      <c r="AF32" s="10">
        <v>0</v>
      </c>
      <c r="AG32" s="10">
        <v>6</v>
      </c>
      <c r="AH32" s="10">
        <v>4</v>
      </c>
      <c r="AI32" s="10">
        <v>0</v>
      </c>
      <c r="AJ32" s="10">
        <v>6</v>
      </c>
      <c r="AK32" s="10">
        <v>0.2333333333333332</v>
      </c>
      <c r="AL32" s="10">
        <v>0.3000000000000001</v>
      </c>
      <c r="AM32" s="10">
        <v>5.7735026918962533E-2</v>
      </c>
      <c r="AN32" s="10">
        <v>5.7735026918962623E-2</v>
      </c>
      <c r="AO32" s="10">
        <v>0</v>
      </c>
      <c r="AP32" s="10">
        <v>0</v>
      </c>
      <c r="AQ32" s="10">
        <v>0</v>
      </c>
      <c r="AR32" s="10">
        <v>0</v>
      </c>
      <c r="AS32" s="10">
        <v>3.5925925925924529E-3</v>
      </c>
      <c r="AT32" s="10">
        <v>0.33644444444444432</v>
      </c>
      <c r="AU32" s="10">
        <v>0.65357618738325873</v>
      </c>
      <c r="AV32" s="10">
        <v>5.5169025722564102E-2</v>
      </c>
      <c r="AW32" s="10">
        <v>-0.2333333333333332</v>
      </c>
      <c r="AX32" s="10">
        <v>-0.3000000000000001</v>
      </c>
      <c r="AY32" s="10">
        <v>-5.7735026918962533E-2</v>
      </c>
      <c r="AZ32" s="10">
        <v>-5.7735026918962623E-2</v>
      </c>
      <c r="BA32" s="10">
        <v>0</v>
      </c>
      <c r="BB32" s="10">
        <v>0</v>
      </c>
      <c r="BC32" s="10">
        <v>0</v>
      </c>
      <c r="BD32" s="10">
        <v>0</v>
      </c>
      <c r="BE32" s="10">
        <v>-0.24459259259259239</v>
      </c>
      <c r="BF32" s="10">
        <v>-0.47955555555555568</v>
      </c>
      <c r="BG32" s="10">
        <v>-0.65357618738325873</v>
      </c>
      <c r="BH32" s="10">
        <v>5.5169025722564102E-2</v>
      </c>
      <c r="BI32" s="28">
        <v>30</v>
      </c>
      <c r="BJ32" s="10" t="s">
        <v>173</v>
      </c>
      <c r="BK32" s="10" t="s">
        <v>174</v>
      </c>
      <c r="BL32" s="10" t="s">
        <v>175</v>
      </c>
    </row>
    <row r="33" spans="1:64" x14ac:dyDescent="0.3">
      <c r="A33"/>
      <c r="B33" s="10"/>
      <c r="C33" s="10"/>
      <c r="D33" s="10"/>
      <c r="E33" s="10"/>
      <c r="F33" s="10">
        <v>12</v>
      </c>
      <c r="G33" s="10">
        <v>28</v>
      </c>
      <c r="H33" s="10">
        <v>0.22215469091199311</v>
      </c>
      <c r="I33" s="10">
        <v>0</v>
      </c>
      <c r="J33" s="10">
        <v>0</v>
      </c>
      <c r="K33" s="10">
        <v>9.6796598889616226E-17</v>
      </c>
      <c r="L33" s="10">
        <v>0.76724031927375846</v>
      </c>
      <c r="M33" s="10">
        <v>5.2631578947368418E-2</v>
      </c>
      <c r="N33" s="10">
        <v>0.15789473684210531</v>
      </c>
      <c r="O33" s="10">
        <v>0.15789473684210531</v>
      </c>
      <c r="P33" s="10">
        <v>0.15789473684210531</v>
      </c>
      <c r="Q33" s="10">
        <v>0.31578947368421051</v>
      </c>
      <c r="R33" s="10">
        <v>0</v>
      </c>
      <c r="S33" s="10">
        <v>0</v>
      </c>
      <c r="T33" s="10">
        <v>0</v>
      </c>
      <c r="U33" s="10">
        <v>4.8398299444808113E-17</v>
      </c>
      <c r="V33" s="10">
        <v>0</v>
      </c>
      <c r="W33" s="10">
        <v>28</v>
      </c>
      <c r="X33" s="10">
        <v>0.84596079106834132</v>
      </c>
      <c r="Y33" s="10">
        <v>0</v>
      </c>
      <c r="Z33" s="10">
        <v>4</v>
      </c>
      <c r="AA33" s="10">
        <v>6</v>
      </c>
      <c r="AB33" s="10">
        <v>0</v>
      </c>
      <c r="AC33" s="10">
        <v>0</v>
      </c>
      <c r="AD33" s="10">
        <v>2</v>
      </c>
      <c r="AE33" s="10">
        <v>0</v>
      </c>
      <c r="AF33" s="10">
        <v>0</v>
      </c>
      <c r="AG33" s="10">
        <v>6</v>
      </c>
      <c r="AH33" s="10">
        <v>4</v>
      </c>
      <c r="AI33" s="10">
        <v>0</v>
      </c>
      <c r="AJ33" s="10">
        <v>6</v>
      </c>
      <c r="AK33" s="10">
        <v>0.28571428571428559</v>
      </c>
      <c r="AL33" s="10">
        <v>0.28571428571428581</v>
      </c>
      <c r="AM33" s="10">
        <v>4.7580986769649557E-17</v>
      </c>
      <c r="AN33" s="10">
        <v>4.9215612119966662E-17</v>
      </c>
      <c r="AO33" s="10">
        <v>9.063045098980869E-18</v>
      </c>
      <c r="AP33" s="10">
        <v>1.8126090197961741E-17</v>
      </c>
      <c r="AQ33" s="10">
        <v>1.8126090197961741E-17</v>
      </c>
      <c r="AR33" s="10">
        <v>1.8126090197961741E-17</v>
      </c>
      <c r="AS33" s="10">
        <v>0.45205830903790079</v>
      </c>
      <c r="AT33" s="10">
        <v>0.26866472303206979</v>
      </c>
      <c r="AU33" s="10">
        <v>0.59681257946195221</v>
      </c>
      <c r="AV33" s="10">
        <v>0.17042773981180631</v>
      </c>
      <c r="AW33" s="10">
        <v>-0.28571428571428559</v>
      </c>
      <c r="AX33" s="10">
        <v>-0.28571428571428581</v>
      </c>
      <c r="AY33" s="10">
        <v>4.7580986769649557E-17</v>
      </c>
      <c r="AZ33" s="10">
        <v>-4.9215612119966662E-17</v>
      </c>
      <c r="BA33" s="10">
        <v>9.063045098980869E-18</v>
      </c>
      <c r="BB33" s="10">
        <v>1.8126090197961741E-17</v>
      </c>
      <c r="BC33" s="10">
        <v>-1.8126090197961741E-17</v>
      </c>
      <c r="BD33" s="10">
        <v>1.8126090197961741E-17</v>
      </c>
      <c r="BE33" s="10">
        <v>-0.36005830903790081</v>
      </c>
      <c r="BF33" s="10">
        <v>-0.44533527696793018</v>
      </c>
      <c r="BG33" s="10">
        <v>-0.59681257946195221</v>
      </c>
      <c r="BH33" s="10">
        <v>0.17042773981180631</v>
      </c>
      <c r="BI33" s="28">
        <v>28</v>
      </c>
      <c r="BJ33" s="10" t="s">
        <v>152</v>
      </c>
      <c r="BK33" s="10" t="s">
        <v>153</v>
      </c>
      <c r="BL33" s="10" t="s">
        <v>154</v>
      </c>
    </row>
    <row r="34" spans="1:64" x14ac:dyDescent="0.3">
      <c r="A34"/>
      <c r="B34" s="10"/>
      <c r="C34" s="10"/>
      <c r="D34" s="10"/>
      <c r="E34" s="10"/>
      <c r="F34" s="10">
        <v>13</v>
      </c>
      <c r="G34" s="10">
        <v>22</v>
      </c>
      <c r="H34" s="10">
        <v>3.8508258042694143E-2</v>
      </c>
      <c r="I34" s="10">
        <v>0</v>
      </c>
      <c r="J34" s="10">
        <v>0</v>
      </c>
      <c r="K34" s="10">
        <v>6.4718484053088417E-17</v>
      </c>
      <c r="L34" s="10">
        <v>0.8075361627196368</v>
      </c>
      <c r="M34" s="10">
        <v>5.2631578947368418E-2</v>
      </c>
      <c r="N34" s="10">
        <v>0.10526315789473679</v>
      </c>
      <c r="O34" s="10">
        <v>0.10526315789473679</v>
      </c>
      <c r="P34" s="10">
        <v>0.10526315789473679</v>
      </c>
      <c r="Q34" s="10">
        <v>0.2105263157894737</v>
      </c>
      <c r="R34" s="10">
        <v>0</v>
      </c>
      <c r="S34" s="10">
        <v>0</v>
      </c>
      <c r="T34" s="10">
        <v>0</v>
      </c>
      <c r="U34" s="10">
        <v>3.2359242026544209E-17</v>
      </c>
      <c r="V34" s="10">
        <v>0</v>
      </c>
      <c r="W34" s="10">
        <v>22</v>
      </c>
      <c r="X34" s="10">
        <v>1.147259309883347</v>
      </c>
      <c r="Y34" s="10">
        <v>0</v>
      </c>
      <c r="Z34" s="10">
        <v>4</v>
      </c>
      <c r="AA34" s="10">
        <v>4</v>
      </c>
      <c r="AB34" s="10">
        <v>0</v>
      </c>
      <c r="AC34" s="10">
        <v>0</v>
      </c>
      <c r="AD34" s="10">
        <v>2</v>
      </c>
      <c r="AE34" s="10">
        <v>0</v>
      </c>
      <c r="AF34" s="10">
        <v>0</v>
      </c>
      <c r="AG34" s="10">
        <v>4</v>
      </c>
      <c r="AH34" s="10">
        <v>4</v>
      </c>
      <c r="AI34" s="10">
        <v>0</v>
      </c>
      <c r="AJ34" s="10">
        <v>4</v>
      </c>
      <c r="AK34" s="10">
        <v>0.27272727272727271</v>
      </c>
      <c r="AL34" s="10">
        <v>0.27272727272727287</v>
      </c>
      <c r="AM34" s="10">
        <v>2.018587317500285E-17</v>
      </c>
      <c r="AN34" s="10">
        <v>4.4532610878085571E-17</v>
      </c>
      <c r="AO34" s="10">
        <v>4.5876984488642834E-18</v>
      </c>
      <c r="AP34" s="10">
        <v>0</v>
      </c>
      <c r="AQ34" s="10">
        <v>0</v>
      </c>
      <c r="AR34" s="10">
        <v>2.444816855023797E-33</v>
      </c>
      <c r="AS34" s="10">
        <v>0.1241465063861759</v>
      </c>
      <c r="AT34" s="10">
        <v>0.1541059353869273</v>
      </c>
      <c r="AU34" s="10">
        <v>0.6201467440194729</v>
      </c>
      <c r="AV34" s="10">
        <v>0.1873894187001639</v>
      </c>
      <c r="AW34" s="10">
        <v>-0.27272727272727271</v>
      </c>
      <c r="AX34" s="10">
        <v>-0.27272727272727287</v>
      </c>
      <c r="AY34" s="10">
        <v>2.018587317500285E-17</v>
      </c>
      <c r="AZ34" s="10">
        <v>-4.4532610878085571E-17</v>
      </c>
      <c r="BA34" s="10">
        <v>-4.5876984488642834E-18</v>
      </c>
      <c r="BB34" s="10">
        <v>0</v>
      </c>
      <c r="BC34" s="10">
        <v>0</v>
      </c>
      <c r="BD34" s="10">
        <v>2.444816855023797E-33</v>
      </c>
      <c r="BE34" s="10">
        <v>-0.34485349361382411</v>
      </c>
      <c r="BF34" s="10">
        <v>-0.48910593538692732</v>
      </c>
      <c r="BG34" s="10">
        <v>-0.6201467440194729</v>
      </c>
      <c r="BH34" s="10">
        <v>0.1873894187001639</v>
      </c>
      <c r="BI34" s="28">
        <v>22</v>
      </c>
      <c r="BJ34" s="10" t="s">
        <v>164</v>
      </c>
      <c r="BK34" s="10" t="s">
        <v>165</v>
      </c>
      <c r="BL34" s="10" t="s">
        <v>166</v>
      </c>
    </row>
    <row r="35" spans="1:64" x14ac:dyDescent="0.3">
      <c r="A35"/>
      <c r="B35" s="10"/>
      <c r="C35" s="10"/>
      <c r="D35" s="10"/>
      <c r="E35" s="10"/>
      <c r="F35" s="10">
        <v>14</v>
      </c>
      <c r="G35" s="10">
        <v>18</v>
      </c>
      <c r="H35" s="10">
        <v>1.6696450478425499E-2</v>
      </c>
      <c r="I35" s="10">
        <v>0</v>
      </c>
      <c r="J35" s="10">
        <v>0</v>
      </c>
      <c r="K35" s="10">
        <v>8.952911787423985E-17</v>
      </c>
      <c r="L35" s="10">
        <v>0.85828833170991825</v>
      </c>
      <c r="M35" s="10">
        <v>5.2631578947368418E-2</v>
      </c>
      <c r="N35" s="10">
        <v>0.10526315789473679</v>
      </c>
      <c r="O35" s="10">
        <v>5.2631578947368418E-2</v>
      </c>
      <c r="P35" s="10">
        <v>5.2631578947368418E-2</v>
      </c>
      <c r="Q35" s="10">
        <v>0.10526315789473679</v>
      </c>
      <c r="R35" s="10">
        <v>0</v>
      </c>
      <c r="S35" s="10">
        <v>0</v>
      </c>
      <c r="T35" s="10">
        <v>0</v>
      </c>
      <c r="U35" s="10">
        <v>4.4764558937119919E-17</v>
      </c>
      <c r="V35" s="10">
        <v>0</v>
      </c>
      <c r="W35" s="10">
        <v>18</v>
      </c>
      <c r="X35" s="10">
        <v>1.057765929922146</v>
      </c>
      <c r="Y35" s="10">
        <v>0</v>
      </c>
      <c r="Z35" s="10">
        <v>4</v>
      </c>
      <c r="AA35" s="10">
        <v>2</v>
      </c>
      <c r="AB35" s="10">
        <v>0</v>
      </c>
      <c r="AC35" s="10">
        <v>0</v>
      </c>
      <c r="AD35" s="10">
        <v>2</v>
      </c>
      <c r="AE35" s="10">
        <v>0</v>
      </c>
      <c r="AF35" s="10">
        <v>0</v>
      </c>
      <c r="AG35" s="10">
        <v>2</v>
      </c>
      <c r="AH35" s="10">
        <v>4</v>
      </c>
      <c r="AI35" s="10">
        <v>0</v>
      </c>
      <c r="AJ35" s="10">
        <v>4</v>
      </c>
      <c r="AK35" s="10">
        <v>0.3333333333333332</v>
      </c>
      <c r="AL35" s="10">
        <v>0.1111111111111113</v>
      </c>
      <c r="AM35" s="10">
        <v>3.7007434154171883E-17</v>
      </c>
      <c r="AN35" s="10">
        <v>5.2521683720067967E-17</v>
      </c>
      <c r="AO35" s="10">
        <v>5.4825828376550937E-18</v>
      </c>
      <c r="AP35" s="10">
        <v>0</v>
      </c>
      <c r="AQ35" s="10">
        <v>2.1930331350620369E-17</v>
      </c>
      <c r="AR35" s="10">
        <v>0</v>
      </c>
      <c r="AS35" s="10">
        <v>0.1334403292181072</v>
      </c>
      <c r="AT35" s="10">
        <v>0.11082030178326489</v>
      </c>
      <c r="AU35" s="10">
        <v>0.57317708766565878</v>
      </c>
      <c r="AV35" s="10">
        <v>0.28511124404425953</v>
      </c>
      <c r="AW35" s="10">
        <v>-0.3333333333333332</v>
      </c>
      <c r="AX35" s="10">
        <v>-0.1111111111111113</v>
      </c>
      <c r="AY35" s="10">
        <v>3.7007434154171883E-17</v>
      </c>
      <c r="AZ35" s="10">
        <v>-5.2521683720067967E-17</v>
      </c>
      <c r="BA35" s="10">
        <v>-5.4825828376550937E-18</v>
      </c>
      <c r="BB35" s="10">
        <v>0</v>
      </c>
      <c r="BC35" s="10">
        <v>2.1930331350620369E-17</v>
      </c>
      <c r="BD35" s="10">
        <v>0</v>
      </c>
      <c r="BE35" s="10">
        <v>-0.44855967078189279</v>
      </c>
      <c r="BF35" s="10">
        <v>-0.33882030178326489</v>
      </c>
      <c r="BG35" s="10">
        <v>-0.57317708766565878</v>
      </c>
      <c r="BH35" s="10">
        <v>0.28511124404425953</v>
      </c>
      <c r="BI35" s="28">
        <v>18</v>
      </c>
      <c r="BJ35" s="10" t="s">
        <v>158</v>
      </c>
      <c r="BK35" s="10" t="s">
        <v>159</v>
      </c>
      <c r="BL35" s="10" t="s">
        <v>160</v>
      </c>
    </row>
    <row r="36" spans="1:64" x14ac:dyDescent="0.3">
      <c r="A36"/>
      <c r="B36" s="10"/>
      <c r="C36" s="10"/>
      <c r="D36" s="10"/>
      <c r="E36" s="10"/>
      <c r="F36" s="10">
        <v>15</v>
      </c>
      <c r="G36" s="10">
        <v>24</v>
      </c>
      <c r="H36" s="10">
        <v>1.0405248337733399E-2</v>
      </c>
      <c r="I36" s="10">
        <v>0</v>
      </c>
      <c r="J36" s="10">
        <v>0</v>
      </c>
      <c r="K36" s="10">
        <v>7.6398696944222859E-17</v>
      </c>
      <c r="L36" s="10">
        <v>0.76709391824351592</v>
      </c>
      <c r="M36" s="10">
        <v>5.2631578947368418E-2</v>
      </c>
      <c r="N36" s="10">
        <v>0.15789473684210531</v>
      </c>
      <c r="O36" s="10">
        <v>0.10526315789473679</v>
      </c>
      <c r="P36" s="10">
        <v>0.10526315789473679</v>
      </c>
      <c r="Q36" s="10">
        <v>0.2105263157894737</v>
      </c>
      <c r="R36" s="10">
        <v>0</v>
      </c>
      <c r="S36" s="10">
        <v>0</v>
      </c>
      <c r="T36" s="10">
        <v>0</v>
      </c>
      <c r="U36" s="10">
        <v>3.819934847211143E-17</v>
      </c>
      <c r="V36" s="10">
        <v>0</v>
      </c>
      <c r="W36" s="10">
        <v>24</v>
      </c>
      <c r="X36" s="10">
        <v>0.93728642249033511</v>
      </c>
      <c r="Y36" s="10">
        <v>0</v>
      </c>
      <c r="Z36" s="10">
        <v>4</v>
      </c>
      <c r="AA36" s="10">
        <v>4</v>
      </c>
      <c r="AB36" s="10">
        <v>0</v>
      </c>
      <c r="AC36" s="10">
        <v>0</v>
      </c>
      <c r="AD36" s="10">
        <v>2</v>
      </c>
      <c r="AE36" s="10">
        <v>0</v>
      </c>
      <c r="AF36" s="10">
        <v>0</v>
      </c>
      <c r="AG36" s="10">
        <v>4</v>
      </c>
      <c r="AH36" s="10">
        <v>4</v>
      </c>
      <c r="AI36" s="10">
        <v>0</v>
      </c>
      <c r="AJ36" s="10">
        <v>6</v>
      </c>
      <c r="AK36" s="10">
        <v>0.33333333333333331</v>
      </c>
      <c r="AL36" s="10">
        <v>0.1666666666666668</v>
      </c>
      <c r="AM36" s="10">
        <v>1.8503717077085941E-17</v>
      </c>
      <c r="AN36" s="10">
        <v>5.7894979867136921E-17</v>
      </c>
      <c r="AO36" s="10">
        <v>6.1679056923619797E-18</v>
      </c>
      <c r="AP36" s="10">
        <v>0</v>
      </c>
      <c r="AQ36" s="10">
        <v>0</v>
      </c>
      <c r="AR36" s="10">
        <v>0</v>
      </c>
      <c r="AS36" s="10">
        <v>0.21274074074074081</v>
      </c>
      <c r="AT36" s="10">
        <v>0.15540740740740749</v>
      </c>
      <c r="AU36" s="10">
        <v>0.58667195912175807</v>
      </c>
      <c r="AV36" s="10">
        <v>0.1804219591217579</v>
      </c>
      <c r="AW36" s="10">
        <v>-0.33333333333333331</v>
      </c>
      <c r="AX36" s="10">
        <v>-0.1666666666666668</v>
      </c>
      <c r="AY36" s="10">
        <v>1.8503717077085941E-17</v>
      </c>
      <c r="AZ36" s="10">
        <v>-5.7894979867136921E-17</v>
      </c>
      <c r="BA36" s="10">
        <v>-6.1679056923619797E-18</v>
      </c>
      <c r="BB36" s="10">
        <v>0</v>
      </c>
      <c r="BC36" s="10">
        <v>0</v>
      </c>
      <c r="BD36" s="10">
        <v>0</v>
      </c>
      <c r="BE36" s="10">
        <v>-0.38425925925925908</v>
      </c>
      <c r="BF36" s="10">
        <v>-0.4074074074074075</v>
      </c>
      <c r="BG36" s="10">
        <v>-0.58667195912175807</v>
      </c>
      <c r="BH36" s="10">
        <v>0.1804219591217579</v>
      </c>
      <c r="BI36" s="28">
        <v>24</v>
      </c>
      <c r="BJ36" s="10" t="s">
        <v>167</v>
      </c>
      <c r="BK36" s="10" t="s">
        <v>168</v>
      </c>
      <c r="BL36" s="10" t="s">
        <v>169</v>
      </c>
    </row>
    <row r="37" spans="1:64" x14ac:dyDescent="0.3">
      <c r="A37"/>
      <c r="B37" s="10"/>
      <c r="C37" s="10"/>
      <c r="D37" s="10"/>
      <c r="E37" s="10"/>
      <c r="F37" s="10">
        <v>16</v>
      </c>
      <c r="G37" s="10">
        <v>30</v>
      </c>
      <c r="H37" s="10">
        <v>0.15822999386172901</v>
      </c>
      <c r="I37" s="10">
        <v>0</v>
      </c>
      <c r="J37" s="10">
        <v>0</v>
      </c>
      <c r="K37" s="10">
        <v>0.11547005383792509</v>
      </c>
      <c r="L37" s="10">
        <v>0.70874521310582284</v>
      </c>
      <c r="M37" s="10">
        <v>5.2631578947368418E-2</v>
      </c>
      <c r="N37" s="10">
        <v>0.15789473684210531</v>
      </c>
      <c r="O37" s="10">
        <v>0.15789473684210531</v>
      </c>
      <c r="P37" s="10">
        <v>0.15789473684210531</v>
      </c>
      <c r="Q37" s="10">
        <v>0.31578947368421051</v>
      </c>
      <c r="R37" s="10">
        <v>0</v>
      </c>
      <c r="S37" s="10">
        <v>0</v>
      </c>
      <c r="T37" s="10">
        <v>0</v>
      </c>
      <c r="U37" s="10">
        <v>5.7735026918962568E-2</v>
      </c>
      <c r="V37" s="10">
        <v>0</v>
      </c>
      <c r="W37" s="10">
        <v>30</v>
      </c>
      <c r="X37" s="10">
        <v>0.96588470843513097</v>
      </c>
      <c r="Y37" s="10">
        <v>0</v>
      </c>
      <c r="Z37" s="10">
        <v>4</v>
      </c>
      <c r="AA37" s="10">
        <v>6</v>
      </c>
      <c r="AB37" s="10">
        <v>2</v>
      </c>
      <c r="AC37" s="10">
        <v>0</v>
      </c>
      <c r="AD37" s="10">
        <v>2</v>
      </c>
      <c r="AE37" s="10">
        <v>0</v>
      </c>
      <c r="AF37" s="10">
        <v>0</v>
      </c>
      <c r="AG37" s="10">
        <v>6</v>
      </c>
      <c r="AH37" s="10">
        <v>4</v>
      </c>
      <c r="AI37" s="10">
        <v>0</v>
      </c>
      <c r="AJ37" s="10">
        <v>6</v>
      </c>
      <c r="AK37" s="10">
        <v>0.2333333333333332</v>
      </c>
      <c r="AL37" s="10">
        <v>0.3000000000000001</v>
      </c>
      <c r="AM37" s="10">
        <v>5.7735026918962533E-2</v>
      </c>
      <c r="AN37" s="10">
        <v>5.7735026918962623E-2</v>
      </c>
      <c r="AO37" s="10">
        <v>0</v>
      </c>
      <c r="AP37" s="10">
        <v>0</v>
      </c>
      <c r="AQ37" s="10">
        <v>0</v>
      </c>
      <c r="AR37" s="10">
        <v>0</v>
      </c>
      <c r="AS37" s="10">
        <v>3.5925925925924529E-3</v>
      </c>
      <c r="AT37" s="10">
        <v>0.33644444444444432</v>
      </c>
      <c r="AU37" s="10">
        <v>0.65357618738325873</v>
      </c>
      <c r="AV37" s="10">
        <v>5.5169025722564102E-2</v>
      </c>
      <c r="AW37" s="10">
        <v>-0.2333333333333332</v>
      </c>
      <c r="AX37" s="10">
        <v>-0.3000000000000001</v>
      </c>
      <c r="AY37" s="10">
        <v>-5.7735026918962533E-2</v>
      </c>
      <c r="AZ37" s="10">
        <v>-5.7735026918962623E-2</v>
      </c>
      <c r="BA37" s="10">
        <v>0</v>
      </c>
      <c r="BB37" s="10">
        <v>0</v>
      </c>
      <c r="BC37" s="10">
        <v>0</v>
      </c>
      <c r="BD37" s="10">
        <v>0</v>
      </c>
      <c r="BE37" s="10">
        <v>-0.24459259259259239</v>
      </c>
      <c r="BF37" s="10">
        <v>-0.47955555555555568</v>
      </c>
      <c r="BG37" s="10">
        <v>-0.65357618738325873</v>
      </c>
      <c r="BH37" s="10">
        <v>5.5169025722564102E-2</v>
      </c>
      <c r="BI37" s="28">
        <v>30</v>
      </c>
      <c r="BJ37" s="10" t="s">
        <v>173</v>
      </c>
      <c r="BK37" s="10" t="s">
        <v>174</v>
      </c>
      <c r="BL37" s="10" t="s">
        <v>175</v>
      </c>
    </row>
    <row r="38" spans="1:64" x14ac:dyDescent="0.3">
      <c r="A38"/>
      <c r="B38" s="10"/>
      <c r="C38" s="10"/>
      <c r="D38" s="10"/>
      <c r="E38" s="10"/>
      <c r="F38" s="10">
        <v>17</v>
      </c>
      <c r="G38" s="10">
        <v>18</v>
      </c>
      <c r="H38" s="10">
        <v>1.6696450478425499E-2</v>
      </c>
      <c r="I38" s="10">
        <v>0</v>
      </c>
      <c r="J38" s="10">
        <v>0</v>
      </c>
      <c r="K38" s="10">
        <v>8.952911787423985E-17</v>
      </c>
      <c r="L38" s="10">
        <v>0.85828833170991825</v>
      </c>
      <c r="M38" s="10">
        <v>5.2631578947368418E-2</v>
      </c>
      <c r="N38" s="10">
        <v>0.10526315789473679</v>
      </c>
      <c r="O38" s="10">
        <v>5.2631578947368418E-2</v>
      </c>
      <c r="P38" s="10">
        <v>5.2631578947368418E-2</v>
      </c>
      <c r="Q38" s="10">
        <v>0.10526315789473679</v>
      </c>
      <c r="R38" s="10">
        <v>0</v>
      </c>
      <c r="S38" s="10">
        <v>0</v>
      </c>
      <c r="T38" s="10">
        <v>0</v>
      </c>
      <c r="U38" s="10">
        <v>4.4764558937119919E-17</v>
      </c>
      <c r="V38" s="10">
        <v>0</v>
      </c>
      <c r="W38" s="10">
        <v>18</v>
      </c>
      <c r="X38" s="10">
        <v>0.97965177927071423</v>
      </c>
      <c r="Y38" s="10">
        <v>0</v>
      </c>
      <c r="Z38" s="10">
        <v>4</v>
      </c>
      <c r="AA38" s="10">
        <v>2</v>
      </c>
      <c r="AB38" s="10">
        <v>0</v>
      </c>
      <c r="AC38" s="10">
        <v>0</v>
      </c>
      <c r="AD38" s="10">
        <v>2</v>
      </c>
      <c r="AE38" s="10">
        <v>0</v>
      </c>
      <c r="AF38" s="10">
        <v>0</v>
      </c>
      <c r="AG38" s="10">
        <v>2</v>
      </c>
      <c r="AH38" s="10">
        <v>4</v>
      </c>
      <c r="AI38" s="10">
        <v>0</v>
      </c>
      <c r="AJ38" s="10">
        <v>4</v>
      </c>
      <c r="AK38" s="10">
        <v>0.3333333333333332</v>
      </c>
      <c r="AL38" s="10">
        <v>0.1111111111111113</v>
      </c>
      <c r="AM38" s="10">
        <v>3.7007434154171883E-17</v>
      </c>
      <c r="AN38" s="10">
        <v>5.2521683720067967E-17</v>
      </c>
      <c r="AO38" s="10">
        <v>5.4825828376550937E-18</v>
      </c>
      <c r="AP38" s="10">
        <v>0</v>
      </c>
      <c r="AQ38" s="10">
        <v>2.1930331350620369E-17</v>
      </c>
      <c r="AR38" s="10">
        <v>0</v>
      </c>
      <c r="AS38" s="10">
        <v>0.1334403292181072</v>
      </c>
      <c r="AT38" s="10">
        <v>0.11082030178326489</v>
      </c>
      <c r="AU38" s="10">
        <v>0.57317708766565878</v>
      </c>
      <c r="AV38" s="10">
        <v>0.28511124404425953</v>
      </c>
      <c r="AW38" s="10">
        <v>-0.3333333333333332</v>
      </c>
      <c r="AX38" s="10">
        <v>-0.1111111111111113</v>
      </c>
      <c r="AY38" s="10">
        <v>3.7007434154171883E-17</v>
      </c>
      <c r="AZ38" s="10">
        <v>-5.2521683720067967E-17</v>
      </c>
      <c r="BA38" s="10">
        <v>-5.4825828376550937E-18</v>
      </c>
      <c r="BB38" s="10">
        <v>0</v>
      </c>
      <c r="BC38" s="10">
        <v>2.1930331350620369E-17</v>
      </c>
      <c r="BD38" s="10">
        <v>0</v>
      </c>
      <c r="BE38" s="10">
        <v>-0.44855967078189279</v>
      </c>
      <c r="BF38" s="10">
        <v>-0.33882030178326489</v>
      </c>
      <c r="BG38" s="10">
        <v>-0.57317708766565878</v>
      </c>
      <c r="BH38" s="10">
        <v>0.28511124404425953</v>
      </c>
      <c r="BI38" s="28">
        <v>18</v>
      </c>
      <c r="BJ38" s="10" t="s">
        <v>158</v>
      </c>
      <c r="BK38" s="10" t="s">
        <v>159</v>
      </c>
      <c r="BL38" s="10" t="s">
        <v>160</v>
      </c>
    </row>
    <row r="39" spans="1:64" x14ac:dyDescent="0.3">
      <c r="A39"/>
      <c r="B39" s="10"/>
      <c r="C39" s="10"/>
      <c r="D39" s="10"/>
      <c r="E39" s="10"/>
      <c r="F39" s="10">
        <v>18</v>
      </c>
      <c r="G39" s="10">
        <v>22</v>
      </c>
      <c r="H39" s="10">
        <v>3.8508258042694143E-2</v>
      </c>
      <c r="I39" s="10">
        <v>0</v>
      </c>
      <c r="J39" s="10">
        <v>0</v>
      </c>
      <c r="K39" s="10">
        <v>6.4718484053088417E-17</v>
      </c>
      <c r="L39" s="10">
        <v>0.8075361627196368</v>
      </c>
      <c r="M39" s="10">
        <v>5.2631578947368418E-2</v>
      </c>
      <c r="N39" s="10">
        <v>0.10526315789473679</v>
      </c>
      <c r="O39" s="10">
        <v>0.10526315789473679</v>
      </c>
      <c r="P39" s="10">
        <v>0.10526315789473679</v>
      </c>
      <c r="Q39" s="10">
        <v>0.2105263157894737</v>
      </c>
      <c r="R39" s="10">
        <v>0</v>
      </c>
      <c r="S39" s="10">
        <v>0</v>
      </c>
      <c r="T39" s="10">
        <v>0</v>
      </c>
      <c r="U39" s="10">
        <v>3.2359242026544209E-17</v>
      </c>
      <c r="V39" s="10">
        <v>0</v>
      </c>
      <c r="W39" s="10">
        <v>22</v>
      </c>
      <c r="X39" s="10">
        <v>0.99399609705723158</v>
      </c>
      <c r="Y39" s="10">
        <v>0</v>
      </c>
      <c r="Z39" s="10">
        <v>4</v>
      </c>
      <c r="AA39" s="10">
        <v>4</v>
      </c>
      <c r="AB39" s="10">
        <v>0</v>
      </c>
      <c r="AC39" s="10">
        <v>0</v>
      </c>
      <c r="AD39" s="10">
        <v>2</v>
      </c>
      <c r="AE39" s="10">
        <v>0</v>
      </c>
      <c r="AF39" s="10">
        <v>0</v>
      </c>
      <c r="AG39" s="10">
        <v>4</v>
      </c>
      <c r="AH39" s="10">
        <v>4</v>
      </c>
      <c r="AI39" s="10">
        <v>0</v>
      </c>
      <c r="AJ39" s="10">
        <v>4</v>
      </c>
      <c r="AK39" s="10">
        <v>0.27272727272727271</v>
      </c>
      <c r="AL39" s="10">
        <v>0.27272727272727287</v>
      </c>
      <c r="AM39" s="10">
        <v>2.018587317500285E-17</v>
      </c>
      <c r="AN39" s="10">
        <v>4.4532610878085571E-17</v>
      </c>
      <c r="AO39" s="10">
        <v>4.5876984488642834E-18</v>
      </c>
      <c r="AP39" s="10">
        <v>0</v>
      </c>
      <c r="AQ39" s="10">
        <v>0</v>
      </c>
      <c r="AR39" s="10">
        <v>2.444816855023797E-33</v>
      </c>
      <c r="AS39" s="10">
        <v>0.1241465063861759</v>
      </c>
      <c r="AT39" s="10">
        <v>0.1541059353869273</v>
      </c>
      <c r="AU39" s="10">
        <v>0.6201467440194729</v>
      </c>
      <c r="AV39" s="10">
        <v>0.1873894187001639</v>
      </c>
      <c r="AW39" s="10">
        <v>-0.27272727272727271</v>
      </c>
      <c r="AX39" s="10">
        <v>-0.27272727272727287</v>
      </c>
      <c r="AY39" s="10">
        <v>2.018587317500285E-17</v>
      </c>
      <c r="AZ39" s="10">
        <v>-4.4532610878085571E-17</v>
      </c>
      <c r="BA39" s="10">
        <v>-4.5876984488642834E-18</v>
      </c>
      <c r="BB39" s="10">
        <v>0</v>
      </c>
      <c r="BC39" s="10">
        <v>0</v>
      </c>
      <c r="BD39" s="10">
        <v>2.444816855023797E-33</v>
      </c>
      <c r="BE39" s="10">
        <v>-0.34485349361382411</v>
      </c>
      <c r="BF39" s="10">
        <v>-0.48910593538692732</v>
      </c>
      <c r="BG39" s="10">
        <v>-0.6201467440194729</v>
      </c>
      <c r="BH39" s="10">
        <v>0.1873894187001639</v>
      </c>
      <c r="BI39" s="28">
        <v>22</v>
      </c>
      <c r="BJ39" s="10" t="s">
        <v>164</v>
      </c>
      <c r="BK39" s="10" t="s">
        <v>165</v>
      </c>
      <c r="BL39" s="10" t="s">
        <v>166</v>
      </c>
    </row>
    <row r="40" spans="1:64" x14ac:dyDescent="0.3">
      <c r="A40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J40" s="8"/>
      <c r="BK40" s="8"/>
      <c r="BL40" s="8"/>
    </row>
    <row r="41" spans="1:64" hidden="1" x14ac:dyDescent="0.3">
      <c r="A41" t="s">
        <v>65</v>
      </c>
      <c r="B41" s="6" t="s">
        <v>1</v>
      </c>
      <c r="C41" s="6" t="s">
        <v>61</v>
      </c>
      <c r="D41" s="6" t="s">
        <v>4</v>
      </c>
      <c r="E41" s="6" t="s">
        <v>5</v>
      </c>
      <c r="F41" s="6" t="s">
        <v>6</v>
      </c>
      <c r="G41" s="6" t="s">
        <v>7</v>
      </c>
      <c r="H41" s="6" t="s">
        <v>62</v>
      </c>
      <c r="I41" s="6" t="s">
        <v>8</v>
      </c>
      <c r="J41" s="6" t="s">
        <v>9</v>
      </c>
      <c r="K41" s="6" t="s">
        <v>10</v>
      </c>
      <c r="L41" s="6" t="s">
        <v>11</v>
      </c>
      <c r="M41" s="6" t="s">
        <v>12</v>
      </c>
      <c r="N41" s="6" t="s">
        <v>13</v>
      </c>
      <c r="O41" s="6" t="s">
        <v>14</v>
      </c>
      <c r="P41" s="6" t="s">
        <v>15</v>
      </c>
      <c r="Q41" s="6" t="s">
        <v>16</v>
      </c>
      <c r="R41" s="6" t="s">
        <v>17</v>
      </c>
      <c r="S41" s="6" t="s">
        <v>18</v>
      </c>
      <c r="T41" s="6" t="s">
        <v>19</v>
      </c>
      <c r="U41" s="6" t="s">
        <v>20</v>
      </c>
      <c r="V41" s="6" t="s">
        <v>21</v>
      </c>
      <c r="W41" s="6" t="s">
        <v>94</v>
      </c>
      <c r="X41" s="6" t="s">
        <v>95</v>
      </c>
      <c r="Y41" s="6" t="s">
        <v>22</v>
      </c>
      <c r="Z41" s="6" t="s">
        <v>23</v>
      </c>
      <c r="AA41" s="6" t="s">
        <v>24</v>
      </c>
      <c r="AB41" s="6" t="s">
        <v>25</v>
      </c>
      <c r="AC41" s="6" t="s">
        <v>26</v>
      </c>
      <c r="AD41" s="6" t="s">
        <v>27</v>
      </c>
      <c r="AE41" s="6" t="s">
        <v>28</v>
      </c>
      <c r="AF41" s="6" t="s">
        <v>29</v>
      </c>
      <c r="AG41" s="6" t="s">
        <v>30</v>
      </c>
      <c r="AH41" s="6" t="s">
        <v>31</v>
      </c>
      <c r="AI41" s="6" t="s">
        <v>32</v>
      </c>
      <c r="AJ41" s="6" t="s">
        <v>33</v>
      </c>
      <c r="AK41" s="6" t="s">
        <v>34</v>
      </c>
      <c r="AL41" s="6" t="s">
        <v>35</v>
      </c>
      <c r="AM41" s="6" t="s">
        <v>36</v>
      </c>
      <c r="AN41" s="6" t="s">
        <v>37</v>
      </c>
      <c r="AO41" s="6" t="s">
        <v>38</v>
      </c>
      <c r="AP41" s="6" t="s">
        <v>39</v>
      </c>
      <c r="AQ41" s="6" t="s">
        <v>40</v>
      </c>
      <c r="AR41" s="6" t="s">
        <v>41</v>
      </c>
      <c r="AS41" s="6" t="s">
        <v>42</v>
      </c>
      <c r="AT41" s="6" t="s">
        <v>43</v>
      </c>
      <c r="AU41" s="6" t="s">
        <v>44</v>
      </c>
      <c r="AV41" s="6" t="s">
        <v>45</v>
      </c>
      <c r="AW41" s="6" t="s">
        <v>46</v>
      </c>
      <c r="AX41" s="6" t="s">
        <v>47</v>
      </c>
      <c r="AY41" s="6" t="s">
        <v>48</v>
      </c>
      <c r="AZ41" s="6" t="s">
        <v>49</v>
      </c>
      <c r="BA41" s="6" t="s">
        <v>50</v>
      </c>
      <c r="BB41" s="6" t="s">
        <v>51</v>
      </c>
      <c r="BC41" s="6" t="s">
        <v>52</v>
      </c>
      <c r="BD41" s="6" t="s">
        <v>53</v>
      </c>
      <c r="BE41" s="6" t="s">
        <v>54</v>
      </c>
      <c r="BF41" s="6" t="s">
        <v>55</v>
      </c>
      <c r="BG41" s="6" t="s">
        <v>56</v>
      </c>
      <c r="BH41" s="6" t="s">
        <v>57</v>
      </c>
      <c r="BI41" s="17"/>
      <c r="BJ41" s="6" t="s">
        <v>58</v>
      </c>
      <c r="BK41" s="6" t="s">
        <v>59</v>
      </c>
      <c r="BL41" s="6" t="s">
        <v>63</v>
      </c>
    </row>
    <row r="42" spans="1:64" hidden="1" x14ac:dyDescent="0.3">
      <c r="A42"/>
      <c r="B42" s="3">
        <v>134.45952606201169</v>
      </c>
      <c r="C42" s="3">
        <v>2.0216636159716619</v>
      </c>
      <c r="D42" s="3">
        <v>11268</v>
      </c>
      <c r="E42" s="3">
        <v>0.3666666666666667</v>
      </c>
      <c r="F42" s="3">
        <v>1</v>
      </c>
      <c r="G42" s="3">
        <v>32</v>
      </c>
      <c r="H42" s="3">
        <v>5.2344422763824408E-2</v>
      </c>
      <c r="I42" s="3">
        <v>0</v>
      </c>
      <c r="J42" s="3">
        <v>27</v>
      </c>
      <c r="K42" s="3">
        <v>0</v>
      </c>
      <c r="L42" s="3">
        <v>0</v>
      </c>
      <c r="M42" s="3">
        <v>1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0.84375</v>
      </c>
      <c r="T42" s="3">
        <v>0.45710360196773092</v>
      </c>
      <c r="U42" s="3">
        <v>0</v>
      </c>
      <c r="V42" s="3">
        <v>0</v>
      </c>
      <c r="W42" s="3">
        <v>32</v>
      </c>
      <c r="X42" s="3">
        <v>0.76301504432081502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38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1</v>
      </c>
      <c r="AL42" s="3">
        <v>1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0.79200000000000004</v>
      </c>
      <c r="AT42" s="3">
        <v>1.843</v>
      </c>
      <c r="AU42" s="3">
        <v>0</v>
      </c>
      <c r="AV42" s="3">
        <v>0</v>
      </c>
      <c r="AW42" s="3">
        <v>1</v>
      </c>
      <c r="AX42" s="3">
        <v>1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1</v>
      </c>
      <c r="BF42" s="3">
        <v>1</v>
      </c>
      <c r="BG42" s="3">
        <v>0</v>
      </c>
      <c r="BH42" s="3">
        <v>0</v>
      </c>
      <c r="BI42" s="28"/>
      <c r="BJ42" s="3" t="s">
        <v>121</v>
      </c>
      <c r="BK42" s="3" t="s">
        <v>122</v>
      </c>
      <c r="BL42" s="3" t="s">
        <v>123</v>
      </c>
    </row>
    <row r="43" spans="1:64" hidden="1" x14ac:dyDescent="0.3">
      <c r="A43"/>
      <c r="B43" s="3"/>
      <c r="C43" s="3"/>
      <c r="D43" s="3"/>
      <c r="E43" s="3"/>
      <c r="F43" s="3">
        <v>2</v>
      </c>
      <c r="G43" s="3">
        <v>28</v>
      </c>
      <c r="H43" s="3">
        <v>2.3075790019464641E-2</v>
      </c>
      <c r="I43" s="3">
        <v>0</v>
      </c>
      <c r="J43" s="3">
        <v>23</v>
      </c>
      <c r="K43" s="3">
        <v>0</v>
      </c>
      <c r="L43" s="3">
        <v>0</v>
      </c>
      <c r="M43" s="3">
        <v>1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0.8214285714285714</v>
      </c>
      <c r="T43" s="3">
        <v>0.45710360196773092</v>
      </c>
      <c r="U43" s="3">
        <v>0</v>
      </c>
      <c r="V43" s="3">
        <v>0</v>
      </c>
      <c r="W43" s="3">
        <v>28</v>
      </c>
      <c r="X43" s="3">
        <v>0.69017447310664426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38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1</v>
      </c>
      <c r="AL43" s="3">
        <v>1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0.90800000000000003</v>
      </c>
      <c r="AT43" s="3">
        <v>1.714</v>
      </c>
      <c r="AU43" s="3">
        <v>0</v>
      </c>
      <c r="AV43" s="3">
        <v>0</v>
      </c>
      <c r="AW43" s="3">
        <v>1</v>
      </c>
      <c r="AX43" s="3">
        <v>1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1</v>
      </c>
      <c r="BF43" s="3">
        <v>1</v>
      </c>
      <c r="BG43" s="3">
        <v>0</v>
      </c>
      <c r="BH43" s="3">
        <v>0</v>
      </c>
      <c r="BI43" s="28"/>
      <c r="BJ43" s="3" t="s">
        <v>121</v>
      </c>
      <c r="BK43" s="3" t="s">
        <v>124</v>
      </c>
      <c r="BL43" s="3" t="s">
        <v>125</v>
      </c>
    </row>
    <row r="44" spans="1:64" hidden="1" x14ac:dyDescent="0.3">
      <c r="A44"/>
      <c r="B44" s="3"/>
      <c r="C44" s="3"/>
      <c r="D44" s="3"/>
      <c r="E44" s="3"/>
      <c r="F44" s="3">
        <v>3</v>
      </c>
      <c r="G44" s="3">
        <v>20</v>
      </c>
      <c r="H44" s="3">
        <v>0.45632500000000009</v>
      </c>
      <c r="I44" s="3">
        <v>0</v>
      </c>
      <c r="J44" s="3">
        <v>15</v>
      </c>
      <c r="K44" s="3">
        <v>0</v>
      </c>
      <c r="L44" s="3">
        <v>0</v>
      </c>
      <c r="M44" s="3">
        <v>1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0.75</v>
      </c>
      <c r="T44" s="3">
        <v>0.45710360196773092</v>
      </c>
      <c r="U44" s="3">
        <v>0</v>
      </c>
      <c r="V44" s="3">
        <v>0</v>
      </c>
      <c r="W44" s="3">
        <v>20</v>
      </c>
      <c r="X44" s="3">
        <v>0.23694046765078999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38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1</v>
      </c>
      <c r="AL44" s="3">
        <v>1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1.722</v>
      </c>
      <c r="AT44" s="3">
        <v>0.94599999999999995</v>
      </c>
      <c r="AU44" s="3">
        <v>0</v>
      </c>
      <c r="AV44" s="3">
        <v>0</v>
      </c>
      <c r="AW44" s="3">
        <v>1</v>
      </c>
      <c r="AX44" s="3">
        <v>1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1</v>
      </c>
      <c r="BF44" s="3">
        <v>1</v>
      </c>
      <c r="BG44" s="3">
        <v>0</v>
      </c>
      <c r="BH44" s="3">
        <v>0</v>
      </c>
      <c r="BI44" s="28"/>
      <c r="BJ44" s="3" t="s">
        <v>121</v>
      </c>
      <c r="BK44" s="3" t="s">
        <v>126</v>
      </c>
      <c r="BL44" s="3" t="s">
        <v>127</v>
      </c>
    </row>
    <row r="45" spans="1:64" hidden="1" x14ac:dyDescent="0.3">
      <c r="A45"/>
      <c r="B45" s="3"/>
      <c r="C45" s="3"/>
      <c r="D45" s="3"/>
      <c r="E45" s="3"/>
      <c r="F45" s="3">
        <v>4</v>
      </c>
      <c r="G45" s="3">
        <v>18</v>
      </c>
      <c r="H45" s="3">
        <v>0.3034404611499677</v>
      </c>
      <c r="I45" s="3">
        <v>0</v>
      </c>
      <c r="J45" s="3">
        <v>13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0.72222222222222221</v>
      </c>
      <c r="T45" s="3">
        <v>0.45710360196773092</v>
      </c>
      <c r="U45" s="3">
        <v>0</v>
      </c>
      <c r="V45" s="3">
        <v>0</v>
      </c>
      <c r="W45" s="3">
        <v>18</v>
      </c>
      <c r="X45" s="3">
        <v>0.25147047416323193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38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1</v>
      </c>
      <c r="AL45" s="3">
        <v>1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1.5820000000000001</v>
      </c>
      <c r="AT45" s="3">
        <v>1.228</v>
      </c>
      <c r="AU45" s="3">
        <v>0</v>
      </c>
      <c r="AV45" s="3">
        <v>0</v>
      </c>
      <c r="AW45" s="3">
        <v>1</v>
      </c>
      <c r="AX45" s="3">
        <v>1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0.99999999999999989</v>
      </c>
      <c r="BF45" s="3">
        <v>0.99999999999999989</v>
      </c>
      <c r="BG45" s="3">
        <v>0</v>
      </c>
      <c r="BH45" s="3">
        <v>0</v>
      </c>
      <c r="BI45" s="28"/>
      <c r="BJ45" s="3" t="s">
        <v>121</v>
      </c>
      <c r="BK45" s="3" t="s">
        <v>128</v>
      </c>
      <c r="BL45" s="3" t="s">
        <v>129</v>
      </c>
    </row>
    <row r="46" spans="1:64" hidden="1" x14ac:dyDescent="0.3">
      <c r="A46"/>
      <c r="B46" s="3"/>
      <c r="C46" s="3"/>
      <c r="D46" s="3"/>
      <c r="E46" s="3"/>
      <c r="F46" s="3">
        <v>5</v>
      </c>
      <c r="G46" s="3">
        <v>16</v>
      </c>
      <c r="H46" s="3">
        <v>0.24359208789062509</v>
      </c>
      <c r="I46" s="3">
        <v>0</v>
      </c>
      <c r="J46" s="3">
        <v>11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0.6875</v>
      </c>
      <c r="T46" s="3">
        <v>0.45710360196773092</v>
      </c>
      <c r="U46" s="3">
        <v>0</v>
      </c>
      <c r="V46" s="3">
        <v>0</v>
      </c>
      <c r="W46" s="3">
        <v>16</v>
      </c>
      <c r="X46" s="3">
        <v>0.2916774937721397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38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1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1.4770000000000001</v>
      </c>
      <c r="AT46" s="3">
        <v>1.2350000000000001</v>
      </c>
      <c r="AU46" s="3">
        <v>0</v>
      </c>
      <c r="AV46" s="3">
        <v>0</v>
      </c>
      <c r="AW46" s="3">
        <v>1</v>
      </c>
      <c r="AX46" s="3">
        <v>1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1</v>
      </c>
      <c r="BF46" s="3">
        <v>1</v>
      </c>
      <c r="BG46" s="3">
        <v>0</v>
      </c>
      <c r="BH46" s="3">
        <v>0</v>
      </c>
      <c r="BI46" s="28"/>
      <c r="BJ46" s="3" t="s">
        <v>121</v>
      </c>
      <c r="BK46" s="3" t="s">
        <v>130</v>
      </c>
      <c r="BL46" s="3" t="s">
        <v>131</v>
      </c>
    </row>
    <row r="47" spans="1:64" hidden="1" x14ac:dyDescent="0.3">
      <c r="A47"/>
      <c r="B47" s="3"/>
      <c r="C47" s="3"/>
      <c r="D47" s="3"/>
      <c r="E47" s="3"/>
      <c r="F47" s="3">
        <v>6</v>
      </c>
      <c r="G47" s="3">
        <v>22</v>
      </c>
      <c r="H47" s="3">
        <v>0.14588182973829289</v>
      </c>
      <c r="I47" s="3">
        <v>0</v>
      </c>
      <c r="J47" s="3">
        <v>17</v>
      </c>
      <c r="K47" s="3">
        <v>0</v>
      </c>
      <c r="L47" s="3">
        <v>0</v>
      </c>
      <c r="M47" s="3">
        <v>1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0.77272727272727271</v>
      </c>
      <c r="T47" s="3">
        <v>0.45710360196773092</v>
      </c>
      <c r="U47" s="3">
        <v>0</v>
      </c>
      <c r="V47" s="3">
        <v>0</v>
      </c>
      <c r="W47" s="3">
        <v>22</v>
      </c>
      <c r="X47" s="3">
        <v>0.28341479204665759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38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1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1.4690000000000001</v>
      </c>
      <c r="AT47" s="3">
        <v>1.335</v>
      </c>
      <c r="AU47" s="3">
        <v>0</v>
      </c>
      <c r="AV47" s="3">
        <v>0</v>
      </c>
      <c r="AW47" s="3">
        <v>1</v>
      </c>
      <c r="AX47" s="3">
        <v>1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1</v>
      </c>
      <c r="BF47" s="3">
        <v>1</v>
      </c>
      <c r="BG47" s="3">
        <v>0</v>
      </c>
      <c r="BH47" s="3">
        <v>0</v>
      </c>
      <c r="BI47" s="28"/>
      <c r="BJ47" s="3" t="s">
        <v>121</v>
      </c>
      <c r="BK47" s="3" t="s">
        <v>132</v>
      </c>
      <c r="BL47" s="3" t="s">
        <v>133</v>
      </c>
    </row>
    <row r="48" spans="1:64" hidden="1" x14ac:dyDescent="0.3">
      <c r="A48"/>
      <c r="B48" s="3"/>
      <c r="C48" s="3"/>
      <c r="D48" s="3"/>
      <c r="E48" s="3"/>
      <c r="F48" s="3">
        <v>7</v>
      </c>
      <c r="G48" s="3">
        <v>18</v>
      </c>
      <c r="H48" s="3">
        <v>0.3034404611499677</v>
      </c>
      <c r="I48" s="3">
        <v>0</v>
      </c>
      <c r="J48" s="3">
        <v>13</v>
      </c>
      <c r="K48" s="3">
        <v>0</v>
      </c>
      <c r="L48" s="3">
        <v>0</v>
      </c>
      <c r="M48" s="3">
        <v>1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0.72222222222222221</v>
      </c>
      <c r="T48" s="3">
        <v>0.45710360196773092</v>
      </c>
      <c r="U48" s="3">
        <v>0</v>
      </c>
      <c r="V48" s="3">
        <v>0</v>
      </c>
      <c r="W48" s="3">
        <v>18</v>
      </c>
      <c r="X48" s="3">
        <v>0.24357527557560871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38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1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1.5820000000000001</v>
      </c>
      <c r="AT48" s="3">
        <v>1.288</v>
      </c>
      <c r="AU48" s="3">
        <v>0</v>
      </c>
      <c r="AV48" s="3">
        <v>0</v>
      </c>
      <c r="AW48" s="3">
        <v>1</v>
      </c>
      <c r="AX48" s="3">
        <v>1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0.99999999999999989</v>
      </c>
      <c r="BF48" s="3">
        <v>0.99999999999999989</v>
      </c>
      <c r="BG48" s="3">
        <v>0</v>
      </c>
      <c r="BH48" s="3">
        <v>0</v>
      </c>
      <c r="BI48" s="28"/>
      <c r="BJ48" s="3" t="s">
        <v>121</v>
      </c>
      <c r="BK48" s="3" t="s">
        <v>128</v>
      </c>
      <c r="BL48" s="3" t="s">
        <v>129</v>
      </c>
    </row>
    <row r="49" spans="1:64" hidden="1" x14ac:dyDescent="0.3">
      <c r="A49"/>
      <c r="B49" s="3"/>
      <c r="C49" s="3"/>
      <c r="D49" s="3"/>
      <c r="E49" s="3"/>
      <c r="F49" s="3">
        <v>8</v>
      </c>
      <c r="G49" s="3">
        <v>24</v>
      </c>
      <c r="H49" s="3">
        <v>0.25522050945216052</v>
      </c>
      <c r="I49" s="3">
        <v>0</v>
      </c>
      <c r="J49" s="3">
        <v>19</v>
      </c>
      <c r="K49" s="3">
        <v>0</v>
      </c>
      <c r="L49" s="3">
        <v>0</v>
      </c>
      <c r="M49" s="3">
        <v>1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0.79166666666666663</v>
      </c>
      <c r="T49" s="3">
        <v>0.45710360196773092</v>
      </c>
      <c r="U49" s="3">
        <v>0</v>
      </c>
      <c r="V49" s="3">
        <v>0</v>
      </c>
      <c r="W49" s="3">
        <v>24</v>
      </c>
      <c r="X49" s="3">
        <v>0.2483659004081302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38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1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1.597</v>
      </c>
      <c r="AT49" s="3">
        <v>1.252</v>
      </c>
      <c r="AU49" s="3">
        <v>0</v>
      </c>
      <c r="AV49" s="3">
        <v>0</v>
      </c>
      <c r="AW49" s="3">
        <v>1</v>
      </c>
      <c r="AX49" s="3">
        <v>1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</v>
      </c>
      <c r="BF49" s="3">
        <v>1</v>
      </c>
      <c r="BG49" s="3">
        <v>0</v>
      </c>
      <c r="BH49" s="3">
        <v>0</v>
      </c>
      <c r="BI49" s="28"/>
      <c r="BJ49" s="3" t="s">
        <v>121</v>
      </c>
      <c r="BK49" s="3" t="s">
        <v>134</v>
      </c>
      <c r="BL49" s="3" t="s">
        <v>135</v>
      </c>
    </row>
    <row r="50" spans="1:64" hidden="1" x14ac:dyDescent="0.3">
      <c r="A50"/>
      <c r="B50" s="3"/>
      <c r="C50" s="3"/>
      <c r="D50" s="3"/>
      <c r="E50" s="3"/>
      <c r="F50" s="3">
        <v>9</v>
      </c>
      <c r="G50" s="3">
        <v>38</v>
      </c>
      <c r="H50" s="3">
        <v>1.5659622921643229E-2</v>
      </c>
      <c r="I50" s="3">
        <v>0</v>
      </c>
      <c r="J50" s="3">
        <v>33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0.86842105263157898</v>
      </c>
      <c r="T50" s="3">
        <v>0.45710360196773092</v>
      </c>
      <c r="U50" s="3">
        <v>0</v>
      </c>
      <c r="V50" s="3">
        <v>0</v>
      </c>
      <c r="W50" s="3">
        <v>38</v>
      </c>
      <c r="X50" s="3">
        <v>0.83442605054152863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38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1</v>
      </c>
      <c r="AL50" s="3">
        <v>1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0.80800000000000005</v>
      </c>
      <c r="AT50" s="3">
        <v>1.657</v>
      </c>
      <c r="AU50" s="3">
        <v>0</v>
      </c>
      <c r="AV50" s="3">
        <v>0</v>
      </c>
      <c r="AW50" s="3">
        <v>1</v>
      </c>
      <c r="AX50" s="3">
        <v>1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</v>
      </c>
      <c r="BF50" s="3">
        <v>1</v>
      </c>
      <c r="BG50" s="3">
        <v>0</v>
      </c>
      <c r="BH50" s="3">
        <v>0</v>
      </c>
      <c r="BI50" s="28"/>
      <c r="BJ50" s="3" t="s">
        <v>121</v>
      </c>
      <c r="BK50" s="3" t="s">
        <v>121</v>
      </c>
      <c r="BL50" s="3" t="s">
        <v>96</v>
      </c>
    </row>
    <row r="51" spans="1:64" hidden="1" x14ac:dyDescent="0.3">
      <c r="A51"/>
      <c r="B51" s="3"/>
      <c r="C51" s="3"/>
      <c r="D51" s="3"/>
      <c r="E51" s="3"/>
      <c r="F51" s="3">
        <v>10</v>
      </c>
      <c r="G51" s="3">
        <v>34</v>
      </c>
      <c r="H51" s="3">
        <v>6.5908721788842911E-2</v>
      </c>
      <c r="I51" s="3">
        <v>0</v>
      </c>
      <c r="J51" s="3">
        <v>29</v>
      </c>
      <c r="K51" s="3">
        <v>0</v>
      </c>
      <c r="L51" s="3">
        <v>0</v>
      </c>
      <c r="M51" s="3">
        <v>1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0.8529411764705882</v>
      </c>
      <c r="T51" s="3">
        <v>0.45710360196773092</v>
      </c>
      <c r="U51" s="3">
        <v>0</v>
      </c>
      <c r="V51" s="3">
        <v>0</v>
      </c>
      <c r="W51" s="3">
        <v>34</v>
      </c>
      <c r="X51" s="3">
        <v>0.81351842724569545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38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1</v>
      </c>
      <c r="AL51" s="3">
        <v>1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0.69199999999999995</v>
      </c>
      <c r="AT51" s="3">
        <v>1.776</v>
      </c>
      <c r="AU51" s="3">
        <v>0</v>
      </c>
      <c r="AV51" s="3">
        <v>0</v>
      </c>
      <c r="AW51" s="3">
        <v>1</v>
      </c>
      <c r="AX51" s="3">
        <v>1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1</v>
      </c>
      <c r="BF51" s="3">
        <v>1</v>
      </c>
      <c r="BG51" s="3">
        <v>0</v>
      </c>
      <c r="BH51" s="3">
        <v>0</v>
      </c>
      <c r="BI51" s="28"/>
      <c r="BJ51" s="3" t="s">
        <v>121</v>
      </c>
      <c r="BK51" s="3" t="s">
        <v>136</v>
      </c>
      <c r="BL51" s="3" t="s">
        <v>137</v>
      </c>
    </row>
    <row r="52" spans="1:64" hidden="1" x14ac:dyDescent="0.3">
      <c r="A52"/>
      <c r="B52" s="3"/>
      <c r="C52" s="3"/>
      <c r="D52" s="3"/>
      <c r="E52" s="3"/>
      <c r="F52" s="3">
        <v>11</v>
      </c>
      <c r="G52" s="3">
        <v>30</v>
      </c>
      <c r="H52" s="3">
        <v>4.6901131001371749E-2</v>
      </c>
      <c r="I52" s="3">
        <v>0</v>
      </c>
      <c r="J52" s="3">
        <v>25</v>
      </c>
      <c r="K52" s="3">
        <v>0</v>
      </c>
      <c r="L52" s="3">
        <v>0</v>
      </c>
      <c r="M52" s="3">
        <v>1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0.83333333333333337</v>
      </c>
      <c r="T52" s="3">
        <v>0.45710360196773092</v>
      </c>
      <c r="U52" s="3">
        <v>0</v>
      </c>
      <c r="V52" s="3">
        <v>0</v>
      </c>
      <c r="W52" s="3">
        <v>30</v>
      </c>
      <c r="X52" s="3">
        <v>0.64637946149165404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38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1</v>
      </c>
      <c r="AL52" s="3">
        <v>1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1.2410000000000001</v>
      </c>
      <c r="AT52" s="3">
        <v>1.8160000000000001</v>
      </c>
      <c r="AU52" s="3">
        <v>0</v>
      </c>
      <c r="AV52" s="3">
        <v>0</v>
      </c>
      <c r="AW52" s="3">
        <v>1</v>
      </c>
      <c r="AX52" s="3">
        <v>1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1</v>
      </c>
      <c r="BF52" s="3">
        <v>1</v>
      </c>
      <c r="BG52" s="3">
        <v>0</v>
      </c>
      <c r="BH52" s="3">
        <v>0</v>
      </c>
      <c r="BI52" s="28"/>
      <c r="BJ52" s="3" t="s">
        <v>121</v>
      </c>
      <c r="BK52" s="3" t="s">
        <v>138</v>
      </c>
      <c r="BL52" s="3" t="s">
        <v>139</v>
      </c>
    </row>
    <row r="53" spans="1:64" hidden="1" x14ac:dyDescent="0.3">
      <c r="A53"/>
      <c r="B53" s="3"/>
      <c r="C53" s="3"/>
      <c r="D53" s="3"/>
      <c r="E53" s="3"/>
      <c r="F53" s="3">
        <v>12</v>
      </c>
      <c r="G53" s="3">
        <v>28</v>
      </c>
      <c r="H53" s="3">
        <v>2.3075790019464641E-2</v>
      </c>
      <c r="I53" s="3">
        <v>0</v>
      </c>
      <c r="J53" s="3">
        <v>23</v>
      </c>
      <c r="K53" s="3">
        <v>0</v>
      </c>
      <c r="L53" s="3">
        <v>0</v>
      </c>
      <c r="M53" s="3">
        <v>1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0.8214285714285714</v>
      </c>
      <c r="T53" s="3">
        <v>0.45710360196773092</v>
      </c>
      <c r="U53" s="3">
        <v>0</v>
      </c>
      <c r="V53" s="3">
        <v>0</v>
      </c>
      <c r="W53" s="3">
        <v>28</v>
      </c>
      <c r="X53" s="3">
        <v>0.7302292416351549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38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1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0.90800000000000003</v>
      </c>
      <c r="AT53" s="3">
        <v>1.714</v>
      </c>
      <c r="AU53" s="3">
        <v>0</v>
      </c>
      <c r="AV53" s="3">
        <v>0</v>
      </c>
      <c r="AW53" s="3">
        <v>1</v>
      </c>
      <c r="AX53" s="3">
        <v>1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1</v>
      </c>
      <c r="BF53" s="3">
        <v>1</v>
      </c>
      <c r="BG53" s="3">
        <v>0</v>
      </c>
      <c r="BH53" s="3">
        <v>0</v>
      </c>
      <c r="BI53" s="28"/>
      <c r="BJ53" s="3" t="s">
        <v>121</v>
      </c>
      <c r="BK53" s="3" t="s">
        <v>124</v>
      </c>
      <c r="BL53" s="3" t="s">
        <v>125</v>
      </c>
    </row>
    <row r="54" spans="1:64" hidden="1" x14ac:dyDescent="0.3">
      <c r="A54"/>
      <c r="B54" s="3"/>
      <c r="C54" s="3"/>
      <c r="D54" s="3"/>
      <c r="E54" s="3"/>
      <c r="F54" s="3">
        <v>13</v>
      </c>
      <c r="G54" s="3">
        <v>22</v>
      </c>
      <c r="H54" s="3">
        <v>0.14588182973829289</v>
      </c>
      <c r="I54" s="3">
        <v>0</v>
      </c>
      <c r="J54" s="3">
        <v>17</v>
      </c>
      <c r="K54" s="3">
        <v>0</v>
      </c>
      <c r="L54" s="3">
        <v>0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0.77272727272727271</v>
      </c>
      <c r="T54" s="3">
        <v>0.45710360196773092</v>
      </c>
      <c r="U54" s="3">
        <v>0</v>
      </c>
      <c r="V54" s="3">
        <v>0</v>
      </c>
      <c r="W54" s="3">
        <v>22</v>
      </c>
      <c r="X54" s="3">
        <v>0.29667617937504398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38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1</v>
      </c>
      <c r="AL54" s="3">
        <v>1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1.4690000000000001</v>
      </c>
      <c r="AT54" s="3">
        <v>1.335</v>
      </c>
      <c r="AU54" s="3">
        <v>0</v>
      </c>
      <c r="AV54" s="3">
        <v>0</v>
      </c>
      <c r="AW54" s="3">
        <v>1</v>
      </c>
      <c r="AX54" s="3">
        <v>1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1</v>
      </c>
      <c r="BF54" s="3">
        <v>1</v>
      </c>
      <c r="BG54" s="3">
        <v>0</v>
      </c>
      <c r="BH54" s="3">
        <v>0</v>
      </c>
      <c r="BI54" s="28"/>
      <c r="BJ54" s="3" t="s">
        <v>121</v>
      </c>
      <c r="BK54" s="3" t="s">
        <v>132</v>
      </c>
      <c r="BL54" s="3" t="s">
        <v>133</v>
      </c>
    </row>
    <row r="55" spans="1:64" hidden="1" x14ac:dyDescent="0.3">
      <c r="A55"/>
      <c r="B55" s="3"/>
      <c r="C55" s="3"/>
      <c r="D55" s="3"/>
      <c r="E55" s="3"/>
      <c r="F55" s="3">
        <v>14</v>
      </c>
      <c r="G55" s="3">
        <v>18</v>
      </c>
      <c r="H55" s="3">
        <v>0.3034404611499677</v>
      </c>
      <c r="I55" s="3">
        <v>0</v>
      </c>
      <c r="J55" s="3">
        <v>13</v>
      </c>
      <c r="K55" s="3">
        <v>0</v>
      </c>
      <c r="L55" s="3">
        <v>0</v>
      </c>
      <c r="M55" s="3">
        <v>1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0.72222222222222221</v>
      </c>
      <c r="T55" s="3">
        <v>0.45710360196773092</v>
      </c>
      <c r="U55" s="3">
        <v>0</v>
      </c>
      <c r="V55" s="3">
        <v>0</v>
      </c>
      <c r="W55" s="3">
        <v>18</v>
      </c>
      <c r="X55" s="3">
        <v>0.26673898137285018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38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1</v>
      </c>
      <c r="AL55" s="3">
        <v>1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1.5820000000000001</v>
      </c>
      <c r="AT55" s="3">
        <v>1.228</v>
      </c>
      <c r="AU55" s="3">
        <v>0</v>
      </c>
      <c r="AV55" s="3">
        <v>0</v>
      </c>
      <c r="AW55" s="3">
        <v>1</v>
      </c>
      <c r="AX55" s="3">
        <v>1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0.99999999999999989</v>
      </c>
      <c r="BF55" s="3">
        <v>0.99999999999999989</v>
      </c>
      <c r="BG55" s="3">
        <v>0</v>
      </c>
      <c r="BH55" s="3">
        <v>0</v>
      </c>
      <c r="BI55" s="28"/>
      <c r="BJ55" s="3" t="s">
        <v>121</v>
      </c>
      <c r="BK55" s="3" t="s">
        <v>128</v>
      </c>
      <c r="BL55" s="3" t="s">
        <v>129</v>
      </c>
    </row>
    <row r="56" spans="1:64" hidden="1" x14ac:dyDescent="0.3">
      <c r="A56"/>
      <c r="B56" s="3"/>
      <c r="C56" s="3"/>
      <c r="D56" s="3"/>
      <c r="E56" s="3"/>
      <c r="F56" s="3">
        <v>15</v>
      </c>
      <c r="G56" s="3">
        <v>24</v>
      </c>
      <c r="H56" s="3">
        <v>0.25522050945216052</v>
      </c>
      <c r="I56" s="3">
        <v>0</v>
      </c>
      <c r="J56" s="3">
        <v>19</v>
      </c>
      <c r="K56" s="3">
        <v>0</v>
      </c>
      <c r="L56" s="3">
        <v>0</v>
      </c>
      <c r="M56" s="3">
        <v>1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0.79166666666666663</v>
      </c>
      <c r="T56" s="3">
        <v>0.45710360196773092</v>
      </c>
      <c r="U56" s="3">
        <v>0</v>
      </c>
      <c r="V56" s="3">
        <v>0</v>
      </c>
      <c r="W56" s="3">
        <v>24</v>
      </c>
      <c r="X56" s="3">
        <v>0.2407558031811402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38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1</v>
      </c>
      <c r="AL56" s="3">
        <v>1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1.597</v>
      </c>
      <c r="AT56" s="3">
        <v>1.252</v>
      </c>
      <c r="AU56" s="3">
        <v>0</v>
      </c>
      <c r="AV56" s="3">
        <v>0</v>
      </c>
      <c r="AW56" s="3">
        <v>1</v>
      </c>
      <c r="AX56" s="3">
        <v>1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1</v>
      </c>
      <c r="BF56" s="3">
        <v>1</v>
      </c>
      <c r="BG56" s="3">
        <v>0</v>
      </c>
      <c r="BH56" s="3">
        <v>0</v>
      </c>
      <c r="BI56" s="28"/>
      <c r="BJ56" s="3" t="s">
        <v>121</v>
      </c>
      <c r="BK56" s="3" t="s">
        <v>134</v>
      </c>
      <c r="BL56" s="3" t="s">
        <v>135</v>
      </c>
    </row>
    <row r="57" spans="1:64" hidden="1" x14ac:dyDescent="0.3">
      <c r="A57"/>
      <c r="B57" s="3"/>
      <c r="C57" s="3"/>
      <c r="D57" s="3"/>
      <c r="E57" s="3"/>
      <c r="F57" s="3">
        <v>16</v>
      </c>
      <c r="G57" s="3">
        <v>30</v>
      </c>
      <c r="H57" s="3">
        <v>4.6901131001371749E-2</v>
      </c>
      <c r="I57" s="3">
        <v>0</v>
      </c>
      <c r="J57" s="3">
        <v>25</v>
      </c>
      <c r="K57" s="3">
        <v>0</v>
      </c>
      <c r="L57" s="3">
        <v>0</v>
      </c>
      <c r="M57" s="3">
        <v>1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0.83333333333333337</v>
      </c>
      <c r="T57" s="3">
        <v>0.45710360196773092</v>
      </c>
      <c r="U57" s="3">
        <v>0</v>
      </c>
      <c r="V57" s="3">
        <v>0</v>
      </c>
      <c r="W57" s="3">
        <v>30</v>
      </c>
      <c r="X57" s="3">
        <v>0.26103478882580949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38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1</v>
      </c>
      <c r="AL57" s="3">
        <v>1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1.2410000000000001</v>
      </c>
      <c r="AT57" s="3">
        <v>1.8160000000000001</v>
      </c>
      <c r="AU57" s="3">
        <v>0</v>
      </c>
      <c r="AV57" s="3">
        <v>0</v>
      </c>
      <c r="AW57" s="3">
        <v>1</v>
      </c>
      <c r="AX57" s="3">
        <v>1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1</v>
      </c>
      <c r="BF57" s="3">
        <v>1</v>
      </c>
      <c r="BG57" s="3">
        <v>0</v>
      </c>
      <c r="BH57" s="3">
        <v>0</v>
      </c>
      <c r="BI57" s="28"/>
      <c r="BJ57" s="3" t="s">
        <v>121</v>
      </c>
      <c r="BK57" s="3" t="s">
        <v>138</v>
      </c>
      <c r="BL57" s="3" t="s">
        <v>139</v>
      </c>
    </row>
    <row r="58" spans="1:64" hidden="1" x14ac:dyDescent="0.3">
      <c r="A58"/>
      <c r="B58" s="3"/>
      <c r="C58" s="3"/>
      <c r="D58" s="3"/>
      <c r="E58" s="3"/>
      <c r="F58" s="3">
        <v>17</v>
      </c>
      <c r="G58" s="3">
        <v>18</v>
      </c>
      <c r="H58" s="3">
        <v>0.3034404611499677</v>
      </c>
      <c r="I58" s="3">
        <v>0</v>
      </c>
      <c r="J58" s="3">
        <v>13</v>
      </c>
      <c r="K58" s="3">
        <v>0</v>
      </c>
      <c r="L58" s="3">
        <v>0</v>
      </c>
      <c r="M58" s="3">
        <v>1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0.72222222222222221</v>
      </c>
      <c r="T58" s="3">
        <v>0.45710360196773092</v>
      </c>
      <c r="U58" s="3">
        <v>0</v>
      </c>
      <c r="V58" s="3">
        <v>0</v>
      </c>
      <c r="W58" s="3">
        <v>18</v>
      </c>
      <c r="X58" s="3">
        <v>0.24704077746387951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38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1</v>
      </c>
      <c r="AL58" s="3">
        <v>1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1.5820000000000001</v>
      </c>
      <c r="AT58" s="3">
        <v>1.228</v>
      </c>
      <c r="AU58" s="3">
        <v>0</v>
      </c>
      <c r="AV58" s="3">
        <v>0</v>
      </c>
      <c r="AW58" s="3">
        <v>1</v>
      </c>
      <c r="AX58" s="3">
        <v>1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0.99999999999999989</v>
      </c>
      <c r="BF58" s="3">
        <v>0.99999999999999989</v>
      </c>
      <c r="BG58" s="3">
        <v>0</v>
      </c>
      <c r="BH58" s="3">
        <v>0</v>
      </c>
      <c r="BI58" s="28"/>
      <c r="BJ58" s="3" t="s">
        <v>121</v>
      </c>
      <c r="BK58" s="3" t="s">
        <v>128</v>
      </c>
      <c r="BL58" s="3" t="s">
        <v>129</v>
      </c>
    </row>
    <row r="59" spans="1:64" hidden="1" x14ac:dyDescent="0.3">
      <c r="A59"/>
      <c r="B59" s="3"/>
      <c r="C59" s="3"/>
      <c r="D59" s="3"/>
      <c r="E59" s="3"/>
      <c r="F59" s="3">
        <v>18</v>
      </c>
      <c r="G59" s="3">
        <v>22</v>
      </c>
      <c r="H59" s="3">
        <v>0.14588182973829289</v>
      </c>
      <c r="I59" s="3">
        <v>0</v>
      </c>
      <c r="J59" s="3">
        <v>17</v>
      </c>
      <c r="K59" s="3">
        <v>0</v>
      </c>
      <c r="L59" s="3">
        <v>0</v>
      </c>
      <c r="M59" s="3">
        <v>1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0.77272727272727271</v>
      </c>
      <c r="T59" s="3">
        <v>0.45710360196773092</v>
      </c>
      <c r="U59" s="3">
        <v>0</v>
      </c>
      <c r="V59" s="3">
        <v>0</v>
      </c>
      <c r="W59" s="3">
        <v>22</v>
      </c>
      <c r="X59" s="3">
        <v>0.2570429909334358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38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1</v>
      </c>
      <c r="AL59" s="3">
        <v>1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1.4690000000000001</v>
      </c>
      <c r="AT59" s="3">
        <v>1.335</v>
      </c>
      <c r="AU59" s="3">
        <v>0</v>
      </c>
      <c r="AV59" s="3">
        <v>0</v>
      </c>
      <c r="AW59" s="3">
        <v>1</v>
      </c>
      <c r="AX59" s="3">
        <v>1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1</v>
      </c>
      <c r="BF59" s="3">
        <v>1</v>
      </c>
      <c r="BG59" s="3">
        <v>0</v>
      </c>
      <c r="BH59" s="3">
        <v>0</v>
      </c>
      <c r="BI59" s="28"/>
      <c r="BJ59" s="3" t="s">
        <v>121</v>
      </c>
      <c r="BK59" s="3" t="s">
        <v>132</v>
      </c>
      <c r="BL59" s="3" t="s">
        <v>133</v>
      </c>
    </row>
    <row r="60" spans="1:64" hidden="1" x14ac:dyDescent="0.3">
      <c r="A60"/>
    </row>
    <row r="61" spans="1:64" hidden="1" x14ac:dyDescent="0.3">
      <c r="A61" t="s">
        <v>66</v>
      </c>
      <c r="B61" s="9" t="s">
        <v>1</v>
      </c>
      <c r="C61" s="9" t="s">
        <v>61</v>
      </c>
      <c r="D61" s="9" t="s">
        <v>4</v>
      </c>
      <c r="E61" s="9" t="s">
        <v>5</v>
      </c>
      <c r="F61" s="9" t="s">
        <v>6</v>
      </c>
      <c r="G61" s="9" t="s">
        <v>7</v>
      </c>
      <c r="H61" s="9" t="s">
        <v>62</v>
      </c>
      <c r="I61" s="9" t="s">
        <v>8</v>
      </c>
      <c r="J61" s="9" t="s">
        <v>9</v>
      </c>
      <c r="K61" s="9" t="s">
        <v>10</v>
      </c>
      <c r="L61" s="9" t="s">
        <v>11</v>
      </c>
      <c r="M61" s="9" t="s">
        <v>12</v>
      </c>
      <c r="N61" s="9" t="s">
        <v>13</v>
      </c>
      <c r="O61" s="9" t="s">
        <v>14</v>
      </c>
      <c r="P61" s="9" t="s">
        <v>15</v>
      </c>
      <c r="Q61" s="9" t="s">
        <v>16</v>
      </c>
      <c r="R61" s="9" t="s">
        <v>17</v>
      </c>
      <c r="S61" s="9" t="s">
        <v>18</v>
      </c>
      <c r="T61" s="9" t="s">
        <v>19</v>
      </c>
      <c r="U61" s="9" t="s">
        <v>20</v>
      </c>
      <c r="V61" s="9" t="s">
        <v>21</v>
      </c>
      <c r="W61" s="9" t="s">
        <v>94</v>
      </c>
      <c r="X61" s="9" t="s">
        <v>95</v>
      </c>
      <c r="Y61" s="9" t="s">
        <v>22</v>
      </c>
      <c r="Z61" s="9" t="s">
        <v>23</v>
      </c>
      <c r="AA61" s="9" t="s">
        <v>24</v>
      </c>
      <c r="AB61" s="9" t="s">
        <v>25</v>
      </c>
      <c r="AC61" s="9" t="s">
        <v>26</v>
      </c>
      <c r="AD61" s="9" t="s">
        <v>27</v>
      </c>
      <c r="AE61" s="9" t="s">
        <v>28</v>
      </c>
      <c r="AF61" s="9" t="s">
        <v>29</v>
      </c>
      <c r="AG61" s="9" t="s">
        <v>30</v>
      </c>
      <c r="AH61" s="9" t="s">
        <v>31</v>
      </c>
      <c r="AI61" s="9" t="s">
        <v>32</v>
      </c>
      <c r="AJ61" s="9" t="s">
        <v>33</v>
      </c>
      <c r="AK61" s="9" t="s">
        <v>34</v>
      </c>
      <c r="AL61" s="9" t="s">
        <v>35</v>
      </c>
      <c r="AM61" s="9" t="s">
        <v>36</v>
      </c>
      <c r="AN61" s="9" t="s">
        <v>37</v>
      </c>
      <c r="AO61" s="9" t="s">
        <v>38</v>
      </c>
      <c r="AP61" s="9" t="s">
        <v>39</v>
      </c>
      <c r="AQ61" s="9" t="s">
        <v>40</v>
      </c>
      <c r="AR61" s="9" t="s">
        <v>41</v>
      </c>
      <c r="AS61" s="9" t="s">
        <v>42</v>
      </c>
      <c r="AT61" s="9" t="s">
        <v>43</v>
      </c>
      <c r="AU61" s="9" t="s">
        <v>44</v>
      </c>
      <c r="AV61" s="9" t="s">
        <v>45</v>
      </c>
      <c r="AW61" s="9" t="s">
        <v>46</v>
      </c>
      <c r="AX61" s="9" t="s">
        <v>47</v>
      </c>
      <c r="AY61" s="9" t="s">
        <v>48</v>
      </c>
      <c r="AZ61" s="9" t="s">
        <v>49</v>
      </c>
      <c r="BA61" s="9" t="s">
        <v>50</v>
      </c>
      <c r="BB61" s="9" t="s">
        <v>51</v>
      </c>
      <c r="BC61" s="9" t="s">
        <v>52</v>
      </c>
      <c r="BD61" s="9" t="s">
        <v>53</v>
      </c>
      <c r="BE61" s="9" t="s">
        <v>54</v>
      </c>
      <c r="BF61" s="9" t="s">
        <v>55</v>
      </c>
      <c r="BG61" s="9" t="s">
        <v>56</v>
      </c>
      <c r="BH61" s="9" t="s">
        <v>57</v>
      </c>
      <c r="BI61" s="17"/>
      <c r="BJ61" s="9" t="s">
        <v>58</v>
      </c>
      <c r="BK61" s="9" t="s">
        <v>59</v>
      </c>
      <c r="BL61" s="9" t="s">
        <v>63</v>
      </c>
    </row>
    <row r="62" spans="1:64" hidden="1" x14ac:dyDescent="0.3">
      <c r="A62"/>
      <c r="B62" s="10">
        <v>88.392816066741943</v>
      </c>
      <c r="C62" s="10">
        <v>1.69718072648422</v>
      </c>
      <c r="D62" s="10">
        <v>11268</v>
      </c>
      <c r="E62" s="10">
        <v>0.3666666666666667</v>
      </c>
      <c r="F62" s="10">
        <v>1</v>
      </c>
      <c r="G62" s="10">
        <v>32</v>
      </c>
      <c r="H62" s="10">
        <v>2.549166316413878E-2</v>
      </c>
      <c r="I62" s="10">
        <v>0</v>
      </c>
      <c r="J62" s="10">
        <v>27</v>
      </c>
      <c r="K62" s="10">
        <v>0</v>
      </c>
      <c r="L62" s="10">
        <v>0</v>
      </c>
      <c r="M62" s="10">
        <v>1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0.84375</v>
      </c>
      <c r="T62" s="10">
        <v>0.45710360196773092</v>
      </c>
      <c r="U62" s="10">
        <v>0</v>
      </c>
      <c r="V62" s="10">
        <v>0</v>
      </c>
      <c r="W62" s="10">
        <v>32</v>
      </c>
      <c r="X62" s="10">
        <v>0.76301504432081502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38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1</v>
      </c>
      <c r="AL62" s="10">
        <v>1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0.79200000000000004</v>
      </c>
      <c r="AT62" s="10">
        <v>1.843</v>
      </c>
      <c r="AU62" s="10">
        <v>0</v>
      </c>
      <c r="AV62" s="10">
        <v>0</v>
      </c>
      <c r="AW62" s="10">
        <v>1</v>
      </c>
      <c r="AX62" s="10">
        <v>1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1</v>
      </c>
      <c r="BF62" s="10">
        <v>1</v>
      </c>
      <c r="BG62" s="10">
        <v>0</v>
      </c>
      <c r="BH62" s="10">
        <v>0</v>
      </c>
      <c r="BI62" s="28"/>
      <c r="BJ62" s="10" t="s">
        <v>121</v>
      </c>
      <c r="BK62" s="10" t="s">
        <v>122</v>
      </c>
      <c r="BL62" s="10" t="s">
        <v>140</v>
      </c>
    </row>
    <row r="63" spans="1:64" hidden="1" x14ac:dyDescent="0.3">
      <c r="A63"/>
      <c r="B63" s="10"/>
      <c r="C63" s="10"/>
      <c r="D63" s="10"/>
      <c r="E63" s="10"/>
      <c r="F63" s="10">
        <v>2</v>
      </c>
      <c r="G63" s="10">
        <v>28</v>
      </c>
      <c r="H63" s="10">
        <v>8.3008846335285418E-3</v>
      </c>
      <c r="I63" s="10">
        <v>0</v>
      </c>
      <c r="J63" s="10">
        <v>23</v>
      </c>
      <c r="K63" s="10">
        <v>0</v>
      </c>
      <c r="L63" s="10">
        <v>0</v>
      </c>
      <c r="M63" s="10">
        <v>1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0.8214285714285714</v>
      </c>
      <c r="T63" s="10">
        <v>0.45710360196773092</v>
      </c>
      <c r="U63" s="10">
        <v>0</v>
      </c>
      <c r="V63" s="10">
        <v>0</v>
      </c>
      <c r="W63" s="10">
        <v>28</v>
      </c>
      <c r="X63" s="10">
        <v>0.69017447310664426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38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1</v>
      </c>
      <c r="AL63" s="10">
        <v>1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0.90800000000000003</v>
      </c>
      <c r="AT63" s="10">
        <v>1.714</v>
      </c>
      <c r="AU63" s="10">
        <v>0</v>
      </c>
      <c r="AV63" s="10">
        <v>0</v>
      </c>
      <c r="AW63" s="10">
        <v>1</v>
      </c>
      <c r="AX63" s="10">
        <v>1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1</v>
      </c>
      <c r="BF63" s="10">
        <v>1</v>
      </c>
      <c r="BG63" s="10">
        <v>0</v>
      </c>
      <c r="BH63" s="10">
        <v>0</v>
      </c>
      <c r="BI63" s="28"/>
      <c r="BJ63" s="10" t="s">
        <v>121</v>
      </c>
      <c r="BK63" s="10" t="s">
        <v>124</v>
      </c>
      <c r="BL63" s="10" t="s">
        <v>141</v>
      </c>
    </row>
    <row r="64" spans="1:64" hidden="1" x14ac:dyDescent="0.3">
      <c r="A64"/>
      <c r="B64" s="10"/>
      <c r="C64" s="10"/>
      <c r="D64" s="10"/>
      <c r="E64" s="10"/>
      <c r="F64" s="10">
        <v>3</v>
      </c>
      <c r="G64" s="10">
        <v>20</v>
      </c>
      <c r="H64" s="10">
        <v>0.4727562500000001</v>
      </c>
      <c r="I64" s="10">
        <v>0</v>
      </c>
      <c r="J64" s="10">
        <v>15</v>
      </c>
      <c r="K64" s="10">
        <v>0</v>
      </c>
      <c r="L64" s="10">
        <v>0</v>
      </c>
      <c r="M64" s="10">
        <v>1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0.75</v>
      </c>
      <c r="T64" s="10">
        <v>0.45710360196773092</v>
      </c>
      <c r="U64" s="10">
        <v>0</v>
      </c>
      <c r="V64" s="10">
        <v>0</v>
      </c>
      <c r="W64" s="10">
        <v>20</v>
      </c>
      <c r="X64" s="10">
        <v>0.23694046765078999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38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1</v>
      </c>
      <c r="AL64" s="10">
        <v>1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1.722</v>
      </c>
      <c r="AT64" s="10">
        <v>0.94599999999999995</v>
      </c>
      <c r="AU64" s="10">
        <v>0</v>
      </c>
      <c r="AV64" s="10">
        <v>0</v>
      </c>
      <c r="AW64" s="10">
        <v>1</v>
      </c>
      <c r="AX64" s="10">
        <v>1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1</v>
      </c>
      <c r="BF64" s="10">
        <v>1</v>
      </c>
      <c r="BG64" s="10">
        <v>0</v>
      </c>
      <c r="BH64" s="10">
        <v>0</v>
      </c>
      <c r="BI64" s="28"/>
      <c r="BJ64" s="10" t="s">
        <v>121</v>
      </c>
      <c r="BK64" s="10" t="s">
        <v>126</v>
      </c>
      <c r="BL64" s="10" t="s">
        <v>142</v>
      </c>
    </row>
    <row r="65" spans="1:64" hidden="1" x14ac:dyDescent="0.3">
      <c r="A65"/>
      <c r="B65" s="10"/>
      <c r="C65" s="10"/>
      <c r="D65" s="10"/>
      <c r="E65" s="10"/>
      <c r="F65" s="10">
        <v>4</v>
      </c>
      <c r="G65" s="10">
        <v>18</v>
      </c>
      <c r="H65" s="10">
        <v>0.24308355417440511</v>
      </c>
      <c r="I65" s="10">
        <v>0</v>
      </c>
      <c r="J65" s="10">
        <v>13</v>
      </c>
      <c r="K65" s="10">
        <v>0</v>
      </c>
      <c r="L65" s="10">
        <v>0</v>
      </c>
      <c r="M65" s="10">
        <v>1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0.72222222222222221</v>
      </c>
      <c r="T65" s="10">
        <v>0.45710360196773092</v>
      </c>
      <c r="U65" s="10">
        <v>0</v>
      </c>
      <c r="V65" s="10">
        <v>0</v>
      </c>
      <c r="W65" s="10">
        <v>18</v>
      </c>
      <c r="X65" s="10">
        <v>0.25147047416323193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38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1</v>
      </c>
      <c r="AL65" s="10">
        <v>1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1.5820000000000001</v>
      </c>
      <c r="AT65" s="10">
        <v>1.228</v>
      </c>
      <c r="AU65" s="10">
        <v>0</v>
      </c>
      <c r="AV65" s="10">
        <v>0</v>
      </c>
      <c r="AW65" s="10">
        <v>1</v>
      </c>
      <c r="AX65" s="10">
        <v>1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0.99999999999999989</v>
      </c>
      <c r="BF65" s="10">
        <v>0.99999999999999989</v>
      </c>
      <c r="BG65" s="10">
        <v>0</v>
      </c>
      <c r="BH65" s="10">
        <v>0</v>
      </c>
      <c r="BI65" s="28"/>
      <c r="BJ65" s="10" t="s">
        <v>121</v>
      </c>
      <c r="BK65" s="10" t="s">
        <v>128</v>
      </c>
      <c r="BL65" s="10" t="s">
        <v>143</v>
      </c>
    </row>
    <row r="66" spans="1:64" hidden="1" x14ac:dyDescent="0.3">
      <c r="A66"/>
      <c r="B66" s="10"/>
      <c r="C66" s="10"/>
      <c r="D66" s="10"/>
      <c r="E66" s="10"/>
      <c r="F66" s="10">
        <v>5</v>
      </c>
      <c r="G66" s="10">
        <v>16</v>
      </c>
      <c r="H66" s="10">
        <v>0.20488208117675791</v>
      </c>
      <c r="I66" s="10">
        <v>0</v>
      </c>
      <c r="J66" s="10">
        <v>11</v>
      </c>
      <c r="K66" s="10">
        <v>0</v>
      </c>
      <c r="L66" s="10">
        <v>0</v>
      </c>
      <c r="M66" s="10">
        <v>1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0.6875</v>
      </c>
      <c r="T66" s="10">
        <v>0.45710360196773092</v>
      </c>
      <c r="U66" s="10">
        <v>0</v>
      </c>
      <c r="V66" s="10">
        <v>0</v>
      </c>
      <c r="W66" s="10">
        <v>16</v>
      </c>
      <c r="X66" s="10">
        <v>0.2916774937721397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38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1</v>
      </c>
      <c r="AL66" s="10">
        <v>1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1.4770000000000001</v>
      </c>
      <c r="AT66" s="10">
        <v>1.2350000000000001</v>
      </c>
      <c r="AU66" s="10">
        <v>0</v>
      </c>
      <c r="AV66" s="10">
        <v>0</v>
      </c>
      <c r="AW66" s="10">
        <v>1</v>
      </c>
      <c r="AX66" s="10">
        <v>1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1</v>
      </c>
      <c r="BF66" s="10">
        <v>1</v>
      </c>
      <c r="BG66" s="10">
        <v>0</v>
      </c>
      <c r="BH66" s="10">
        <v>0</v>
      </c>
      <c r="BI66" s="28"/>
      <c r="BJ66" s="10" t="s">
        <v>121</v>
      </c>
      <c r="BK66" s="10" t="s">
        <v>130</v>
      </c>
      <c r="BL66" s="10" t="s">
        <v>144</v>
      </c>
    </row>
    <row r="67" spans="1:64" hidden="1" x14ac:dyDescent="0.3">
      <c r="A67"/>
      <c r="B67" s="10"/>
      <c r="C67" s="10"/>
      <c r="D67" s="10"/>
      <c r="E67" s="10"/>
      <c r="F67" s="10">
        <v>6</v>
      </c>
      <c r="G67" s="10">
        <v>22</v>
      </c>
      <c r="H67" s="10">
        <v>0.1918622024152711</v>
      </c>
      <c r="I67" s="10">
        <v>0</v>
      </c>
      <c r="J67" s="10">
        <v>17</v>
      </c>
      <c r="K67" s="10">
        <v>0</v>
      </c>
      <c r="L67" s="10">
        <v>0</v>
      </c>
      <c r="M67" s="10">
        <v>1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0.77272727272727271</v>
      </c>
      <c r="T67" s="10">
        <v>0.45710360196773092</v>
      </c>
      <c r="U67" s="10">
        <v>0</v>
      </c>
      <c r="V67" s="10">
        <v>0</v>
      </c>
      <c r="W67" s="10">
        <v>22</v>
      </c>
      <c r="X67" s="10">
        <v>0.28341479204665759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38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1</v>
      </c>
      <c r="AL67" s="10">
        <v>1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1.4690000000000001</v>
      </c>
      <c r="AT67" s="10">
        <v>1.335</v>
      </c>
      <c r="AU67" s="10">
        <v>0</v>
      </c>
      <c r="AV67" s="10">
        <v>0</v>
      </c>
      <c r="AW67" s="10">
        <v>1</v>
      </c>
      <c r="AX67" s="10">
        <v>1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1</v>
      </c>
      <c r="BF67" s="10">
        <v>1</v>
      </c>
      <c r="BG67" s="10">
        <v>0</v>
      </c>
      <c r="BH67" s="10">
        <v>0</v>
      </c>
      <c r="BI67" s="28"/>
      <c r="BJ67" s="10" t="s">
        <v>121</v>
      </c>
      <c r="BK67" s="10" t="s">
        <v>132</v>
      </c>
      <c r="BL67" s="10" t="s">
        <v>145</v>
      </c>
    </row>
    <row r="68" spans="1:64" hidden="1" x14ac:dyDescent="0.3">
      <c r="A68"/>
      <c r="B68" s="10"/>
      <c r="C68" s="10"/>
      <c r="D68" s="10"/>
      <c r="E68" s="10"/>
      <c r="F68" s="10">
        <v>7</v>
      </c>
      <c r="G68" s="10">
        <v>18</v>
      </c>
      <c r="H68" s="10">
        <v>0.24308355417440511</v>
      </c>
      <c r="I68" s="10">
        <v>0</v>
      </c>
      <c r="J68" s="10">
        <v>13</v>
      </c>
      <c r="K68" s="10">
        <v>0</v>
      </c>
      <c r="L68" s="10">
        <v>0</v>
      </c>
      <c r="M68" s="10">
        <v>1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0.72222222222222221</v>
      </c>
      <c r="T68" s="10">
        <v>0.45710360196773092</v>
      </c>
      <c r="U68" s="10">
        <v>0</v>
      </c>
      <c r="V68" s="10">
        <v>0</v>
      </c>
      <c r="W68" s="10">
        <v>18</v>
      </c>
      <c r="X68" s="10">
        <v>0.24357527557560871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38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1</v>
      </c>
      <c r="AL68" s="10">
        <v>1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1.5820000000000001</v>
      </c>
      <c r="AT68" s="10">
        <v>1.288</v>
      </c>
      <c r="AU68" s="10">
        <v>0</v>
      </c>
      <c r="AV68" s="10">
        <v>0</v>
      </c>
      <c r="AW68" s="10">
        <v>1</v>
      </c>
      <c r="AX68" s="10">
        <v>1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0.99999999999999989</v>
      </c>
      <c r="BF68" s="10">
        <v>0.99999999999999989</v>
      </c>
      <c r="BG68" s="10">
        <v>0</v>
      </c>
      <c r="BH68" s="10">
        <v>0</v>
      </c>
      <c r="BI68" s="28"/>
      <c r="BJ68" s="10" t="s">
        <v>121</v>
      </c>
      <c r="BK68" s="10" t="s">
        <v>128</v>
      </c>
      <c r="BL68" s="10" t="s">
        <v>143</v>
      </c>
    </row>
    <row r="69" spans="1:64" hidden="1" x14ac:dyDescent="0.3">
      <c r="A69"/>
      <c r="B69" s="10"/>
      <c r="C69" s="10"/>
      <c r="D69" s="10"/>
      <c r="E69" s="10"/>
      <c r="F69" s="10">
        <v>8</v>
      </c>
      <c r="G69" s="10">
        <v>24</v>
      </c>
      <c r="H69" s="10">
        <v>0.27660244117048188</v>
      </c>
      <c r="I69" s="10">
        <v>0</v>
      </c>
      <c r="J69" s="10">
        <v>19</v>
      </c>
      <c r="K69" s="10">
        <v>0</v>
      </c>
      <c r="L69" s="10">
        <v>0</v>
      </c>
      <c r="M69" s="10">
        <v>1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0.79166666666666663</v>
      </c>
      <c r="T69" s="10">
        <v>0.45710360196773092</v>
      </c>
      <c r="U69" s="10">
        <v>0</v>
      </c>
      <c r="V69" s="10">
        <v>0</v>
      </c>
      <c r="W69" s="10">
        <v>24</v>
      </c>
      <c r="X69" s="10">
        <v>0.2483659004081302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38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1</v>
      </c>
      <c r="AL69" s="10">
        <v>1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1.597</v>
      </c>
      <c r="AT69" s="10">
        <v>1.252</v>
      </c>
      <c r="AU69" s="10">
        <v>0</v>
      </c>
      <c r="AV69" s="10">
        <v>0</v>
      </c>
      <c r="AW69" s="10">
        <v>1</v>
      </c>
      <c r="AX69" s="10">
        <v>1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1</v>
      </c>
      <c r="BF69" s="10">
        <v>1</v>
      </c>
      <c r="BG69" s="10">
        <v>0</v>
      </c>
      <c r="BH69" s="10">
        <v>0</v>
      </c>
      <c r="BI69" s="28"/>
      <c r="BJ69" s="10" t="s">
        <v>121</v>
      </c>
      <c r="BK69" s="10" t="s">
        <v>134</v>
      </c>
      <c r="BL69" s="10" t="s">
        <v>146</v>
      </c>
    </row>
    <row r="70" spans="1:64" hidden="1" x14ac:dyDescent="0.3">
      <c r="A70"/>
      <c r="B70" s="10"/>
      <c r="C70" s="10"/>
      <c r="D70" s="10"/>
      <c r="E70" s="10"/>
      <c r="F70" s="10">
        <v>9</v>
      </c>
      <c r="G70" s="10">
        <v>38</v>
      </c>
      <c r="H70" s="10">
        <v>1.4007517996421439E-3</v>
      </c>
      <c r="I70" s="10">
        <v>0</v>
      </c>
      <c r="J70" s="10">
        <v>33</v>
      </c>
      <c r="K70" s="10">
        <v>0</v>
      </c>
      <c r="L70" s="10">
        <v>0</v>
      </c>
      <c r="M70" s="10">
        <v>1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0.86842105263157898</v>
      </c>
      <c r="T70" s="10">
        <v>0.45710360196773092</v>
      </c>
      <c r="U70" s="10">
        <v>0</v>
      </c>
      <c r="V70" s="10">
        <v>0</v>
      </c>
      <c r="W70" s="10">
        <v>38</v>
      </c>
      <c r="X70" s="10">
        <v>0.83442605054152863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38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1</v>
      </c>
      <c r="AL70" s="10">
        <v>1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0.80800000000000005</v>
      </c>
      <c r="AT70" s="10">
        <v>1.657</v>
      </c>
      <c r="AU70" s="10">
        <v>0</v>
      </c>
      <c r="AV70" s="10">
        <v>0</v>
      </c>
      <c r="AW70" s="10">
        <v>1</v>
      </c>
      <c r="AX70" s="10">
        <v>1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1</v>
      </c>
      <c r="BF70" s="10">
        <v>1</v>
      </c>
      <c r="BG70" s="10">
        <v>0</v>
      </c>
      <c r="BH70" s="10">
        <v>0</v>
      </c>
      <c r="BI70" s="28"/>
      <c r="BJ70" s="10" t="s">
        <v>121</v>
      </c>
      <c r="BK70" s="10" t="s">
        <v>121</v>
      </c>
      <c r="BL70" s="10" t="s">
        <v>96</v>
      </c>
    </row>
    <row r="71" spans="1:64" hidden="1" x14ac:dyDescent="0.3">
      <c r="A71"/>
      <c r="B71" s="10"/>
      <c r="C71" s="10"/>
      <c r="D71" s="10"/>
      <c r="E71" s="10"/>
      <c r="F71" s="10">
        <v>10</v>
      </c>
      <c r="G71" s="10">
        <v>34</v>
      </c>
      <c r="H71" s="10">
        <v>2.9717343775588979E-2</v>
      </c>
      <c r="I71" s="10">
        <v>0</v>
      </c>
      <c r="J71" s="10">
        <v>29</v>
      </c>
      <c r="K71" s="10">
        <v>0</v>
      </c>
      <c r="L71" s="10">
        <v>0</v>
      </c>
      <c r="M71" s="10">
        <v>1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0.8529411764705882</v>
      </c>
      <c r="T71" s="10">
        <v>0.45710360196773092</v>
      </c>
      <c r="U71" s="10">
        <v>0</v>
      </c>
      <c r="V71" s="10">
        <v>0</v>
      </c>
      <c r="W71" s="10">
        <v>34</v>
      </c>
      <c r="X71" s="10">
        <v>0.81351842724569545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38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1</v>
      </c>
      <c r="AL71" s="10">
        <v>1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0.69199999999999995</v>
      </c>
      <c r="AT71" s="10">
        <v>1.776</v>
      </c>
      <c r="AU71" s="10">
        <v>0</v>
      </c>
      <c r="AV71" s="10">
        <v>0</v>
      </c>
      <c r="AW71" s="10">
        <v>1</v>
      </c>
      <c r="AX71" s="10">
        <v>1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1</v>
      </c>
      <c r="BF71" s="10">
        <v>1</v>
      </c>
      <c r="BG71" s="10">
        <v>0</v>
      </c>
      <c r="BH71" s="10">
        <v>0</v>
      </c>
      <c r="BI71" s="28"/>
      <c r="BJ71" s="10" t="s">
        <v>121</v>
      </c>
      <c r="BK71" s="10" t="s">
        <v>136</v>
      </c>
      <c r="BL71" s="10" t="s">
        <v>147</v>
      </c>
    </row>
    <row r="72" spans="1:64" hidden="1" x14ac:dyDescent="0.3">
      <c r="A72"/>
      <c r="B72" s="10"/>
      <c r="C72" s="10"/>
      <c r="D72" s="10"/>
      <c r="E72" s="10"/>
      <c r="F72" s="10">
        <v>11</v>
      </c>
      <c r="G72" s="10">
        <v>30</v>
      </c>
      <c r="H72" s="10">
        <v>8.71455315500686E-2</v>
      </c>
      <c r="I72" s="10">
        <v>0</v>
      </c>
      <c r="J72" s="10">
        <v>25</v>
      </c>
      <c r="K72" s="10">
        <v>0</v>
      </c>
      <c r="L72" s="10">
        <v>0</v>
      </c>
      <c r="M72" s="10">
        <v>1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0.83333333333333337</v>
      </c>
      <c r="T72" s="10">
        <v>0.45710360196773092</v>
      </c>
      <c r="U72" s="10">
        <v>0</v>
      </c>
      <c r="V72" s="10">
        <v>0</v>
      </c>
      <c r="W72" s="10">
        <v>30</v>
      </c>
      <c r="X72" s="10">
        <v>0.64637946149165404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38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1</v>
      </c>
      <c r="AL72" s="10">
        <v>1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1.2410000000000001</v>
      </c>
      <c r="AT72" s="10">
        <v>1.8160000000000001</v>
      </c>
      <c r="AU72" s="10">
        <v>0</v>
      </c>
      <c r="AV72" s="10">
        <v>0</v>
      </c>
      <c r="AW72" s="10">
        <v>1</v>
      </c>
      <c r="AX72" s="10">
        <v>1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1</v>
      </c>
      <c r="BF72" s="10">
        <v>1</v>
      </c>
      <c r="BG72" s="10">
        <v>0</v>
      </c>
      <c r="BH72" s="10">
        <v>0</v>
      </c>
      <c r="BI72" s="28"/>
      <c r="BJ72" s="10" t="s">
        <v>121</v>
      </c>
      <c r="BK72" s="10" t="s">
        <v>138</v>
      </c>
      <c r="BL72" s="10" t="s">
        <v>148</v>
      </c>
    </row>
    <row r="73" spans="1:64" hidden="1" x14ac:dyDescent="0.3">
      <c r="A73"/>
      <c r="B73" s="10"/>
      <c r="C73" s="10"/>
      <c r="D73" s="10"/>
      <c r="E73" s="10"/>
      <c r="F73" s="10">
        <v>12</v>
      </c>
      <c r="G73" s="10">
        <v>28</v>
      </c>
      <c r="H73" s="10">
        <v>8.3008846335285418E-3</v>
      </c>
      <c r="I73" s="10">
        <v>0</v>
      </c>
      <c r="J73" s="10">
        <v>23</v>
      </c>
      <c r="K73" s="10">
        <v>0</v>
      </c>
      <c r="L73" s="10">
        <v>0</v>
      </c>
      <c r="M73" s="10">
        <v>1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0.8214285714285714</v>
      </c>
      <c r="T73" s="10">
        <v>0.45710360196773092</v>
      </c>
      <c r="U73" s="10">
        <v>0</v>
      </c>
      <c r="V73" s="10">
        <v>0</v>
      </c>
      <c r="W73" s="10">
        <v>28</v>
      </c>
      <c r="X73" s="10">
        <v>0.7302292416351549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38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1</v>
      </c>
      <c r="AL73" s="10">
        <v>1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0.90800000000000003</v>
      </c>
      <c r="AT73" s="10">
        <v>1.714</v>
      </c>
      <c r="AU73" s="10">
        <v>0</v>
      </c>
      <c r="AV73" s="10">
        <v>0</v>
      </c>
      <c r="AW73" s="10">
        <v>1</v>
      </c>
      <c r="AX73" s="10">
        <v>1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</v>
      </c>
      <c r="BF73" s="10">
        <v>1</v>
      </c>
      <c r="BG73" s="10">
        <v>0</v>
      </c>
      <c r="BH73" s="10">
        <v>0</v>
      </c>
      <c r="BI73" s="28"/>
      <c r="BJ73" s="10" t="s">
        <v>121</v>
      </c>
      <c r="BK73" s="10" t="s">
        <v>124</v>
      </c>
      <c r="BL73" s="10" t="s">
        <v>141</v>
      </c>
    </row>
    <row r="74" spans="1:64" hidden="1" x14ac:dyDescent="0.3">
      <c r="A74"/>
      <c r="B74" s="10"/>
      <c r="C74" s="10"/>
      <c r="D74" s="10"/>
      <c r="E74" s="10"/>
      <c r="F74" s="10">
        <v>13</v>
      </c>
      <c r="G74" s="10">
        <v>22</v>
      </c>
      <c r="H74" s="10">
        <v>0.1918622024152711</v>
      </c>
      <c r="I74" s="10">
        <v>0</v>
      </c>
      <c r="J74" s="10">
        <v>17</v>
      </c>
      <c r="K74" s="10">
        <v>0</v>
      </c>
      <c r="L74" s="10">
        <v>0</v>
      </c>
      <c r="M74" s="10">
        <v>1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0.77272727272727271</v>
      </c>
      <c r="T74" s="10">
        <v>0.45710360196773092</v>
      </c>
      <c r="U74" s="10">
        <v>0</v>
      </c>
      <c r="V74" s="10">
        <v>0</v>
      </c>
      <c r="W74" s="10">
        <v>22</v>
      </c>
      <c r="X74" s="10">
        <v>0.29667617937504398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38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1</v>
      </c>
      <c r="AL74" s="10">
        <v>1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1.4690000000000001</v>
      </c>
      <c r="AT74" s="10">
        <v>1.335</v>
      </c>
      <c r="AU74" s="10">
        <v>0</v>
      </c>
      <c r="AV74" s="10">
        <v>0</v>
      </c>
      <c r="AW74" s="10">
        <v>1</v>
      </c>
      <c r="AX74" s="10">
        <v>1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</v>
      </c>
      <c r="BF74" s="10">
        <v>1</v>
      </c>
      <c r="BG74" s="10">
        <v>0</v>
      </c>
      <c r="BH74" s="10">
        <v>0</v>
      </c>
      <c r="BI74" s="28"/>
      <c r="BJ74" s="10" t="s">
        <v>121</v>
      </c>
      <c r="BK74" s="10" t="s">
        <v>132</v>
      </c>
      <c r="BL74" s="10" t="s">
        <v>145</v>
      </c>
    </row>
    <row r="75" spans="1:64" hidden="1" x14ac:dyDescent="0.3">
      <c r="A75"/>
      <c r="B75" s="10"/>
      <c r="C75" s="10"/>
      <c r="D75" s="10"/>
      <c r="E75" s="10"/>
      <c r="F75" s="10">
        <v>14</v>
      </c>
      <c r="G75" s="10">
        <v>18</v>
      </c>
      <c r="H75" s="10">
        <v>0.24308355417440511</v>
      </c>
      <c r="I75" s="10">
        <v>0</v>
      </c>
      <c r="J75" s="10">
        <v>13</v>
      </c>
      <c r="K75" s="10">
        <v>0</v>
      </c>
      <c r="L75" s="10">
        <v>0</v>
      </c>
      <c r="M75" s="10">
        <v>1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0.72222222222222221</v>
      </c>
      <c r="T75" s="10">
        <v>0.45710360196773092</v>
      </c>
      <c r="U75" s="10">
        <v>0</v>
      </c>
      <c r="V75" s="10">
        <v>0</v>
      </c>
      <c r="W75" s="10">
        <v>18</v>
      </c>
      <c r="X75" s="10">
        <v>0.26673898137285018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38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1</v>
      </c>
      <c r="AL75" s="10">
        <v>1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1.5820000000000001</v>
      </c>
      <c r="AT75" s="10">
        <v>1.228</v>
      </c>
      <c r="AU75" s="10">
        <v>0</v>
      </c>
      <c r="AV75" s="10">
        <v>0</v>
      </c>
      <c r="AW75" s="10">
        <v>1</v>
      </c>
      <c r="AX75" s="10">
        <v>1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0.99999999999999989</v>
      </c>
      <c r="BF75" s="10">
        <v>0.99999999999999989</v>
      </c>
      <c r="BG75" s="10">
        <v>0</v>
      </c>
      <c r="BH75" s="10">
        <v>0</v>
      </c>
      <c r="BI75" s="28"/>
      <c r="BJ75" s="10" t="s">
        <v>121</v>
      </c>
      <c r="BK75" s="10" t="s">
        <v>128</v>
      </c>
      <c r="BL75" s="10" t="s">
        <v>143</v>
      </c>
    </row>
    <row r="76" spans="1:64" hidden="1" x14ac:dyDescent="0.3">
      <c r="A76"/>
      <c r="B76" s="10"/>
      <c r="C76" s="10"/>
      <c r="D76" s="10"/>
      <c r="E76" s="10"/>
      <c r="F76" s="10">
        <v>15</v>
      </c>
      <c r="G76" s="10">
        <v>24</v>
      </c>
      <c r="H76" s="10">
        <v>0.27660244117048188</v>
      </c>
      <c r="I76" s="10">
        <v>0</v>
      </c>
      <c r="J76" s="10">
        <v>19</v>
      </c>
      <c r="K76" s="10">
        <v>0</v>
      </c>
      <c r="L76" s="10">
        <v>0</v>
      </c>
      <c r="M76" s="10">
        <v>1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0.79166666666666663</v>
      </c>
      <c r="T76" s="10">
        <v>0.45710360196773092</v>
      </c>
      <c r="U76" s="10">
        <v>0</v>
      </c>
      <c r="V76" s="10">
        <v>0</v>
      </c>
      <c r="W76" s="10">
        <v>24</v>
      </c>
      <c r="X76" s="10">
        <v>0.2407558031811402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38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1</v>
      </c>
      <c r="AL76" s="10">
        <v>1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1.597</v>
      </c>
      <c r="AT76" s="10">
        <v>1.252</v>
      </c>
      <c r="AU76" s="10">
        <v>0</v>
      </c>
      <c r="AV76" s="10">
        <v>0</v>
      </c>
      <c r="AW76" s="10">
        <v>1</v>
      </c>
      <c r="AX76" s="10">
        <v>1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</v>
      </c>
      <c r="BF76" s="10">
        <v>1</v>
      </c>
      <c r="BG76" s="10">
        <v>0</v>
      </c>
      <c r="BH76" s="10">
        <v>0</v>
      </c>
      <c r="BI76" s="28"/>
      <c r="BJ76" s="10" t="s">
        <v>121</v>
      </c>
      <c r="BK76" s="10" t="s">
        <v>134</v>
      </c>
      <c r="BL76" s="10" t="s">
        <v>146</v>
      </c>
    </row>
    <row r="77" spans="1:64" hidden="1" x14ac:dyDescent="0.3">
      <c r="A77"/>
      <c r="B77" s="10"/>
      <c r="C77" s="10"/>
      <c r="D77" s="10"/>
      <c r="E77" s="10"/>
      <c r="F77" s="10">
        <v>16</v>
      </c>
      <c r="G77" s="10">
        <v>30</v>
      </c>
      <c r="H77" s="10">
        <v>8.71455315500686E-2</v>
      </c>
      <c r="I77" s="10">
        <v>0</v>
      </c>
      <c r="J77" s="10">
        <v>25</v>
      </c>
      <c r="K77" s="10">
        <v>0</v>
      </c>
      <c r="L77" s="10">
        <v>0</v>
      </c>
      <c r="M77" s="10">
        <v>1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0.83333333333333337</v>
      </c>
      <c r="T77" s="10">
        <v>0.45710360196773092</v>
      </c>
      <c r="U77" s="10">
        <v>0</v>
      </c>
      <c r="V77" s="10">
        <v>0</v>
      </c>
      <c r="W77" s="10">
        <v>30</v>
      </c>
      <c r="X77" s="10">
        <v>0.26103478882580949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38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1</v>
      </c>
      <c r="AL77" s="10">
        <v>1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1.2410000000000001</v>
      </c>
      <c r="AT77" s="10">
        <v>1.8160000000000001</v>
      </c>
      <c r="AU77" s="10">
        <v>0</v>
      </c>
      <c r="AV77" s="10">
        <v>0</v>
      </c>
      <c r="AW77" s="10">
        <v>1</v>
      </c>
      <c r="AX77" s="10">
        <v>1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1</v>
      </c>
      <c r="BF77" s="10">
        <v>1</v>
      </c>
      <c r="BG77" s="10">
        <v>0</v>
      </c>
      <c r="BH77" s="10">
        <v>0</v>
      </c>
      <c r="BI77" s="28"/>
      <c r="BJ77" s="10" t="s">
        <v>121</v>
      </c>
      <c r="BK77" s="10" t="s">
        <v>138</v>
      </c>
      <c r="BL77" s="10" t="s">
        <v>148</v>
      </c>
    </row>
    <row r="78" spans="1:64" hidden="1" x14ac:dyDescent="0.3">
      <c r="A78"/>
      <c r="B78" s="10"/>
      <c r="C78" s="10"/>
      <c r="D78" s="10"/>
      <c r="E78" s="10"/>
      <c r="F78" s="10">
        <v>17</v>
      </c>
      <c r="G78" s="10">
        <v>18</v>
      </c>
      <c r="H78" s="10">
        <v>0.24308355417440511</v>
      </c>
      <c r="I78" s="10">
        <v>0</v>
      </c>
      <c r="J78" s="10">
        <v>13</v>
      </c>
      <c r="K78" s="10">
        <v>0</v>
      </c>
      <c r="L78" s="10">
        <v>0</v>
      </c>
      <c r="M78" s="10">
        <v>1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0.72222222222222221</v>
      </c>
      <c r="T78" s="10">
        <v>0.45710360196773092</v>
      </c>
      <c r="U78" s="10">
        <v>0</v>
      </c>
      <c r="V78" s="10">
        <v>0</v>
      </c>
      <c r="W78" s="10">
        <v>18</v>
      </c>
      <c r="X78" s="10">
        <v>0.24704077746387951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38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1</v>
      </c>
      <c r="AL78" s="10">
        <v>1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1.5820000000000001</v>
      </c>
      <c r="AT78" s="10">
        <v>1.228</v>
      </c>
      <c r="AU78" s="10">
        <v>0</v>
      </c>
      <c r="AV78" s="10">
        <v>0</v>
      </c>
      <c r="AW78" s="10">
        <v>1</v>
      </c>
      <c r="AX78" s="10">
        <v>1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0.99999999999999989</v>
      </c>
      <c r="BF78" s="10">
        <v>0.99999999999999989</v>
      </c>
      <c r="BG78" s="10">
        <v>0</v>
      </c>
      <c r="BH78" s="10">
        <v>0</v>
      </c>
      <c r="BI78" s="28"/>
      <c r="BJ78" s="10" t="s">
        <v>121</v>
      </c>
      <c r="BK78" s="10" t="s">
        <v>128</v>
      </c>
      <c r="BL78" s="10" t="s">
        <v>143</v>
      </c>
    </row>
    <row r="79" spans="1:64" hidden="1" x14ac:dyDescent="0.3">
      <c r="A79"/>
      <c r="B79" s="10"/>
      <c r="C79" s="10"/>
      <c r="D79" s="10"/>
      <c r="E79" s="10"/>
      <c r="F79" s="10">
        <v>18</v>
      </c>
      <c r="G79" s="10">
        <v>22</v>
      </c>
      <c r="H79" s="10">
        <v>0.1918622024152711</v>
      </c>
      <c r="I79" s="10">
        <v>0</v>
      </c>
      <c r="J79" s="10">
        <v>17</v>
      </c>
      <c r="K79" s="10">
        <v>0</v>
      </c>
      <c r="L79" s="10">
        <v>0</v>
      </c>
      <c r="M79" s="10">
        <v>1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0.77272727272727271</v>
      </c>
      <c r="T79" s="10">
        <v>0.45710360196773092</v>
      </c>
      <c r="U79" s="10">
        <v>0</v>
      </c>
      <c r="V79" s="10">
        <v>0</v>
      </c>
      <c r="W79" s="10">
        <v>22</v>
      </c>
      <c r="X79" s="10">
        <v>0.2570429909334358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38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1</v>
      </c>
      <c r="AL79" s="10">
        <v>1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1.4690000000000001</v>
      </c>
      <c r="AT79" s="10">
        <v>1.335</v>
      </c>
      <c r="AU79" s="10">
        <v>0</v>
      </c>
      <c r="AV79" s="10">
        <v>0</v>
      </c>
      <c r="AW79" s="10">
        <v>1</v>
      </c>
      <c r="AX79" s="10">
        <v>1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1</v>
      </c>
      <c r="BF79" s="10">
        <v>1</v>
      </c>
      <c r="BG79" s="10">
        <v>0</v>
      </c>
      <c r="BH79" s="10">
        <v>0</v>
      </c>
      <c r="BI79" s="28"/>
      <c r="BJ79" s="10" t="s">
        <v>121</v>
      </c>
      <c r="BK79" s="10" t="s">
        <v>132</v>
      </c>
      <c r="BL79" s="10" t="s">
        <v>145</v>
      </c>
    </row>
    <row r="80" spans="1:64" x14ac:dyDescent="0.3">
      <c r="B80"/>
      <c r="AR80" s="2" t="s">
        <v>425</v>
      </c>
      <c r="AS80" s="39">
        <f>AVERAGE(AS2:AS19)</f>
        <v>0.15642343411260665</v>
      </c>
      <c r="AT80" s="39">
        <f>AVERAGE(AT2:AT19)</f>
        <v>0.12835039631006928</v>
      </c>
      <c r="AV80" s="39">
        <f>AVERAGE(AS2:AT19)</f>
        <v>0.14238691521133798</v>
      </c>
    </row>
    <row r="81" spans="44:48" x14ac:dyDescent="0.3">
      <c r="AR81" s="2" t="s">
        <v>426</v>
      </c>
      <c r="AS81" s="39">
        <f>MAX(AS2:AS19)</f>
        <v>0.32902845021605409</v>
      </c>
      <c r="AT81" s="39">
        <f>MAX(AT2:AT19)</f>
        <v>0.25000000000000022</v>
      </c>
      <c r="AV81" s="39"/>
    </row>
    <row r="82" spans="44:48" x14ac:dyDescent="0.3">
      <c r="AS82" s="39"/>
      <c r="AT82" s="39"/>
      <c r="AV82" s="39"/>
    </row>
    <row r="83" spans="44:48" x14ac:dyDescent="0.3">
      <c r="AR83" s="2" t="s">
        <v>425</v>
      </c>
      <c r="AS83" s="39">
        <f>AVERAGE(AS22:AS39)</f>
        <v>0.22476838887251394</v>
      </c>
      <c r="AT83" s="39">
        <f>AVERAGE(AT22:AT39)</f>
        <v>0.21537212734063524</v>
      </c>
      <c r="AV83" s="39">
        <f>AVERAGE(AS22:AT39)</f>
        <v>0.22007025810657452</v>
      </c>
    </row>
    <row r="84" spans="44:48" x14ac:dyDescent="0.3">
      <c r="AR84" s="2" t="s">
        <v>426</v>
      </c>
      <c r="AS84" s="39">
        <f>MAX(AS22:AS39)</f>
        <v>0.56181640545491551</v>
      </c>
      <c r="AT84" s="39">
        <f>MAX(AT22:AT39)</f>
        <v>0.38181835937499992</v>
      </c>
    </row>
  </sheetData>
  <conditionalFormatting sqref="X1:X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:U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:R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1:AN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:AT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T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E21D-A80F-4613-8E82-9136D03A7EA1}">
  <dimension ref="A1:BS85"/>
  <sheetViews>
    <sheetView zoomScale="55" zoomScaleNormal="55" workbookViewId="0">
      <selection activeCell="E22" sqref="E22"/>
    </sheetView>
  </sheetViews>
  <sheetFormatPr defaultRowHeight="14.4" x14ac:dyDescent="0.3"/>
  <cols>
    <col min="1" max="1" width="18.5546875" style="8" customWidth="1"/>
    <col min="2" max="54" width="8.88671875" style="8"/>
    <col min="55" max="55" width="13.5546875" style="8" bestFit="1" customWidth="1"/>
    <col min="56" max="58" width="13.88671875" style="8" bestFit="1" customWidth="1"/>
    <col min="59" max="59" width="8.88671875" style="8"/>
    <col min="60" max="60" width="13.6640625" style="8" customWidth="1"/>
    <col min="61" max="61" width="8.88671875" style="8"/>
    <col min="62" max="62" width="8.88671875" style="26"/>
    <col min="63" max="63" width="148.21875" style="8" bestFit="1" customWidth="1"/>
    <col min="64" max="16384" width="8.88671875" style="8"/>
  </cols>
  <sheetData>
    <row r="1" spans="1:66" x14ac:dyDescent="0.3">
      <c r="A1" s="4" t="s">
        <v>0</v>
      </c>
      <c r="B1" s="27" t="s">
        <v>1</v>
      </c>
      <c r="C1" s="4"/>
      <c r="D1" s="4"/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14</v>
      </c>
      <c r="O1" s="17" t="s">
        <v>15</v>
      </c>
      <c r="P1" s="17" t="s">
        <v>16</v>
      </c>
      <c r="Q1" s="17" t="s">
        <v>17</v>
      </c>
      <c r="R1" s="17" t="s">
        <v>18</v>
      </c>
      <c r="S1" s="17" t="s">
        <v>19</v>
      </c>
      <c r="T1" s="17" t="s">
        <v>20</v>
      </c>
      <c r="U1" s="17" t="s">
        <v>21</v>
      </c>
      <c r="V1" s="17" t="s">
        <v>94</v>
      </c>
      <c r="W1" s="17" t="s">
        <v>95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26</v>
      </c>
      <c r="AC1" s="17" t="s">
        <v>27</v>
      </c>
      <c r="AD1" s="17" t="s">
        <v>28</v>
      </c>
      <c r="AE1" s="17" t="s">
        <v>29</v>
      </c>
      <c r="AF1" s="17" t="s">
        <v>30</v>
      </c>
      <c r="AG1" s="17" t="s">
        <v>31</v>
      </c>
      <c r="AH1" s="17" t="s">
        <v>32</v>
      </c>
      <c r="AI1" s="17" t="s">
        <v>33</v>
      </c>
      <c r="AJ1" s="17" t="s">
        <v>34</v>
      </c>
      <c r="AK1" s="17" t="s">
        <v>35</v>
      </c>
      <c r="AL1" s="17" t="s">
        <v>36</v>
      </c>
      <c r="AM1" s="17" t="s">
        <v>37</v>
      </c>
      <c r="AN1" s="17" t="s">
        <v>38</v>
      </c>
      <c r="AO1" s="17" t="s">
        <v>39</v>
      </c>
      <c r="AP1" s="17" t="s">
        <v>40</v>
      </c>
      <c r="AQ1" s="17" t="s">
        <v>41</v>
      </c>
      <c r="AR1" s="17" t="s">
        <v>42</v>
      </c>
      <c r="AS1" s="17" t="s">
        <v>43</v>
      </c>
      <c r="AT1" s="17" t="s">
        <v>44</v>
      </c>
      <c r="AU1" s="17" t="s">
        <v>45</v>
      </c>
      <c r="AV1" s="17" t="s">
        <v>46</v>
      </c>
      <c r="AW1" s="17" t="s">
        <v>47</v>
      </c>
      <c r="AX1" s="17" t="s">
        <v>48</v>
      </c>
      <c r="AY1" s="17" t="s">
        <v>49</v>
      </c>
      <c r="AZ1" s="17" t="s">
        <v>50</v>
      </c>
      <c r="BA1" s="17" t="s">
        <v>51</v>
      </c>
      <c r="BB1" s="17" t="s">
        <v>52</v>
      </c>
      <c r="BC1" s="17" t="s">
        <v>53</v>
      </c>
      <c r="BD1" s="17" t="s">
        <v>54</v>
      </c>
      <c r="BE1" s="17" t="s">
        <v>55</v>
      </c>
      <c r="BF1" s="17" t="s">
        <v>56</v>
      </c>
      <c r="BG1" s="17" t="s">
        <v>57</v>
      </c>
      <c r="BH1" s="17" t="s">
        <v>355</v>
      </c>
      <c r="BI1" s="17" t="s">
        <v>356</v>
      </c>
      <c r="BJ1" s="17" t="s">
        <v>58</v>
      </c>
      <c r="BK1" s="17" t="s">
        <v>59</v>
      </c>
      <c r="BL1" s="4"/>
      <c r="BM1" s="26"/>
      <c r="BN1" s="26"/>
    </row>
    <row r="2" spans="1:66" x14ac:dyDescent="0.3">
      <c r="B2" s="8">
        <v>469</v>
      </c>
      <c r="E2" s="37">
        <v>1.073160843284682</v>
      </c>
      <c r="F2" s="37">
        <v>1</v>
      </c>
      <c r="G2" s="37">
        <v>32</v>
      </c>
      <c r="H2" s="37">
        <v>0</v>
      </c>
      <c r="I2" s="37">
        <v>0</v>
      </c>
      <c r="J2" s="37">
        <v>5.377642775528102E-17</v>
      </c>
      <c r="K2" s="37">
        <v>0.76923065802395563</v>
      </c>
      <c r="L2" s="37">
        <v>0.10526315789473679</v>
      </c>
      <c r="M2" s="37">
        <v>0.10526315789473679</v>
      </c>
      <c r="N2" s="37">
        <v>0.10526315789473679</v>
      </c>
      <c r="O2" s="37">
        <v>0.10526315789473679</v>
      </c>
      <c r="P2" s="37">
        <v>0.2105263157894737</v>
      </c>
      <c r="Q2" s="37">
        <v>0</v>
      </c>
      <c r="R2" s="37">
        <v>0</v>
      </c>
      <c r="S2" s="37">
        <v>0</v>
      </c>
      <c r="T2" s="37">
        <v>2.688821387764051E-17</v>
      </c>
      <c r="U2" s="37">
        <v>0</v>
      </c>
      <c r="V2" s="37">
        <v>32</v>
      </c>
      <c r="W2" s="37">
        <v>0.95804791469080708</v>
      </c>
      <c r="X2" s="37">
        <v>0</v>
      </c>
      <c r="Y2" s="37">
        <v>0</v>
      </c>
      <c r="Z2" s="37">
        <v>4</v>
      </c>
      <c r="AA2" s="37">
        <v>4</v>
      </c>
      <c r="AB2" s="37">
        <v>4</v>
      </c>
      <c r="AC2" s="37">
        <v>4</v>
      </c>
      <c r="AD2" s="37">
        <v>4</v>
      </c>
      <c r="AE2" s="37">
        <v>4</v>
      </c>
      <c r="AF2" s="37">
        <v>4</v>
      </c>
      <c r="AG2" s="37">
        <v>0</v>
      </c>
      <c r="AH2" s="37">
        <v>0</v>
      </c>
      <c r="AI2" s="37">
        <v>4</v>
      </c>
      <c r="AJ2" s="37">
        <v>0</v>
      </c>
      <c r="AK2" s="37">
        <v>1.387778780781446E-17</v>
      </c>
      <c r="AL2" s="37">
        <v>2.6020852139652109E-17</v>
      </c>
      <c r="AM2" s="37">
        <v>2.775557561562891E-17</v>
      </c>
      <c r="AN2" s="37">
        <v>6.9388939039072284E-18</v>
      </c>
      <c r="AO2" s="37">
        <v>1.387778780781446E-17</v>
      </c>
      <c r="AP2" s="37">
        <v>0</v>
      </c>
      <c r="AQ2" s="37">
        <v>0</v>
      </c>
      <c r="AR2" s="37">
        <v>6.4584453278446752E-3</v>
      </c>
      <c r="AS2" s="37">
        <v>6.5917968749999722E-3</v>
      </c>
      <c r="AT2" s="37">
        <v>2.9598297899326331E-2</v>
      </c>
      <c r="AU2" s="37">
        <v>1.2685919000748891E-3</v>
      </c>
      <c r="AV2" s="37">
        <v>0.3415063509461097</v>
      </c>
      <c r="AW2" s="37">
        <v>6.9388939039072284E-17</v>
      </c>
      <c r="AX2" s="37">
        <v>2.6020852139652109E-17</v>
      </c>
      <c r="AY2" s="37">
        <v>-2.775557561562891E-17</v>
      </c>
      <c r="AZ2" s="37">
        <v>6.9388939039072284E-18</v>
      </c>
      <c r="BA2" s="37">
        <v>-1.387778780781446E-17</v>
      </c>
      <c r="BB2" s="37">
        <v>0</v>
      </c>
      <c r="BC2" s="37">
        <v>0</v>
      </c>
      <c r="BD2" s="37">
        <v>0.50846658247754783</v>
      </c>
      <c r="BE2" s="37">
        <v>-0.16333007812499989</v>
      </c>
      <c r="BF2" s="37">
        <v>-0.49648339950786041</v>
      </c>
      <c r="BG2" s="37">
        <v>-0.27274725851609521</v>
      </c>
      <c r="BH2" s="37">
        <v>0.32392546961506008</v>
      </c>
      <c r="BI2" s="37">
        <v>0.3729822523977695</v>
      </c>
      <c r="BJ2" s="37" t="s">
        <v>477</v>
      </c>
      <c r="BK2" s="37" t="s">
        <v>478</v>
      </c>
      <c r="BL2" s="26"/>
      <c r="BM2" s="26"/>
      <c r="BN2" s="26"/>
    </row>
    <row r="3" spans="1:66" x14ac:dyDescent="0.3">
      <c r="E3" s="37"/>
      <c r="F3" s="37">
        <v>2</v>
      </c>
      <c r="G3" s="37">
        <v>28</v>
      </c>
      <c r="H3" s="37">
        <v>0</v>
      </c>
      <c r="I3" s="37">
        <v>0</v>
      </c>
      <c r="J3" s="37">
        <v>6.3441315692866085E-17</v>
      </c>
      <c r="K3" s="37">
        <v>0.76181027663176626</v>
      </c>
      <c r="L3" s="37">
        <v>0.10526315789473679</v>
      </c>
      <c r="M3" s="37">
        <v>0.10526315789473679</v>
      </c>
      <c r="N3" s="37">
        <v>0.10526315789473679</v>
      </c>
      <c r="O3" s="37">
        <v>0.10526315789473679</v>
      </c>
      <c r="P3" s="37">
        <v>0.2105263157894737</v>
      </c>
      <c r="Q3" s="37">
        <v>0</v>
      </c>
      <c r="R3" s="37">
        <v>0</v>
      </c>
      <c r="S3" s="37">
        <v>0</v>
      </c>
      <c r="T3" s="37">
        <v>3.1720657846433042E-17</v>
      </c>
      <c r="U3" s="37">
        <v>0</v>
      </c>
      <c r="V3" s="37">
        <v>28</v>
      </c>
      <c r="W3" s="37">
        <v>1.034499514221928</v>
      </c>
      <c r="X3" s="37">
        <v>0</v>
      </c>
      <c r="Y3" s="37">
        <v>0</v>
      </c>
      <c r="Z3" s="37">
        <v>4</v>
      </c>
      <c r="AA3" s="37">
        <v>4</v>
      </c>
      <c r="AB3" s="37">
        <v>2</v>
      </c>
      <c r="AC3" s="37">
        <v>4</v>
      </c>
      <c r="AD3" s="37">
        <v>2</v>
      </c>
      <c r="AE3" s="37">
        <v>4</v>
      </c>
      <c r="AF3" s="37">
        <v>4</v>
      </c>
      <c r="AG3" s="37">
        <v>0</v>
      </c>
      <c r="AH3" s="37">
        <v>0</v>
      </c>
      <c r="AI3" s="37">
        <v>4</v>
      </c>
      <c r="AJ3" s="37">
        <v>5.5511151231257827E-17</v>
      </c>
      <c r="AK3" s="37">
        <v>1.387778780781446E-17</v>
      </c>
      <c r="AL3" s="37">
        <v>1.5860328923216521E-17</v>
      </c>
      <c r="AM3" s="37">
        <v>4.7580986769649557E-17</v>
      </c>
      <c r="AN3" s="37">
        <v>0</v>
      </c>
      <c r="AO3" s="37">
        <v>3.6252180395923482E-17</v>
      </c>
      <c r="AP3" s="37">
        <v>3.6252180395923482E-17</v>
      </c>
      <c r="AQ3" s="37">
        <v>0</v>
      </c>
      <c r="AR3" s="37">
        <v>1.189028172050061E-2</v>
      </c>
      <c r="AS3" s="37">
        <v>1.7492711370262429E-2</v>
      </c>
      <c r="AT3" s="37">
        <v>1.0289587534854211E-2</v>
      </c>
      <c r="AU3" s="37">
        <v>3.7872831069291619E-3</v>
      </c>
      <c r="AV3" s="37">
        <v>0.26657505768349132</v>
      </c>
      <c r="AW3" s="37">
        <v>-7.1428571428571341E-2</v>
      </c>
      <c r="AX3" s="37">
        <v>1.5860328923216521E-17</v>
      </c>
      <c r="AY3" s="37">
        <v>-4.7580986769649557E-17</v>
      </c>
      <c r="AZ3" s="37">
        <v>0</v>
      </c>
      <c r="BA3" s="37">
        <v>3.6252180395923482E-17</v>
      </c>
      <c r="BB3" s="37">
        <v>-3.6252180395923482E-17</v>
      </c>
      <c r="BC3" s="37">
        <v>0</v>
      </c>
      <c r="BD3" s="37">
        <v>0.42863351987681941</v>
      </c>
      <c r="BE3" s="37">
        <v>-0.30648688046647221</v>
      </c>
      <c r="BF3" s="37">
        <v>-0.53078600710909518</v>
      </c>
      <c r="BG3" s="37">
        <v>-0.23102426952267099</v>
      </c>
      <c r="BH3" s="37">
        <v>0.343041215134541</v>
      </c>
      <c r="BI3" s="37">
        <v>0.39961153631594459</v>
      </c>
      <c r="BJ3" s="37" t="s">
        <v>479</v>
      </c>
      <c r="BK3" s="37" t="s">
        <v>480</v>
      </c>
      <c r="BL3" s="26"/>
      <c r="BM3" s="26"/>
      <c r="BN3" s="26"/>
    </row>
    <row r="4" spans="1:66" x14ac:dyDescent="0.3">
      <c r="E4" s="37"/>
      <c r="F4" s="37">
        <v>3</v>
      </c>
      <c r="G4" s="37">
        <v>20</v>
      </c>
      <c r="H4" s="37">
        <v>0</v>
      </c>
      <c r="I4" s="37">
        <v>0</v>
      </c>
      <c r="J4" s="37">
        <v>3.6654367172928572E-17</v>
      </c>
      <c r="K4" s="37">
        <v>0.77859223082615814</v>
      </c>
      <c r="L4" s="37">
        <v>5.2631578947368418E-2</v>
      </c>
      <c r="M4" s="37">
        <v>5.2631578947368418E-2</v>
      </c>
      <c r="N4" s="37">
        <v>0.10526315789473679</v>
      </c>
      <c r="O4" s="37">
        <v>0.10526315789473679</v>
      </c>
      <c r="P4" s="37">
        <v>0.2105263157894737</v>
      </c>
      <c r="Q4" s="37">
        <v>0</v>
      </c>
      <c r="R4" s="37">
        <v>0</v>
      </c>
      <c r="S4" s="37">
        <v>0</v>
      </c>
      <c r="T4" s="37">
        <v>1.8327183586464289E-17</v>
      </c>
      <c r="U4" s="37">
        <v>0</v>
      </c>
      <c r="V4" s="37">
        <v>20</v>
      </c>
      <c r="W4" s="37">
        <v>0.63490319237523929</v>
      </c>
      <c r="X4" s="37">
        <v>0</v>
      </c>
      <c r="Y4" s="37">
        <v>0</v>
      </c>
      <c r="Z4" s="37">
        <v>4</v>
      </c>
      <c r="AA4" s="37">
        <v>2</v>
      </c>
      <c r="AB4" s="37">
        <v>2</v>
      </c>
      <c r="AC4" s="37">
        <v>2</v>
      </c>
      <c r="AD4" s="37">
        <v>2</v>
      </c>
      <c r="AE4" s="37">
        <v>2</v>
      </c>
      <c r="AF4" s="37">
        <v>4</v>
      </c>
      <c r="AG4" s="37">
        <v>0</v>
      </c>
      <c r="AH4" s="37">
        <v>0</v>
      </c>
      <c r="AI4" s="37">
        <v>2</v>
      </c>
      <c r="AJ4" s="37">
        <v>5.5511151231257827E-17</v>
      </c>
      <c r="AK4" s="37">
        <v>5.5511151231257827E-17</v>
      </c>
      <c r="AL4" s="37">
        <v>1.387778780781446E-17</v>
      </c>
      <c r="AM4" s="37">
        <v>2.2776579365114122E-17</v>
      </c>
      <c r="AN4" s="37">
        <v>8.8817841970012525E-18</v>
      </c>
      <c r="AO4" s="37">
        <v>0</v>
      </c>
      <c r="AP4" s="37">
        <v>1.7763568394002511E-17</v>
      </c>
      <c r="AQ4" s="37">
        <v>1.7763568394002511E-17</v>
      </c>
      <c r="AR4" s="37">
        <v>9.000000000000008E-3</v>
      </c>
      <c r="AS4" s="37">
        <v>9.000000000000008E-3</v>
      </c>
      <c r="AT4" s="37">
        <v>2.4115427318801559E-3</v>
      </c>
      <c r="AU4" s="37">
        <v>1.558845726811992E-2</v>
      </c>
      <c r="AV4" s="37">
        <v>0.27320508075688782</v>
      </c>
      <c r="AW4" s="37">
        <v>-0.2</v>
      </c>
      <c r="AX4" s="37">
        <v>1.387778780781446E-17</v>
      </c>
      <c r="AY4" s="37">
        <v>-2.2776579365114122E-17</v>
      </c>
      <c r="AZ4" s="37">
        <v>-8.8817841970012525E-18</v>
      </c>
      <c r="BA4" s="37">
        <v>0</v>
      </c>
      <c r="BB4" s="37">
        <v>-1.7763568394002511E-17</v>
      </c>
      <c r="BC4" s="37">
        <v>-1.7763568394002511E-17</v>
      </c>
      <c r="BD4" s="37">
        <v>0.36218584287042099</v>
      </c>
      <c r="BE4" s="37">
        <v>-0.39800000000000002</v>
      </c>
      <c r="BF4" s="37">
        <v>-0.59153074360871938</v>
      </c>
      <c r="BG4" s="37">
        <v>-0.18706148721743879</v>
      </c>
      <c r="BH4" s="37">
        <v>0.37462458175221891</v>
      </c>
      <c r="BI4" s="37">
        <v>0.44901498886428359</v>
      </c>
      <c r="BJ4" s="37" t="s">
        <v>481</v>
      </c>
      <c r="BK4" s="37" t="s">
        <v>482</v>
      </c>
      <c r="BL4" s="26"/>
      <c r="BM4" s="26"/>
      <c r="BN4" s="26"/>
    </row>
    <row r="5" spans="1:66" x14ac:dyDescent="0.3">
      <c r="E5" s="37"/>
      <c r="F5" s="37">
        <v>4</v>
      </c>
      <c r="G5" s="37">
        <v>18</v>
      </c>
      <c r="H5" s="37">
        <v>0</v>
      </c>
      <c r="I5" s="37">
        <v>0</v>
      </c>
      <c r="J5" s="37">
        <v>0.1111111111111111</v>
      </c>
      <c r="K5" s="37">
        <v>0.85960211863588298</v>
      </c>
      <c r="L5" s="37">
        <v>5.2631578947368418E-2</v>
      </c>
      <c r="M5" s="37">
        <v>5.2631578947368418E-2</v>
      </c>
      <c r="N5" s="37">
        <v>5.2631578947368418E-2</v>
      </c>
      <c r="O5" s="37">
        <v>0.10526315789473679</v>
      </c>
      <c r="P5" s="37">
        <v>0.15789473684210531</v>
      </c>
      <c r="Q5" s="37">
        <v>0</v>
      </c>
      <c r="R5" s="37">
        <v>0</v>
      </c>
      <c r="S5" s="37">
        <v>0</v>
      </c>
      <c r="T5" s="37">
        <v>5.5555555555555573E-2</v>
      </c>
      <c r="U5" s="37">
        <v>0</v>
      </c>
      <c r="V5" s="37">
        <v>18</v>
      </c>
      <c r="W5" s="37">
        <v>0.67996242999885759</v>
      </c>
      <c r="X5" s="37">
        <v>0</v>
      </c>
      <c r="Y5" s="37">
        <v>0</v>
      </c>
      <c r="Z5" s="37">
        <v>4</v>
      </c>
      <c r="AA5" s="37">
        <v>2</v>
      </c>
      <c r="AB5" s="37">
        <v>2</v>
      </c>
      <c r="AC5" s="37">
        <v>2</v>
      </c>
      <c r="AD5" s="37">
        <v>2</v>
      </c>
      <c r="AE5" s="37">
        <v>2</v>
      </c>
      <c r="AF5" s="37">
        <v>2</v>
      </c>
      <c r="AG5" s="37">
        <v>0</v>
      </c>
      <c r="AH5" s="37">
        <v>0</v>
      </c>
      <c r="AI5" s="37">
        <v>2</v>
      </c>
      <c r="AJ5" s="37">
        <v>5.5511151231257827E-17</v>
      </c>
      <c r="AK5" s="37">
        <v>5.5511151231257827E-17</v>
      </c>
      <c r="AL5" s="37">
        <v>0.1111111111111111</v>
      </c>
      <c r="AM5" s="37">
        <v>3.7007434154171883E-17</v>
      </c>
      <c r="AN5" s="37">
        <v>4.1119371282413203E-18</v>
      </c>
      <c r="AO5" s="37">
        <v>0</v>
      </c>
      <c r="AP5" s="37">
        <v>0</v>
      </c>
      <c r="AQ5" s="37">
        <v>1.0965165675310191E-17</v>
      </c>
      <c r="AR5" s="37">
        <v>5.5511151231257827E-17</v>
      </c>
      <c r="AS5" s="37">
        <v>0</v>
      </c>
      <c r="AT5" s="37">
        <v>0</v>
      </c>
      <c r="AU5" s="37">
        <v>0</v>
      </c>
      <c r="AV5" s="37">
        <v>0.30356120084098642</v>
      </c>
      <c r="AW5" s="37">
        <v>-0.11111111111111099</v>
      </c>
      <c r="AX5" s="37">
        <v>-0.1111111111111111</v>
      </c>
      <c r="AY5" s="37">
        <v>-3.7007434154171883E-17</v>
      </c>
      <c r="AZ5" s="37">
        <v>-4.1119371282413203E-18</v>
      </c>
      <c r="BA5" s="37">
        <v>0</v>
      </c>
      <c r="BB5" s="37">
        <v>0</v>
      </c>
      <c r="BC5" s="37">
        <v>-1.0965165675310191E-17</v>
      </c>
      <c r="BD5" s="37">
        <v>0.35257635969910561</v>
      </c>
      <c r="BE5" s="37">
        <v>-0.41700960219478728</v>
      </c>
      <c r="BF5" s="37">
        <v>-0.66715202890600767</v>
      </c>
      <c r="BG5" s="37">
        <v>-0.19245008972987529</v>
      </c>
      <c r="BH5" s="37">
        <v>0.4202731789685562</v>
      </c>
      <c r="BI5" s="37">
        <v>0.5115977412902174</v>
      </c>
      <c r="BJ5" s="37" t="s">
        <v>483</v>
      </c>
      <c r="BK5" s="37" t="s">
        <v>484</v>
      </c>
      <c r="BL5" s="26"/>
      <c r="BM5" s="26"/>
      <c r="BN5" s="26"/>
    </row>
    <row r="6" spans="1:66" x14ac:dyDescent="0.3">
      <c r="E6" s="37"/>
      <c r="F6" s="37">
        <v>5</v>
      </c>
      <c r="G6" s="37">
        <v>16</v>
      </c>
      <c r="H6" s="37">
        <v>0</v>
      </c>
      <c r="I6" s="37">
        <v>0</v>
      </c>
      <c r="J6" s="37">
        <v>4.163336342344337E-17</v>
      </c>
      <c r="K6" s="37">
        <v>0.80009754782335674</v>
      </c>
      <c r="L6" s="37">
        <v>5.2631578947368418E-2</v>
      </c>
      <c r="M6" s="37">
        <v>5.2631578947368418E-2</v>
      </c>
      <c r="N6" s="37">
        <v>5.2631578947368418E-2</v>
      </c>
      <c r="O6" s="37">
        <v>5.2631578947368418E-2</v>
      </c>
      <c r="P6" s="37">
        <v>0.10526315789473679</v>
      </c>
      <c r="Q6" s="37">
        <v>0</v>
      </c>
      <c r="R6" s="37">
        <v>0</v>
      </c>
      <c r="S6" s="37">
        <v>0</v>
      </c>
      <c r="T6" s="37">
        <v>2.0816681711721691E-17</v>
      </c>
      <c r="U6" s="37">
        <v>0</v>
      </c>
      <c r="V6" s="37">
        <v>16</v>
      </c>
      <c r="W6" s="37">
        <v>0.68475228946938815</v>
      </c>
      <c r="X6" s="37">
        <v>0</v>
      </c>
      <c r="Y6" s="37">
        <v>0</v>
      </c>
      <c r="Z6" s="37">
        <v>2</v>
      </c>
      <c r="AA6" s="37">
        <v>2</v>
      </c>
      <c r="AB6" s="37">
        <v>2</v>
      </c>
      <c r="AC6" s="37">
        <v>2</v>
      </c>
      <c r="AD6" s="37">
        <v>2</v>
      </c>
      <c r="AE6" s="37">
        <v>2</v>
      </c>
      <c r="AF6" s="37">
        <v>2</v>
      </c>
      <c r="AG6" s="37">
        <v>0</v>
      </c>
      <c r="AH6" s="37">
        <v>0</v>
      </c>
      <c r="AI6" s="37">
        <v>2</v>
      </c>
      <c r="AJ6" s="37">
        <v>0</v>
      </c>
      <c r="AK6" s="37">
        <v>0</v>
      </c>
      <c r="AL6" s="37">
        <v>1.387778780781446E-17</v>
      </c>
      <c r="AM6" s="37">
        <v>2.775557561562891E-17</v>
      </c>
      <c r="AN6" s="37">
        <v>0</v>
      </c>
      <c r="AO6" s="37">
        <v>0</v>
      </c>
      <c r="AP6" s="37">
        <v>0</v>
      </c>
      <c r="AQ6" s="37">
        <v>1.387778780781446E-17</v>
      </c>
      <c r="AR6" s="37">
        <v>0</v>
      </c>
      <c r="AS6" s="37">
        <v>5.5511151231257827E-17</v>
      </c>
      <c r="AT6" s="37">
        <v>0</v>
      </c>
      <c r="AU6" s="37">
        <v>5.5511151231257827E-17</v>
      </c>
      <c r="AV6" s="37">
        <v>0.3415063509461097</v>
      </c>
      <c r="AW6" s="37">
        <v>5.5511151231257827E-17</v>
      </c>
      <c r="AX6" s="37">
        <v>1.387778780781446E-17</v>
      </c>
      <c r="AY6" s="37">
        <v>-2.775557561562891E-17</v>
      </c>
      <c r="AZ6" s="37">
        <v>0</v>
      </c>
      <c r="BA6" s="37">
        <v>0</v>
      </c>
      <c r="BB6" s="37">
        <v>0</v>
      </c>
      <c r="BC6" s="37">
        <v>-1.387778780781446E-17</v>
      </c>
      <c r="BD6" s="37">
        <v>0.50200813714970305</v>
      </c>
      <c r="BE6" s="37">
        <v>-0.16992187499999989</v>
      </c>
      <c r="BF6" s="37">
        <v>-0.52608169740718669</v>
      </c>
      <c r="BG6" s="37">
        <v>-0.27401585041616999</v>
      </c>
      <c r="BH6" s="37">
        <v>0.33983335649962731</v>
      </c>
      <c r="BI6" s="37">
        <v>0.39901693443513331</v>
      </c>
      <c r="BJ6" s="37" t="s">
        <v>485</v>
      </c>
      <c r="BK6" s="37" t="s">
        <v>486</v>
      </c>
      <c r="BL6" s="26"/>
      <c r="BM6" s="26"/>
      <c r="BN6" s="26"/>
    </row>
    <row r="7" spans="1:66" x14ac:dyDescent="0.3">
      <c r="E7" s="37"/>
      <c r="F7" s="37">
        <v>6</v>
      </c>
      <c r="G7" s="37">
        <v>22</v>
      </c>
      <c r="H7" s="37">
        <v>0</v>
      </c>
      <c r="I7" s="37">
        <v>0</v>
      </c>
      <c r="J7" s="37">
        <v>0.1574591643244434</v>
      </c>
      <c r="K7" s="37">
        <v>0.9398031830856135</v>
      </c>
      <c r="L7" s="37">
        <v>5.2631578947368418E-2</v>
      </c>
      <c r="M7" s="37">
        <v>5.2631578947368418E-2</v>
      </c>
      <c r="N7" s="37">
        <v>0.10526315789473679</v>
      </c>
      <c r="O7" s="37">
        <v>0.10526315789473679</v>
      </c>
      <c r="P7" s="37">
        <v>0.2105263157894737</v>
      </c>
      <c r="Q7" s="37">
        <v>0</v>
      </c>
      <c r="R7" s="37">
        <v>0</v>
      </c>
      <c r="S7" s="37">
        <v>0</v>
      </c>
      <c r="T7" s="37">
        <v>7.8729582162221701E-2</v>
      </c>
      <c r="U7" s="37">
        <v>0</v>
      </c>
      <c r="V7" s="37">
        <v>22</v>
      </c>
      <c r="W7" s="37">
        <v>0.76151180671987784</v>
      </c>
      <c r="X7" s="37">
        <v>0</v>
      </c>
      <c r="Y7" s="37">
        <v>0</v>
      </c>
      <c r="Z7" s="37">
        <v>4</v>
      </c>
      <c r="AA7" s="37">
        <v>4</v>
      </c>
      <c r="AB7" s="37">
        <v>2</v>
      </c>
      <c r="AC7" s="37">
        <v>2</v>
      </c>
      <c r="AD7" s="37">
        <v>2</v>
      </c>
      <c r="AE7" s="37">
        <v>2</v>
      </c>
      <c r="AF7" s="37">
        <v>4</v>
      </c>
      <c r="AG7" s="37">
        <v>0</v>
      </c>
      <c r="AH7" s="37">
        <v>0</v>
      </c>
      <c r="AI7" s="37">
        <v>2</v>
      </c>
      <c r="AJ7" s="37">
        <v>0</v>
      </c>
      <c r="AK7" s="37">
        <v>0</v>
      </c>
      <c r="AL7" s="37">
        <v>7.8729582162221673E-2</v>
      </c>
      <c r="AM7" s="37">
        <v>7.8729582162221728E-2</v>
      </c>
      <c r="AN7" s="37">
        <v>6.4227778284099967E-18</v>
      </c>
      <c r="AO7" s="37">
        <v>1.468063503636571E-17</v>
      </c>
      <c r="AP7" s="37">
        <v>2.844373038295856E-17</v>
      </c>
      <c r="AQ7" s="37">
        <v>3.6701587590914267E-18</v>
      </c>
      <c r="AR7" s="37">
        <v>6.7618332081141874E-3</v>
      </c>
      <c r="AS7" s="37">
        <v>6.7618332081141874E-3</v>
      </c>
      <c r="AT7" s="37">
        <v>1.811827747468242E-3</v>
      </c>
      <c r="AU7" s="37">
        <v>1.1711838668760299E-2</v>
      </c>
      <c r="AV7" s="37">
        <v>0.29382280068807981</v>
      </c>
      <c r="AW7" s="37">
        <v>-0.22727272727272721</v>
      </c>
      <c r="AX7" s="37">
        <v>-7.8729582162221673E-2</v>
      </c>
      <c r="AY7" s="37">
        <v>-7.8729582162221728E-2</v>
      </c>
      <c r="AZ7" s="37">
        <v>-6.4227778284099967E-18</v>
      </c>
      <c r="BA7" s="37">
        <v>1.468063503636571E-17</v>
      </c>
      <c r="BB7" s="37">
        <v>-2.844373038295856E-17</v>
      </c>
      <c r="BC7" s="37">
        <v>3.6701587590914267E-18</v>
      </c>
      <c r="BD7" s="37">
        <v>0.36683325488510449</v>
      </c>
      <c r="BE7" s="37">
        <v>-0.43012772351615319</v>
      </c>
      <c r="BF7" s="37">
        <v>-0.65806839733154732</v>
      </c>
      <c r="BG7" s="37">
        <v>-0.28173478575406619</v>
      </c>
      <c r="BH7" s="37">
        <v>0.4403041932935487</v>
      </c>
      <c r="BI7" s="37">
        <v>0.47823480577956301</v>
      </c>
      <c r="BJ7" s="37" t="s">
        <v>487</v>
      </c>
      <c r="BK7" s="37" t="s">
        <v>488</v>
      </c>
      <c r="BL7" s="26"/>
      <c r="BM7" s="26"/>
      <c r="BN7" s="26"/>
    </row>
    <row r="8" spans="1:66" x14ac:dyDescent="0.3">
      <c r="E8" s="37"/>
      <c r="F8" s="37">
        <v>7</v>
      </c>
      <c r="G8" s="37">
        <v>18</v>
      </c>
      <c r="H8" s="37">
        <v>0</v>
      </c>
      <c r="I8" s="37">
        <v>0</v>
      </c>
      <c r="J8" s="37">
        <v>0.1111111111111111</v>
      </c>
      <c r="K8" s="37">
        <v>0.85960211863588298</v>
      </c>
      <c r="L8" s="37">
        <v>5.2631578947368418E-2</v>
      </c>
      <c r="M8" s="37">
        <v>5.2631578947368418E-2</v>
      </c>
      <c r="N8" s="37">
        <v>5.2631578947368418E-2</v>
      </c>
      <c r="O8" s="37">
        <v>0.10526315789473679</v>
      </c>
      <c r="P8" s="37">
        <v>0.15789473684210531</v>
      </c>
      <c r="Q8" s="37">
        <v>0</v>
      </c>
      <c r="R8" s="37">
        <v>0</v>
      </c>
      <c r="S8" s="37">
        <v>0</v>
      </c>
      <c r="T8" s="37">
        <v>5.5555555555555573E-2</v>
      </c>
      <c r="U8" s="37">
        <v>0</v>
      </c>
      <c r="V8" s="37">
        <v>18</v>
      </c>
      <c r="W8" s="37">
        <v>0.65861424415387004</v>
      </c>
      <c r="X8" s="37">
        <v>0</v>
      </c>
      <c r="Y8" s="37">
        <v>0</v>
      </c>
      <c r="Z8" s="37">
        <v>4</v>
      </c>
      <c r="AA8" s="37">
        <v>2</v>
      </c>
      <c r="AB8" s="37">
        <v>2</v>
      </c>
      <c r="AC8" s="37">
        <v>2</v>
      </c>
      <c r="AD8" s="37">
        <v>2</v>
      </c>
      <c r="AE8" s="37">
        <v>2</v>
      </c>
      <c r="AF8" s="37">
        <v>2</v>
      </c>
      <c r="AG8" s="37">
        <v>0</v>
      </c>
      <c r="AH8" s="37">
        <v>0</v>
      </c>
      <c r="AI8" s="37">
        <v>2</v>
      </c>
      <c r="AJ8" s="37">
        <v>5.5511151231257827E-17</v>
      </c>
      <c r="AK8" s="37">
        <v>5.5511151231257827E-17</v>
      </c>
      <c r="AL8" s="37">
        <v>0.1111111111111111</v>
      </c>
      <c r="AM8" s="37">
        <v>3.7007434154171883E-17</v>
      </c>
      <c r="AN8" s="37">
        <v>4.1119371282413203E-18</v>
      </c>
      <c r="AO8" s="37">
        <v>0</v>
      </c>
      <c r="AP8" s="37">
        <v>0</v>
      </c>
      <c r="AQ8" s="37">
        <v>1.0965165675310191E-17</v>
      </c>
      <c r="AR8" s="37">
        <v>5.5511151231257827E-17</v>
      </c>
      <c r="AS8" s="37">
        <v>0</v>
      </c>
      <c r="AT8" s="37">
        <v>0</v>
      </c>
      <c r="AU8" s="37">
        <v>0</v>
      </c>
      <c r="AV8" s="37">
        <v>0.30356120084098642</v>
      </c>
      <c r="AW8" s="37">
        <v>-0.11111111111111099</v>
      </c>
      <c r="AX8" s="37">
        <v>-0.1111111111111111</v>
      </c>
      <c r="AY8" s="37">
        <v>-3.7007434154171883E-17</v>
      </c>
      <c r="AZ8" s="37">
        <v>-4.1119371282413203E-18</v>
      </c>
      <c r="BA8" s="37">
        <v>0</v>
      </c>
      <c r="BB8" s="37">
        <v>0</v>
      </c>
      <c r="BC8" s="37">
        <v>-1.0965165675310191E-17</v>
      </c>
      <c r="BD8" s="37">
        <v>0.35257635969910561</v>
      </c>
      <c r="BE8" s="37">
        <v>-0.41700960219478728</v>
      </c>
      <c r="BF8" s="37">
        <v>-0.66715202890600767</v>
      </c>
      <c r="BG8" s="37">
        <v>-0.19245008972987529</v>
      </c>
      <c r="BH8" s="37">
        <v>0.4202731789685562</v>
      </c>
      <c r="BI8" s="37">
        <v>0.5115977412902174</v>
      </c>
      <c r="BJ8" s="37" t="s">
        <v>483</v>
      </c>
      <c r="BK8" s="37" t="s">
        <v>484</v>
      </c>
      <c r="BL8" s="26"/>
      <c r="BM8" s="26"/>
      <c r="BN8" s="26"/>
    </row>
    <row r="9" spans="1:66" x14ac:dyDescent="0.3">
      <c r="E9" s="37"/>
      <c r="F9" s="37">
        <v>8</v>
      </c>
      <c r="G9" s="37">
        <v>24</v>
      </c>
      <c r="H9" s="37">
        <v>0</v>
      </c>
      <c r="I9" s="37">
        <v>0</v>
      </c>
      <c r="J9" s="37">
        <v>2.3129646346357429E-17</v>
      </c>
      <c r="K9" s="37">
        <v>0.85501234906187984</v>
      </c>
      <c r="L9" s="37">
        <v>5.2631578947368418E-2</v>
      </c>
      <c r="M9" s="37">
        <v>5.2631578947368418E-2</v>
      </c>
      <c r="N9" s="37">
        <v>0.10526315789473679</v>
      </c>
      <c r="O9" s="37">
        <v>0.10526315789473679</v>
      </c>
      <c r="P9" s="37">
        <v>0.2105263157894737</v>
      </c>
      <c r="Q9" s="37">
        <v>0</v>
      </c>
      <c r="R9" s="37">
        <v>0</v>
      </c>
      <c r="S9" s="37">
        <v>0</v>
      </c>
      <c r="T9" s="37">
        <v>1.156482317317871E-17</v>
      </c>
      <c r="U9" s="37">
        <v>0</v>
      </c>
      <c r="V9" s="37">
        <v>24</v>
      </c>
      <c r="W9" s="37">
        <v>0.65879872645944593</v>
      </c>
      <c r="X9" s="37">
        <v>0</v>
      </c>
      <c r="Y9" s="37">
        <v>0</v>
      </c>
      <c r="Z9" s="37">
        <v>4</v>
      </c>
      <c r="AA9" s="37">
        <v>4</v>
      </c>
      <c r="AB9" s="37">
        <v>2</v>
      </c>
      <c r="AC9" s="37">
        <v>2</v>
      </c>
      <c r="AD9" s="37">
        <v>2</v>
      </c>
      <c r="AE9" s="37">
        <v>4</v>
      </c>
      <c r="AF9" s="37">
        <v>4</v>
      </c>
      <c r="AG9" s="37">
        <v>0</v>
      </c>
      <c r="AH9" s="37">
        <v>0</v>
      </c>
      <c r="AI9" s="37">
        <v>2</v>
      </c>
      <c r="AJ9" s="37">
        <v>0</v>
      </c>
      <c r="AK9" s="37">
        <v>0</v>
      </c>
      <c r="AL9" s="37">
        <v>4.6259292692714853E-18</v>
      </c>
      <c r="AM9" s="37">
        <v>1.8503717077085941E-17</v>
      </c>
      <c r="AN9" s="37">
        <v>0</v>
      </c>
      <c r="AO9" s="37">
        <v>0</v>
      </c>
      <c r="AP9" s="37">
        <v>0</v>
      </c>
      <c r="AQ9" s="37">
        <v>1.2335811384723959E-17</v>
      </c>
      <c r="AR9" s="37">
        <v>1.215277777777779E-2</v>
      </c>
      <c r="AS9" s="37">
        <v>1.2152777777777729E-2</v>
      </c>
      <c r="AT9" s="37">
        <v>3.2563269913504782E-3</v>
      </c>
      <c r="AU9" s="37">
        <v>2.104922856420513E-2</v>
      </c>
      <c r="AV9" s="37">
        <v>0.31100423396407317</v>
      </c>
      <c r="AW9" s="37">
        <v>-0.24999999999999989</v>
      </c>
      <c r="AX9" s="37">
        <v>4.6259292692714853E-18</v>
      </c>
      <c r="AY9" s="37">
        <v>-1.8503717077085941E-17</v>
      </c>
      <c r="AZ9" s="37">
        <v>0</v>
      </c>
      <c r="BA9" s="37">
        <v>0</v>
      </c>
      <c r="BB9" s="37">
        <v>0</v>
      </c>
      <c r="BC9" s="37">
        <v>1.2335811384723959E-17</v>
      </c>
      <c r="BD9" s="37">
        <v>0.38223448852428638</v>
      </c>
      <c r="BE9" s="37">
        <v>-0.40972222222222221</v>
      </c>
      <c r="BF9" s="37">
        <v>-0.59941457363938921</v>
      </c>
      <c r="BG9" s="37">
        <v>-0.25559777542249063</v>
      </c>
      <c r="BH9" s="37">
        <v>0.39807061899068391</v>
      </c>
      <c r="BI9" s="37">
        <v>0.44238149965623969</v>
      </c>
      <c r="BJ9" s="37" t="s">
        <v>489</v>
      </c>
      <c r="BK9" s="37" t="s">
        <v>490</v>
      </c>
      <c r="BL9" s="26"/>
      <c r="BM9" s="26"/>
      <c r="BN9" s="26"/>
    </row>
    <row r="10" spans="1:66" x14ac:dyDescent="0.3">
      <c r="E10" s="37"/>
      <c r="F10" s="37">
        <v>9</v>
      </c>
      <c r="G10" s="37">
        <v>38</v>
      </c>
      <c r="H10" s="37">
        <v>0</v>
      </c>
      <c r="I10" s="37">
        <v>0</v>
      </c>
      <c r="J10" s="37">
        <v>4.0902953538821548E-17</v>
      </c>
      <c r="K10" s="37">
        <v>0.7515122349162362</v>
      </c>
      <c r="L10" s="37">
        <v>0.15789473684210531</v>
      </c>
      <c r="M10" s="37">
        <v>0.10526315789473679</v>
      </c>
      <c r="N10" s="37">
        <v>0.15789473684210531</v>
      </c>
      <c r="O10" s="37">
        <v>0.15789473684210531</v>
      </c>
      <c r="P10" s="37">
        <v>0.31578947368421051</v>
      </c>
      <c r="Q10" s="37">
        <v>0</v>
      </c>
      <c r="R10" s="37">
        <v>0</v>
      </c>
      <c r="S10" s="37">
        <v>0</v>
      </c>
      <c r="T10" s="37">
        <v>2.045147676941078E-17</v>
      </c>
      <c r="U10" s="37">
        <v>0</v>
      </c>
      <c r="V10" s="37">
        <v>38</v>
      </c>
      <c r="W10" s="37">
        <v>1.0323286065833359</v>
      </c>
      <c r="X10" s="37">
        <v>0</v>
      </c>
      <c r="Y10" s="37">
        <v>0</v>
      </c>
      <c r="Z10" s="37">
        <v>6</v>
      </c>
      <c r="AA10" s="37">
        <v>4</v>
      </c>
      <c r="AB10" s="37">
        <v>4</v>
      </c>
      <c r="AC10" s="37">
        <v>6</v>
      </c>
      <c r="AD10" s="37">
        <v>4</v>
      </c>
      <c r="AE10" s="37">
        <v>4</v>
      </c>
      <c r="AF10" s="37">
        <v>6</v>
      </c>
      <c r="AG10" s="37">
        <v>0</v>
      </c>
      <c r="AH10" s="37">
        <v>0</v>
      </c>
      <c r="AI10" s="37">
        <v>4</v>
      </c>
      <c r="AJ10" s="37">
        <v>0</v>
      </c>
      <c r="AK10" s="37">
        <v>0</v>
      </c>
      <c r="AL10" s="37">
        <v>1.752983723092352E-17</v>
      </c>
      <c r="AM10" s="37">
        <v>2.3373116307898031E-17</v>
      </c>
      <c r="AN10" s="37">
        <v>1.8452460243077399E-18</v>
      </c>
      <c r="AO10" s="37">
        <v>7.380984097230958E-18</v>
      </c>
      <c r="AP10" s="37">
        <v>1.4761968194461919E-17</v>
      </c>
      <c r="AQ10" s="37">
        <v>4.9206560648206376E-18</v>
      </c>
      <c r="AR10" s="37">
        <v>5.6752911520878691E-3</v>
      </c>
      <c r="AS10" s="37">
        <v>5.6859600524857556E-3</v>
      </c>
      <c r="AT10" s="37">
        <v>3.9521351734344227E-2</v>
      </c>
      <c r="AU10" s="37">
        <v>1.1363505808514279E-2</v>
      </c>
      <c r="AV10" s="37">
        <v>0.34021587448093449</v>
      </c>
      <c r="AW10" s="37">
        <v>-5.2631578947368349E-2</v>
      </c>
      <c r="AX10" s="37">
        <v>1.752983723092352E-17</v>
      </c>
      <c r="AY10" s="37">
        <v>-2.3373116307898031E-17</v>
      </c>
      <c r="AZ10" s="37">
        <v>-1.8452460243077399E-18</v>
      </c>
      <c r="BA10" s="37">
        <v>-7.380984097230958E-18</v>
      </c>
      <c r="BB10" s="37">
        <v>-1.4761968194461919E-17</v>
      </c>
      <c r="BC10" s="37">
        <v>4.9206560648206376E-18</v>
      </c>
      <c r="BD10" s="37">
        <v>0.45955372121147769</v>
      </c>
      <c r="BE10" s="37">
        <v>-0.23064586674442331</v>
      </c>
      <c r="BF10" s="37">
        <v>-0.51742401526084192</v>
      </c>
      <c r="BG10" s="37">
        <v>-0.23408821965539431</v>
      </c>
      <c r="BH10" s="37">
        <v>0.32976764460816982</v>
      </c>
      <c r="BI10" s="37">
        <v>0.39124341189860362</v>
      </c>
      <c r="BJ10" s="37" t="s">
        <v>491</v>
      </c>
      <c r="BK10" s="37" t="s">
        <v>491</v>
      </c>
      <c r="BL10" s="26"/>
      <c r="BM10" s="26"/>
      <c r="BN10" s="26"/>
    </row>
    <row r="11" spans="1:66" x14ac:dyDescent="0.3">
      <c r="E11" s="37"/>
      <c r="F11" s="37">
        <v>10</v>
      </c>
      <c r="G11" s="37">
        <v>34</v>
      </c>
      <c r="H11" s="37">
        <v>0</v>
      </c>
      <c r="I11" s="37">
        <v>0</v>
      </c>
      <c r="J11" s="37">
        <v>4.6051606233159962E-17</v>
      </c>
      <c r="K11" s="37">
        <v>0.75662986572752833</v>
      </c>
      <c r="L11" s="37">
        <v>0.15789473684210531</v>
      </c>
      <c r="M11" s="37">
        <v>0.10526315789473679</v>
      </c>
      <c r="N11" s="37">
        <v>0.10526315789473679</v>
      </c>
      <c r="O11" s="37">
        <v>0.10526315789473679</v>
      </c>
      <c r="P11" s="37">
        <v>0.2105263157894737</v>
      </c>
      <c r="Q11" s="37">
        <v>0</v>
      </c>
      <c r="R11" s="37">
        <v>0</v>
      </c>
      <c r="S11" s="37">
        <v>0</v>
      </c>
      <c r="T11" s="37">
        <v>2.3025803116579981E-17</v>
      </c>
      <c r="U11" s="37">
        <v>0</v>
      </c>
      <c r="V11" s="37">
        <v>34</v>
      </c>
      <c r="W11" s="37">
        <v>0.9411501632101098</v>
      </c>
      <c r="X11" s="37">
        <v>0</v>
      </c>
      <c r="Y11" s="37">
        <v>0</v>
      </c>
      <c r="Z11" s="37">
        <v>4</v>
      </c>
      <c r="AA11" s="37">
        <v>4</v>
      </c>
      <c r="AB11" s="37">
        <v>4</v>
      </c>
      <c r="AC11" s="37">
        <v>6</v>
      </c>
      <c r="AD11" s="37">
        <v>4</v>
      </c>
      <c r="AE11" s="37">
        <v>4</v>
      </c>
      <c r="AF11" s="37">
        <v>4</v>
      </c>
      <c r="AG11" s="37">
        <v>0</v>
      </c>
      <c r="AH11" s="37">
        <v>0</v>
      </c>
      <c r="AI11" s="37">
        <v>4</v>
      </c>
      <c r="AJ11" s="37">
        <v>5.5511151231257827E-17</v>
      </c>
      <c r="AK11" s="37">
        <v>6.9388939039072284E-18</v>
      </c>
      <c r="AL11" s="37">
        <v>1.9592171022796881E-17</v>
      </c>
      <c r="AM11" s="37">
        <v>2.6459435210363081E-17</v>
      </c>
      <c r="AN11" s="37">
        <v>1.2293126916264709E-17</v>
      </c>
      <c r="AO11" s="37">
        <v>1.2293126916264709E-17</v>
      </c>
      <c r="AP11" s="37">
        <v>0</v>
      </c>
      <c r="AQ11" s="37">
        <v>9.2198451871985313E-18</v>
      </c>
      <c r="AR11" s="37">
        <v>4.8059166929830246E-3</v>
      </c>
      <c r="AS11" s="37">
        <v>1.221249745573041E-3</v>
      </c>
      <c r="AT11" s="37">
        <v>3.139316674041126E-2</v>
      </c>
      <c r="AU11" s="37">
        <v>1.057633304031474E-2</v>
      </c>
      <c r="AV11" s="37">
        <v>0.38024127147869152</v>
      </c>
      <c r="AW11" s="37">
        <v>5.8823529411764768E-2</v>
      </c>
      <c r="AX11" s="37">
        <v>1.9592171022796881E-17</v>
      </c>
      <c r="AY11" s="37">
        <v>-2.6459435210363081E-17</v>
      </c>
      <c r="AZ11" s="37">
        <v>1.2293126916264709E-17</v>
      </c>
      <c r="BA11" s="37">
        <v>-1.2293126916264709E-17</v>
      </c>
      <c r="BB11" s="37">
        <v>0</v>
      </c>
      <c r="BC11" s="37">
        <v>9.2198451871985313E-18</v>
      </c>
      <c r="BD11" s="37">
        <v>0.53330610907610176</v>
      </c>
      <c r="BE11" s="37">
        <v>-0.10848768573173211</v>
      </c>
      <c r="BF11" s="37">
        <v>-0.48587573989547089</v>
      </c>
      <c r="BG11" s="37">
        <v>-0.27075412583205738</v>
      </c>
      <c r="BH11" s="37">
        <v>0.31412272900181282</v>
      </c>
      <c r="BI11" s="37">
        <v>0.36994700439938621</v>
      </c>
      <c r="BJ11" s="37" t="s">
        <v>492</v>
      </c>
      <c r="BK11" s="37" t="s">
        <v>493</v>
      </c>
      <c r="BL11" s="26"/>
      <c r="BM11" s="26"/>
      <c r="BN11" s="26"/>
    </row>
    <row r="12" spans="1:66" x14ac:dyDescent="0.3">
      <c r="E12" s="37"/>
      <c r="F12" s="37">
        <v>11</v>
      </c>
      <c r="G12" s="37">
        <v>30</v>
      </c>
      <c r="H12" s="37">
        <v>0</v>
      </c>
      <c r="I12" s="37">
        <v>0</v>
      </c>
      <c r="J12" s="37">
        <v>9.1068360252295921E-2</v>
      </c>
      <c r="K12" s="37">
        <v>0.86566616146597153</v>
      </c>
      <c r="L12" s="37">
        <v>0.10526315789473679</v>
      </c>
      <c r="M12" s="37">
        <v>0.10526315789473679</v>
      </c>
      <c r="N12" s="37">
        <v>0.10526315789473679</v>
      </c>
      <c r="O12" s="37">
        <v>0.10526315789473679</v>
      </c>
      <c r="P12" s="37">
        <v>0.2105263157894737</v>
      </c>
      <c r="Q12" s="37">
        <v>0</v>
      </c>
      <c r="R12" s="37">
        <v>0</v>
      </c>
      <c r="S12" s="37">
        <v>0</v>
      </c>
      <c r="T12" s="37">
        <v>4.5534180126147961E-2</v>
      </c>
      <c r="U12" s="37">
        <v>0</v>
      </c>
      <c r="V12" s="37">
        <v>30</v>
      </c>
      <c r="W12" s="37">
        <v>1.0899028971472711</v>
      </c>
      <c r="X12" s="37">
        <v>0</v>
      </c>
      <c r="Y12" s="37">
        <v>0</v>
      </c>
      <c r="Z12" s="37">
        <v>4</v>
      </c>
      <c r="AA12" s="37">
        <v>4</v>
      </c>
      <c r="AB12" s="37">
        <v>4</v>
      </c>
      <c r="AC12" s="37">
        <v>4</v>
      </c>
      <c r="AD12" s="37">
        <v>2</v>
      </c>
      <c r="AE12" s="37">
        <v>4</v>
      </c>
      <c r="AF12" s="37">
        <v>4</v>
      </c>
      <c r="AG12" s="37">
        <v>0</v>
      </c>
      <c r="AH12" s="37">
        <v>0</v>
      </c>
      <c r="AI12" s="37">
        <v>4</v>
      </c>
      <c r="AJ12" s="37">
        <v>5.5511151231257827E-17</v>
      </c>
      <c r="AK12" s="37">
        <v>2.775557561562891E-17</v>
      </c>
      <c r="AL12" s="37">
        <v>3.3333333333333319E-2</v>
      </c>
      <c r="AM12" s="37">
        <v>5.7735026918962602E-2</v>
      </c>
      <c r="AN12" s="37">
        <v>2.3684757858669998E-17</v>
      </c>
      <c r="AO12" s="37">
        <v>7.8949192862233354E-18</v>
      </c>
      <c r="AP12" s="37">
        <v>7.8949192862233354E-18</v>
      </c>
      <c r="AQ12" s="37">
        <v>7.8949192862233354E-18</v>
      </c>
      <c r="AR12" s="37">
        <v>1.034756991233554E-2</v>
      </c>
      <c r="AS12" s="37">
        <v>2.0444444444444571E-2</v>
      </c>
      <c r="AT12" s="37">
        <v>1.9921371317226821E-2</v>
      </c>
      <c r="AU12" s="37">
        <v>2.3094010767585049E-2</v>
      </c>
      <c r="AV12" s="37">
        <v>0.30653841409022109</v>
      </c>
      <c r="AW12" s="37">
        <v>-3.3333333333333243E-2</v>
      </c>
      <c r="AX12" s="37">
        <v>-3.3333333333333319E-2</v>
      </c>
      <c r="AY12" s="37">
        <v>-5.7735026918962602E-2</v>
      </c>
      <c r="AZ12" s="37">
        <v>2.3684757858669998E-17</v>
      </c>
      <c r="BA12" s="37">
        <v>-7.8949192862233354E-18</v>
      </c>
      <c r="BB12" s="37">
        <v>7.8949192862233354E-18</v>
      </c>
      <c r="BC12" s="37">
        <v>7.8949192862233354E-18</v>
      </c>
      <c r="BD12" s="37">
        <v>0.48885519241839409</v>
      </c>
      <c r="BE12" s="37">
        <v>-0.1930370370370369</v>
      </c>
      <c r="BF12" s="37">
        <v>-0.5374746084466242</v>
      </c>
      <c r="BG12" s="37">
        <v>-0.32819155301934733</v>
      </c>
      <c r="BH12" s="37">
        <v>0.36104251779050051</v>
      </c>
      <c r="BI12" s="37">
        <v>0.37933027371492078</v>
      </c>
      <c r="BJ12" s="37" t="s">
        <v>494</v>
      </c>
      <c r="BK12" s="37" t="s">
        <v>495</v>
      </c>
      <c r="BL12" s="26"/>
      <c r="BM12" s="26"/>
      <c r="BN12" s="26"/>
    </row>
    <row r="13" spans="1:66" x14ac:dyDescent="0.3">
      <c r="E13" s="37"/>
      <c r="F13" s="37">
        <v>12</v>
      </c>
      <c r="G13" s="37">
        <v>28</v>
      </c>
      <c r="H13" s="37">
        <v>0</v>
      </c>
      <c r="I13" s="37">
        <v>0</v>
      </c>
      <c r="J13" s="37">
        <v>6.3441315692866085E-17</v>
      </c>
      <c r="K13" s="37">
        <v>0.76181027663176626</v>
      </c>
      <c r="L13" s="37">
        <v>0.10526315789473679</v>
      </c>
      <c r="M13" s="37">
        <v>0.10526315789473679</v>
      </c>
      <c r="N13" s="37">
        <v>0.10526315789473679</v>
      </c>
      <c r="O13" s="37">
        <v>0.10526315789473679</v>
      </c>
      <c r="P13" s="37">
        <v>0.2105263157894737</v>
      </c>
      <c r="Q13" s="37">
        <v>0</v>
      </c>
      <c r="R13" s="37">
        <v>0</v>
      </c>
      <c r="S13" s="37">
        <v>0</v>
      </c>
      <c r="T13" s="37">
        <v>3.1720657846433042E-17</v>
      </c>
      <c r="U13" s="37">
        <v>0</v>
      </c>
      <c r="V13" s="37">
        <v>28</v>
      </c>
      <c r="W13" s="37">
        <v>1.030040464591661</v>
      </c>
      <c r="X13" s="37">
        <v>0</v>
      </c>
      <c r="Y13" s="37">
        <v>0</v>
      </c>
      <c r="Z13" s="37">
        <v>4</v>
      </c>
      <c r="AA13" s="37">
        <v>4</v>
      </c>
      <c r="AB13" s="37">
        <v>2</v>
      </c>
      <c r="AC13" s="37">
        <v>4</v>
      </c>
      <c r="AD13" s="37">
        <v>2</v>
      </c>
      <c r="AE13" s="37">
        <v>4</v>
      </c>
      <c r="AF13" s="37">
        <v>4</v>
      </c>
      <c r="AG13" s="37">
        <v>0</v>
      </c>
      <c r="AH13" s="37">
        <v>0</v>
      </c>
      <c r="AI13" s="37">
        <v>4</v>
      </c>
      <c r="AJ13" s="37">
        <v>5.5511151231257827E-17</v>
      </c>
      <c r="AK13" s="37">
        <v>1.387778780781446E-17</v>
      </c>
      <c r="AL13" s="37">
        <v>1.5860328923216521E-17</v>
      </c>
      <c r="AM13" s="37">
        <v>4.7580986769649557E-17</v>
      </c>
      <c r="AN13" s="37">
        <v>0</v>
      </c>
      <c r="AO13" s="37">
        <v>3.6252180395923482E-17</v>
      </c>
      <c r="AP13" s="37">
        <v>3.6252180395923482E-17</v>
      </c>
      <c r="AQ13" s="37">
        <v>0</v>
      </c>
      <c r="AR13" s="37">
        <v>1.189028172050061E-2</v>
      </c>
      <c r="AS13" s="37">
        <v>1.7492711370262429E-2</v>
      </c>
      <c r="AT13" s="37">
        <v>1.0289587534854211E-2</v>
      </c>
      <c r="AU13" s="37">
        <v>3.7872831069291619E-3</v>
      </c>
      <c r="AV13" s="37">
        <v>0.26657505768349132</v>
      </c>
      <c r="AW13" s="37">
        <v>-7.1428571428571341E-2</v>
      </c>
      <c r="AX13" s="37">
        <v>1.5860328923216521E-17</v>
      </c>
      <c r="AY13" s="37">
        <v>-4.7580986769649557E-17</v>
      </c>
      <c r="AZ13" s="37">
        <v>0</v>
      </c>
      <c r="BA13" s="37">
        <v>3.6252180395923482E-17</v>
      </c>
      <c r="BB13" s="37">
        <v>-3.6252180395923482E-17</v>
      </c>
      <c r="BC13" s="37">
        <v>0</v>
      </c>
      <c r="BD13" s="37">
        <v>0.42863351987681941</v>
      </c>
      <c r="BE13" s="37">
        <v>-0.30648688046647221</v>
      </c>
      <c r="BF13" s="37">
        <v>-0.53078600710909518</v>
      </c>
      <c r="BG13" s="37">
        <v>-0.23102426952267099</v>
      </c>
      <c r="BH13" s="37">
        <v>0.343041215134541</v>
      </c>
      <c r="BI13" s="37">
        <v>0.39961153631594459</v>
      </c>
      <c r="BJ13" s="37" t="s">
        <v>479</v>
      </c>
      <c r="BK13" s="37" t="s">
        <v>480</v>
      </c>
      <c r="BL13" s="26"/>
      <c r="BM13" s="26"/>
      <c r="BN13" s="26"/>
    </row>
    <row r="14" spans="1:66" x14ac:dyDescent="0.3">
      <c r="E14" s="37"/>
      <c r="F14" s="37">
        <v>13</v>
      </c>
      <c r="G14" s="37">
        <v>22</v>
      </c>
      <c r="H14" s="37">
        <v>0</v>
      </c>
      <c r="I14" s="37">
        <v>0</v>
      </c>
      <c r="J14" s="37">
        <v>0.1574591643244434</v>
      </c>
      <c r="K14" s="37">
        <v>0.9398031830856135</v>
      </c>
      <c r="L14" s="37">
        <v>5.2631578947368418E-2</v>
      </c>
      <c r="M14" s="37">
        <v>5.2631578947368418E-2</v>
      </c>
      <c r="N14" s="37">
        <v>0.10526315789473679</v>
      </c>
      <c r="O14" s="37">
        <v>0.10526315789473679</v>
      </c>
      <c r="P14" s="37">
        <v>0.2105263157894737</v>
      </c>
      <c r="Q14" s="37">
        <v>0</v>
      </c>
      <c r="R14" s="37">
        <v>0</v>
      </c>
      <c r="S14" s="37">
        <v>0</v>
      </c>
      <c r="T14" s="37">
        <v>7.8729582162221701E-2</v>
      </c>
      <c r="U14" s="37">
        <v>0</v>
      </c>
      <c r="V14" s="37">
        <v>22</v>
      </c>
      <c r="W14" s="37">
        <v>0.79714404366532665</v>
      </c>
      <c r="X14" s="37">
        <v>0</v>
      </c>
      <c r="Y14" s="37">
        <v>0</v>
      </c>
      <c r="Z14" s="37">
        <v>4</v>
      </c>
      <c r="AA14" s="37">
        <v>4</v>
      </c>
      <c r="AB14" s="37">
        <v>2</v>
      </c>
      <c r="AC14" s="37">
        <v>2</v>
      </c>
      <c r="AD14" s="37">
        <v>2</v>
      </c>
      <c r="AE14" s="37">
        <v>2</v>
      </c>
      <c r="AF14" s="37">
        <v>4</v>
      </c>
      <c r="AG14" s="37">
        <v>0</v>
      </c>
      <c r="AH14" s="37">
        <v>0</v>
      </c>
      <c r="AI14" s="37">
        <v>2</v>
      </c>
      <c r="AJ14" s="37">
        <v>0</v>
      </c>
      <c r="AK14" s="37">
        <v>0</v>
      </c>
      <c r="AL14" s="37">
        <v>7.8729582162221673E-2</v>
      </c>
      <c r="AM14" s="37">
        <v>7.8729582162221728E-2</v>
      </c>
      <c r="AN14" s="37">
        <v>6.4227778284099967E-18</v>
      </c>
      <c r="AO14" s="37">
        <v>1.468063503636571E-17</v>
      </c>
      <c r="AP14" s="37">
        <v>2.844373038295856E-17</v>
      </c>
      <c r="AQ14" s="37">
        <v>3.6701587590914267E-18</v>
      </c>
      <c r="AR14" s="37">
        <v>6.7618332081141874E-3</v>
      </c>
      <c r="AS14" s="37">
        <v>6.7618332081141874E-3</v>
      </c>
      <c r="AT14" s="37">
        <v>1.811827747468242E-3</v>
      </c>
      <c r="AU14" s="37">
        <v>1.1711838668760299E-2</v>
      </c>
      <c r="AV14" s="37">
        <v>0.29382280068807981</v>
      </c>
      <c r="AW14" s="37">
        <v>-0.22727272727272721</v>
      </c>
      <c r="AX14" s="37">
        <v>-7.8729582162221673E-2</v>
      </c>
      <c r="AY14" s="37">
        <v>-7.8729582162221728E-2</v>
      </c>
      <c r="AZ14" s="37">
        <v>-6.4227778284099967E-18</v>
      </c>
      <c r="BA14" s="37">
        <v>1.468063503636571E-17</v>
      </c>
      <c r="BB14" s="37">
        <v>-2.844373038295856E-17</v>
      </c>
      <c r="BC14" s="37">
        <v>3.6701587590914267E-18</v>
      </c>
      <c r="BD14" s="37">
        <v>0.36683325488510449</v>
      </c>
      <c r="BE14" s="37">
        <v>-0.43012772351615319</v>
      </c>
      <c r="BF14" s="37">
        <v>-0.65806839733154732</v>
      </c>
      <c r="BG14" s="37">
        <v>-0.28173478575406619</v>
      </c>
      <c r="BH14" s="37">
        <v>0.4403041932935487</v>
      </c>
      <c r="BI14" s="37">
        <v>0.47823480577956301</v>
      </c>
      <c r="BJ14" s="37" t="s">
        <v>487</v>
      </c>
      <c r="BK14" s="37" t="s">
        <v>488</v>
      </c>
      <c r="BL14" s="26"/>
      <c r="BM14" s="26"/>
      <c r="BN14" s="26"/>
    </row>
    <row r="15" spans="1:66" x14ac:dyDescent="0.3">
      <c r="E15" s="37"/>
      <c r="F15" s="37">
        <v>14</v>
      </c>
      <c r="G15" s="37">
        <v>18</v>
      </c>
      <c r="H15" s="37">
        <v>0</v>
      </c>
      <c r="I15" s="37">
        <v>0</v>
      </c>
      <c r="J15" s="37">
        <v>0.1111111111111111</v>
      </c>
      <c r="K15" s="37">
        <v>0.85960211863588298</v>
      </c>
      <c r="L15" s="37">
        <v>5.2631578947368418E-2</v>
      </c>
      <c r="M15" s="37">
        <v>5.2631578947368418E-2</v>
      </c>
      <c r="N15" s="37">
        <v>5.2631578947368418E-2</v>
      </c>
      <c r="O15" s="37">
        <v>0.10526315789473679</v>
      </c>
      <c r="P15" s="37">
        <v>0.15789473684210531</v>
      </c>
      <c r="Q15" s="37">
        <v>0</v>
      </c>
      <c r="R15" s="37">
        <v>0</v>
      </c>
      <c r="S15" s="37">
        <v>0</v>
      </c>
      <c r="T15" s="37">
        <v>5.5555555555555573E-2</v>
      </c>
      <c r="U15" s="37">
        <v>0</v>
      </c>
      <c r="V15" s="37">
        <v>18</v>
      </c>
      <c r="W15" s="37">
        <v>0.72124763972080719</v>
      </c>
      <c r="X15" s="37">
        <v>0</v>
      </c>
      <c r="Y15" s="37">
        <v>0</v>
      </c>
      <c r="Z15" s="37">
        <v>4</v>
      </c>
      <c r="AA15" s="37">
        <v>2</v>
      </c>
      <c r="AB15" s="37">
        <v>2</v>
      </c>
      <c r="AC15" s="37">
        <v>2</v>
      </c>
      <c r="AD15" s="37">
        <v>2</v>
      </c>
      <c r="AE15" s="37">
        <v>2</v>
      </c>
      <c r="AF15" s="37">
        <v>2</v>
      </c>
      <c r="AG15" s="37">
        <v>0</v>
      </c>
      <c r="AH15" s="37">
        <v>0</v>
      </c>
      <c r="AI15" s="37">
        <v>2</v>
      </c>
      <c r="AJ15" s="37">
        <v>5.5511151231257827E-17</v>
      </c>
      <c r="AK15" s="37">
        <v>5.5511151231257827E-17</v>
      </c>
      <c r="AL15" s="37">
        <v>0.1111111111111111</v>
      </c>
      <c r="AM15" s="37">
        <v>3.7007434154171883E-17</v>
      </c>
      <c r="AN15" s="37">
        <v>4.1119371282413203E-18</v>
      </c>
      <c r="AO15" s="37">
        <v>0</v>
      </c>
      <c r="AP15" s="37">
        <v>0</v>
      </c>
      <c r="AQ15" s="37">
        <v>1.0965165675310191E-17</v>
      </c>
      <c r="AR15" s="37">
        <v>5.5511151231257827E-17</v>
      </c>
      <c r="AS15" s="37">
        <v>0</v>
      </c>
      <c r="AT15" s="37">
        <v>0</v>
      </c>
      <c r="AU15" s="37">
        <v>0</v>
      </c>
      <c r="AV15" s="37">
        <v>0.30356120084098642</v>
      </c>
      <c r="AW15" s="37">
        <v>-0.11111111111111099</v>
      </c>
      <c r="AX15" s="37">
        <v>-0.1111111111111111</v>
      </c>
      <c r="AY15" s="37">
        <v>-3.7007434154171883E-17</v>
      </c>
      <c r="AZ15" s="37">
        <v>-4.1119371282413203E-18</v>
      </c>
      <c r="BA15" s="37">
        <v>0</v>
      </c>
      <c r="BB15" s="37">
        <v>0</v>
      </c>
      <c r="BC15" s="37">
        <v>-1.0965165675310191E-17</v>
      </c>
      <c r="BD15" s="37">
        <v>0.35257635969910561</v>
      </c>
      <c r="BE15" s="37">
        <v>-0.41700960219478728</v>
      </c>
      <c r="BF15" s="37">
        <v>-0.66715202890600767</v>
      </c>
      <c r="BG15" s="37">
        <v>-0.19245008972987529</v>
      </c>
      <c r="BH15" s="37">
        <v>0.4202731789685562</v>
      </c>
      <c r="BI15" s="37">
        <v>0.5115977412902174</v>
      </c>
      <c r="BJ15" s="37" t="s">
        <v>483</v>
      </c>
      <c r="BK15" s="37" t="s">
        <v>484</v>
      </c>
      <c r="BL15" s="26"/>
      <c r="BM15" s="26"/>
      <c r="BN15" s="26"/>
    </row>
    <row r="16" spans="1:66" x14ac:dyDescent="0.3">
      <c r="E16" s="37"/>
      <c r="F16" s="37">
        <v>15</v>
      </c>
      <c r="G16" s="37">
        <v>24</v>
      </c>
      <c r="H16" s="37">
        <v>0</v>
      </c>
      <c r="I16" s="37">
        <v>0</v>
      </c>
      <c r="J16" s="37">
        <v>2.3129646346357429E-17</v>
      </c>
      <c r="K16" s="37">
        <v>0.85501234906187984</v>
      </c>
      <c r="L16" s="37">
        <v>5.2631578947368418E-2</v>
      </c>
      <c r="M16" s="37">
        <v>5.2631578947368418E-2</v>
      </c>
      <c r="N16" s="37">
        <v>0.10526315789473679</v>
      </c>
      <c r="O16" s="37">
        <v>0.10526315789473679</v>
      </c>
      <c r="P16" s="37">
        <v>0.2105263157894737</v>
      </c>
      <c r="Q16" s="37">
        <v>0</v>
      </c>
      <c r="R16" s="37">
        <v>0</v>
      </c>
      <c r="S16" s="37">
        <v>0</v>
      </c>
      <c r="T16" s="37">
        <v>1.156482317317871E-17</v>
      </c>
      <c r="U16" s="37">
        <v>0</v>
      </c>
      <c r="V16" s="37">
        <v>24</v>
      </c>
      <c r="W16" s="37">
        <v>0.63861269305818158</v>
      </c>
      <c r="X16" s="37">
        <v>0</v>
      </c>
      <c r="Y16" s="37">
        <v>0</v>
      </c>
      <c r="Z16" s="37">
        <v>4</v>
      </c>
      <c r="AA16" s="37">
        <v>4</v>
      </c>
      <c r="AB16" s="37">
        <v>2</v>
      </c>
      <c r="AC16" s="37">
        <v>2</v>
      </c>
      <c r="AD16" s="37">
        <v>2</v>
      </c>
      <c r="AE16" s="37">
        <v>4</v>
      </c>
      <c r="AF16" s="37">
        <v>4</v>
      </c>
      <c r="AG16" s="37">
        <v>0</v>
      </c>
      <c r="AH16" s="37">
        <v>0</v>
      </c>
      <c r="AI16" s="37">
        <v>2</v>
      </c>
      <c r="AJ16" s="37">
        <v>0</v>
      </c>
      <c r="AK16" s="37">
        <v>0</v>
      </c>
      <c r="AL16" s="37">
        <v>4.6259292692714853E-18</v>
      </c>
      <c r="AM16" s="37">
        <v>1.8503717077085941E-17</v>
      </c>
      <c r="AN16" s="37">
        <v>0</v>
      </c>
      <c r="AO16" s="37">
        <v>0</v>
      </c>
      <c r="AP16" s="37">
        <v>0</v>
      </c>
      <c r="AQ16" s="37">
        <v>1.2335811384723959E-17</v>
      </c>
      <c r="AR16" s="37">
        <v>1.215277777777779E-2</v>
      </c>
      <c r="AS16" s="37">
        <v>1.2152777777777729E-2</v>
      </c>
      <c r="AT16" s="37">
        <v>3.2563269913504782E-3</v>
      </c>
      <c r="AU16" s="37">
        <v>2.104922856420513E-2</v>
      </c>
      <c r="AV16" s="37">
        <v>0.31100423396407317</v>
      </c>
      <c r="AW16" s="37">
        <v>-0.24999999999999989</v>
      </c>
      <c r="AX16" s="37">
        <v>4.6259292692714853E-18</v>
      </c>
      <c r="AY16" s="37">
        <v>-1.8503717077085941E-17</v>
      </c>
      <c r="AZ16" s="37">
        <v>0</v>
      </c>
      <c r="BA16" s="37">
        <v>0</v>
      </c>
      <c r="BB16" s="37">
        <v>0</v>
      </c>
      <c r="BC16" s="37">
        <v>1.2335811384723959E-17</v>
      </c>
      <c r="BD16" s="37">
        <v>0.38223448852428638</v>
      </c>
      <c r="BE16" s="37">
        <v>-0.40972222222222221</v>
      </c>
      <c r="BF16" s="37">
        <v>-0.59941457363938921</v>
      </c>
      <c r="BG16" s="37">
        <v>-0.25559777542249063</v>
      </c>
      <c r="BH16" s="37">
        <v>0.39807061899068391</v>
      </c>
      <c r="BI16" s="37">
        <v>0.44238149965623969</v>
      </c>
      <c r="BJ16" s="37" t="s">
        <v>489</v>
      </c>
      <c r="BK16" s="37" t="s">
        <v>490</v>
      </c>
      <c r="BL16" s="26"/>
      <c r="BM16" s="26"/>
      <c r="BN16" s="26"/>
    </row>
    <row r="17" spans="1:71" x14ac:dyDescent="0.3">
      <c r="E17" s="37"/>
      <c r="F17" s="37">
        <v>16</v>
      </c>
      <c r="G17" s="37">
        <v>30</v>
      </c>
      <c r="H17" s="37">
        <v>0</v>
      </c>
      <c r="I17" s="37">
        <v>0</v>
      </c>
      <c r="J17" s="37">
        <v>9.1068360252295921E-2</v>
      </c>
      <c r="K17" s="37">
        <v>0.86566616146597153</v>
      </c>
      <c r="L17" s="37">
        <v>0.10526315789473679</v>
      </c>
      <c r="M17" s="37">
        <v>0.10526315789473679</v>
      </c>
      <c r="N17" s="37">
        <v>0.10526315789473679</v>
      </c>
      <c r="O17" s="37">
        <v>0.10526315789473679</v>
      </c>
      <c r="P17" s="37">
        <v>0.2105263157894737</v>
      </c>
      <c r="Q17" s="37">
        <v>0</v>
      </c>
      <c r="R17" s="37">
        <v>0</v>
      </c>
      <c r="S17" s="37">
        <v>0</v>
      </c>
      <c r="T17" s="37">
        <v>4.5534180126147961E-2</v>
      </c>
      <c r="U17" s="37">
        <v>0</v>
      </c>
      <c r="V17" s="37">
        <v>30</v>
      </c>
      <c r="W17" s="37">
        <v>0.62116600535548872</v>
      </c>
      <c r="X17" s="37">
        <v>0</v>
      </c>
      <c r="Y17" s="37">
        <v>0</v>
      </c>
      <c r="Z17" s="37">
        <v>4</v>
      </c>
      <c r="AA17" s="37">
        <v>4</v>
      </c>
      <c r="AB17" s="37">
        <v>4</v>
      </c>
      <c r="AC17" s="37">
        <v>4</v>
      </c>
      <c r="AD17" s="37">
        <v>2</v>
      </c>
      <c r="AE17" s="37">
        <v>4</v>
      </c>
      <c r="AF17" s="37">
        <v>4</v>
      </c>
      <c r="AG17" s="37">
        <v>0</v>
      </c>
      <c r="AH17" s="37">
        <v>0</v>
      </c>
      <c r="AI17" s="37">
        <v>4</v>
      </c>
      <c r="AJ17" s="37">
        <v>5.5511151231257827E-17</v>
      </c>
      <c r="AK17" s="37">
        <v>2.775557561562891E-17</v>
      </c>
      <c r="AL17" s="37">
        <v>3.3333333333333319E-2</v>
      </c>
      <c r="AM17" s="37">
        <v>5.7735026918962602E-2</v>
      </c>
      <c r="AN17" s="37">
        <v>2.3684757858669998E-17</v>
      </c>
      <c r="AO17" s="37">
        <v>7.8949192862233354E-18</v>
      </c>
      <c r="AP17" s="37">
        <v>7.8949192862233354E-18</v>
      </c>
      <c r="AQ17" s="37">
        <v>7.8949192862233354E-18</v>
      </c>
      <c r="AR17" s="37">
        <v>1.034756991233554E-2</v>
      </c>
      <c r="AS17" s="37">
        <v>2.0444444444444571E-2</v>
      </c>
      <c r="AT17" s="37">
        <v>1.9921371317226821E-2</v>
      </c>
      <c r="AU17" s="37">
        <v>2.3094010767585049E-2</v>
      </c>
      <c r="AV17" s="37">
        <v>0.30653841409022109</v>
      </c>
      <c r="AW17" s="37">
        <v>-3.3333333333333243E-2</v>
      </c>
      <c r="AX17" s="37">
        <v>-3.3333333333333319E-2</v>
      </c>
      <c r="AY17" s="37">
        <v>-5.7735026918962602E-2</v>
      </c>
      <c r="AZ17" s="37">
        <v>2.3684757858669998E-17</v>
      </c>
      <c r="BA17" s="37">
        <v>-7.8949192862233354E-18</v>
      </c>
      <c r="BB17" s="37">
        <v>7.8949192862233354E-18</v>
      </c>
      <c r="BC17" s="37">
        <v>7.8949192862233354E-18</v>
      </c>
      <c r="BD17" s="37">
        <v>0.48885519241839409</v>
      </c>
      <c r="BE17" s="37">
        <v>-0.1930370370370369</v>
      </c>
      <c r="BF17" s="37">
        <v>-0.5374746084466242</v>
      </c>
      <c r="BG17" s="37">
        <v>-0.32819155301934733</v>
      </c>
      <c r="BH17" s="37">
        <v>0.36104251779050051</v>
      </c>
      <c r="BI17" s="37">
        <v>0.37933027371492078</v>
      </c>
      <c r="BJ17" s="37" t="s">
        <v>494</v>
      </c>
      <c r="BK17" s="37" t="s">
        <v>495</v>
      </c>
      <c r="BL17" s="26"/>
      <c r="BM17" s="26"/>
      <c r="BN17" s="26"/>
    </row>
    <row r="18" spans="1:71" x14ac:dyDescent="0.3">
      <c r="E18" s="37"/>
      <c r="F18" s="37">
        <v>17</v>
      </c>
      <c r="G18" s="37">
        <v>18</v>
      </c>
      <c r="H18" s="37">
        <v>0</v>
      </c>
      <c r="I18" s="37">
        <v>0</v>
      </c>
      <c r="J18" s="37">
        <v>0.1111111111111111</v>
      </c>
      <c r="K18" s="37">
        <v>0.85960211863588298</v>
      </c>
      <c r="L18" s="37">
        <v>5.2631578947368418E-2</v>
      </c>
      <c r="M18" s="37">
        <v>5.2631578947368418E-2</v>
      </c>
      <c r="N18" s="37">
        <v>5.2631578947368418E-2</v>
      </c>
      <c r="O18" s="37">
        <v>0.10526315789473679</v>
      </c>
      <c r="P18" s="37">
        <v>0.15789473684210531</v>
      </c>
      <c r="Q18" s="37">
        <v>0</v>
      </c>
      <c r="R18" s="37">
        <v>0</v>
      </c>
      <c r="S18" s="37">
        <v>0</v>
      </c>
      <c r="T18" s="37">
        <v>5.5555555555555573E-2</v>
      </c>
      <c r="U18" s="37">
        <v>0</v>
      </c>
      <c r="V18" s="37">
        <v>18</v>
      </c>
      <c r="W18" s="37">
        <v>0.66798477201784778</v>
      </c>
      <c r="X18" s="37">
        <v>0</v>
      </c>
      <c r="Y18" s="37">
        <v>0</v>
      </c>
      <c r="Z18" s="37">
        <v>4</v>
      </c>
      <c r="AA18" s="37">
        <v>2</v>
      </c>
      <c r="AB18" s="37">
        <v>2</v>
      </c>
      <c r="AC18" s="37">
        <v>2</v>
      </c>
      <c r="AD18" s="37">
        <v>2</v>
      </c>
      <c r="AE18" s="37">
        <v>2</v>
      </c>
      <c r="AF18" s="37">
        <v>2</v>
      </c>
      <c r="AG18" s="37">
        <v>0</v>
      </c>
      <c r="AH18" s="37">
        <v>0</v>
      </c>
      <c r="AI18" s="37">
        <v>2</v>
      </c>
      <c r="AJ18" s="37">
        <v>5.5511151231257827E-17</v>
      </c>
      <c r="AK18" s="37">
        <v>5.5511151231257827E-17</v>
      </c>
      <c r="AL18" s="37">
        <v>0.1111111111111111</v>
      </c>
      <c r="AM18" s="37">
        <v>3.7007434154171883E-17</v>
      </c>
      <c r="AN18" s="37">
        <v>4.1119371282413203E-18</v>
      </c>
      <c r="AO18" s="37">
        <v>0</v>
      </c>
      <c r="AP18" s="37">
        <v>0</v>
      </c>
      <c r="AQ18" s="37">
        <v>1.0965165675310191E-17</v>
      </c>
      <c r="AR18" s="37">
        <v>5.5511151231257827E-17</v>
      </c>
      <c r="AS18" s="37">
        <v>0</v>
      </c>
      <c r="AT18" s="37">
        <v>0</v>
      </c>
      <c r="AU18" s="37">
        <v>0</v>
      </c>
      <c r="AV18" s="37">
        <v>0.30356120084098642</v>
      </c>
      <c r="AW18" s="37">
        <v>-0.11111111111111099</v>
      </c>
      <c r="AX18" s="37">
        <v>-0.1111111111111111</v>
      </c>
      <c r="AY18" s="37">
        <v>-3.7007434154171883E-17</v>
      </c>
      <c r="AZ18" s="37">
        <v>-4.1119371282413203E-18</v>
      </c>
      <c r="BA18" s="37">
        <v>0</v>
      </c>
      <c r="BB18" s="37">
        <v>0</v>
      </c>
      <c r="BC18" s="37">
        <v>-1.0965165675310191E-17</v>
      </c>
      <c r="BD18" s="37">
        <v>0.35257635969910561</v>
      </c>
      <c r="BE18" s="37">
        <v>-0.41700960219478728</v>
      </c>
      <c r="BF18" s="37">
        <v>-0.66715202890600767</v>
      </c>
      <c r="BG18" s="37">
        <v>-0.19245008972987529</v>
      </c>
      <c r="BH18" s="37">
        <v>0.4202731789685562</v>
      </c>
      <c r="BI18" s="37">
        <v>0.5115977412902174</v>
      </c>
      <c r="BJ18" s="37" t="s">
        <v>483</v>
      </c>
      <c r="BK18" s="37" t="s">
        <v>484</v>
      </c>
      <c r="BL18" s="26"/>
      <c r="BM18" s="26"/>
      <c r="BN18" s="26"/>
    </row>
    <row r="19" spans="1:71" x14ac:dyDescent="0.3">
      <c r="E19" s="37"/>
      <c r="F19" s="37">
        <v>18</v>
      </c>
      <c r="G19" s="37">
        <v>22</v>
      </c>
      <c r="H19" s="37">
        <v>0</v>
      </c>
      <c r="I19" s="37">
        <v>0</v>
      </c>
      <c r="J19" s="37">
        <v>0.1574591643244434</v>
      </c>
      <c r="K19" s="37">
        <v>0.9398031830856135</v>
      </c>
      <c r="L19" s="37">
        <v>5.2631578947368418E-2</v>
      </c>
      <c r="M19" s="37">
        <v>5.2631578947368418E-2</v>
      </c>
      <c r="N19" s="37">
        <v>0.10526315789473679</v>
      </c>
      <c r="O19" s="37">
        <v>0.10526315789473679</v>
      </c>
      <c r="P19" s="37">
        <v>0.2105263157894737</v>
      </c>
      <c r="Q19" s="37">
        <v>0</v>
      </c>
      <c r="R19" s="37">
        <v>0</v>
      </c>
      <c r="S19" s="37">
        <v>0</v>
      </c>
      <c r="T19" s="37">
        <v>7.8729582162221701E-2</v>
      </c>
      <c r="U19" s="37">
        <v>0</v>
      </c>
      <c r="V19" s="37">
        <v>22</v>
      </c>
      <c r="W19" s="37">
        <v>0.69065298609459191</v>
      </c>
      <c r="X19" s="37">
        <v>0</v>
      </c>
      <c r="Y19" s="37">
        <v>0</v>
      </c>
      <c r="Z19" s="37">
        <v>4</v>
      </c>
      <c r="AA19" s="37">
        <v>4</v>
      </c>
      <c r="AB19" s="37">
        <v>2</v>
      </c>
      <c r="AC19" s="37">
        <v>2</v>
      </c>
      <c r="AD19" s="37">
        <v>2</v>
      </c>
      <c r="AE19" s="37">
        <v>2</v>
      </c>
      <c r="AF19" s="37">
        <v>4</v>
      </c>
      <c r="AG19" s="37">
        <v>0</v>
      </c>
      <c r="AH19" s="37">
        <v>0</v>
      </c>
      <c r="AI19" s="37">
        <v>2</v>
      </c>
      <c r="AJ19" s="37">
        <v>0</v>
      </c>
      <c r="AK19" s="37">
        <v>0</v>
      </c>
      <c r="AL19" s="37">
        <v>7.8729582162221673E-2</v>
      </c>
      <c r="AM19" s="37">
        <v>7.8729582162221728E-2</v>
      </c>
      <c r="AN19" s="37">
        <v>6.4227778284099967E-18</v>
      </c>
      <c r="AO19" s="37">
        <v>1.468063503636571E-17</v>
      </c>
      <c r="AP19" s="37">
        <v>2.844373038295856E-17</v>
      </c>
      <c r="AQ19" s="37">
        <v>3.6701587590914267E-18</v>
      </c>
      <c r="AR19" s="37">
        <v>6.7618332081141874E-3</v>
      </c>
      <c r="AS19" s="37">
        <v>6.7618332081141874E-3</v>
      </c>
      <c r="AT19" s="37">
        <v>1.811827747468242E-3</v>
      </c>
      <c r="AU19" s="37">
        <v>1.1711838668760299E-2</v>
      </c>
      <c r="AV19" s="37">
        <v>0.29382280068807981</v>
      </c>
      <c r="AW19" s="37">
        <v>-0.22727272727272721</v>
      </c>
      <c r="AX19" s="37">
        <v>-7.8729582162221673E-2</v>
      </c>
      <c r="AY19" s="37">
        <v>-7.8729582162221728E-2</v>
      </c>
      <c r="AZ19" s="37">
        <v>-6.4227778284099967E-18</v>
      </c>
      <c r="BA19" s="37">
        <v>1.468063503636571E-17</v>
      </c>
      <c r="BB19" s="37">
        <v>-2.844373038295856E-17</v>
      </c>
      <c r="BC19" s="37">
        <v>3.6701587590914267E-18</v>
      </c>
      <c r="BD19" s="37">
        <v>0.36683325488510449</v>
      </c>
      <c r="BE19" s="37">
        <v>-0.43012772351615319</v>
      </c>
      <c r="BF19" s="37">
        <v>-0.65806839733154732</v>
      </c>
      <c r="BG19" s="37">
        <v>-0.28173478575406619</v>
      </c>
      <c r="BH19" s="37">
        <v>0.4403041932935487</v>
      </c>
      <c r="BI19" s="37">
        <v>0.47823480577956301</v>
      </c>
      <c r="BJ19" s="37" t="s">
        <v>487</v>
      </c>
      <c r="BK19" s="37" t="s">
        <v>488</v>
      </c>
      <c r="BL19" s="26"/>
      <c r="BM19" s="26"/>
      <c r="BN19" s="26"/>
      <c r="BO19" s="26"/>
      <c r="BP19" s="26"/>
      <c r="BQ19" s="26"/>
      <c r="BR19" s="26"/>
      <c r="BS19" s="26"/>
    </row>
    <row r="20" spans="1:71" x14ac:dyDescent="0.3">
      <c r="T20" s="18"/>
    </row>
    <row r="21" spans="1:71" x14ac:dyDescent="0.3">
      <c r="A21" s="8" t="s">
        <v>60</v>
      </c>
      <c r="B21" s="17" t="s">
        <v>1</v>
      </c>
      <c r="C21" s="17" t="s">
        <v>61</v>
      </c>
      <c r="D21" s="17" t="s">
        <v>4</v>
      </c>
      <c r="E21" s="17" t="s">
        <v>5</v>
      </c>
      <c r="F21" s="17" t="s">
        <v>6</v>
      </c>
      <c r="G21" s="17" t="s">
        <v>7</v>
      </c>
      <c r="H21" s="17" t="s">
        <v>8</v>
      </c>
      <c r="I21" s="17" t="s">
        <v>9</v>
      </c>
      <c r="J21" s="17" t="s">
        <v>10</v>
      </c>
      <c r="K21" s="17" t="s">
        <v>11</v>
      </c>
      <c r="L21" s="17" t="s">
        <v>12</v>
      </c>
      <c r="M21" s="17" t="s">
        <v>13</v>
      </c>
      <c r="N21" s="17" t="s">
        <v>14</v>
      </c>
      <c r="O21" s="17" t="s">
        <v>15</v>
      </c>
      <c r="P21" s="17" t="s">
        <v>16</v>
      </c>
      <c r="Q21" s="17" t="s">
        <v>17</v>
      </c>
      <c r="R21" s="17" t="s">
        <v>18</v>
      </c>
      <c r="S21" s="17" t="s">
        <v>19</v>
      </c>
      <c r="T21" s="17" t="s">
        <v>20</v>
      </c>
      <c r="U21" s="17" t="s">
        <v>21</v>
      </c>
      <c r="V21" s="17" t="s">
        <v>94</v>
      </c>
      <c r="W21" s="17" t="s">
        <v>95</v>
      </c>
      <c r="X21" s="17" t="s">
        <v>22</v>
      </c>
      <c r="Y21" s="17" t="s">
        <v>23</v>
      </c>
      <c r="Z21" s="17" t="s">
        <v>24</v>
      </c>
      <c r="AA21" s="17" t="s">
        <v>25</v>
      </c>
      <c r="AB21" s="17" t="s">
        <v>26</v>
      </c>
      <c r="AC21" s="17" t="s">
        <v>27</v>
      </c>
      <c r="AD21" s="17" t="s">
        <v>28</v>
      </c>
      <c r="AE21" s="17" t="s">
        <v>29</v>
      </c>
      <c r="AF21" s="17" t="s">
        <v>30</v>
      </c>
      <c r="AG21" s="17" t="s">
        <v>31</v>
      </c>
      <c r="AH21" s="17" t="s">
        <v>32</v>
      </c>
      <c r="AI21" s="17" t="s">
        <v>33</v>
      </c>
      <c r="AJ21" s="17" t="s">
        <v>34</v>
      </c>
      <c r="AK21" s="17" t="s">
        <v>35</v>
      </c>
      <c r="AL21" s="17" t="s">
        <v>36</v>
      </c>
      <c r="AM21" s="17" t="s">
        <v>37</v>
      </c>
      <c r="AN21" s="17" t="s">
        <v>38</v>
      </c>
      <c r="AO21" s="17" t="s">
        <v>39</v>
      </c>
      <c r="AP21" s="17" t="s">
        <v>40</v>
      </c>
      <c r="AQ21" s="17" t="s">
        <v>41</v>
      </c>
      <c r="AR21" s="17" t="s">
        <v>42</v>
      </c>
      <c r="AS21" s="17" t="s">
        <v>43</v>
      </c>
      <c r="AT21" s="17" t="s">
        <v>44</v>
      </c>
      <c r="AU21" s="17" t="s">
        <v>45</v>
      </c>
      <c r="AV21" s="17" t="s">
        <v>46</v>
      </c>
      <c r="AW21" s="17" t="s">
        <v>47</v>
      </c>
      <c r="AX21" s="17" t="s">
        <v>48</v>
      </c>
      <c r="AY21" s="17" t="s">
        <v>49</v>
      </c>
      <c r="AZ21" s="17" t="s">
        <v>50</v>
      </c>
      <c r="BA21" s="17" t="s">
        <v>51</v>
      </c>
      <c r="BB21" s="17" t="s">
        <v>52</v>
      </c>
      <c r="BC21" s="17" t="s">
        <v>53</v>
      </c>
      <c r="BD21" s="17" t="s">
        <v>54</v>
      </c>
      <c r="BE21" s="17" t="s">
        <v>55</v>
      </c>
      <c r="BF21" s="17" t="s">
        <v>56</v>
      </c>
      <c r="BG21" s="17" t="s">
        <v>57</v>
      </c>
      <c r="BH21" s="17" t="s">
        <v>355</v>
      </c>
      <c r="BI21" s="17" t="s">
        <v>356</v>
      </c>
      <c r="BJ21" s="17" t="s">
        <v>58</v>
      </c>
      <c r="BK21" s="17" t="s">
        <v>59</v>
      </c>
      <c r="BL21" s="17"/>
      <c r="BM21" s="26"/>
      <c r="BN21" s="26"/>
      <c r="BO21" s="26"/>
    </row>
    <row r="22" spans="1:71" x14ac:dyDescent="0.3">
      <c r="B22" s="32">
        <v>156.47065901756289</v>
      </c>
      <c r="C22" s="32">
        <v>0.32551482522980901</v>
      </c>
      <c r="D22" s="32">
        <v>11291</v>
      </c>
      <c r="E22" s="32">
        <v>0.3666666666666667</v>
      </c>
      <c r="F22" s="32">
        <v>1</v>
      </c>
      <c r="G22" s="32">
        <v>32</v>
      </c>
      <c r="H22" s="32">
        <v>0</v>
      </c>
      <c r="I22" s="32">
        <v>0</v>
      </c>
      <c r="J22" s="32">
        <v>0</v>
      </c>
      <c r="K22" s="32">
        <v>0.61624556694947974</v>
      </c>
      <c r="L22" s="32">
        <v>0.2105263157894737</v>
      </c>
      <c r="M22" s="32">
        <v>0</v>
      </c>
      <c r="N22" s="32">
        <v>0.10526315789473679</v>
      </c>
      <c r="O22" s="32">
        <v>0.10526315789473679</v>
      </c>
      <c r="P22" s="32">
        <v>0.2105263157894737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32</v>
      </c>
      <c r="W22" s="32">
        <v>0.95102387804563493</v>
      </c>
      <c r="X22" s="32">
        <v>2</v>
      </c>
      <c r="Y22" s="32">
        <v>2</v>
      </c>
      <c r="Z22" s="32">
        <v>4</v>
      </c>
      <c r="AA22" s="32">
        <v>4</v>
      </c>
      <c r="AB22" s="32">
        <v>0</v>
      </c>
      <c r="AC22" s="32">
        <v>8</v>
      </c>
      <c r="AD22" s="32">
        <v>0</v>
      </c>
      <c r="AE22" s="32">
        <v>4</v>
      </c>
      <c r="AF22" s="32">
        <v>4</v>
      </c>
      <c r="AG22" s="32">
        <v>2</v>
      </c>
      <c r="AH22" s="32">
        <v>2</v>
      </c>
      <c r="AI22" s="32">
        <v>0</v>
      </c>
      <c r="AJ22" s="32">
        <v>0.1372595264191645</v>
      </c>
      <c r="AK22" s="32">
        <v>0.12500000000000011</v>
      </c>
      <c r="AL22" s="32">
        <v>0</v>
      </c>
      <c r="AM22" s="32">
        <v>0</v>
      </c>
      <c r="AN22" s="32">
        <v>6.9388939039072284E-18</v>
      </c>
      <c r="AO22" s="32">
        <v>2.775557561562891E-17</v>
      </c>
      <c r="AP22" s="32">
        <v>0</v>
      </c>
      <c r="AQ22" s="32">
        <v>6.9388939039072284E-18</v>
      </c>
      <c r="AR22" s="32">
        <v>1.502583931661927E-2</v>
      </c>
      <c r="AS22" s="32">
        <v>1.5624999999999939E-2</v>
      </c>
      <c r="AT22" s="32">
        <v>0.1305711210707329</v>
      </c>
      <c r="AU22" s="32">
        <v>5.3280859803144197E-2</v>
      </c>
      <c r="AV22" s="32">
        <v>0.2042468245269452</v>
      </c>
      <c r="AW22" s="32">
        <v>-0.125</v>
      </c>
      <c r="AX22" s="32">
        <v>0</v>
      </c>
      <c r="AY22" s="32">
        <v>0</v>
      </c>
      <c r="AZ22" s="32">
        <v>6.9388939039072284E-18</v>
      </c>
      <c r="BA22" s="32">
        <v>-2.775557561562891E-17</v>
      </c>
      <c r="BB22" s="32">
        <v>0</v>
      </c>
      <c r="BC22" s="32">
        <v>-6.9388939039072284E-18</v>
      </c>
      <c r="BD22" s="32">
        <v>0.48698229783308389</v>
      </c>
      <c r="BE22" s="32">
        <v>-0.15429687499999989</v>
      </c>
      <c r="BF22" s="32">
        <v>-0.39551057633645381</v>
      </c>
      <c r="BG22" s="32">
        <v>-0.2207349906130259</v>
      </c>
      <c r="BH22" s="32">
        <v>0.25741524040569058</v>
      </c>
      <c r="BI22" s="32">
        <v>0.28218760354231009</v>
      </c>
      <c r="BJ22" s="32" t="s">
        <v>408</v>
      </c>
      <c r="BK22" s="32" t="s">
        <v>409</v>
      </c>
      <c r="BL22" s="32"/>
      <c r="BM22" s="26"/>
      <c r="BN22" s="26"/>
      <c r="BO22" s="26"/>
    </row>
    <row r="23" spans="1:71" x14ac:dyDescent="0.3">
      <c r="B23" s="32"/>
      <c r="C23" s="32"/>
      <c r="D23" s="32"/>
      <c r="E23" s="32"/>
      <c r="F23" s="32">
        <v>2</v>
      </c>
      <c r="G23" s="32">
        <v>28</v>
      </c>
      <c r="H23" s="32">
        <v>0</v>
      </c>
      <c r="I23" s="32">
        <v>0</v>
      </c>
      <c r="J23" s="32">
        <v>5.9476233462061947E-18</v>
      </c>
      <c r="K23" s="32">
        <v>0.49374431710563949</v>
      </c>
      <c r="L23" s="32">
        <v>0.2105263157894737</v>
      </c>
      <c r="M23" s="32">
        <v>0</v>
      </c>
      <c r="N23" s="32">
        <v>0.10526315789473679</v>
      </c>
      <c r="O23" s="32">
        <v>0.10526315789473679</v>
      </c>
      <c r="P23" s="32">
        <v>0.2105263157894737</v>
      </c>
      <c r="Q23" s="32">
        <v>0</v>
      </c>
      <c r="R23" s="32">
        <v>0</v>
      </c>
      <c r="S23" s="32">
        <v>0</v>
      </c>
      <c r="T23" s="32">
        <v>2.9738116731030981E-18</v>
      </c>
      <c r="U23" s="32">
        <v>0</v>
      </c>
      <c r="V23" s="32">
        <v>28</v>
      </c>
      <c r="W23" s="32">
        <v>1.0025059734273709</v>
      </c>
      <c r="X23" s="32">
        <v>2</v>
      </c>
      <c r="Y23" s="32">
        <v>2</v>
      </c>
      <c r="Z23" s="32">
        <v>4</v>
      </c>
      <c r="AA23" s="32">
        <v>2</v>
      </c>
      <c r="AB23" s="32">
        <v>0</v>
      </c>
      <c r="AC23" s="32">
        <v>8</v>
      </c>
      <c r="AD23" s="32">
        <v>0</v>
      </c>
      <c r="AE23" s="32">
        <v>2</v>
      </c>
      <c r="AF23" s="32">
        <v>4</v>
      </c>
      <c r="AG23" s="32">
        <v>2</v>
      </c>
      <c r="AH23" s="32">
        <v>2</v>
      </c>
      <c r="AI23" s="32">
        <v>0</v>
      </c>
      <c r="AJ23" s="32">
        <v>0.104578686795554</v>
      </c>
      <c r="AK23" s="32">
        <v>8.3266726846886741E-17</v>
      </c>
      <c r="AL23" s="32">
        <v>1.9825411154020651E-18</v>
      </c>
      <c r="AM23" s="32">
        <v>3.9650822308041303E-18</v>
      </c>
      <c r="AN23" s="32">
        <v>0</v>
      </c>
      <c r="AO23" s="32">
        <v>0</v>
      </c>
      <c r="AP23" s="32">
        <v>0</v>
      </c>
      <c r="AQ23" s="32">
        <v>9.063045098980869E-18</v>
      </c>
      <c r="AR23" s="32">
        <v>3.8951231902793433E-2</v>
      </c>
      <c r="AS23" s="32">
        <v>0.21647230320699701</v>
      </c>
      <c r="AT23" s="32">
        <v>0.2063971680293292</v>
      </c>
      <c r="AU23" s="32">
        <v>6.8171095924722508E-2</v>
      </c>
      <c r="AV23" s="32">
        <v>0.16199637088793739</v>
      </c>
      <c r="AW23" s="32">
        <v>-7.1428571428571438E-2</v>
      </c>
      <c r="AX23" s="32">
        <v>-1.9825411154020651E-18</v>
      </c>
      <c r="AY23" s="32">
        <v>-3.9650822308041303E-18</v>
      </c>
      <c r="AZ23" s="32">
        <v>0</v>
      </c>
      <c r="BA23" s="32">
        <v>0</v>
      </c>
      <c r="BB23" s="32">
        <v>0</v>
      </c>
      <c r="BC23" s="32">
        <v>9.063045098980869E-18</v>
      </c>
      <c r="BD23" s="32">
        <v>0.47947503350011339</v>
      </c>
      <c r="BE23" s="32">
        <v>-7.2521865889212792E-2</v>
      </c>
      <c r="BF23" s="32">
        <v>-0.33467842661462022</v>
      </c>
      <c r="BG23" s="32">
        <v>-0.15906589049101941</v>
      </c>
      <c r="BH23" s="32">
        <v>0.20586870361209059</v>
      </c>
      <c r="BI23" s="32">
        <v>0.2382766726288757</v>
      </c>
      <c r="BJ23" s="32" t="s">
        <v>410</v>
      </c>
      <c r="BK23" s="32" t="s">
        <v>357</v>
      </c>
      <c r="BL23" s="32"/>
      <c r="BM23" s="26"/>
      <c r="BN23" s="26"/>
      <c r="BO23" s="26"/>
    </row>
    <row r="24" spans="1:71" x14ac:dyDescent="0.3">
      <c r="B24" s="32"/>
      <c r="C24" s="32"/>
      <c r="D24" s="32"/>
      <c r="E24" s="32"/>
      <c r="F24" s="32">
        <v>3</v>
      </c>
      <c r="G24" s="32">
        <v>20</v>
      </c>
      <c r="H24" s="32">
        <v>0</v>
      </c>
      <c r="I24" s="32">
        <v>0</v>
      </c>
      <c r="J24" s="32">
        <v>1.71635661783295E-18</v>
      </c>
      <c r="K24" s="32">
        <v>0.64514221232134439</v>
      </c>
      <c r="L24" s="32">
        <v>0.10526315789473679</v>
      </c>
      <c r="M24" s="32">
        <v>0</v>
      </c>
      <c r="N24" s="32">
        <v>0.10526315789473679</v>
      </c>
      <c r="O24" s="32">
        <v>0.10526315789473679</v>
      </c>
      <c r="P24" s="32">
        <v>0.2105263157894737</v>
      </c>
      <c r="Q24" s="32">
        <v>0</v>
      </c>
      <c r="R24" s="32">
        <v>0</v>
      </c>
      <c r="S24" s="32">
        <v>0</v>
      </c>
      <c r="T24" s="32">
        <v>8.58178308916475E-19</v>
      </c>
      <c r="U24" s="32">
        <v>0</v>
      </c>
      <c r="V24" s="32">
        <v>20</v>
      </c>
      <c r="W24" s="32">
        <v>0.62623395457682429</v>
      </c>
      <c r="X24" s="32">
        <v>2</v>
      </c>
      <c r="Y24" s="32">
        <v>0</v>
      </c>
      <c r="Z24" s="32">
        <v>4</v>
      </c>
      <c r="AA24" s="32">
        <v>2</v>
      </c>
      <c r="AB24" s="32">
        <v>0</v>
      </c>
      <c r="AC24" s="32">
        <v>4</v>
      </c>
      <c r="AD24" s="32">
        <v>0</v>
      </c>
      <c r="AE24" s="32">
        <v>2</v>
      </c>
      <c r="AF24" s="32">
        <v>4</v>
      </c>
      <c r="AG24" s="32">
        <v>0</v>
      </c>
      <c r="AH24" s="32">
        <v>2</v>
      </c>
      <c r="AI24" s="32">
        <v>0</v>
      </c>
      <c r="AJ24" s="32">
        <v>0.14641016151377551</v>
      </c>
      <c r="AK24" s="32">
        <v>5.5511151231257827E-17</v>
      </c>
      <c r="AL24" s="32">
        <v>0</v>
      </c>
      <c r="AM24" s="32">
        <v>1.71635661783295E-18</v>
      </c>
      <c r="AN24" s="32">
        <v>4.4408920985006263E-18</v>
      </c>
      <c r="AO24" s="32">
        <v>0</v>
      </c>
      <c r="AP24" s="32">
        <v>1.7763568394002511E-17</v>
      </c>
      <c r="AQ24" s="32">
        <v>0</v>
      </c>
      <c r="AR24" s="32">
        <v>1.140461006964855E-4</v>
      </c>
      <c r="AS24" s="32">
        <v>3.9000000000000028E-2</v>
      </c>
      <c r="AT24" s="32">
        <v>0.12546925639128059</v>
      </c>
      <c r="AU24" s="32">
        <v>5.1961524227066569E-3</v>
      </c>
      <c r="AV24" s="32">
        <v>0.12679491924311229</v>
      </c>
      <c r="AW24" s="32">
        <v>-0.2</v>
      </c>
      <c r="AX24" s="32">
        <v>0</v>
      </c>
      <c r="AY24" s="32">
        <v>-1.71635661783295E-18</v>
      </c>
      <c r="AZ24" s="32">
        <v>4.4408920985006263E-18</v>
      </c>
      <c r="BA24" s="32">
        <v>0</v>
      </c>
      <c r="BB24" s="32">
        <v>-1.7763568394002511E-17</v>
      </c>
      <c r="BC24" s="32">
        <v>0</v>
      </c>
      <c r="BD24" s="32">
        <v>0.37107179676972452</v>
      </c>
      <c r="BE24" s="32">
        <v>-0.35</v>
      </c>
      <c r="BF24" s="32">
        <v>-0.46847302994931889</v>
      </c>
      <c r="BG24" s="32">
        <v>-0.17666918237202561</v>
      </c>
      <c r="BH24" s="32">
        <v>0.29983102884360668</v>
      </c>
      <c r="BI24" s="32">
        <v>0.34022386575963343</v>
      </c>
      <c r="BJ24" s="32" t="s">
        <v>411</v>
      </c>
      <c r="BK24" s="32" t="s">
        <v>358</v>
      </c>
      <c r="BL24" s="32"/>
      <c r="BM24" s="26"/>
      <c r="BN24" s="26"/>
      <c r="BO24" s="26"/>
    </row>
    <row r="25" spans="1:71" x14ac:dyDescent="0.3">
      <c r="B25" s="32"/>
      <c r="C25" s="32"/>
      <c r="D25" s="32"/>
      <c r="E25" s="32"/>
      <c r="F25" s="32">
        <v>4</v>
      </c>
      <c r="G25" s="32">
        <v>18</v>
      </c>
      <c r="H25" s="32">
        <v>0</v>
      </c>
      <c r="I25" s="32">
        <v>0</v>
      </c>
      <c r="J25" s="32">
        <v>0.1111111111111111</v>
      </c>
      <c r="K25" s="32">
        <v>0.522638921204442</v>
      </c>
      <c r="L25" s="32">
        <v>0.10526315789473679</v>
      </c>
      <c r="M25" s="32">
        <v>0</v>
      </c>
      <c r="N25" s="32">
        <v>0.10526315789473679</v>
      </c>
      <c r="O25" s="32">
        <v>5.2631578947368418E-2</v>
      </c>
      <c r="P25" s="32">
        <v>0.15789473684210531</v>
      </c>
      <c r="Q25" s="32">
        <v>0</v>
      </c>
      <c r="R25" s="32">
        <v>0</v>
      </c>
      <c r="S25" s="32">
        <v>0</v>
      </c>
      <c r="T25" s="32">
        <v>5.5555555555555559E-2</v>
      </c>
      <c r="U25" s="32">
        <v>0</v>
      </c>
      <c r="V25" s="32">
        <v>18</v>
      </c>
      <c r="W25" s="32">
        <v>0.63445513958856858</v>
      </c>
      <c r="X25" s="32">
        <v>2</v>
      </c>
      <c r="Y25" s="32">
        <v>0</v>
      </c>
      <c r="Z25" s="32">
        <v>2</v>
      </c>
      <c r="AA25" s="32">
        <v>2</v>
      </c>
      <c r="AB25" s="32">
        <v>0</v>
      </c>
      <c r="AC25" s="32">
        <v>4</v>
      </c>
      <c r="AD25" s="32">
        <v>0</v>
      </c>
      <c r="AE25" s="32">
        <v>2</v>
      </c>
      <c r="AF25" s="32">
        <v>4</v>
      </c>
      <c r="AG25" s="32">
        <v>0</v>
      </c>
      <c r="AH25" s="32">
        <v>2</v>
      </c>
      <c r="AI25" s="32">
        <v>0</v>
      </c>
      <c r="AJ25" s="32">
        <v>0.16267795723752829</v>
      </c>
      <c r="AK25" s="32">
        <v>1.110223024625157E-16</v>
      </c>
      <c r="AL25" s="32">
        <v>0.1111111111111111</v>
      </c>
      <c r="AM25" s="32">
        <v>1.170012374848953E-17</v>
      </c>
      <c r="AN25" s="32">
        <v>1.0965165675310191E-17</v>
      </c>
      <c r="AO25" s="32">
        <v>1.0965165675310191E-17</v>
      </c>
      <c r="AP25" s="32">
        <v>5.4825828376550937E-18</v>
      </c>
      <c r="AQ25" s="32">
        <v>0</v>
      </c>
      <c r="AR25" s="32">
        <v>6.590347126073598E-2</v>
      </c>
      <c r="AS25" s="32">
        <v>0.16049382716049379</v>
      </c>
      <c r="AT25" s="32">
        <v>0.32983541633033447</v>
      </c>
      <c r="AU25" s="32">
        <v>7.127781101106484E-3</v>
      </c>
      <c r="AV25" s="32">
        <v>0.14088324360345811</v>
      </c>
      <c r="AW25" s="32">
        <v>-0.1111111111111111</v>
      </c>
      <c r="AX25" s="32">
        <v>0.1111111111111111</v>
      </c>
      <c r="AY25" s="32">
        <v>1.170012374848953E-17</v>
      </c>
      <c r="AZ25" s="32">
        <v>1.0965165675310191E-17</v>
      </c>
      <c r="BA25" s="32">
        <v>1.0965165675310191E-17</v>
      </c>
      <c r="BB25" s="32">
        <v>5.4825828376550937E-18</v>
      </c>
      <c r="BC25" s="32">
        <v>0</v>
      </c>
      <c r="BD25" s="32">
        <v>0.41847983095984159</v>
      </c>
      <c r="BE25" s="32">
        <v>-0.25651577503429351</v>
      </c>
      <c r="BF25" s="32">
        <v>-0.33731661257567319</v>
      </c>
      <c r="BG25" s="32">
        <v>-0.18532230862876881</v>
      </c>
      <c r="BH25" s="32">
        <v>0.22455658383181501</v>
      </c>
      <c r="BI25" s="32">
        <v>0.22663304448367089</v>
      </c>
      <c r="BJ25" s="32" t="s">
        <v>412</v>
      </c>
      <c r="BK25" s="32" t="s">
        <v>359</v>
      </c>
      <c r="BL25" s="32"/>
      <c r="BM25" s="26"/>
      <c r="BN25" s="26"/>
      <c r="BO25" s="26"/>
    </row>
    <row r="26" spans="1:71" x14ac:dyDescent="0.3">
      <c r="B26" s="32"/>
      <c r="C26" s="32"/>
      <c r="D26" s="32"/>
      <c r="E26" s="32"/>
      <c r="F26" s="32">
        <v>5</v>
      </c>
      <c r="G26" s="32">
        <v>16</v>
      </c>
      <c r="H26" s="32">
        <v>0</v>
      </c>
      <c r="I26" s="32">
        <v>0</v>
      </c>
      <c r="J26" s="32">
        <v>0</v>
      </c>
      <c r="K26" s="32">
        <v>0.62745632742215895</v>
      </c>
      <c r="L26" s="32">
        <v>0.10526315789473679</v>
      </c>
      <c r="M26" s="32">
        <v>0</v>
      </c>
      <c r="N26" s="32">
        <v>5.2631578947368418E-2</v>
      </c>
      <c r="O26" s="32">
        <v>5.2631578947368418E-2</v>
      </c>
      <c r="P26" s="32">
        <v>0.10526315789473679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16</v>
      </c>
      <c r="W26" s="32">
        <v>0.73018481930246226</v>
      </c>
      <c r="X26" s="32">
        <v>2</v>
      </c>
      <c r="Y26" s="32">
        <v>0</v>
      </c>
      <c r="Z26" s="32">
        <v>2</v>
      </c>
      <c r="AA26" s="32">
        <v>2</v>
      </c>
      <c r="AB26" s="32">
        <v>0</v>
      </c>
      <c r="AC26" s="32">
        <v>4</v>
      </c>
      <c r="AD26" s="32">
        <v>0</v>
      </c>
      <c r="AE26" s="32">
        <v>2</v>
      </c>
      <c r="AF26" s="32">
        <v>2</v>
      </c>
      <c r="AG26" s="32">
        <v>0</v>
      </c>
      <c r="AH26" s="32">
        <v>2</v>
      </c>
      <c r="AI26" s="32">
        <v>0</v>
      </c>
      <c r="AJ26" s="32">
        <v>0.1830127018922193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7.6086659083834829E-2</v>
      </c>
      <c r="AS26" s="32">
        <v>7.0312500000000056E-2</v>
      </c>
      <c r="AT26" s="32">
        <v>9.1451338796406656E-2</v>
      </c>
      <c r="AU26" s="32">
        <v>8.1189881604791014E-2</v>
      </c>
      <c r="AV26" s="32">
        <v>0.15849364905389041</v>
      </c>
      <c r="AW26" s="32">
        <v>5.5511151231257827E-17</v>
      </c>
      <c r="AX26" s="32">
        <v>0</v>
      </c>
      <c r="AY26" s="32">
        <v>0</v>
      </c>
      <c r="AZ26" s="32">
        <v>0</v>
      </c>
      <c r="BA26" s="32">
        <v>0</v>
      </c>
      <c r="BB26" s="32">
        <v>0</v>
      </c>
      <c r="BC26" s="32">
        <v>0</v>
      </c>
      <c r="BD26" s="32">
        <v>0.42592147806586822</v>
      </c>
      <c r="BE26" s="32">
        <v>-0.24023437499999989</v>
      </c>
      <c r="BF26" s="32">
        <v>-0.43463035861077998</v>
      </c>
      <c r="BG26" s="32">
        <v>-0.19282596881137901</v>
      </c>
      <c r="BH26" s="32">
        <v>0.27638681179017083</v>
      </c>
      <c r="BI26" s="32">
        <v>0.31356264259515182</v>
      </c>
      <c r="BJ26" s="32" t="s">
        <v>413</v>
      </c>
      <c r="BK26" s="32" t="s">
        <v>360</v>
      </c>
      <c r="BL26" s="32"/>
      <c r="BM26" s="26"/>
      <c r="BN26" s="26"/>
      <c r="BO26" s="26"/>
    </row>
    <row r="27" spans="1:71" x14ac:dyDescent="0.3">
      <c r="B27" s="32"/>
      <c r="C27" s="32"/>
      <c r="D27" s="32"/>
      <c r="E27" s="32"/>
      <c r="F27" s="32">
        <v>6</v>
      </c>
      <c r="G27" s="32">
        <v>22</v>
      </c>
      <c r="H27" s="32">
        <v>0</v>
      </c>
      <c r="I27" s="32">
        <v>0</v>
      </c>
      <c r="J27" s="32">
        <v>0.1574591643244434</v>
      </c>
      <c r="K27" s="32">
        <v>0.57091536156216172</v>
      </c>
      <c r="L27" s="32">
        <v>0.10526315789473679</v>
      </c>
      <c r="M27" s="32">
        <v>0</v>
      </c>
      <c r="N27" s="32">
        <v>0.10526315789473679</v>
      </c>
      <c r="O27" s="32">
        <v>0.10526315789473679</v>
      </c>
      <c r="P27" s="32">
        <v>0.2105263157894737</v>
      </c>
      <c r="Q27" s="32">
        <v>0</v>
      </c>
      <c r="R27" s="32">
        <v>0</v>
      </c>
      <c r="S27" s="32">
        <v>0</v>
      </c>
      <c r="T27" s="32">
        <v>7.8729582162221701E-2</v>
      </c>
      <c r="U27" s="32">
        <v>0</v>
      </c>
      <c r="V27" s="32">
        <v>22</v>
      </c>
      <c r="W27" s="32">
        <v>0.75381285686942445</v>
      </c>
      <c r="X27" s="32">
        <v>2</v>
      </c>
      <c r="Y27" s="32">
        <v>2</v>
      </c>
      <c r="Z27" s="32">
        <v>4</v>
      </c>
      <c r="AA27" s="32">
        <v>2</v>
      </c>
      <c r="AB27" s="32">
        <v>0</v>
      </c>
      <c r="AC27" s="32">
        <v>4</v>
      </c>
      <c r="AD27" s="32">
        <v>0</v>
      </c>
      <c r="AE27" s="32">
        <v>2</v>
      </c>
      <c r="AF27" s="32">
        <v>4</v>
      </c>
      <c r="AG27" s="32">
        <v>0</v>
      </c>
      <c r="AH27" s="32">
        <v>2</v>
      </c>
      <c r="AI27" s="32">
        <v>0</v>
      </c>
      <c r="AJ27" s="32">
        <v>0.22400923773979589</v>
      </c>
      <c r="AK27" s="32">
        <v>2.775557561562891E-17</v>
      </c>
      <c r="AL27" s="32">
        <v>7.8729582162221715E-2</v>
      </c>
      <c r="AM27" s="32">
        <v>7.8729582162221673E-2</v>
      </c>
      <c r="AN27" s="32">
        <v>7.7990873630692817E-18</v>
      </c>
      <c r="AO27" s="32">
        <v>1.468063503636571E-17</v>
      </c>
      <c r="AP27" s="32">
        <v>0</v>
      </c>
      <c r="AQ27" s="32">
        <v>7.3403175181828534E-18</v>
      </c>
      <c r="AR27" s="32">
        <v>1.50830731237887E-2</v>
      </c>
      <c r="AS27" s="32">
        <v>8.114199849737036E-2</v>
      </c>
      <c r="AT27" s="32">
        <v>0.2483760009527573</v>
      </c>
      <c r="AU27" s="32">
        <v>0.1106118096494024</v>
      </c>
      <c r="AV27" s="32">
        <v>6.9813562948283961E-2</v>
      </c>
      <c r="AW27" s="32">
        <v>-0.22727272727272721</v>
      </c>
      <c r="AX27" s="32">
        <v>-7.8729582162221715E-2</v>
      </c>
      <c r="AY27" s="32">
        <v>7.8729582162221673E-2</v>
      </c>
      <c r="AZ27" s="32">
        <v>-7.7990873630692817E-18</v>
      </c>
      <c r="BA27" s="32">
        <v>1.468063503636571E-17</v>
      </c>
      <c r="BB27" s="32">
        <v>0</v>
      </c>
      <c r="BC27" s="32">
        <v>7.3403175181828534E-18</v>
      </c>
      <c r="BD27" s="32">
        <v>0.35851201496943003</v>
      </c>
      <c r="BE27" s="32">
        <v>-0.34222389181066859</v>
      </c>
      <c r="BF27" s="32">
        <v>-0.41150422412625831</v>
      </c>
      <c r="BG27" s="32">
        <v>-0.15941113743590349</v>
      </c>
      <c r="BH27" s="32">
        <v>0.26414032926672032</v>
      </c>
      <c r="BI27" s="32">
        <v>0.29059520576849829</v>
      </c>
      <c r="BJ27" s="32" t="s">
        <v>414</v>
      </c>
      <c r="BK27" s="32" t="s">
        <v>361</v>
      </c>
      <c r="BL27" s="32"/>
      <c r="BM27" s="26"/>
      <c r="BN27" s="26"/>
      <c r="BO27" s="26"/>
    </row>
    <row r="28" spans="1:71" x14ac:dyDescent="0.3">
      <c r="B28" s="32"/>
      <c r="C28" s="32"/>
      <c r="D28" s="32"/>
      <c r="E28" s="32"/>
      <c r="F28" s="32">
        <v>7</v>
      </c>
      <c r="G28" s="32">
        <v>18</v>
      </c>
      <c r="H28" s="32">
        <v>0</v>
      </c>
      <c r="I28" s="32">
        <v>0</v>
      </c>
      <c r="J28" s="32">
        <v>0.1111111111111111</v>
      </c>
      <c r="K28" s="32">
        <v>0.522638921204442</v>
      </c>
      <c r="L28" s="32">
        <v>0.10526315789473679</v>
      </c>
      <c r="M28" s="32">
        <v>0</v>
      </c>
      <c r="N28" s="32">
        <v>0.10526315789473679</v>
      </c>
      <c r="O28" s="32">
        <v>5.2631578947368418E-2</v>
      </c>
      <c r="P28" s="32">
        <v>0.15789473684210531</v>
      </c>
      <c r="Q28" s="32">
        <v>0</v>
      </c>
      <c r="R28" s="32">
        <v>0</v>
      </c>
      <c r="S28" s="32">
        <v>0</v>
      </c>
      <c r="T28" s="32">
        <v>5.5555555555555559E-2</v>
      </c>
      <c r="U28" s="32">
        <v>0</v>
      </c>
      <c r="V28" s="32">
        <v>18</v>
      </c>
      <c r="W28" s="32">
        <v>0.61453570634831289</v>
      </c>
      <c r="X28" s="32">
        <v>2</v>
      </c>
      <c r="Y28" s="32">
        <v>0</v>
      </c>
      <c r="Z28" s="32">
        <v>2</v>
      </c>
      <c r="AA28" s="32">
        <v>2</v>
      </c>
      <c r="AB28" s="32">
        <v>0</v>
      </c>
      <c r="AC28" s="32">
        <v>4</v>
      </c>
      <c r="AD28" s="32">
        <v>0</v>
      </c>
      <c r="AE28" s="32">
        <v>2</v>
      </c>
      <c r="AF28" s="32">
        <v>4</v>
      </c>
      <c r="AG28" s="32">
        <v>0</v>
      </c>
      <c r="AH28" s="32">
        <v>2</v>
      </c>
      <c r="AI28" s="32">
        <v>0</v>
      </c>
      <c r="AJ28" s="32">
        <v>0.16267795723752829</v>
      </c>
      <c r="AK28" s="32">
        <v>1.110223024625157E-16</v>
      </c>
      <c r="AL28" s="32">
        <v>0.1111111111111111</v>
      </c>
      <c r="AM28" s="32">
        <v>1.170012374848953E-17</v>
      </c>
      <c r="AN28" s="32">
        <v>1.0965165675310191E-17</v>
      </c>
      <c r="AO28" s="32">
        <v>1.0965165675310191E-17</v>
      </c>
      <c r="AP28" s="32">
        <v>5.4825828376550937E-18</v>
      </c>
      <c r="AQ28" s="32">
        <v>0</v>
      </c>
      <c r="AR28" s="32">
        <v>6.590347126073598E-2</v>
      </c>
      <c r="AS28" s="32">
        <v>0.16049382716049379</v>
      </c>
      <c r="AT28" s="32">
        <v>0.32983541633033447</v>
      </c>
      <c r="AU28" s="32">
        <v>7.127781101106484E-3</v>
      </c>
      <c r="AV28" s="32">
        <v>0.14088324360345811</v>
      </c>
      <c r="AW28" s="32">
        <v>-0.1111111111111111</v>
      </c>
      <c r="AX28" s="32">
        <v>0.1111111111111111</v>
      </c>
      <c r="AY28" s="32">
        <v>1.170012374848953E-17</v>
      </c>
      <c r="AZ28" s="32">
        <v>1.0965165675310191E-17</v>
      </c>
      <c r="BA28" s="32">
        <v>1.0965165675310191E-17</v>
      </c>
      <c r="BB28" s="32">
        <v>5.4825828376550937E-18</v>
      </c>
      <c r="BC28" s="32">
        <v>0</v>
      </c>
      <c r="BD28" s="32">
        <v>0.41847983095984159</v>
      </c>
      <c r="BE28" s="32">
        <v>-0.25651577503429351</v>
      </c>
      <c r="BF28" s="32">
        <v>-0.33731661257567319</v>
      </c>
      <c r="BG28" s="32">
        <v>-0.18532230862876881</v>
      </c>
      <c r="BH28" s="32">
        <v>0.22455658383181501</v>
      </c>
      <c r="BI28" s="32">
        <v>0.22663304448367089</v>
      </c>
      <c r="BJ28" s="32" t="s">
        <v>412</v>
      </c>
      <c r="BK28" s="32" t="s">
        <v>359</v>
      </c>
      <c r="BL28" s="32"/>
      <c r="BM28" s="26"/>
      <c r="BN28" s="26"/>
      <c r="BO28" s="26"/>
    </row>
    <row r="29" spans="1:71" x14ac:dyDescent="0.3">
      <c r="B29" s="32"/>
      <c r="C29" s="32"/>
      <c r="D29" s="32"/>
      <c r="E29" s="32"/>
      <c r="F29" s="32">
        <v>8</v>
      </c>
      <c r="G29" s="32">
        <v>24</v>
      </c>
      <c r="H29" s="32">
        <v>0</v>
      </c>
      <c r="I29" s="32">
        <v>0</v>
      </c>
      <c r="J29" s="32">
        <v>1.8503717077085941E-17</v>
      </c>
      <c r="K29" s="32">
        <v>0.52766863118829277</v>
      </c>
      <c r="L29" s="32">
        <v>0.10526315789473679</v>
      </c>
      <c r="M29" s="32">
        <v>0</v>
      </c>
      <c r="N29" s="32">
        <v>0.10526315789473679</v>
      </c>
      <c r="O29" s="32">
        <v>0.10526315789473679</v>
      </c>
      <c r="P29" s="32">
        <v>0.2105263157894737</v>
      </c>
      <c r="Q29" s="32">
        <v>0</v>
      </c>
      <c r="R29" s="32">
        <v>0</v>
      </c>
      <c r="S29" s="32">
        <v>0</v>
      </c>
      <c r="T29" s="32">
        <v>9.2518585385429707E-18</v>
      </c>
      <c r="U29" s="32">
        <v>0</v>
      </c>
      <c r="V29" s="32">
        <v>24</v>
      </c>
      <c r="W29" s="32">
        <v>0.67206866570382751</v>
      </c>
      <c r="X29" s="32">
        <v>2</v>
      </c>
      <c r="Y29" s="32">
        <v>2</v>
      </c>
      <c r="Z29" s="32">
        <v>4</v>
      </c>
      <c r="AA29" s="32">
        <v>2</v>
      </c>
      <c r="AB29" s="32">
        <v>0</v>
      </c>
      <c r="AC29" s="32">
        <v>4</v>
      </c>
      <c r="AD29" s="32">
        <v>0</v>
      </c>
      <c r="AE29" s="32">
        <v>2</v>
      </c>
      <c r="AF29" s="32">
        <v>4</v>
      </c>
      <c r="AG29" s="32">
        <v>2</v>
      </c>
      <c r="AH29" s="32">
        <v>2</v>
      </c>
      <c r="AI29" s="32">
        <v>0</v>
      </c>
      <c r="AJ29" s="32">
        <v>0.28867513459481292</v>
      </c>
      <c r="AK29" s="32">
        <v>1.110223024625157E-16</v>
      </c>
      <c r="AL29" s="32">
        <v>4.6259292692714853E-18</v>
      </c>
      <c r="AM29" s="32">
        <v>1.387778780781446E-17</v>
      </c>
      <c r="AN29" s="32">
        <v>6.1679056923619797E-18</v>
      </c>
      <c r="AO29" s="32">
        <v>0</v>
      </c>
      <c r="AP29" s="32">
        <v>1.2335811384723959E-17</v>
      </c>
      <c r="AQ29" s="32">
        <v>1.2335811384723959E-17</v>
      </c>
      <c r="AR29" s="32">
        <v>6.2975523290309976E-2</v>
      </c>
      <c r="AS29" s="32">
        <v>5.034722222222221E-2</v>
      </c>
      <c r="AT29" s="32">
        <v>0.25843126121623428</v>
      </c>
      <c r="AU29" s="32">
        <v>5.1119555084498093E-2</v>
      </c>
      <c r="AV29" s="32">
        <v>2.2329099369260291E-2</v>
      </c>
      <c r="AW29" s="32">
        <v>-0.25</v>
      </c>
      <c r="AX29" s="32">
        <v>-4.6259292692714853E-18</v>
      </c>
      <c r="AY29" s="32">
        <v>-1.387778780781446E-17</v>
      </c>
      <c r="AZ29" s="32">
        <v>6.1679056923619797E-18</v>
      </c>
      <c r="BA29" s="32">
        <v>0</v>
      </c>
      <c r="BB29" s="32">
        <v>-1.2335811384723959E-17</v>
      </c>
      <c r="BC29" s="32">
        <v>-1.2335811384723959E-17</v>
      </c>
      <c r="BD29" s="32">
        <v>0.33141174301175419</v>
      </c>
      <c r="BE29" s="32">
        <v>-0.34722222222222221</v>
      </c>
      <c r="BF29" s="32">
        <v>-0.34423963941450542</v>
      </c>
      <c r="BG29" s="32">
        <v>-0.18342899177378741</v>
      </c>
      <c r="BH29" s="32">
        <v>0.23507712529741251</v>
      </c>
      <c r="BI29" s="32">
        <v>0.2143876107218555</v>
      </c>
      <c r="BJ29" s="32" t="s">
        <v>415</v>
      </c>
      <c r="BK29" s="32" t="s">
        <v>362</v>
      </c>
      <c r="BL29" s="32"/>
      <c r="BM29" s="26"/>
      <c r="BN29" s="26"/>
      <c r="BO29" s="26"/>
    </row>
    <row r="30" spans="1:71" x14ac:dyDescent="0.3">
      <c r="B30" s="32"/>
      <c r="C30" s="32"/>
      <c r="D30" s="32"/>
      <c r="E30" s="32"/>
      <c r="F30" s="32">
        <v>9</v>
      </c>
      <c r="G30" s="32">
        <v>38</v>
      </c>
      <c r="H30" s="32">
        <v>0</v>
      </c>
      <c r="I30" s="32">
        <v>0</v>
      </c>
      <c r="J30" s="32">
        <v>7.1896073883391504E-2</v>
      </c>
      <c r="K30" s="32">
        <v>0.50933004747636068</v>
      </c>
      <c r="L30" s="32">
        <v>0.2105263157894737</v>
      </c>
      <c r="M30" s="32">
        <v>0</v>
      </c>
      <c r="N30" s="32">
        <v>0.10526315789473679</v>
      </c>
      <c r="O30" s="32">
        <v>0.10526315789473679</v>
      </c>
      <c r="P30" s="32">
        <v>0.2105263157894737</v>
      </c>
      <c r="Q30" s="32">
        <v>0</v>
      </c>
      <c r="R30" s="32">
        <v>0</v>
      </c>
      <c r="S30" s="32">
        <v>0</v>
      </c>
      <c r="T30" s="32">
        <v>3.5948036941695752E-2</v>
      </c>
      <c r="U30" s="32">
        <v>0</v>
      </c>
      <c r="V30" s="32">
        <v>38</v>
      </c>
      <c r="W30" s="32">
        <v>1.0285794571101881</v>
      </c>
      <c r="X30" s="32">
        <v>2</v>
      </c>
      <c r="Y30" s="32">
        <v>2</v>
      </c>
      <c r="Z30" s="32">
        <v>4</v>
      </c>
      <c r="AA30" s="32">
        <v>6</v>
      </c>
      <c r="AB30" s="32">
        <v>0</v>
      </c>
      <c r="AC30" s="32">
        <v>8</v>
      </c>
      <c r="AD30" s="32">
        <v>2</v>
      </c>
      <c r="AE30" s="32">
        <v>6</v>
      </c>
      <c r="AF30" s="32">
        <v>4</v>
      </c>
      <c r="AG30" s="32">
        <v>2</v>
      </c>
      <c r="AH30" s="32">
        <v>2</v>
      </c>
      <c r="AI30" s="32">
        <v>0</v>
      </c>
      <c r="AJ30" s="32">
        <v>7.0006685206431218E-2</v>
      </c>
      <c r="AK30" s="32">
        <v>7.8947368421052641E-2</v>
      </c>
      <c r="AL30" s="32">
        <v>2.6315789473684209E-2</v>
      </c>
      <c r="AM30" s="32">
        <v>4.5580284409707288E-2</v>
      </c>
      <c r="AN30" s="32">
        <v>1.722229622687223E-17</v>
      </c>
      <c r="AO30" s="32">
        <v>9.8413121296412768E-18</v>
      </c>
      <c r="AP30" s="32">
        <v>1.4761968194461919E-17</v>
      </c>
      <c r="AQ30" s="32">
        <v>1.23016401620516E-17</v>
      </c>
      <c r="AR30" s="32">
        <v>6.7209413899247339E-2</v>
      </c>
      <c r="AS30" s="32">
        <v>0.1095640763959761</v>
      </c>
      <c r="AT30" s="32">
        <v>0.21036597493188011</v>
      </c>
      <c r="AU30" s="32">
        <v>5.9974058433825389E-2</v>
      </c>
      <c r="AV30" s="32">
        <v>0.27020918927450333</v>
      </c>
      <c r="AW30" s="32">
        <v>-0.13157894736842099</v>
      </c>
      <c r="AX30" s="32">
        <v>2.6315789473684209E-2</v>
      </c>
      <c r="AY30" s="32">
        <v>4.5580284409707288E-2</v>
      </c>
      <c r="AZ30" s="32">
        <v>-1.722229622687223E-17</v>
      </c>
      <c r="BA30" s="32">
        <v>-9.8413121296412768E-18</v>
      </c>
      <c r="BB30" s="32">
        <v>1.4761968194461919E-17</v>
      </c>
      <c r="BC30" s="32">
        <v>-1.23016401620516E-17</v>
      </c>
      <c r="BD30" s="32">
        <v>0.52108784395863716</v>
      </c>
      <c r="BE30" s="32">
        <v>-0.12676775040093299</v>
      </c>
      <c r="BF30" s="32">
        <v>-0.34657939206330612</v>
      </c>
      <c r="BG30" s="32">
        <v>-0.16275065541305461</v>
      </c>
      <c r="BH30" s="32">
        <v>0.21729476934590641</v>
      </c>
      <c r="BI30" s="32">
        <v>0.27518893913504228</v>
      </c>
      <c r="BJ30" s="32" t="s">
        <v>416</v>
      </c>
      <c r="BK30" s="32" t="s">
        <v>416</v>
      </c>
      <c r="BL30" s="32"/>
      <c r="BM30" s="26"/>
      <c r="BN30" s="26"/>
      <c r="BO30" s="26"/>
    </row>
    <row r="31" spans="1:71" x14ac:dyDescent="0.3">
      <c r="B31" s="32"/>
      <c r="C31" s="32"/>
      <c r="D31" s="32"/>
      <c r="E31" s="32"/>
      <c r="F31" s="32">
        <v>10</v>
      </c>
      <c r="G31" s="32">
        <v>34</v>
      </c>
      <c r="H31" s="32">
        <v>0</v>
      </c>
      <c r="I31" s="32">
        <v>0</v>
      </c>
      <c r="J31" s="32">
        <v>0.1018853416216987</v>
      </c>
      <c r="K31" s="32">
        <v>0.55378081512661226</v>
      </c>
      <c r="L31" s="32">
        <v>0.2105263157894737</v>
      </c>
      <c r="M31" s="32">
        <v>0</v>
      </c>
      <c r="N31" s="32">
        <v>0.10526315789473679</v>
      </c>
      <c r="O31" s="32">
        <v>0.10526315789473679</v>
      </c>
      <c r="P31" s="32">
        <v>0.2105263157894737</v>
      </c>
      <c r="Q31" s="32">
        <v>0</v>
      </c>
      <c r="R31" s="32">
        <v>0</v>
      </c>
      <c r="S31" s="32">
        <v>0</v>
      </c>
      <c r="T31" s="32">
        <v>5.0942670810849328E-2</v>
      </c>
      <c r="U31" s="32">
        <v>0</v>
      </c>
      <c r="V31" s="32">
        <v>34</v>
      </c>
      <c r="W31" s="32">
        <v>0.93778837049881902</v>
      </c>
      <c r="X31" s="32">
        <v>2</v>
      </c>
      <c r="Y31" s="32">
        <v>2</v>
      </c>
      <c r="Z31" s="32">
        <v>4</v>
      </c>
      <c r="AA31" s="32">
        <v>4</v>
      </c>
      <c r="AB31" s="32">
        <v>0</v>
      </c>
      <c r="AC31" s="32">
        <v>8</v>
      </c>
      <c r="AD31" s="32">
        <v>0</v>
      </c>
      <c r="AE31" s="32">
        <v>6</v>
      </c>
      <c r="AF31" s="32">
        <v>4</v>
      </c>
      <c r="AG31" s="32">
        <v>2</v>
      </c>
      <c r="AH31" s="32">
        <v>2</v>
      </c>
      <c r="AI31" s="32">
        <v>0</v>
      </c>
      <c r="AJ31" s="32">
        <v>0.15859720133568431</v>
      </c>
      <c r="AK31" s="32">
        <v>0.20588235294117649</v>
      </c>
      <c r="AL31" s="32">
        <v>5.0942670810849328E-2</v>
      </c>
      <c r="AM31" s="32">
        <v>5.0942670810849341E-2</v>
      </c>
      <c r="AN31" s="32">
        <v>6.1465634581323547E-18</v>
      </c>
      <c r="AO31" s="32">
        <v>0</v>
      </c>
      <c r="AP31" s="32">
        <v>1.2293126916264709E-17</v>
      </c>
      <c r="AQ31" s="32">
        <v>1.2293126916264709E-17</v>
      </c>
      <c r="AR31" s="32">
        <v>4.3016884440047087E-2</v>
      </c>
      <c r="AS31" s="32">
        <v>4.5898636271117392E-2</v>
      </c>
      <c r="AT31" s="32">
        <v>0.16426214705791151</v>
      </c>
      <c r="AU31" s="32">
        <v>8.0556403323730597E-2</v>
      </c>
      <c r="AV31" s="32">
        <v>0.22164407014300719</v>
      </c>
      <c r="AW31" s="32">
        <v>-0.14705882352941169</v>
      </c>
      <c r="AX31" s="32">
        <v>5.0942670810849328E-2</v>
      </c>
      <c r="AY31" s="32">
        <v>5.0942670810849341E-2</v>
      </c>
      <c r="AZ31" s="32">
        <v>6.1465634581323547E-18</v>
      </c>
      <c r="BA31" s="32">
        <v>0</v>
      </c>
      <c r="BB31" s="32">
        <v>-1.2293126916264709E-17</v>
      </c>
      <c r="BC31" s="32">
        <v>-1.2293126916264709E-17</v>
      </c>
      <c r="BD31" s="32">
        <v>0.48548330794307171</v>
      </c>
      <c r="BE31" s="32">
        <v>-0.15560757174842249</v>
      </c>
      <c r="BF31" s="32">
        <v>-0.35300675957797067</v>
      </c>
      <c r="BG31" s="32">
        <v>-0.2007740555486415</v>
      </c>
      <c r="BH31" s="32">
        <v>0.230732017902504</v>
      </c>
      <c r="BI31" s="32">
        <v>0.24958004488627841</v>
      </c>
      <c r="BJ31" s="32" t="s">
        <v>417</v>
      </c>
      <c r="BK31" s="32" t="s">
        <v>418</v>
      </c>
      <c r="BL31" s="32"/>
      <c r="BM31" s="26"/>
      <c r="BN31" s="26"/>
      <c r="BO31" s="26"/>
    </row>
    <row r="32" spans="1:71" x14ac:dyDescent="0.3">
      <c r="B32" s="32"/>
      <c r="C32" s="32"/>
      <c r="D32" s="32"/>
      <c r="E32" s="32"/>
      <c r="F32" s="32">
        <v>11</v>
      </c>
      <c r="G32" s="32">
        <v>30</v>
      </c>
      <c r="H32" s="32">
        <v>0</v>
      </c>
      <c r="I32" s="32">
        <v>0</v>
      </c>
      <c r="J32" s="32">
        <v>0.11547005383792509</v>
      </c>
      <c r="K32" s="32">
        <v>0.70704183640831131</v>
      </c>
      <c r="L32" s="32">
        <v>0.2105263157894737</v>
      </c>
      <c r="M32" s="32">
        <v>0</v>
      </c>
      <c r="N32" s="32">
        <v>0.10526315789473679</v>
      </c>
      <c r="O32" s="32">
        <v>0.10526315789473679</v>
      </c>
      <c r="P32" s="32">
        <v>0.2105263157894737</v>
      </c>
      <c r="Q32" s="32">
        <v>0</v>
      </c>
      <c r="R32" s="32">
        <v>0</v>
      </c>
      <c r="S32" s="32">
        <v>0</v>
      </c>
      <c r="T32" s="32">
        <v>5.7735026918962568E-2</v>
      </c>
      <c r="U32" s="32">
        <v>0</v>
      </c>
      <c r="V32" s="32">
        <v>30</v>
      </c>
      <c r="W32" s="32">
        <v>1.0789594220620931</v>
      </c>
      <c r="X32" s="32">
        <v>2</v>
      </c>
      <c r="Y32" s="32">
        <v>2</v>
      </c>
      <c r="Z32" s="32">
        <v>4</v>
      </c>
      <c r="AA32" s="32">
        <v>4</v>
      </c>
      <c r="AB32" s="32">
        <v>0</v>
      </c>
      <c r="AC32" s="32">
        <v>8</v>
      </c>
      <c r="AD32" s="32">
        <v>0</v>
      </c>
      <c r="AE32" s="32">
        <v>2</v>
      </c>
      <c r="AF32" s="32">
        <v>4</v>
      </c>
      <c r="AG32" s="32">
        <v>2</v>
      </c>
      <c r="AH32" s="32">
        <v>2</v>
      </c>
      <c r="AI32" s="32">
        <v>0</v>
      </c>
      <c r="AJ32" s="32">
        <v>0.12200846792814619</v>
      </c>
      <c r="AK32" s="32">
        <v>6.6666666666666735E-2</v>
      </c>
      <c r="AL32" s="32">
        <v>5.7735026918962561E-2</v>
      </c>
      <c r="AM32" s="32">
        <v>5.7735026918962588E-2</v>
      </c>
      <c r="AN32" s="32">
        <v>1.381610875089084E-17</v>
      </c>
      <c r="AO32" s="32">
        <v>7.8949192862233354E-18</v>
      </c>
      <c r="AP32" s="32">
        <v>7.8949192862233354E-18</v>
      </c>
      <c r="AQ32" s="32">
        <v>0</v>
      </c>
      <c r="AR32" s="32">
        <v>7.639624898855224E-3</v>
      </c>
      <c r="AS32" s="32">
        <v>4.8592592592592632E-2</v>
      </c>
      <c r="AT32" s="32">
        <v>0.1200408690970049</v>
      </c>
      <c r="AU32" s="32">
        <v>3.5410816510297038E-2</v>
      </c>
      <c r="AV32" s="32">
        <v>0.18452994616207491</v>
      </c>
      <c r="AW32" s="32">
        <v>-0.1</v>
      </c>
      <c r="AX32" s="32">
        <v>-5.7735026918962561E-2</v>
      </c>
      <c r="AY32" s="32">
        <v>-5.7735026918962588E-2</v>
      </c>
      <c r="AZ32" s="32">
        <v>-1.381610875089084E-17</v>
      </c>
      <c r="BA32" s="32">
        <v>-7.8949192862233354E-18</v>
      </c>
      <c r="BB32" s="32">
        <v>7.8949192862233354E-18</v>
      </c>
      <c r="BC32" s="32">
        <v>0</v>
      </c>
      <c r="BD32" s="32">
        <v>0.47086799760720338</v>
      </c>
      <c r="BE32" s="32">
        <v>-0.16488888888888889</v>
      </c>
      <c r="BF32" s="32">
        <v>-0.43735511066684613</v>
      </c>
      <c r="BG32" s="32">
        <v>-0.26968672574146518</v>
      </c>
      <c r="BH32" s="32">
        <v>0.29142011565509002</v>
      </c>
      <c r="BI32" s="32">
        <v>0.29304990333994507</v>
      </c>
      <c r="BJ32" s="32" t="s">
        <v>419</v>
      </c>
      <c r="BK32" s="32" t="s">
        <v>420</v>
      </c>
      <c r="BL32" s="32"/>
      <c r="BM32" s="26"/>
      <c r="BN32" s="26"/>
      <c r="BO32" s="26"/>
    </row>
    <row r="33" spans="1:67" x14ac:dyDescent="0.3">
      <c r="B33" s="32"/>
      <c r="C33" s="32"/>
      <c r="D33" s="32"/>
      <c r="E33" s="32"/>
      <c r="F33" s="32">
        <v>12</v>
      </c>
      <c r="G33" s="32">
        <v>28</v>
      </c>
      <c r="H33" s="32">
        <v>0</v>
      </c>
      <c r="I33" s="32">
        <v>0</v>
      </c>
      <c r="J33" s="32">
        <v>5.9476233462061947E-18</v>
      </c>
      <c r="K33" s="32">
        <v>0.49374431710563949</v>
      </c>
      <c r="L33" s="32">
        <v>0.2105263157894737</v>
      </c>
      <c r="M33" s="32">
        <v>0</v>
      </c>
      <c r="N33" s="32">
        <v>0.10526315789473679</v>
      </c>
      <c r="O33" s="32">
        <v>0.10526315789473679</v>
      </c>
      <c r="P33" s="32">
        <v>0.2105263157894737</v>
      </c>
      <c r="Q33" s="32">
        <v>0</v>
      </c>
      <c r="R33" s="32">
        <v>0</v>
      </c>
      <c r="S33" s="32">
        <v>0</v>
      </c>
      <c r="T33" s="32">
        <v>2.9738116731030981E-18</v>
      </c>
      <c r="U33" s="32">
        <v>0</v>
      </c>
      <c r="V33" s="32">
        <v>28</v>
      </c>
      <c r="W33" s="32">
        <v>0.99818482699018363</v>
      </c>
      <c r="X33" s="32">
        <v>2</v>
      </c>
      <c r="Y33" s="32">
        <v>2</v>
      </c>
      <c r="Z33" s="32">
        <v>4</v>
      </c>
      <c r="AA33" s="32">
        <v>2</v>
      </c>
      <c r="AB33" s="32">
        <v>0</v>
      </c>
      <c r="AC33" s="32">
        <v>8</v>
      </c>
      <c r="AD33" s="32">
        <v>0</v>
      </c>
      <c r="AE33" s="32">
        <v>2</v>
      </c>
      <c r="AF33" s="32">
        <v>4</v>
      </c>
      <c r="AG33" s="32">
        <v>2</v>
      </c>
      <c r="AH33" s="32">
        <v>2</v>
      </c>
      <c r="AI33" s="32">
        <v>0</v>
      </c>
      <c r="AJ33" s="32">
        <v>0.104578686795554</v>
      </c>
      <c r="AK33" s="32">
        <v>8.3266726846886741E-17</v>
      </c>
      <c r="AL33" s="32">
        <v>1.9825411154020651E-18</v>
      </c>
      <c r="AM33" s="32">
        <v>3.9650822308041303E-18</v>
      </c>
      <c r="AN33" s="32">
        <v>0</v>
      </c>
      <c r="AO33" s="32">
        <v>0</v>
      </c>
      <c r="AP33" s="32">
        <v>0</v>
      </c>
      <c r="AQ33" s="32">
        <v>9.063045098980869E-18</v>
      </c>
      <c r="AR33" s="32">
        <v>3.8951231902793433E-2</v>
      </c>
      <c r="AS33" s="32">
        <v>0.21647230320699701</v>
      </c>
      <c r="AT33" s="32">
        <v>0.2063971680293292</v>
      </c>
      <c r="AU33" s="32">
        <v>6.8171095924722508E-2</v>
      </c>
      <c r="AV33" s="32">
        <v>0.16199637088793739</v>
      </c>
      <c r="AW33" s="32">
        <v>-7.1428571428571438E-2</v>
      </c>
      <c r="AX33" s="32">
        <v>-1.9825411154020651E-18</v>
      </c>
      <c r="AY33" s="32">
        <v>-3.9650822308041303E-18</v>
      </c>
      <c r="AZ33" s="32">
        <v>0</v>
      </c>
      <c r="BA33" s="32">
        <v>0</v>
      </c>
      <c r="BB33" s="32">
        <v>0</v>
      </c>
      <c r="BC33" s="32">
        <v>9.063045098980869E-18</v>
      </c>
      <c r="BD33" s="32">
        <v>0.47947503350011339</v>
      </c>
      <c r="BE33" s="32">
        <v>-7.2521865889212792E-2</v>
      </c>
      <c r="BF33" s="32">
        <v>-0.33467842661462022</v>
      </c>
      <c r="BG33" s="32">
        <v>-0.15906589049101941</v>
      </c>
      <c r="BH33" s="32">
        <v>0.20586870361209059</v>
      </c>
      <c r="BI33" s="32">
        <v>0.2382766726288757</v>
      </c>
      <c r="BJ33" s="32" t="s">
        <v>410</v>
      </c>
      <c r="BK33" s="32" t="s">
        <v>357</v>
      </c>
      <c r="BL33" s="32"/>
      <c r="BM33" s="26"/>
      <c r="BN33" s="26"/>
      <c r="BO33" s="26"/>
    </row>
    <row r="34" spans="1:67" x14ac:dyDescent="0.3">
      <c r="B34" s="32"/>
      <c r="C34" s="32"/>
      <c r="D34" s="32"/>
      <c r="E34" s="32"/>
      <c r="F34" s="32">
        <v>13</v>
      </c>
      <c r="G34" s="32">
        <v>22</v>
      </c>
      <c r="H34" s="32">
        <v>0</v>
      </c>
      <c r="I34" s="32">
        <v>0</v>
      </c>
      <c r="J34" s="32">
        <v>0.1574591643244434</v>
      </c>
      <c r="K34" s="32">
        <v>0.57091536156216172</v>
      </c>
      <c r="L34" s="32">
        <v>0.10526315789473679</v>
      </c>
      <c r="M34" s="32">
        <v>0</v>
      </c>
      <c r="N34" s="32">
        <v>0.10526315789473679</v>
      </c>
      <c r="O34" s="32">
        <v>0.10526315789473679</v>
      </c>
      <c r="P34" s="32">
        <v>0.2105263157894737</v>
      </c>
      <c r="Q34" s="32">
        <v>0</v>
      </c>
      <c r="R34" s="32">
        <v>0</v>
      </c>
      <c r="S34" s="32">
        <v>0</v>
      </c>
      <c r="T34" s="32">
        <v>7.8729582162221701E-2</v>
      </c>
      <c r="U34" s="32">
        <v>0</v>
      </c>
      <c r="V34" s="32">
        <v>22</v>
      </c>
      <c r="W34" s="32">
        <v>0.78908484883523977</v>
      </c>
      <c r="X34" s="32">
        <v>2</v>
      </c>
      <c r="Y34" s="32">
        <v>2</v>
      </c>
      <c r="Z34" s="32">
        <v>4</v>
      </c>
      <c r="AA34" s="32">
        <v>2</v>
      </c>
      <c r="AB34" s="32">
        <v>0</v>
      </c>
      <c r="AC34" s="32">
        <v>4</v>
      </c>
      <c r="AD34" s="32">
        <v>0</v>
      </c>
      <c r="AE34" s="32">
        <v>2</v>
      </c>
      <c r="AF34" s="32">
        <v>4</v>
      </c>
      <c r="AG34" s="32">
        <v>0</v>
      </c>
      <c r="AH34" s="32">
        <v>2</v>
      </c>
      <c r="AI34" s="32">
        <v>0</v>
      </c>
      <c r="AJ34" s="32">
        <v>0.22400923773979589</v>
      </c>
      <c r="AK34" s="32">
        <v>2.775557561562891E-17</v>
      </c>
      <c r="AL34" s="32">
        <v>7.8729582162221715E-2</v>
      </c>
      <c r="AM34" s="32">
        <v>7.8729582162221673E-2</v>
      </c>
      <c r="AN34" s="32">
        <v>7.7990873630692817E-18</v>
      </c>
      <c r="AO34" s="32">
        <v>1.468063503636571E-17</v>
      </c>
      <c r="AP34" s="32">
        <v>0</v>
      </c>
      <c r="AQ34" s="32">
        <v>7.3403175181828534E-18</v>
      </c>
      <c r="AR34" s="32">
        <v>1.50830731237887E-2</v>
      </c>
      <c r="AS34" s="32">
        <v>8.114199849737036E-2</v>
      </c>
      <c r="AT34" s="32">
        <v>0.2483760009527573</v>
      </c>
      <c r="AU34" s="32">
        <v>0.1106118096494024</v>
      </c>
      <c r="AV34" s="32">
        <v>6.9813562948283961E-2</v>
      </c>
      <c r="AW34" s="32">
        <v>-0.22727272727272721</v>
      </c>
      <c r="AX34" s="32">
        <v>-7.8729582162221715E-2</v>
      </c>
      <c r="AY34" s="32">
        <v>7.8729582162221673E-2</v>
      </c>
      <c r="AZ34" s="32">
        <v>-7.7990873630692817E-18</v>
      </c>
      <c r="BA34" s="32">
        <v>1.468063503636571E-17</v>
      </c>
      <c r="BB34" s="32">
        <v>0</v>
      </c>
      <c r="BC34" s="32">
        <v>7.3403175181828534E-18</v>
      </c>
      <c r="BD34" s="32">
        <v>0.35851201496943003</v>
      </c>
      <c r="BE34" s="32">
        <v>-0.34222389181066859</v>
      </c>
      <c r="BF34" s="32">
        <v>-0.41150422412625831</v>
      </c>
      <c r="BG34" s="32">
        <v>-0.15941113743590349</v>
      </c>
      <c r="BH34" s="32">
        <v>0.26414032926672032</v>
      </c>
      <c r="BI34" s="32">
        <v>0.29059520576849829</v>
      </c>
      <c r="BJ34" s="32" t="s">
        <v>414</v>
      </c>
      <c r="BK34" s="32" t="s">
        <v>361</v>
      </c>
      <c r="BL34" s="32"/>
      <c r="BM34" s="26"/>
      <c r="BN34" s="26"/>
      <c r="BO34" s="26"/>
    </row>
    <row r="35" spans="1:67" x14ac:dyDescent="0.3">
      <c r="B35" s="32"/>
      <c r="C35" s="32"/>
      <c r="D35" s="32"/>
      <c r="E35" s="32"/>
      <c r="F35" s="32">
        <v>14</v>
      </c>
      <c r="G35" s="32">
        <v>18</v>
      </c>
      <c r="H35" s="32">
        <v>0</v>
      </c>
      <c r="I35" s="32">
        <v>0</v>
      </c>
      <c r="J35" s="32">
        <v>0.1111111111111111</v>
      </c>
      <c r="K35" s="32">
        <v>0.522638921204442</v>
      </c>
      <c r="L35" s="32">
        <v>0.10526315789473679</v>
      </c>
      <c r="M35" s="32">
        <v>0</v>
      </c>
      <c r="N35" s="32">
        <v>0.10526315789473679</v>
      </c>
      <c r="O35" s="32">
        <v>5.2631578947368418E-2</v>
      </c>
      <c r="P35" s="32">
        <v>0.15789473684210531</v>
      </c>
      <c r="Q35" s="32">
        <v>0</v>
      </c>
      <c r="R35" s="32">
        <v>0</v>
      </c>
      <c r="S35" s="32">
        <v>0</v>
      </c>
      <c r="T35" s="32">
        <v>5.5555555555555559E-2</v>
      </c>
      <c r="U35" s="32">
        <v>0</v>
      </c>
      <c r="V35" s="32">
        <v>18</v>
      </c>
      <c r="W35" s="32">
        <v>0.67297728778597243</v>
      </c>
      <c r="X35" s="32">
        <v>2</v>
      </c>
      <c r="Y35" s="32">
        <v>0</v>
      </c>
      <c r="Z35" s="32">
        <v>2</v>
      </c>
      <c r="AA35" s="32">
        <v>2</v>
      </c>
      <c r="AB35" s="32">
        <v>0</v>
      </c>
      <c r="AC35" s="32">
        <v>4</v>
      </c>
      <c r="AD35" s="32">
        <v>0</v>
      </c>
      <c r="AE35" s="32">
        <v>2</v>
      </c>
      <c r="AF35" s="32">
        <v>4</v>
      </c>
      <c r="AG35" s="32">
        <v>0</v>
      </c>
      <c r="AH35" s="32">
        <v>2</v>
      </c>
      <c r="AI35" s="32">
        <v>0</v>
      </c>
      <c r="AJ35" s="32">
        <v>0.16267795723752829</v>
      </c>
      <c r="AK35" s="32">
        <v>1.110223024625157E-16</v>
      </c>
      <c r="AL35" s="32">
        <v>0.1111111111111111</v>
      </c>
      <c r="AM35" s="32">
        <v>1.170012374848953E-17</v>
      </c>
      <c r="AN35" s="32">
        <v>1.0965165675310191E-17</v>
      </c>
      <c r="AO35" s="32">
        <v>1.0965165675310191E-17</v>
      </c>
      <c r="AP35" s="32">
        <v>5.4825828376550937E-18</v>
      </c>
      <c r="AQ35" s="32">
        <v>0</v>
      </c>
      <c r="AR35" s="32">
        <v>6.590347126073598E-2</v>
      </c>
      <c r="AS35" s="32">
        <v>0.16049382716049379</v>
      </c>
      <c r="AT35" s="32">
        <v>0.32983541633033447</v>
      </c>
      <c r="AU35" s="32">
        <v>7.127781101106484E-3</v>
      </c>
      <c r="AV35" s="32">
        <v>0.14088324360345811</v>
      </c>
      <c r="AW35" s="32">
        <v>-0.1111111111111111</v>
      </c>
      <c r="AX35" s="32">
        <v>0.1111111111111111</v>
      </c>
      <c r="AY35" s="32">
        <v>1.170012374848953E-17</v>
      </c>
      <c r="AZ35" s="32">
        <v>1.0965165675310191E-17</v>
      </c>
      <c r="BA35" s="32">
        <v>1.0965165675310191E-17</v>
      </c>
      <c r="BB35" s="32">
        <v>5.4825828376550937E-18</v>
      </c>
      <c r="BC35" s="32">
        <v>0</v>
      </c>
      <c r="BD35" s="32">
        <v>0.41847983095984159</v>
      </c>
      <c r="BE35" s="32">
        <v>-0.25651577503429351</v>
      </c>
      <c r="BF35" s="32">
        <v>-0.33731661257567319</v>
      </c>
      <c r="BG35" s="32">
        <v>-0.18532230862876881</v>
      </c>
      <c r="BH35" s="32">
        <v>0.22455658383181501</v>
      </c>
      <c r="BI35" s="32">
        <v>0.22663304448367089</v>
      </c>
      <c r="BJ35" s="32" t="s">
        <v>412</v>
      </c>
      <c r="BK35" s="32" t="s">
        <v>359</v>
      </c>
      <c r="BL35" s="32"/>
      <c r="BM35" s="26"/>
      <c r="BN35" s="26"/>
      <c r="BO35" s="26"/>
    </row>
    <row r="36" spans="1:67" x14ac:dyDescent="0.3">
      <c r="B36" s="32"/>
      <c r="C36" s="32"/>
      <c r="D36" s="32"/>
      <c r="E36" s="32"/>
      <c r="F36" s="32">
        <v>15</v>
      </c>
      <c r="G36" s="32">
        <v>24</v>
      </c>
      <c r="H36" s="32">
        <v>0</v>
      </c>
      <c r="I36" s="32">
        <v>0</v>
      </c>
      <c r="J36" s="32">
        <v>1.8503717077085941E-17</v>
      </c>
      <c r="K36" s="32">
        <v>0.52766863118829277</v>
      </c>
      <c r="L36" s="32">
        <v>0.10526315789473679</v>
      </c>
      <c r="M36" s="32">
        <v>0</v>
      </c>
      <c r="N36" s="32">
        <v>0.10526315789473679</v>
      </c>
      <c r="O36" s="32">
        <v>0.10526315789473679</v>
      </c>
      <c r="P36" s="32">
        <v>0.2105263157894737</v>
      </c>
      <c r="Q36" s="32">
        <v>0</v>
      </c>
      <c r="R36" s="32">
        <v>0</v>
      </c>
      <c r="S36" s="32">
        <v>0</v>
      </c>
      <c r="T36" s="32">
        <v>9.2518585385429707E-18</v>
      </c>
      <c r="U36" s="32">
        <v>0</v>
      </c>
      <c r="V36" s="32">
        <v>24</v>
      </c>
      <c r="W36" s="32">
        <v>0.65147603249284669</v>
      </c>
      <c r="X36" s="32">
        <v>2</v>
      </c>
      <c r="Y36" s="32">
        <v>2</v>
      </c>
      <c r="Z36" s="32">
        <v>4</v>
      </c>
      <c r="AA36" s="32">
        <v>2</v>
      </c>
      <c r="AB36" s="32">
        <v>0</v>
      </c>
      <c r="AC36" s="32">
        <v>4</v>
      </c>
      <c r="AD36" s="32">
        <v>0</v>
      </c>
      <c r="AE36" s="32">
        <v>2</v>
      </c>
      <c r="AF36" s="32">
        <v>4</v>
      </c>
      <c r="AG36" s="32">
        <v>2</v>
      </c>
      <c r="AH36" s="32">
        <v>2</v>
      </c>
      <c r="AI36" s="32">
        <v>0</v>
      </c>
      <c r="AJ36" s="32">
        <v>0.28867513459481292</v>
      </c>
      <c r="AK36" s="32">
        <v>1.110223024625157E-16</v>
      </c>
      <c r="AL36" s="32">
        <v>4.6259292692714853E-18</v>
      </c>
      <c r="AM36" s="32">
        <v>1.387778780781446E-17</v>
      </c>
      <c r="AN36" s="32">
        <v>6.1679056923619797E-18</v>
      </c>
      <c r="AO36" s="32">
        <v>0</v>
      </c>
      <c r="AP36" s="32">
        <v>1.2335811384723959E-17</v>
      </c>
      <c r="AQ36" s="32">
        <v>1.2335811384723959E-17</v>
      </c>
      <c r="AR36" s="32">
        <v>6.2975523290309976E-2</v>
      </c>
      <c r="AS36" s="32">
        <v>5.034722222222221E-2</v>
      </c>
      <c r="AT36" s="32">
        <v>0.25843126121623428</v>
      </c>
      <c r="AU36" s="32">
        <v>5.1119555084498093E-2</v>
      </c>
      <c r="AV36" s="32">
        <v>2.2329099369260291E-2</v>
      </c>
      <c r="AW36" s="32">
        <v>-0.25</v>
      </c>
      <c r="AX36" s="32">
        <v>-4.6259292692714853E-18</v>
      </c>
      <c r="AY36" s="32">
        <v>-1.387778780781446E-17</v>
      </c>
      <c r="AZ36" s="32">
        <v>6.1679056923619797E-18</v>
      </c>
      <c r="BA36" s="32">
        <v>0</v>
      </c>
      <c r="BB36" s="32">
        <v>-1.2335811384723959E-17</v>
      </c>
      <c r="BC36" s="32">
        <v>-1.2335811384723959E-17</v>
      </c>
      <c r="BD36" s="32">
        <v>0.33141174301175419</v>
      </c>
      <c r="BE36" s="32">
        <v>-0.34722222222222221</v>
      </c>
      <c r="BF36" s="32">
        <v>-0.34423963941450542</v>
      </c>
      <c r="BG36" s="32">
        <v>-0.18342899177378741</v>
      </c>
      <c r="BH36" s="32">
        <v>0.23507712529741251</v>
      </c>
      <c r="BI36" s="32">
        <v>0.2143876107218555</v>
      </c>
      <c r="BJ36" s="32" t="s">
        <v>415</v>
      </c>
      <c r="BK36" s="32" t="s">
        <v>362</v>
      </c>
      <c r="BL36" s="32"/>
      <c r="BM36" s="26"/>
      <c r="BN36" s="26"/>
      <c r="BO36" s="26"/>
    </row>
    <row r="37" spans="1:67" x14ac:dyDescent="0.3">
      <c r="B37" s="32"/>
      <c r="C37" s="32"/>
      <c r="D37" s="32"/>
      <c r="E37" s="32"/>
      <c r="F37" s="32">
        <v>16</v>
      </c>
      <c r="G37" s="32">
        <v>30</v>
      </c>
      <c r="H37" s="32">
        <v>0</v>
      </c>
      <c r="I37" s="32">
        <v>0</v>
      </c>
      <c r="J37" s="32">
        <v>0.11547005383792509</v>
      </c>
      <c r="K37" s="32">
        <v>0.70704183640831131</v>
      </c>
      <c r="L37" s="32">
        <v>0.2105263157894737</v>
      </c>
      <c r="M37" s="32">
        <v>0</v>
      </c>
      <c r="N37" s="32">
        <v>0.10526315789473679</v>
      </c>
      <c r="O37" s="32">
        <v>0.10526315789473679</v>
      </c>
      <c r="P37" s="32">
        <v>0.2105263157894737</v>
      </c>
      <c r="Q37" s="32">
        <v>0</v>
      </c>
      <c r="R37" s="32">
        <v>0</v>
      </c>
      <c r="S37" s="32">
        <v>0</v>
      </c>
      <c r="T37" s="32">
        <v>5.7735026918962568E-2</v>
      </c>
      <c r="U37" s="32">
        <v>0</v>
      </c>
      <c r="V37" s="32">
        <v>30</v>
      </c>
      <c r="W37" s="32">
        <v>0.6253744974619857</v>
      </c>
      <c r="X37" s="32">
        <v>2</v>
      </c>
      <c r="Y37" s="32">
        <v>2</v>
      </c>
      <c r="Z37" s="32">
        <v>4</v>
      </c>
      <c r="AA37" s="32">
        <v>4</v>
      </c>
      <c r="AB37" s="32">
        <v>0</v>
      </c>
      <c r="AC37" s="32">
        <v>8</v>
      </c>
      <c r="AD37" s="32">
        <v>0</v>
      </c>
      <c r="AE37" s="32">
        <v>2</v>
      </c>
      <c r="AF37" s="32">
        <v>4</v>
      </c>
      <c r="AG37" s="32">
        <v>2</v>
      </c>
      <c r="AH37" s="32">
        <v>2</v>
      </c>
      <c r="AI37" s="32">
        <v>0</v>
      </c>
      <c r="AJ37" s="32">
        <v>0.12200846792814619</v>
      </c>
      <c r="AK37" s="32">
        <v>6.6666666666666735E-2</v>
      </c>
      <c r="AL37" s="32">
        <v>5.7735026918962561E-2</v>
      </c>
      <c r="AM37" s="32">
        <v>5.7735026918962588E-2</v>
      </c>
      <c r="AN37" s="32">
        <v>1.381610875089084E-17</v>
      </c>
      <c r="AO37" s="32">
        <v>7.8949192862233354E-18</v>
      </c>
      <c r="AP37" s="32">
        <v>7.8949192862233354E-18</v>
      </c>
      <c r="AQ37" s="32">
        <v>0</v>
      </c>
      <c r="AR37" s="32">
        <v>7.639624898855224E-3</v>
      </c>
      <c r="AS37" s="32">
        <v>4.8592592592592632E-2</v>
      </c>
      <c r="AT37" s="32">
        <v>0.1200408690970049</v>
      </c>
      <c r="AU37" s="32">
        <v>3.5410816510297038E-2</v>
      </c>
      <c r="AV37" s="32">
        <v>0.18452994616207491</v>
      </c>
      <c r="AW37" s="32">
        <v>-0.1</v>
      </c>
      <c r="AX37" s="32">
        <v>-5.7735026918962561E-2</v>
      </c>
      <c r="AY37" s="32">
        <v>-5.7735026918962588E-2</v>
      </c>
      <c r="AZ37" s="32">
        <v>-1.381610875089084E-17</v>
      </c>
      <c r="BA37" s="32">
        <v>-7.8949192862233354E-18</v>
      </c>
      <c r="BB37" s="32">
        <v>7.8949192862233354E-18</v>
      </c>
      <c r="BC37" s="32">
        <v>0</v>
      </c>
      <c r="BD37" s="32">
        <v>0.47086799760720338</v>
      </c>
      <c r="BE37" s="32">
        <v>-0.16488888888888889</v>
      </c>
      <c r="BF37" s="32">
        <v>-0.43735511066684613</v>
      </c>
      <c r="BG37" s="32">
        <v>-0.26968672574146518</v>
      </c>
      <c r="BH37" s="32">
        <v>0.29142011565509002</v>
      </c>
      <c r="BI37" s="32">
        <v>0.29304990333994507</v>
      </c>
      <c r="BJ37" s="32" t="s">
        <v>419</v>
      </c>
      <c r="BK37" s="32" t="s">
        <v>420</v>
      </c>
      <c r="BL37" s="32"/>
      <c r="BM37" s="26"/>
      <c r="BN37" s="26"/>
      <c r="BO37" s="26"/>
    </row>
    <row r="38" spans="1:67" x14ac:dyDescent="0.3">
      <c r="B38" s="32"/>
      <c r="C38" s="32"/>
      <c r="D38" s="32"/>
      <c r="E38" s="32"/>
      <c r="F38" s="32">
        <v>17</v>
      </c>
      <c r="G38" s="32">
        <v>18</v>
      </c>
      <c r="H38" s="32">
        <v>0</v>
      </c>
      <c r="I38" s="32">
        <v>0</v>
      </c>
      <c r="J38" s="32">
        <v>0.1111111111111111</v>
      </c>
      <c r="K38" s="32">
        <v>0.522638921204442</v>
      </c>
      <c r="L38" s="32">
        <v>0.10526315789473679</v>
      </c>
      <c r="M38" s="32">
        <v>0</v>
      </c>
      <c r="N38" s="32">
        <v>0.10526315789473679</v>
      </c>
      <c r="O38" s="32">
        <v>5.2631578947368418E-2</v>
      </c>
      <c r="P38" s="32">
        <v>0.15789473684210531</v>
      </c>
      <c r="Q38" s="32">
        <v>0</v>
      </c>
      <c r="R38" s="32">
        <v>0</v>
      </c>
      <c r="S38" s="32">
        <v>0</v>
      </c>
      <c r="T38" s="32">
        <v>5.5555555555555559E-2</v>
      </c>
      <c r="U38" s="32">
        <v>0</v>
      </c>
      <c r="V38" s="32">
        <v>18</v>
      </c>
      <c r="W38" s="32">
        <v>0.62327910054432545</v>
      </c>
      <c r="X38" s="32">
        <v>2</v>
      </c>
      <c r="Y38" s="32">
        <v>0</v>
      </c>
      <c r="Z38" s="32">
        <v>2</v>
      </c>
      <c r="AA38" s="32">
        <v>2</v>
      </c>
      <c r="AB38" s="32">
        <v>0</v>
      </c>
      <c r="AC38" s="32">
        <v>4</v>
      </c>
      <c r="AD38" s="32">
        <v>0</v>
      </c>
      <c r="AE38" s="32">
        <v>2</v>
      </c>
      <c r="AF38" s="32">
        <v>4</v>
      </c>
      <c r="AG38" s="32">
        <v>0</v>
      </c>
      <c r="AH38" s="32">
        <v>2</v>
      </c>
      <c r="AI38" s="32">
        <v>0</v>
      </c>
      <c r="AJ38" s="32">
        <v>0.16267795723752829</v>
      </c>
      <c r="AK38" s="32">
        <v>1.110223024625157E-16</v>
      </c>
      <c r="AL38" s="32">
        <v>0.1111111111111111</v>
      </c>
      <c r="AM38" s="32">
        <v>1.170012374848953E-17</v>
      </c>
      <c r="AN38" s="32">
        <v>1.0965165675310191E-17</v>
      </c>
      <c r="AO38" s="32">
        <v>1.0965165675310191E-17</v>
      </c>
      <c r="AP38" s="32">
        <v>5.4825828376550937E-18</v>
      </c>
      <c r="AQ38" s="32">
        <v>0</v>
      </c>
      <c r="AR38" s="32">
        <v>6.590347126073598E-2</v>
      </c>
      <c r="AS38" s="32">
        <v>0.16049382716049379</v>
      </c>
      <c r="AT38" s="32">
        <v>0.32983541633033447</v>
      </c>
      <c r="AU38" s="32">
        <v>7.127781101106484E-3</v>
      </c>
      <c r="AV38" s="32">
        <v>0.14088324360345811</v>
      </c>
      <c r="AW38" s="32">
        <v>-0.1111111111111111</v>
      </c>
      <c r="AX38" s="32">
        <v>0.1111111111111111</v>
      </c>
      <c r="AY38" s="32">
        <v>1.170012374848953E-17</v>
      </c>
      <c r="AZ38" s="32">
        <v>1.0965165675310191E-17</v>
      </c>
      <c r="BA38" s="32">
        <v>1.0965165675310191E-17</v>
      </c>
      <c r="BB38" s="32">
        <v>5.4825828376550937E-18</v>
      </c>
      <c r="BC38" s="32">
        <v>0</v>
      </c>
      <c r="BD38" s="32">
        <v>0.41847983095984159</v>
      </c>
      <c r="BE38" s="32">
        <v>-0.25651577503429351</v>
      </c>
      <c r="BF38" s="32">
        <v>-0.33731661257567319</v>
      </c>
      <c r="BG38" s="32">
        <v>-0.18532230862876881</v>
      </c>
      <c r="BH38" s="32">
        <v>0.22455658383181501</v>
      </c>
      <c r="BI38" s="32">
        <v>0.22663304448367089</v>
      </c>
      <c r="BJ38" s="32" t="s">
        <v>412</v>
      </c>
      <c r="BK38" s="32" t="s">
        <v>359</v>
      </c>
      <c r="BL38" s="32"/>
      <c r="BM38" s="26"/>
      <c r="BN38" s="26"/>
      <c r="BO38" s="26"/>
    </row>
    <row r="39" spans="1:67" x14ac:dyDescent="0.3">
      <c r="B39" s="32"/>
      <c r="C39" s="32"/>
      <c r="D39" s="32"/>
      <c r="E39" s="32"/>
      <c r="F39" s="32">
        <v>18</v>
      </c>
      <c r="G39" s="32">
        <v>22</v>
      </c>
      <c r="H39" s="32">
        <v>0</v>
      </c>
      <c r="I39" s="32">
        <v>0</v>
      </c>
      <c r="J39" s="32">
        <v>0.1574591643244434</v>
      </c>
      <c r="K39" s="32">
        <v>0.57091536156216172</v>
      </c>
      <c r="L39" s="32">
        <v>0.10526315789473679</v>
      </c>
      <c r="M39" s="32">
        <v>0</v>
      </c>
      <c r="N39" s="32">
        <v>0.10526315789473679</v>
      </c>
      <c r="O39" s="32">
        <v>0.10526315789473679</v>
      </c>
      <c r="P39" s="32">
        <v>0.2105263157894737</v>
      </c>
      <c r="Q39" s="32">
        <v>0</v>
      </c>
      <c r="R39" s="32">
        <v>0</v>
      </c>
      <c r="S39" s="32">
        <v>0</v>
      </c>
      <c r="T39" s="32">
        <v>7.8729582162221701E-2</v>
      </c>
      <c r="U39" s="32">
        <v>0</v>
      </c>
      <c r="V39" s="32">
        <v>22</v>
      </c>
      <c r="W39" s="32">
        <v>0.68367042501400688</v>
      </c>
      <c r="X39" s="32">
        <v>2</v>
      </c>
      <c r="Y39" s="32">
        <v>2</v>
      </c>
      <c r="Z39" s="32">
        <v>4</v>
      </c>
      <c r="AA39" s="32">
        <v>2</v>
      </c>
      <c r="AB39" s="32">
        <v>0</v>
      </c>
      <c r="AC39" s="32">
        <v>4</v>
      </c>
      <c r="AD39" s="32">
        <v>0</v>
      </c>
      <c r="AE39" s="32">
        <v>2</v>
      </c>
      <c r="AF39" s="32">
        <v>4</v>
      </c>
      <c r="AG39" s="32">
        <v>0</v>
      </c>
      <c r="AH39" s="32">
        <v>2</v>
      </c>
      <c r="AI39" s="32">
        <v>0</v>
      </c>
      <c r="AJ39" s="32">
        <v>0.22400923773979589</v>
      </c>
      <c r="AK39" s="32">
        <v>2.775557561562891E-17</v>
      </c>
      <c r="AL39" s="32">
        <v>7.8729582162221715E-2</v>
      </c>
      <c r="AM39" s="32">
        <v>7.8729582162221673E-2</v>
      </c>
      <c r="AN39" s="32">
        <v>7.7990873630692817E-18</v>
      </c>
      <c r="AO39" s="32">
        <v>1.468063503636571E-17</v>
      </c>
      <c r="AP39" s="32">
        <v>0</v>
      </c>
      <c r="AQ39" s="32">
        <v>7.3403175181828534E-18</v>
      </c>
      <c r="AR39" s="32">
        <v>1.50830731237887E-2</v>
      </c>
      <c r="AS39" s="32">
        <v>8.114199849737036E-2</v>
      </c>
      <c r="AT39" s="32">
        <v>0.2483760009527573</v>
      </c>
      <c r="AU39" s="32">
        <v>0.1106118096494024</v>
      </c>
      <c r="AV39" s="32">
        <v>6.9813562948283961E-2</v>
      </c>
      <c r="AW39" s="32">
        <v>-0.22727272727272721</v>
      </c>
      <c r="AX39" s="32">
        <v>-7.8729582162221715E-2</v>
      </c>
      <c r="AY39" s="32">
        <v>7.8729582162221673E-2</v>
      </c>
      <c r="AZ39" s="32">
        <v>-7.7990873630692817E-18</v>
      </c>
      <c r="BA39" s="32">
        <v>1.468063503636571E-17</v>
      </c>
      <c r="BB39" s="32">
        <v>0</v>
      </c>
      <c r="BC39" s="32">
        <v>7.3403175181828534E-18</v>
      </c>
      <c r="BD39" s="32">
        <v>0.35851201496943003</v>
      </c>
      <c r="BE39" s="32">
        <v>-0.34222389181066859</v>
      </c>
      <c r="BF39" s="32">
        <v>-0.41150422412625831</v>
      </c>
      <c r="BG39" s="32">
        <v>-0.15941113743590349</v>
      </c>
      <c r="BH39" s="32">
        <v>0.26414032926672032</v>
      </c>
      <c r="BI39" s="32">
        <v>0.29059520576849829</v>
      </c>
      <c r="BJ39" s="32" t="s">
        <v>414</v>
      </c>
      <c r="BK39" s="32" t="s">
        <v>361</v>
      </c>
      <c r="BL39" s="32"/>
      <c r="BM39" s="26"/>
      <c r="BN39" s="26"/>
      <c r="BO39" s="26"/>
    </row>
    <row r="41" spans="1:67" hidden="1" x14ac:dyDescent="0.3">
      <c r="A41" s="8" t="s">
        <v>65</v>
      </c>
      <c r="B41" s="17" t="s">
        <v>1</v>
      </c>
      <c r="C41" s="17" t="s">
        <v>61</v>
      </c>
      <c r="D41" s="17" t="s">
        <v>4</v>
      </c>
      <c r="E41" s="17" t="s">
        <v>5</v>
      </c>
      <c r="F41" s="17" t="s">
        <v>6</v>
      </c>
      <c r="G41" s="17" t="s">
        <v>7</v>
      </c>
      <c r="H41" s="17" t="s">
        <v>62</v>
      </c>
      <c r="I41" s="17" t="s">
        <v>8</v>
      </c>
      <c r="J41" s="17" t="s">
        <v>10</v>
      </c>
      <c r="K41" s="17" t="s">
        <v>11</v>
      </c>
      <c r="L41" s="17" t="s">
        <v>12</v>
      </c>
      <c r="M41" s="17" t="s">
        <v>13</v>
      </c>
      <c r="N41" s="17" t="s">
        <v>14</v>
      </c>
      <c r="O41" s="17" t="s">
        <v>15</v>
      </c>
      <c r="P41" s="17" t="s">
        <v>16</v>
      </c>
      <c r="Q41" s="17" t="s">
        <v>17</v>
      </c>
      <c r="R41" s="17" t="s">
        <v>18</v>
      </c>
      <c r="S41" s="17" t="s">
        <v>19</v>
      </c>
      <c r="T41" s="17" t="s">
        <v>20</v>
      </c>
      <c r="U41" s="17" t="s">
        <v>21</v>
      </c>
      <c r="V41" s="17" t="s">
        <v>94</v>
      </c>
      <c r="W41" s="17" t="s">
        <v>95</v>
      </c>
      <c r="X41" s="17" t="s">
        <v>22</v>
      </c>
      <c r="Y41" s="17" t="s">
        <v>23</v>
      </c>
      <c r="Z41" s="17" t="s">
        <v>24</v>
      </c>
      <c r="AA41" s="17" t="s">
        <v>25</v>
      </c>
      <c r="AB41" s="17" t="s">
        <v>26</v>
      </c>
      <c r="AC41" s="17" t="s">
        <v>27</v>
      </c>
      <c r="AD41" s="17" t="s">
        <v>28</v>
      </c>
      <c r="AE41" s="17" t="s">
        <v>29</v>
      </c>
      <c r="AF41" s="17" t="s">
        <v>30</v>
      </c>
      <c r="AG41" s="17" t="s">
        <v>31</v>
      </c>
      <c r="AH41" s="17" t="s">
        <v>32</v>
      </c>
      <c r="AI41" s="17" t="s">
        <v>33</v>
      </c>
      <c r="AJ41" s="17" t="s">
        <v>34</v>
      </c>
      <c r="AK41" s="17" t="s">
        <v>35</v>
      </c>
      <c r="AL41" s="17" t="s">
        <v>36</v>
      </c>
      <c r="AM41" s="17" t="s">
        <v>37</v>
      </c>
      <c r="AN41" s="17" t="s">
        <v>38</v>
      </c>
      <c r="AO41" s="17" t="s">
        <v>39</v>
      </c>
      <c r="AP41" s="17" t="s">
        <v>40</v>
      </c>
      <c r="AQ41" s="17" t="s">
        <v>41</v>
      </c>
      <c r="AR41" s="17" t="s">
        <v>42</v>
      </c>
      <c r="AS41" s="17" t="s">
        <v>43</v>
      </c>
      <c r="AT41" s="17" t="s">
        <v>44</v>
      </c>
      <c r="AU41" s="17" t="s">
        <v>45</v>
      </c>
      <c r="AV41" s="17" t="s">
        <v>46</v>
      </c>
      <c r="AW41" s="17" t="s">
        <v>47</v>
      </c>
      <c r="AX41" s="17" t="s">
        <v>48</v>
      </c>
      <c r="AY41" s="17" t="s">
        <v>49</v>
      </c>
      <c r="AZ41" s="17" t="s">
        <v>50</v>
      </c>
      <c r="BA41" s="17" t="s">
        <v>51</v>
      </c>
      <c r="BB41" s="17" t="s">
        <v>52</v>
      </c>
      <c r="BC41" s="17" t="s">
        <v>53</v>
      </c>
      <c r="BD41" s="17" t="s">
        <v>54</v>
      </c>
      <c r="BE41" s="17" t="s">
        <v>55</v>
      </c>
      <c r="BF41" s="17" t="s">
        <v>56</v>
      </c>
      <c r="BG41" s="17" t="s">
        <v>57</v>
      </c>
      <c r="BH41" s="17" t="s">
        <v>58</v>
      </c>
      <c r="BI41" s="17" t="s">
        <v>59</v>
      </c>
      <c r="BJ41" s="17"/>
      <c r="BK41" s="17" t="s">
        <v>63</v>
      </c>
    </row>
    <row r="42" spans="1:67" hidden="1" x14ac:dyDescent="0.3">
      <c r="B42" s="18">
        <v>134.45952606201169</v>
      </c>
      <c r="C42" s="18">
        <v>2.0216636159716619</v>
      </c>
      <c r="D42" s="18">
        <v>11268</v>
      </c>
      <c r="E42" s="18">
        <v>0.3666666666666667</v>
      </c>
      <c r="F42" s="18">
        <v>1</v>
      </c>
      <c r="G42" s="18">
        <v>32</v>
      </c>
      <c r="H42" s="18">
        <v>5.2344422763824408E-2</v>
      </c>
      <c r="I42" s="18">
        <v>0</v>
      </c>
      <c r="J42" s="18">
        <v>0</v>
      </c>
      <c r="K42" s="18">
        <v>0</v>
      </c>
      <c r="L42" s="18">
        <v>1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0.84375</v>
      </c>
      <c r="S42" s="18">
        <v>0.45710360196773092</v>
      </c>
      <c r="T42" s="18">
        <v>0</v>
      </c>
      <c r="U42" s="18">
        <v>0</v>
      </c>
      <c r="V42" s="18">
        <v>32</v>
      </c>
      <c r="W42" s="18">
        <v>0.76301504432081502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38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1</v>
      </c>
      <c r="AK42" s="18">
        <v>1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0.79200000000000004</v>
      </c>
      <c r="AS42" s="18">
        <v>1.843</v>
      </c>
      <c r="AT42" s="18">
        <v>0</v>
      </c>
      <c r="AU42" s="18">
        <v>0</v>
      </c>
      <c r="AV42" s="18">
        <v>1</v>
      </c>
      <c r="AW42" s="18">
        <v>1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1</v>
      </c>
      <c r="BE42" s="18">
        <v>1</v>
      </c>
      <c r="BF42" s="18">
        <v>0</v>
      </c>
      <c r="BG42" s="18">
        <v>0</v>
      </c>
      <c r="BH42" s="18" t="s">
        <v>121</v>
      </c>
      <c r="BI42" s="18" t="s">
        <v>122</v>
      </c>
      <c r="BJ42" s="28"/>
      <c r="BK42" s="18" t="s">
        <v>123</v>
      </c>
    </row>
    <row r="43" spans="1:67" hidden="1" x14ac:dyDescent="0.3">
      <c r="B43" s="18"/>
      <c r="C43" s="18"/>
      <c r="D43" s="18"/>
      <c r="E43" s="18"/>
      <c r="F43" s="18">
        <v>2</v>
      </c>
      <c r="G43" s="18">
        <v>28</v>
      </c>
      <c r="H43" s="18">
        <v>2.3075790019464641E-2</v>
      </c>
      <c r="I43" s="18">
        <v>0</v>
      </c>
      <c r="J43" s="18">
        <v>0</v>
      </c>
      <c r="K43" s="18">
        <v>0</v>
      </c>
      <c r="L43" s="18">
        <v>1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0.8214285714285714</v>
      </c>
      <c r="S43" s="18">
        <v>0.45710360196773092</v>
      </c>
      <c r="T43" s="18">
        <v>0</v>
      </c>
      <c r="U43" s="18">
        <v>0</v>
      </c>
      <c r="V43" s="18">
        <v>28</v>
      </c>
      <c r="W43" s="18">
        <v>0.69017447310664426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38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1</v>
      </c>
      <c r="AK43" s="18">
        <v>1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0.90800000000000003</v>
      </c>
      <c r="AS43" s="18">
        <v>1.714</v>
      </c>
      <c r="AT43" s="18">
        <v>0</v>
      </c>
      <c r="AU43" s="18">
        <v>0</v>
      </c>
      <c r="AV43" s="18">
        <v>1</v>
      </c>
      <c r="AW43" s="18">
        <v>1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1</v>
      </c>
      <c r="BE43" s="18">
        <v>1</v>
      </c>
      <c r="BF43" s="18">
        <v>0</v>
      </c>
      <c r="BG43" s="18">
        <v>0</v>
      </c>
      <c r="BH43" s="18" t="s">
        <v>121</v>
      </c>
      <c r="BI43" s="18" t="s">
        <v>124</v>
      </c>
      <c r="BJ43" s="28"/>
      <c r="BK43" s="18" t="s">
        <v>125</v>
      </c>
    </row>
    <row r="44" spans="1:67" hidden="1" x14ac:dyDescent="0.3">
      <c r="B44" s="18"/>
      <c r="C44" s="18"/>
      <c r="D44" s="18"/>
      <c r="E44" s="18"/>
      <c r="F44" s="18">
        <v>3</v>
      </c>
      <c r="G44" s="18">
        <v>20</v>
      </c>
      <c r="H44" s="18">
        <v>0.45632500000000009</v>
      </c>
      <c r="I44" s="18">
        <v>0</v>
      </c>
      <c r="J44" s="18">
        <v>0</v>
      </c>
      <c r="K44" s="18">
        <v>0</v>
      </c>
      <c r="L44" s="18">
        <v>1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0.75</v>
      </c>
      <c r="S44" s="18">
        <v>0.45710360196773092</v>
      </c>
      <c r="T44" s="18">
        <v>0</v>
      </c>
      <c r="U44" s="18">
        <v>0</v>
      </c>
      <c r="V44" s="18">
        <v>20</v>
      </c>
      <c r="W44" s="18">
        <v>0.23694046765078999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38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1</v>
      </c>
      <c r="AK44" s="18">
        <v>1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1.722</v>
      </c>
      <c r="AS44" s="18">
        <v>0.94599999999999995</v>
      </c>
      <c r="AT44" s="18">
        <v>0</v>
      </c>
      <c r="AU44" s="18">
        <v>0</v>
      </c>
      <c r="AV44" s="18">
        <v>1</v>
      </c>
      <c r="AW44" s="18">
        <v>1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1</v>
      </c>
      <c r="BE44" s="18">
        <v>1</v>
      </c>
      <c r="BF44" s="18">
        <v>0</v>
      </c>
      <c r="BG44" s="18">
        <v>0</v>
      </c>
      <c r="BH44" s="18" t="s">
        <v>121</v>
      </c>
      <c r="BI44" s="18" t="s">
        <v>126</v>
      </c>
      <c r="BJ44" s="28"/>
      <c r="BK44" s="18" t="s">
        <v>127</v>
      </c>
    </row>
    <row r="45" spans="1:67" hidden="1" x14ac:dyDescent="0.3">
      <c r="B45" s="18"/>
      <c r="C45" s="18"/>
      <c r="D45" s="18"/>
      <c r="E45" s="18"/>
      <c r="F45" s="18">
        <v>4</v>
      </c>
      <c r="G45" s="18">
        <v>18</v>
      </c>
      <c r="H45" s="18">
        <v>0.3034404611499677</v>
      </c>
      <c r="I45" s="18">
        <v>0</v>
      </c>
      <c r="J45" s="18">
        <v>0</v>
      </c>
      <c r="K45" s="18">
        <v>0</v>
      </c>
      <c r="L45" s="18">
        <v>1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0.72222222222222221</v>
      </c>
      <c r="S45" s="18">
        <v>0.45710360196773092</v>
      </c>
      <c r="T45" s="18">
        <v>0</v>
      </c>
      <c r="U45" s="18">
        <v>0</v>
      </c>
      <c r="V45" s="18">
        <v>18</v>
      </c>
      <c r="W45" s="18">
        <v>0.25147047416323193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38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1</v>
      </c>
      <c r="AK45" s="18">
        <v>1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1.5820000000000001</v>
      </c>
      <c r="AS45" s="18">
        <v>1.228</v>
      </c>
      <c r="AT45" s="18">
        <v>0</v>
      </c>
      <c r="AU45" s="18">
        <v>0</v>
      </c>
      <c r="AV45" s="18">
        <v>1</v>
      </c>
      <c r="AW45" s="18">
        <v>1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0.99999999999999989</v>
      </c>
      <c r="BE45" s="18">
        <v>0.99999999999999989</v>
      </c>
      <c r="BF45" s="18">
        <v>0</v>
      </c>
      <c r="BG45" s="18">
        <v>0</v>
      </c>
      <c r="BH45" s="18" t="s">
        <v>121</v>
      </c>
      <c r="BI45" s="18" t="s">
        <v>128</v>
      </c>
      <c r="BJ45" s="28"/>
      <c r="BK45" s="18" t="s">
        <v>129</v>
      </c>
    </row>
    <row r="46" spans="1:67" hidden="1" x14ac:dyDescent="0.3">
      <c r="B46" s="18"/>
      <c r="C46" s="18"/>
      <c r="D46" s="18"/>
      <c r="E46" s="18"/>
      <c r="F46" s="18">
        <v>5</v>
      </c>
      <c r="G46" s="18">
        <v>16</v>
      </c>
      <c r="H46" s="18">
        <v>0.24359208789062509</v>
      </c>
      <c r="I46" s="18">
        <v>0</v>
      </c>
      <c r="J46" s="18">
        <v>0</v>
      </c>
      <c r="K46" s="18">
        <v>0</v>
      </c>
      <c r="L46" s="18">
        <v>1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0.6875</v>
      </c>
      <c r="S46" s="18">
        <v>0.45710360196773092</v>
      </c>
      <c r="T46" s="18">
        <v>0</v>
      </c>
      <c r="U46" s="18">
        <v>0</v>
      </c>
      <c r="V46" s="18">
        <v>16</v>
      </c>
      <c r="W46" s="18">
        <v>0.2916774937721397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38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1</v>
      </c>
      <c r="AK46" s="18">
        <v>1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1.4770000000000001</v>
      </c>
      <c r="AS46" s="18">
        <v>1.2350000000000001</v>
      </c>
      <c r="AT46" s="18">
        <v>0</v>
      </c>
      <c r="AU46" s="18">
        <v>0</v>
      </c>
      <c r="AV46" s="18">
        <v>1</v>
      </c>
      <c r="AW46" s="18">
        <v>1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1</v>
      </c>
      <c r="BE46" s="18">
        <v>1</v>
      </c>
      <c r="BF46" s="18">
        <v>0</v>
      </c>
      <c r="BG46" s="18">
        <v>0</v>
      </c>
      <c r="BH46" s="18" t="s">
        <v>121</v>
      </c>
      <c r="BI46" s="18" t="s">
        <v>130</v>
      </c>
      <c r="BJ46" s="28"/>
      <c r="BK46" s="18" t="s">
        <v>131</v>
      </c>
    </row>
    <row r="47" spans="1:67" hidden="1" x14ac:dyDescent="0.3">
      <c r="B47" s="18"/>
      <c r="C47" s="18"/>
      <c r="D47" s="18"/>
      <c r="E47" s="18"/>
      <c r="F47" s="18">
        <v>6</v>
      </c>
      <c r="G47" s="18">
        <v>22</v>
      </c>
      <c r="H47" s="18">
        <v>0.14588182973829289</v>
      </c>
      <c r="I47" s="18">
        <v>0</v>
      </c>
      <c r="J47" s="18">
        <v>0</v>
      </c>
      <c r="K47" s="18">
        <v>0</v>
      </c>
      <c r="L47" s="18">
        <v>1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0.77272727272727271</v>
      </c>
      <c r="S47" s="18">
        <v>0.45710360196773092</v>
      </c>
      <c r="T47" s="18">
        <v>0</v>
      </c>
      <c r="U47" s="18">
        <v>0</v>
      </c>
      <c r="V47" s="18">
        <v>22</v>
      </c>
      <c r="W47" s="18">
        <v>0.28341479204665759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38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1</v>
      </c>
      <c r="AK47" s="18">
        <v>1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1.4690000000000001</v>
      </c>
      <c r="AS47" s="18">
        <v>1.335</v>
      </c>
      <c r="AT47" s="18">
        <v>0</v>
      </c>
      <c r="AU47" s="18">
        <v>0</v>
      </c>
      <c r="AV47" s="18">
        <v>1</v>
      </c>
      <c r="AW47" s="18">
        <v>1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1</v>
      </c>
      <c r="BE47" s="18">
        <v>1</v>
      </c>
      <c r="BF47" s="18">
        <v>0</v>
      </c>
      <c r="BG47" s="18">
        <v>0</v>
      </c>
      <c r="BH47" s="18" t="s">
        <v>121</v>
      </c>
      <c r="BI47" s="18" t="s">
        <v>132</v>
      </c>
      <c r="BJ47" s="28"/>
      <c r="BK47" s="18" t="s">
        <v>133</v>
      </c>
    </row>
    <row r="48" spans="1:67" hidden="1" x14ac:dyDescent="0.3">
      <c r="B48" s="18"/>
      <c r="C48" s="18"/>
      <c r="D48" s="18"/>
      <c r="E48" s="18"/>
      <c r="F48" s="18">
        <v>7</v>
      </c>
      <c r="G48" s="18">
        <v>18</v>
      </c>
      <c r="H48" s="18">
        <v>0.3034404611499677</v>
      </c>
      <c r="I48" s="18">
        <v>0</v>
      </c>
      <c r="J48" s="18">
        <v>0</v>
      </c>
      <c r="K48" s="18">
        <v>0</v>
      </c>
      <c r="L48" s="18">
        <v>1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0.72222222222222221</v>
      </c>
      <c r="S48" s="18">
        <v>0.45710360196773092</v>
      </c>
      <c r="T48" s="18">
        <v>0</v>
      </c>
      <c r="U48" s="18">
        <v>0</v>
      </c>
      <c r="V48" s="18">
        <v>18</v>
      </c>
      <c r="W48" s="18">
        <v>0.24357527557560871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38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1</v>
      </c>
      <c r="AK48" s="18">
        <v>1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1.5820000000000001</v>
      </c>
      <c r="AS48" s="18">
        <v>1.288</v>
      </c>
      <c r="AT48" s="18">
        <v>0</v>
      </c>
      <c r="AU48" s="18">
        <v>0</v>
      </c>
      <c r="AV48" s="18">
        <v>1</v>
      </c>
      <c r="AW48" s="18">
        <v>1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0.99999999999999989</v>
      </c>
      <c r="BE48" s="18">
        <v>0.99999999999999989</v>
      </c>
      <c r="BF48" s="18">
        <v>0</v>
      </c>
      <c r="BG48" s="18">
        <v>0</v>
      </c>
      <c r="BH48" s="18" t="s">
        <v>121</v>
      </c>
      <c r="BI48" s="18" t="s">
        <v>128</v>
      </c>
      <c r="BJ48" s="28"/>
      <c r="BK48" s="18" t="s">
        <v>129</v>
      </c>
    </row>
    <row r="49" spans="1:63" hidden="1" x14ac:dyDescent="0.3">
      <c r="B49" s="18"/>
      <c r="C49" s="18"/>
      <c r="D49" s="18"/>
      <c r="E49" s="18"/>
      <c r="F49" s="18">
        <v>8</v>
      </c>
      <c r="G49" s="18">
        <v>24</v>
      </c>
      <c r="H49" s="18">
        <v>0.25522050945216052</v>
      </c>
      <c r="I49" s="18">
        <v>0</v>
      </c>
      <c r="J49" s="18">
        <v>0</v>
      </c>
      <c r="K49" s="18">
        <v>0</v>
      </c>
      <c r="L49" s="18">
        <v>1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0.79166666666666663</v>
      </c>
      <c r="S49" s="18">
        <v>0.45710360196773092</v>
      </c>
      <c r="T49" s="18">
        <v>0</v>
      </c>
      <c r="U49" s="18">
        <v>0</v>
      </c>
      <c r="V49" s="18">
        <v>24</v>
      </c>
      <c r="W49" s="18">
        <v>0.2483659004081302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38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1</v>
      </c>
      <c r="AK49" s="18">
        <v>1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1.597</v>
      </c>
      <c r="AS49" s="18">
        <v>1.252</v>
      </c>
      <c r="AT49" s="18">
        <v>0</v>
      </c>
      <c r="AU49" s="18">
        <v>0</v>
      </c>
      <c r="AV49" s="18">
        <v>1</v>
      </c>
      <c r="AW49" s="18">
        <v>1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1</v>
      </c>
      <c r="BE49" s="18">
        <v>1</v>
      </c>
      <c r="BF49" s="18">
        <v>0</v>
      </c>
      <c r="BG49" s="18">
        <v>0</v>
      </c>
      <c r="BH49" s="18" t="s">
        <v>121</v>
      </c>
      <c r="BI49" s="18" t="s">
        <v>134</v>
      </c>
      <c r="BJ49" s="28"/>
      <c r="BK49" s="18" t="s">
        <v>135</v>
      </c>
    </row>
    <row r="50" spans="1:63" hidden="1" x14ac:dyDescent="0.3">
      <c r="B50" s="18"/>
      <c r="C50" s="18"/>
      <c r="D50" s="18"/>
      <c r="E50" s="18"/>
      <c r="F50" s="18">
        <v>9</v>
      </c>
      <c r="G50" s="18">
        <v>38</v>
      </c>
      <c r="H50" s="18">
        <v>1.5659622921643229E-2</v>
      </c>
      <c r="I50" s="18">
        <v>0</v>
      </c>
      <c r="J50" s="18">
        <v>0</v>
      </c>
      <c r="K50" s="18">
        <v>0</v>
      </c>
      <c r="L50" s="18">
        <v>1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0.86842105263157898</v>
      </c>
      <c r="S50" s="18">
        <v>0.45710360196773092</v>
      </c>
      <c r="T50" s="18">
        <v>0</v>
      </c>
      <c r="U50" s="18">
        <v>0</v>
      </c>
      <c r="V50" s="18">
        <v>38</v>
      </c>
      <c r="W50" s="18">
        <v>0.83442605054152863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38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1</v>
      </c>
      <c r="AK50" s="18">
        <v>1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0.80800000000000005</v>
      </c>
      <c r="AS50" s="18">
        <v>1.657</v>
      </c>
      <c r="AT50" s="18">
        <v>0</v>
      </c>
      <c r="AU50" s="18">
        <v>0</v>
      </c>
      <c r="AV50" s="18">
        <v>1</v>
      </c>
      <c r="AW50" s="18">
        <v>1</v>
      </c>
      <c r="AX50" s="18">
        <v>0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1</v>
      </c>
      <c r="BE50" s="18">
        <v>1</v>
      </c>
      <c r="BF50" s="18">
        <v>0</v>
      </c>
      <c r="BG50" s="18">
        <v>0</v>
      </c>
      <c r="BH50" s="18" t="s">
        <v>121</v>
      </c>
      <c r="BI50" s="18" t="s">
        <v>121</v>
      </c>
      <c r="BJ50" s="28"/>
      <c r="BK50" s="18" t="s">
        <v>96</v>
      </c>
    </row>
    <row r="51" spans="1:63" hidden="1" x14ac:dyDescent="0.3">
      <c r="B51" s="18"/>
      <c r="C51" s="18"/>
      <c r="D51" s="18"/>
      <c r="E51" s="18"/>
      <c r="F51" s="18">
        <v>10</v>
      </c>
      <c r="G51" s="18">
        <v>34</v>
      </c>
      <c r="H51" s="18">
        <v>6.5908721788842911E-2</v>
      </c>
      <c r="I51" s="18">
        <v>0</v>
      </c>
      <c r="J51" s="18">
        <v>0</v>
      </c>
      <c r="K51" s="18">
        <v>0</v>
      </c>
      <c r="L51" s="18">
        <v>1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0.8529411764705882</v>
      </c>
      <c r="S51" s="18">
        <v>0.45710360196773092</v>
      </c>
      <c r="T51" s="18">
        <v>0</v>
      </c>
      <c r="U51" s="18">
        <v>0</v>
      </c>
      <c r="V51" s="18">
        <v>34</v>
      </c>
      <c r="W51" s="18">
        <v>0.81351842724569545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38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1</v>
      </c>
      <c r="AK51" s="18">
        <v>1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0.69199999999999995</v>
      </c>
      <c r="AS51" s="18">
        <v>1.776</v>
      </c>
      <c r="AT51" s="18">
        <v>0</v>
      </c>
      <c r="AU51" s="18">
        <v>0</v>
      </c>
      <c r="AV51" s="18">
        <v>1</v>
      </c>
      <c r="AW51" s="18">
        <v>1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1</v>
      </c>
      <c r="BE51" s="18">
        <v>1</v>
      </c>
      <c r="BF51" s="18">
        <v>0</v>
      </c>
      <c r="BG51" s="18">
        <v>0</v>
      </c>
      <c r="BH51" s="18" t="s">
        <v>121</v>
      </c>
      <c r="BI51" s="18" t="s">
        <v>136</v>
      </c>
      <c r="BJ51" s="28"/>
      <c r="BK51" s="18" t="s">
        <v>137</v>
      </c>
    </row>
    <row r="52" spans="1:63" hidden="1" x14ac:dyDescent="0.3">
      <c r="B52" s="18"/>
      <c r="C52" s="18"/>
      <c r="D52" s="18"/>
      <c r="E52" s="18"/>
      <c r="F52" s="18">
        <v>11</v>
      </c>
      <c r="G52" s="18">
        <v>30</v>
      </c>
      <c r="H52" s="18">
        <v>4.6901131001371749E-2</v>
      </c>
      <c r="I52" s="18">
        <v>0</v>
      </c>
      <c r="J52" s="18">
        <v>0</v>
      </c>
      <c r="K52" s="18">
        <v>0</v>
      </c>
      <c r="L52" s="18">
        <v>1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0.83333333333333337</v>
      </c>
      <c r="S52" s="18">
        <v>0.45710360196773092</v>
      </c>
      <c r="T52" s="18">
        <v>0</v>
      </c>
      <c r="U52" s="18">
        <v>0</v>
      </c>
      <c r="V52" s="18">
        <v>30</v>
      </c>
      <c r="W52" s="18">
        <v>0.64637946149165404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38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1</v>
      </c>
      <c r="AK52" s="18">
        <v>1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1.2410000000000001</v>
      </c>
      <c r="AS52" s="18">
        <v>1.8160000000000001</v>
      </c>
      <c r="AT52" s="18">
        <v>0</v>
      </c>
      <c r="AU52" s="18">
        <v>0</v>
      </c>
      <c r="AV52" s="18">
        <v>1</v>
      </c>
      <c r="AW52" s="18">
        <v>1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1</v>
      </c>
      <c r="BE52" s="18">
        <v>1</v>
      </c>
      <c r="BF52" s="18">
        <v>0</v>
      </c>
      <c r="BG52" s="18">
        <v>0</v>
      </c>
      <c r="BH52" s="18" t="s">
        <v>121</v>
      </c>
      <c r="BI52" s="18" t="s">
        <v>138</v>
      </c>
      <c r="BJ52" s="28"/>
      <c r="BK52" s="18" t="s">
        <v>139</v>
      </c>
    </row>
    <row r="53" spans="1:63" hidden="1" x14ac:dyDescent="0.3">
      <c r="B53" s="18"/>
      <c r="C53" s="18"/>
      <c r="D53" s="18"/>
      <c r="E53" s="18"/>
      <c r="F53" s="18">
        <v>12</v>
      </c>
      <c r="G53" s="18">
        <v>28</v>
      </c>
      <c r="H53" s="18">
        <v>2.3075790019464641E-2</v>
      </c>
      <c r="I53" s="18">
        <v>0</v>
      </c>
      <c r="J53" s="18">
        <v>0</v>
      </c>
      <c r="K53" s="18">
        <v>0</v>
      </c>
      <c r="L53" s="18">
        <v>1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0.8214285714285714</v>
      </c>
      <c r="S53" s="18">
        <v>0.45710360196773092</v>
      </c>
      <c r="T53" s="18">
        <v>0</v>
      </c>
      <c r="U53" s="18">
        <v>0</v>
      </c>
      <c r="V53" s="18">
        <v>28</v>
      </c>
      <c r="W53" s="18">
        <v>0.7302292416351549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38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1</v>
      </c>
      <c r="AK53" s="18">
        <v>1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0.90800000000000003</v>
      </c>
      <c r="AS53" s="18">
        <v>1.714</v>
      </c>
      <c r="AT53" s="18">
        <v>0</v>
      </c>
      <c r="AU53" s="18">
        <v>0</v>
      </c>
      <c r="AV53" s="18">
        <v>1</v>
      </c>
      <c r="AW53" s="18">
        <v>1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1</v>
      </c>
      <c r="BE53" s="18">
        <v>1</v>
      </c>
      <c r="BF53" s="18">
        <v>0</v>
      </c>
      <c r="BG53" s="18">
        <v>0</v>
      </c>
      <c r="BH53" s="18" t="s">
        <v>121</v>
      </c>
      <c r="BI53" s="18" t="s">
        <v>124</v>
      </c>
      <c r="BJ53" s="28"/>
      <c r="BK53" s="18" t="s">
        <v>125</v>
      </c>
    </row>
    <row r="54" spans="1:63" hidden="1" x14ac:dyDescent="0.3">
      <c r="B54" s="18"/>
      <c r="C54" s="18"/>
      <c r="D54" s="18"/>
      <c r="E54" s="18"/>
      <c r="F54" s="18">
        <v>13</v>
      </c>
      <c r="G54" s="18">
        <v>22</v>
      </c>
      <c r="H54" s="18">
        <v>0.14588182973829289</v>
      </c>
      <c r="I54" s="18">
        <v>0</v>
      </c>
      <c r="J54" s="18">
        <v>0</v>
      </c>
      <c r="K54" s="18">
        <v>0</v>
      </c>
      <c r="L54" s="18">
        <v>1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0.77272727272727271</v>
      </c>
      <c r="S54" s="18">
        <v>0.45710360196773092</v>
      </c>
      <c r="T54" s="18">
        <v>0</v>
      </c>
      <c r="U54" s="18">
        <v>0</v>
      </c>
      <c r="V54" s="18">
        <v>22</v>
      </c>
      <c r="W54" s="18">
        <v>0.29667617937504398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38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1</v>
      </c>
      <c r="AK54" s="18">
        <v>1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1.4690000000000001</v>
      </c>
      <c r="AS54" s="18">
        <v>1.335</v>
      </c>
      <c r="AT54" s="18">
        <v>0</v>
      </c>
      <c r="AU54" s="18">
        <v>0</v>
      </c>
      <c r="AV54" s="18">
        <v>1</v>
      </c>
      <c r="AW54" s="18">
        <v>1</v>
      </c>
      <c r="AX54" s="18">
        <v>0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1</v>
      </c>
      <c r="BE54" s="18">
        <v>1</v>
      </c>
      <c r="BF54" s="18">
        <v>0</v>
      </c>
      <c r="BG54" s="18">
        <v>0</v>
      </c>
      <c r="BH54" s="18" t="s">
        <v>121</v>
      </c>
      <c r="BI54" s="18" t="s">
        <v>132</v>
      </c>
      <c r="BJ54" s="28"/>
      <c r="BK54" s="18" t="s">
        <v>133</v>
      </c>
    </row>
    <row r="55" spans="1:63" hidden="1" x14ac:dyDescent="0.3">
      <c r="B55" s="18"/>
      <c r="C55" s="18"/>
      <c r="D55" s="18"/>
      <c r="E55" s="18"/>
      <c r="F55" s="18">
        <v>14</v>
      </c>
      <c r="G55" s="18">
        <v>18</v>
      </c>
      <c r="H55" s="18">
        <v>0.3034404611499677</v>
      </c>
      <c r="I55" s="18">
        <v>0</v>
      </c>
      <c r="J55" s="18">
        <v>0</v>
      </c>
      <c r="K55" s="18">
        <v>0</v>
      </c>
      <c r="L55" s="18">
        <v>1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0.72222222222222221</v>
      </c>
      <c r="S55" s="18">
        <v>0.45710360196773092</v>
      </c>
      <c r="T55" s="18">
        <v>0</v>
      </c>
      <c r="U55" s="18">
        <v>0</v>
      </c>
      <c r="V55" s="18">
        <v>18</v>
      </c>
      <c r="W55" s="18">
        <v>0.26673898137285018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38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1</v>
      </c>
      <c r="AK55" s="18">
        <v>1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1.5820000000000001</v>
      </c>
      <c r="AS55" s="18">
        <v>1.228</v>
      </c>
      <c r="AT55" s="18">
        <v>0</v>
      </c>
      <c r="AU55" s="18">
        <v>0</v>
      </c>
      <c r="AV55" s="18">
        <v>1</v>
      </c>
      <c r="AW55" s="18">
        <v>1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0.99999999999999989</v>
      </c>
      <c r="BE55" s="18">
        <v>0.99999999999999989</v>
      </c>
      <c r="BF55" s="18">
        <v>0</v>
      </c>
      <c r="BG55" s="18">
        <v>0</v>
      </c>
      <c r="BH55" s="18" t="s">
        <v>121</v>
      </c>
      <c r="BI55" s="18" t="s">
        <v>128</v>
      </c>
      <c r="BJ55" s="28"/>
      <c r="BK55" s="18" t="s">
        <v>129</v>
      </c>
    </row>
    <row r="56" spans="1:63" hidden="1" x14ac:dyDescent="0.3">
      <c r="B56" s="18"/>
      <c r="C56" s="18"/>
      <c r="D56" s="18"/>
      <c r="E56" s="18"/>
      <c r="F56" s="18">
        <v>15</v>
      </c>
      <c r="G56" s="18">
        <v>24</v>
      </c>
      <c r="H56" s="18">
        <v>0.25522050945216052</v>
      </c>
      <c r="I56" s="18">
        <v>0</v>
      </c>
      <c r="J56" s="18">
        <v>0</v>
      </c>
      <c r="K56" s="18">
        <v>0</v>
      </c>
      <c r="L56" s="18">
        <v>1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0.79166666666666663</v>
      </c>
      <c r="S56" s="18">
        <v>0.45710360196773092</v>
      </c>
      <c r="T56" s="18">
        <v>0</v>
      </c>
      <c r="U56" s="18">
        <v>0</v>
      </c>
      <c r="V56" s="18">
        <v>24</v>
      </c>
      <c r="W56" s="18">
        <v>0.2407558031811402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38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1</v>
      </c>
      <c r="AK56" s="18">
        <v>1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1.597</v>
      </c>
      <c r="AS56" s="18">
        <v>1.252</v>
      </c>
      <c r="AT56" s="18">
        <v>0</v>
      </c>
      <c r="AU56" s="18">
        <v>0</v>
      </c>
      <c r="AV56" s="18">
        <v>1</v>
      </c>
      <c r="AW56" s="18">
        <v>1</v>
      </c>
      <c r="AX56" s="18">
        <v>0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1</v>
      </c>
      <c r="BE56" s="18">
        <v>1</v>
      </c>
      <c r="BF56" s="18">
        <v>0</v>
      </c>
      <c r="BG56" s="18">
        <v>0</v>
      </c>
      <c r="BH56" s="18" t="s">
        <v>121</v>
      </c>
      <c r="BI56" s="18" t="s">
        <v>134</v>
      </c>
      <c r="BJ56" s="28"/>
      <c r="BK56" s="18" t="s">
        <v>135</v>
      </c>
    </row>
    <row r="57" spans="1:63" hidden="1" x14ac:dyDescent="0.3">
      <c r="B57" s="18"/>
      <c r="C57" s="18"/>
      <c r="D57" s="18"/>
      <c r="E57" s="18"/>
      <c r="F57" s="18">
        <v>16</v>
      </c>
      <c r="G57" s="18">
        <v>30</v>
      </c>
      <c r="H57" s="18">
        <v>4.6901131001371749E-2</v>
      </c>
      <c r="I57" s="18">
        <v>0</v>
      </c>
      <c r="J57" s="18">
        <v>0</v>
      </c>
      <c r="K57" s="18">
        <v>0</v>
      </c>
      <c r="L57" s="18">
        <v>1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0.83333333333333337</v>
      </c>
      <c r="S57" s="18">
        <v>0.45710360196773092</v>
      </c>
      <c r="T57" s="18">
        <v>0</v>
      </c>
      <c r="U57" s="18">
        <v>0</v>
      </c>
      <c r="V57" s="18">
        <v>30</v>
      </c>
      <c r="W57" s="18">
        <v>0.26103478882580949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38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1</v>
      </c>
      <c r="AK57" s="18">
        <v>1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1.2410000000000001</v>
      </c>
      <c r="AS57" s="18">
        <v>1.8160000000000001</v>
      </c>
      <c r="AT57" s="18">
        <v>0</v>
      </c>
      <c r="AU57" s="18">
        <v>0</v>
      </c>
      <c r="AV57" s="18">
        <v>1</v>
      </c>
      <c r="AW57" s="18">
        <v>1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1</v>
      </c>
      <c r="BE57" s="18">
        <v>1</v>
      </c>
      <c r="BF57" s="18">
        <v>0</v>
      </c>
      <c r="BG57" s="18">
        <v>0</v>
      </c>
      <c r="BH57" s="18" t="s">
        <v>121</v>
      </c>
      <c r="BI57" s="18" t="s">
        <v>138</v>
      </c>
      <c r="BJ57" s="28"/>
      <c r="BK57" s="18" t="s">
        <v>139</v>
      </c>
    </row>
    <row r="58" spans="1:63" hidden="1" x14ac:dyDescent="0.3">
      <c r="B58" s="18"/>
      <c r="C58" s="18"/>
      <c r="D58" s="18"/>
      <c r="E58" s="18"/>
      <c r="F58" s="18">
        <v>17</v>
      </c>
      <c r="G58" s="18">
        <v>18</v>
      </c>
      <c r="H58" s="18">
        <v>0.3034404611499677</v>
      </c>
      <c r="I58" s="18">
        <v>0</v>
      </c>
      <c r="J58" s="18">
        <v>0</v>
      </c>
      <c r="K58" s="18">
        <v>0</v>
      </c>
      <c r="L58" s="18">
        <v>1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0.72222222222222221</v>
      </c>
      <c r="S58" s="18">
        <v>0.45710360196773092</v>
      </c>
      <c r="T58" s="18">
        <v>0</v>
      </c>
      <c r="U58" s="18">
        <v>0</v>
      </c>
      <c r="V58" s="18">
        <v>18</v>
      </c>
      <c r="W58" s="18">
        <v>0.24704077746387951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38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1</v>
      </c>
      <c r="AK58" s="18">
        <v>1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1.5820000000000001</v>
      </c>
      <c r="AS58" s="18">
        <v>1.228</v>
      </c>
      <c r="AT58" s="18">
        <v>0</v>
      </c>
      <c r="AU58" s="18">
        <v>0</v>
      </c>
      <c r="AV58" s="18">
        <v>1</v>
      </c>
      <c r="AW58" s="18">
        <v>1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0.99999999999999989</v>
      </c>
      <c r="BE58" s="18">
        <v>0.99999999999999989</v>
      </c>
      <c r="BF58" s="18">
        <v>0</v>
      </c>
      <c r="BG58" s="18">
        <v>0</v>
      </c>
      <c r="BH58" s="18" t="s">
        <v>121</v>
      </c>
      <c r="BI58" s="18" t="s">
        <v>128</v>
      </c>
      <c r="BJ58" s="28"/>
      <c r="BK58" s="18" t="s">
        <v>129</v>
      </c>
    </row>
    <row r="59" spans="1:63" hidden="1" x14ac:dyDescent="0.3">
      <c r="B59" s="18"/>
      <c r="C59" s="18"/>
      <c r="D59" s="18"/>
      <c r="E59" s="18"/>
      <c r="F59" s="18">
        <v>18</v>
      </c>
      <c r="G59" s="18">
        <v>22</v>
      </c>
      <c r="H59" s="18">
        <v>0.14588182973829289</v>
      </c>
      <c r="I59" s="18">
        <v>0</v>
      </c>
      <c r="J59" s="18">
        <v>0</v>
      </c>
      <c r="K59" s="18">
        <v>0</v>
      </c>
      <c r="L59" s="18">
        <v>1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0.77272727272727271</v>
      </c>
      <c r="S59" s="18">
        <v>0.45710360196773092</v>
      </c>
      <c r="T59" s="18">
        <v>0</v>
      </c>
      <c r="U59" s="18">
        <v>0</v>
      </c>
      <c r="V59" s="18">
        <v>22</v>
      </c>
      <c r="W59" s="18">
        <v>0.2570429909334358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38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1</v>
      </c>
      <c r="AK59" s="18">
        <v>1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1.4690000000000001</v>
      </c>
      <c r="AS59" s="18">
        <v>1.335</v>
      </c>
      <c r="AT59" s="18">
        <v>0</v>
      </c>
      <c r="AU59" s="18">
        <v>0</v>
      </c>
      <c r="AV59" s="18">
        <v>1</v>
      </c>
      <c r="AW59" s="18">
        <v>1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1</v>
      </c>
      <c r="BE59" s="18">
        <v>1</v>
      </c>
      <c r="BF59" s="18">
        <v>0</v>
      </c>
      <c r="BG59" s="18">
        <v>0</v>
      </c>
      <c r="BH59" s="18" t="s">
        <v>121</v>
      </c>
      <c r="BI59" s="18" t="s">
        <v>132</v>
      </c>
      <c r="BJ59" s="28"/>
      <c r="BK59" s="18" t="s">
        <v>133</v>
      </c>
    </row>
    <row r="60" spans="1:63" hidden="1" x14ac:dyDescent="0.3"/>
    <row r="61" spans="1:63" hidden="1" x14ac:dyDescent="0.3">
      <c r="A61" s="8" t="s">
        <v>66</v>
      </c>
      <c r="B61" s="17" t="s">
        <v>1</v>
      </c>
      <c r="C61" s="17" t="s">
        <v>61</v>
      </c>
      <c r="D61" s="17" t="s">
        <v>4</v>
      </c>
      <c r="E61" s="17" t="s">
        <v>5</v>
      </c>
      <c r="F61" s="17" t="s">
        <v>6</v>
      </c>
      <c r="G61" s="17" t="s">
        <v>7</v>
      </c>
      <c r="H61" s="17" t="s">
        <v>62</v>
      </c>
      <c r="I61" s="17" t="s">
        <v>8</v>
      </c>
      <c r="J61" s="17" t="s">
        <v>10</v>
      </c>
      <c r="K61" s="17" t="s">
        <v>11</v>
      </c>
      <c r="L61" s="17" t="s">
        <v>12</v>
      </c>
      <c r="M61" s="17" t="s">
        <v>13</v>
      </c>
      <c r="N61" s="17" t="s">
        <v>14</v>
      </c>
      <c r="O61" s="17" t="s">
        <v>15</v>
      </c>
      <c r="P61" s="17" t="s">
        <v>16</v>
      </c>
      <c r="Q61" s="17" t="s">
        <v>17</v>
      </c>
      <c r="R61" s="17" t="s">
        <v>18</v>
      </c>
      <c r="S61" s="17" t="s">
        <v>19</v>
      </c>
      <c r="T61" s="17" t="s">
        <v>20</v>
      </c>
      <c r="U61" s="17" t="s">
        <v>21</v>
      </c>
      <c r="V61" s="17" t="s">
        <v>94</v>
      </c>
      <c r="W61" s="17" t="s">
        <v>95</v>
      </c>
      <c r="X61" s="17" t="s">
        <v>22</v>
      </c>
      <c r="Y61" s="17" t="s">
        <v>23</v>
      </c>
      <c r="Z61" s="17" t="s">
        <v>24</v>
      </c>
      <c r="AA61" s="17" t="s">
        <v>25</v>
      </c>
      <c r="AB61" s="17" t="s">
        <v>26</v>
      </c>
      <c r="AC61" s="17" t="s">
        <v>27</v>
      </c>
      <c r="AD61" s="17" t="s">
        <v>28</v>
      </c>
      <c r="AE61" s="17" t="s">
        <v>29</v>
      </c>
      <c r="AF61" s="17" t="s">
        <v>30</v>
      </c>
      <c r="AG61" s="17" t="s">
        <v>31</v>
      </c>
      <c r="AH61" s="17" t="s">
        <v>32</v>
      </c>
      <c r="AI61" s="17" t="s">
        <v>33</v>
      </c>
      <c r="AJ61" s="17" t="s">
        <v>34</v>
      </c>
      <c r="AK61" s="17" t="s">
        <v>35</v>
      </c>
      <c r="AL61" s="17" t="s">
        <v>36</v>
      </c>
      <c r="AM61" s="17" t="s">
        <v>37</v>
      </c>
      <c r="AN61" s="17" t="s">
        <v>38</v>
      </c>
      <c r="AO61" s="17" t="s">
        <v>39</v>
      </c>
      <c r="AP61" s="17" t="s">
        <v>40</v>
      </c>
      <c r="AQ61" s="17" t="s">
        <v>41</v>
      </c>
      <c r="AR61" s="17" t="s">
        <v>42</v>
      </c>
      <c r="AS61" s="17" t="s">
        <v>43</v>
      </c>
      <c r="AT61" s="17" t="s">
        <v>44</v>
      </c>
      <c r="AU61" s="17" t="s">
        <v>45</v>
      </c>
      <c r="AV61" s="17" t="s">
        <v>46</v>
      </c>
      <c r="AW61" s="17" t="s">
        <v>47</v>
      </c>
      <c r="AX61" s="17" t="s">
        <v>48</v>
      </c>
      <c r="AY61" s="17" t="s">
        <v>49</v>
      </c>
      <c r="AZ61" s="17" t="s">
        <v>50</v>
      </c>
      <c r="BA61" s="17" t="s">
        <v>51</v>
      </c>
      <c r="BB61" s="17" t="s">
        <v>52</v>
      </c>
      <c r="BC61" s="17" t="s">
        <v>53</v>
      </c>
      <c r="BD61" s="17" t="s">
        <v>54</v>
      </c>
      <c r="BE61" s="17" t="s">
        <v>55</v>
      </c>
      <c r="BF61" s="17" t="s">
        <v>56</v>
      </c>
      <c r="BG61" s="17" t="s">
        <v>57</v>
      </c>
      <c r="BH61" s="17" t="s">
        <v>58</v>
      </c>
      <c r="BI61" s="17" t="s">
        <v>59</v>
      </c>
      <c r="BJ61" s="17"/>
      <c r="BK61" s="17" t="s">
        <v>63</v>
      </c>
    </row>
    <row r="62" spans="1:63" hidden="1" x14ac:dyDescent="0.3">
      <c r="B62" s="18">
        <v>88.392816066741943</v>
      </c>
      <c r="C62" s="18">
        <v>1.69718072648422</v>
      </c>
      <c r="D62" s="18">
        <v>11268</v>
      </c>
      <c r="E62" s="18">
        <v>0.3666666666666667</v>
      </c>
      <c r="F62" s="18">
        <v>1</v>
      </c>
      <c r="G62" s="18">
        <v>32</v>
      </c>
      <c r="H62" s="18">
        <v>2.549166316413878E-2</v>
      </c>
      <c r="I62" s="18">
        <v>0</v>
      </c>
      <c r="J62" s="18">
        <v>0</v>
      </c>
      <c r="K62" s="18">
        <v>0</v>
      </c>
      <c r="L62" s="18">
        <v>1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0.84375</v>
      </c>
      <c r="S62" s="18">
        <v>0.45710360196773092</v>
      </c>
      <c r="T62" s="18">
        <v>0</v>
      </c>
      <c r="U62" s="18">
        <v>0</v>
      </c>
      <c r="V62" s="18">
        <v>32</v>
      </c>
      <c r="W62" s="18">
        <v>0.76301504432081502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38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1</v>
      </c>
      <c r="AK62" s="18">
        <v>1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0.79200000000000004</v>
      </c>
      <c r="AS62" s="18">
        <v>1.843</v>
      </c>
      <c r="AT62" s="18">
        <v>0</v>
      </c>
      <c r="AU62" s="18">
        <v>0</v>
      </c>
      <c r="AV62" s="18">
        <v>1</v>
      </c>
      <c r="AW62" s="18">
        <v>1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1</v>
      </c>
      <c r="BE62" s="18">
        <v>1</v>
      </c>
      <c r="BF62" s="18">
        <v>0</v>
      </c>
      <c r="BG62" s="18">
        <v>0</v>
      </c>
      <c r="BH62" s="18" t="s">
        <v>121</v>
      </c>
      <c r="BI62" s="18" t="s">
        <v>122</v>
      </c>
      <c r="BJ62" s="28"/>
      <c r="BK62" s="18" t="s">
        <v>140</v>
      </c>
    </row>
    <row r="63" spans="1:63" hidden="1" x14ac:dyDescent="0.3">
      <c r="B63" s="18"/>
      <c r="C63" s="18"/>
      <c r="D63" s="18"/>
      <c r="E63" s="18"/>
      <c r="F63" s="18">
        <v>2</v>
      </c>
      <c r="G63" s="18">
        <v>28</v>
      </c>
      <c r="H63" s="18">
        <v>8.3008846335285418E-3</v>
      </c>
      <c r="I63" s="18">
        <v>0</v>
      </c>
      <c r="J63" s="18">
        <v>0</v>
      </c>
      <c r="K63" s="18">
        <v>0</v>
      </c>
      <c r="L63" s="18">
        <v>1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0.8214285714285714</v>
      </c>
      <c r="S63" s="18">
        <v>0.45710360196773092</v>
      </c>
      <c r="T63" s="18">
        <v>0</v>
      </c>
      <c r="U63" s="18">
        <v>0</v>
      </c>
      <c r="V63" s="18">
        <v>28</v>
      </c>
      <c r="W63" s="18">
        <v>0.69017447310664426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38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1</v>
      </c>
      <c r="AK63" s="18">
        <v>1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0.90800000000000003</v>
      </c>
      <c r="AS63" s="18">
        <v>1.714</v>
      </c>
      <c r="AT63" s="18">
        <v>0</v>
      </c>
      <c r="AU63" s="18">
        <v>0</v>
      </c>
      <c r="AV63" s="18">
        <v>1</v>
      </c>
      <c r="AW63" s="18">
        <v>1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1</v>
      </c>
      <c r="BE63" s="18">
        <v>1</v>
      </c>
      <c r="BF63" s="18">
        <v>0</v>
      </c>
      <c r="BG63" s="18">
        <v>0</v>
      </c>
      <c r="BH63" s="18" t="s">
        <v>121</v>
      </c>
      <c r="BI63" s="18" t="s">
        <v>124</v>
      </c>
      <c r="BJ63" s="28"/>
      <c r="BK63" s="18" t="s">
        <v>141</v>
      </c>
    </row>
    <row r="64" spans="1:63" hidden="1" x14ac:dyDescent="0.3">
      <c r="B64" s="18"/>
      <c r="C64" s="18"/>
      <c r="D64" s="18"/>
      <c r="E64" s="18"/>
      <c r="F64" s="18">
        <v>3</v>
      </c>
      <c r="G64" s="18">
        <v>20</v>
      </c>
      <c r="H64" s="18">
        <v>0.4727562500000001</v>
      </c>
      <c r="I64" s="18">
        <v>0</v>
      </c>
      <c r="J64" s="18">
        <v>0</v>
      </c>
      <c r="K64" s="18">
        <v>0</v>
      </c>
      <c r="L64" s="18">
        <v>1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0.75</v>
      </c>
      <c r="S64" s="18">
        <v>0.45710360196773092</v>
      </c>
      <c r="T64" s="18">
        <v>0</v>
      </c>
      <c r="U64" s="18">
        <v>0</v>
      </c>
      <c r="V64" s="18">
        <v>20</v>
      </c>
      <c r="W64" s="18">
        <v>0.23694046765078999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38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1</v>
      </c>
      <c r="AK64" s="18">
        <v>1</v>
      </c>
      <c r="AL64" s="18">
        <v>0</v>
      </c>
      <c r="AM64" s="18">
        <v>0</v>
      </c>
      <c r="AN64" s="18">
        <v>0</v>
      </c>
      <c r="AO64" s="18">
        <v>0</v>
      </c>
      <c r="AP64" s="18">
        <v>0</v>
      </c>
      <c r="AQ64" s="18">
        <v>0</v>
      </c>
      <c r="AR64" s="18">
        <v>1.722</v>
      </c>
      <c r="AS64" s="18">
        <v>0.94599999999999995</v>
      </c>
      <c r="AT64" s="18">
        <v>0</v>
      </c>
      <c r="AU64" s="18">
        <v>0</v>
      </c>
      <c r="AV64" s="18">
        <v>1</v>
      </c>
      <c r="AW64" s="18">
        <v>1</v>
      </c>
      <c r="AX64" s="18">
        <v>0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1</v>
      </c>
      <c r="BE64" s="18">
        <v>1</v>
      </c>
      <c r="BF64" s="18">
        <v>0</v>
      </c>
      <c r="BG64" s="18">
        <v>0</v>
      </c>
      <c r="BH64" s="18" t="s">
        <v>121</v>
      </c>
      <c r="BI64" s="18" t="s">
        <v>126</v>
      </c>
      <c r="BJ64" s="28"/>
      <c r="BK64" s="18" t="s">
        <v>142</v>
      </c>
    </row>
    <row r="65" spans="2:63" hidden="1" x14ac:dyDescent="0.3">
      <c r="B65" s="18"/>
      <c r="C65" s="18"/>
      <c r="D65" s="18"/>
      <c r="E65" s="18"/>
      <c r="F65" s="18">
        <v>4</v>
      </c>
      <c r="G65" s="18">
        <v>18</v>
      </c>
      <c r="H65" s="18">
        <v>0.24308355417440511</v>
      </c>
      <c r="I65" s="18">
        <v>0</v>
      </c>
      <c r="J65" s="18">
        <v>0</v>
      </c>
      <c r="K65" s="18">
        <v>0</v>
      </c>
      <c r="L65" s="18">
        <v>1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0.72222222222222221</v>
      </c>
      <c r="S65" s="18">
        <v>0.45710360196773092</v>
      </c>
      <c r="T65" s="18">
        <v>0</v>
      </c>
      <c r="U65" s="18">
        <v>0</v>
      </c>
      <c r="V65" s="18">
        <v>18</v>
      </c>
      <c r="W65" s="18">
        <v>0.25147047416323193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38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1</v>
      </c>
      <c r="AK65" s="18">
        <v>1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1.5820000000000001</v>
      </c>
      <c r="AS65" s="18">
        <v>1.228</v>
      </c>
      <c r="AT65" s="18">
        <v>0</v>
      </c>
      <c r="AU65" s="18">
        <v>0</v>
      </c>
      <c r="AV65" s="18">
        <v>1</v>
      </c>
      <c r="AW65" s="18">
        <v>1</v>
      </c>
      <c r="AX65" s="18">
        <v>0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0.99999999999999989</v>
      </c>
      <c r="BE65" s="18">
        <v>0.99999999999999989</v>
      </c>
      <c r="BF65" s="18">
        <v>0</v>
      </c>
      <c r="BG65" s="18">
        <v>0</v>
      </c>
      <c r="BH65" s="18" t="s">
        <v>121</v>
      </c>
      <c r="BI65" s="18" t="s">
        <v>128</v>
      </c>
      <c r="BJ65" s="28"/>
      <c r="BK65" s="18" t="s">
        <v>143</v>
      </c>
    </row>
    <row r="66" spans="2:63" hidden="1" x14ac:dyDescent="0.3">
      <c r="B66" s="18"/>
      <c r="C66" s="18"/>
      <c r="D66" s="18"/>
      <c r="E66" s="18"/>
      <c r="F66" s="18">
        <v>5</v>
      </c>
      <c r="G66" s="18">
        <v>16</v>
      </c>
      <c r="H66" s="18">
        <v>0.20488208117675791</v>
      </c>
      <c r="I66" s="18">
        <v>0</v>
      </c>
      <c r="J66" s="18">
        <v>0</v>
      </c>
      <c r="K66" s="18">
        <v>0</v>
      </c>
      <c r="L66" s="18">
        <v>1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0.6875</v>
      </c>
      <c r="S66" s="18">
        <v>0.45710360196773092</v>
      </c>
      <c r="T66" s="18">
        <v>0</v>
      </c>
      <c r="U66" s="18">
        <v>0</v>
      </c>
      <c r="V66" s="18">
        <v>16</v>
      </c>
      <c r="W66" s="18">
        <v>0.2916774937721397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38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1</v>
      </c>
      <c r="AK66" s="18">
        <v>1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1.4770000000000001</v>
      </c>
      <c r="AS66" s="18">
        <v>1.2350000000000001</v>
      </c>
      <c r="AT66" s="18">
        <v>0</v>
      </c>
      <c r="AU66" s="18">
        <v>0</v>
      </c>
      <c r="AV66" s="18">
        <v>1</v>
      </c>
      <c r="AW66" s="18">
        <v>1</v>
      </c>
      <c r="AX66" s="18">
        <v>0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1</v>
      </c>
      <c r="BE66" s="18">
        <v>1</v>
      </c>
      <c r="BF66" s="18">
        <v>0</v>
      </c>
      <c r="BG66" s="18">
        <v>0</v>
      </c>
      <c r="BH66" s="18" t="s">
        <v>121</v>
      </c>
      <c r="BI66" s="18" t="s">
        <v>130</v>
      </c>
      <c r="BJ66" s="28"/>
      <c r="BK66" s="18" t="s">
        <v>144</v>
      </c>
    </row>
    <row r="67" spans="2:63" hidden="1" x14ac:dyDescent="0.3">
      <c r="B67" s="18"/>
      <c r="C67" s="18"/>
      <c r="D67" s="18"/>
      <c r="E67" s="18"/>
      <c r="F67" s="18">
        <v>6</v>
      </c>
      <c r="G67" s="18">
        <v>22</v>
      </c>
      <c r="H67" s="18">
        <v>0.1918622024152711</v>
      </c>
      <c r="I67" s="18">
        <v>0</v>
      </c>
      <c r="J67" s="18">
        <v>0</v>
      </c>
      <c r="K67" s="18">
        <v>0</v>
      </c>
      <c r="L67" s="18">
        <v>1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0.77272727272727271</v>
      </c>
      <c r="S67" s="18">
        <v>0.45710360196773092</v>
      </c>
      <c r="T67" s="18">
        <v>0</v>
      </c>
      <c r="U67" s="18">
        <v>0</v>
      </c>
      <c r="V67" s="18">
        <v>22</v>
      </c>
      <c r="W67" s="18">
        <v>0.28341479204665759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38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1</v>
      </c>
      <c r="AK67" s="18">
        <v>1</v>
      </c>
      <c r="AL67" s="18">
        <v>0</v>
      </c>
      <c r="AM67" s="18">
        <v>0</v>
      </c>
      <c r="AN67" s="18">
        <v>0</v>
      </c>
      <c r="AO67" s="18">
        <v>0</v>
      </c>
      <c r="AP67" s="18">
        <v>0</v>
      </c>
      <c r="AQ67" s="18">
        <v>0</v>
      </c>
      <c r="AR67" s="18">
        <v>1.4690000000000001</v>
      </c>
      <c r="AS67" s="18">
        <v>1.335</v>
      </c>
      <c r="AT67" s="18">
        <v>0</v>
      </c>
      <c r="AU67" s="18">
        <v>0</v>
      </c>
      <c r="AV67" s="18">
        <v>1</v>
      </c>
      <c r="AW67" s="18">
        <v>1</v>
      </c>
      <c r="AX67" s="18">
        <v>0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1</v>
      </c>
      <c r="BE67" s="18">
        <v>1</v>
      </c>
      <c r="BF67" s="18">
        <v>0</v>
      </c>
      <c r="BG67" s="18">
        <v>0</v>
      </c>
      <c r="BH67" s="18" t="s">
        <v>121</v>
      </c>
      <c r="BI67" s="18" t="s">
        <v>132</v>
      </c>
      <c r="BJ67" s="28"/>
      <c r="BK67" s="18" t="s">
        <v>145</v>
      </c>
    </row>
    <row r="68" spans="2:63" hidden="1" x14ac:dyDescent="0.3">
      <c r="B68" s="18"/>
      <c r="C68" s="18"/>
      <c r="D68" s="18"/>
      <c r="E68" s="18"/>
      <c r="F68" s="18">
        <v>7</v>
      </c>
      <c r="G68" s="18">
        <v>18</v>
      </c>
      <c r="H68" s="18">
        <v>0.24308355417440511</v>
      </c>
      <c r="I68" s="18">
        <v>0</v>
      </c>
      <c r="J68" s="18">
        <v>0</v>
      </c>
      <c r="K68" s="18">
        <v>0</v>
      </c>
      <c r="L68" s="18">
        <v>1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0.72222222222222221</v>
      </c>
      <c r="S68" s="18">
        <v>0.45710360196773092</v>
      </c>
      <c r="T68" s="18">
        <v>0</v>
      </c>
      <c r="U68" s="18">
        <v>0</v>
      </c>
      <c r="V68" s="18">
        <v>18</v>
      </c>
      <c r="W68" s="18">
        <v>0.24357527557560871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38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1</v>
      </c>
      <c r="AK68" s="18">
        <v>1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1.5820000000000001</v>
      </c>
      <c r="AS68" s="18">
        <v>1.288</v>
      </c>
      <c r="AT68" s="18">
        <v>0</v>
      </c>
      <c r="AU68" s="18">
        <v>0</v>
      </c>
      <c r="AV68" s="18">
        <v>1</v>
      </c>
      <c r="AW68" s="18">
        <v>1</v>
      </c>
      <c r="AX68" s="18">
        <v>0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0.99999999999999989</v>
      </c>
      <c r="BE68" s="18">
        <v>0.99999999999999989</v>
      </c>
      <c r="BF68" s="18">
        <v>0</v>
      </c>
      <c r="BG68" s="18">
        <v>0</v>
      </c>
      <c r="BH68" s="18" t="s">
        <v>121</v>
      </c>
      <c r="BI68" s="18" t="s">
        <v>128</v>
      </c>
      <c r="BJ68" s="28"/>
      <c r="BK68" s="18" t="s">
        <v>143</v>
      </c>
    </row>
    <row r="69" spans="2:63" hidden="1" x14ac:dyDescent="0.3">
      <c r="B69" s="18"/>
      <c r="C69" s="18"/>
      <c r="D69" s="18"/>
      <c r="E69" s="18"/>
      <c r="F69" s="18">
        <v>8</v>
      </c>
      <c r="G69" s="18">
        <v>24</v>
      </c>
      <c r="H69" s="18">
        <v>0.27660244117048188</v>
      </c>
      <c r="I69" s="18">
        <v>0</v>
      </c>
      <c r="J69" s="18">
        <v>0</v>
      </c>
      <c r="K69" s="18">
        <v>0</v>
      </c>
      <c r="L69" s="18">
        <v>1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0.79166666666666663</v>
      </c>
      <c r="S69" s="18">
        <v>0.45710360196773092</v>
      </c>
      <c r="T69" s="18">
        <v>0</v>
      </c>
      <c r="U69" s="18">
        <v>0</v>
      </c>
      <c r="V69" s="18">
        <v>24</v>
      </c>
      <c r="W69" s="18">
        <v>0.2483659004081302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38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1</v>
      </c>
      <c r="AK69" s="18">
        <v>1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1.597</v>
      </c>
      <c r="AS69" s="18">
        <v>1.252</v>
      </c>
      <c r="AT69" s="18">
        <v>0</v>
      </c>
      <c r="AU69" s="18">
        <v>0</v>
      </c>
      <c r="AV69" s="18">
        <v>1</v>
      </c>
      <c r="AW69" s="18">
        <v>1</v>
      </c>
      <c r="AX69" s="18">
        <v>0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1</v>
      </c>
      <c r="BE69" s="18">
        <v>1</v>
      </c>
      <c r="BF69" s="18">
        <v>0</v>
      </c>
      <c r="BG69" s="18">
        <v>0</v>
      </c>
      <c r="BH69" s="18" t="s">
        <v>121</v>
      </c>
      <c r="BI69" s="18" t="s">
        <v>134</v>
      </c>
      <c r="BJ69" s="28"/>
      <c r="BK69" s="18" t="s">
        <v>146</v>
      </c>
    </row>
    <row r="70" spans="2:63" hidden="1" x14ac:dyDescent="0.3">
      <c r="B70" s="18"/>
      <c r="C70" s="18"/>
      <c r="D70" s="18"/>
      <c r="E70" s="18"/>
      <c r="F70" s="18">
        <v>9</v>
      </c>
      <c r="G70" s="18">
        <v>38</v>
      </c>
      <c r="H70" s="18">
        <v>1.4007517996421439E-3</v>
      </c>
      <c r="I70" s="18">
        <v>0</v>
      </c>
      <c r="J70" s="18">
        <v>0</v>
      </c>
      <c r="K70" s="18">
        <v>0</v>
      </c>
      <c r="L70" s="18">
        <v>1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0.86842105263157898</v>
      </c>
      <c r="S70" s="18">
        <v>0.45710360196773092</v>
      </c>
      <c r="T70" s="18">
        <v>0</v>
      </c>
      <c r="U70" s="18">
        <v>0</v>
      </c>
      <c r="V70" s="18">
        <v>38</v>
      </c>
      <c r="W70" s="18">
        <v>0.83442605054152863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38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1</v>
      </c>
      <c r="AK70" s="18">
        <v>1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0.80800000000000005</v>
      </c>
      <c r="AS70" s="18">
        <v>1.657</v>
      </c>
      <c r="AT70" s="18">
        <v>0</v>
      </c>
      <c r="AU70" s="18">
        <v>0</v>
      </c>
      <c r="AV70" s="18">
        <v>1</v>
      </c>
      <c r="AW70" s="18">
        <v>1</v>
      </c>
      <c r="AX70" s="18">
        <v>0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1</v>
      </c>
      <c r="BE70" s="18">
        <v>1</v>
      </c>
      <c r="BF70" s="18">
        <v>0</v>
      </c>
      <c r="BG70" s="18">
        <v>0</v>
      </c>
      <c r="BH70" s="18" t="s">
        <v>121</v>
      </c>
      <c r="BI70" s="18" t="s">
        <v>121</v>
      </c>
      <c r="BJ70" s="28"/>
      <c r="BK70" s="18" t="s">
        <v>96</v>
      </c>
    </row>
    <row r="71" spans="2:63" hidden="1" x14ac:dyDescent="0.3">
      <c r="B71" s="18"/>
      <c r="C71" s="18"/>
      <c r="D71" s="18"/>
      <c r="E71" s="18"/>
      <c r="F71" s="18">
        <v>10</v>
      </c>
      <c r="G71" s="18">
        <v>34</v>
      </c>
      <c r="H71" s="18">
        <v>2.9717343775588979E-2</v>
      </c>
      <c r="I71" s="18">
        <v>0</v>
      </c>
      <c r="J71" s="18">
        <v>0</v>
      </c>
      <c r="K71" s="18">
        <v>0</v>
      </c>
      <c r="L71" s="18">
        <v>1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0.8529411764705882</v>
      </c>
      <c r="S71" s="18">
        <v>0.45710360196773092</v>
      </c>
      <c r="T71" s="18">
        <v>0</v>
      </c>
      <c r="U71" s="18">
        <v>0</v>
      </c>
      <c r="V71" s="18">
        <v>34</v>
      </c>
      <c r="W71" s="18">
        <v>0.81351842724569545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38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1</v>
      </c>
      <c r="AK71" s="18">
        <v>1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0.69199999999999995</v>
      </c>
      <c r="AS71" s="18">
        <v>1.776</v>
      </c>
      <c r="AT71" s="18">
        <v>0</v>
      </c>
      <c r="AU71" s="18">
        <v>0</v>
      </c>
      <c r="AV71" s="18">
        <v>1</v>
      </c>
      <c r="AW71" s="18">
        <v>1</v>
      </c>
      <c r="AX71" s="18">
        <v>0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1</v>
      </c>
      <c r="BE71" s="18">
        <v>1</v>
      </c>
      <c r="BF71" s="18">
        <v>0</v>
      </c>
      <c r="BG71" s="18">
        <v>0</v>
      </c>
      <c r="BH71" s="18" t="s">
        <v>121</v>
      </c>
      <c r="BI71" s="18" t="s">
        <v>136</v>
      </c>
      <c r="BJ71" s="28"/>
      <c r="BK71" s="18" t="s">
        <v>147</v>
      </c>
    </row>
    <row r="72" spans="2:63" hidden="1" x14ac:dyDescent="0.3">
      <c r="B72" s="18"/>
      <c r="C72" s="18"/>
      <c r="D72" s="18"/>
      <c r="E72" s="18"/>
      <c r="F72" s="18">
        <v>11</v>
      </c>
      <c r="G72" s="18">
        <v>30</v>
      </c>
      <c r="H72" s="18">
        <v>8.71455315500686E-2</v>
      </c>
      <c r="I72" s="18">
        <v>0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0.83333333333333337</v>
      </c>
      <c r="S72" s="18">
        <v>0.45710360196773092</v>
      </c>
      <c r="T72" s="18">
        <v>0</v>
      </c>
      <c r="U72" s="18">
        <v>0</v>
      </c>
      <c r="V72" s="18">
        <v>30</v>
      </c>
      <c r="W72" s="18">
        <v>0.64637946149165404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38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1</v>
      </c>
      <c r="AK72" s="18">
        <v>1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1.2410000000000001</v>
      </c>
      <c r="AS72" s="18">
        <v>1.8160000000000001</v>
      </c>
      <c r="AT72" s="18">
        <v>0</v>
      </c>
      <c r="AU72" s="18">
        <v>0</v>
      </c>
      <c r="AV72" s="18">
        <v>1</v>
      </c>
      <c r="AW72" s="18">
        <v>1</v>
      </c>
      <c r="AX72" s="18">
        <v>0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1</v>
      </c>
      <c r="BE72" s="18">
        <v>1</v>
      </c>
      <c r="BF72" s="18">
        <v>0</v>
      </c>
      <c r="BG72" s="18">
        <v>0</v>
      </c>
      <c r="BH72" s="18" t="s">
        <v>121</v>
      </c>
      <c r="BI72" s="18" t="s">
        <v>138</v>
      </c>
      <c r="BJ72" s="28"/>
      <c r="BK72" s="18" t="s">
        <v>148</v>
      </c>
    </row>
    <row r="73" spans="2:63" hidden="1" x14ac:dyDescent="0.3">
      <c r="B73" s="18"/>
      <c r="C73" s="18"/>
      <c r="D73" s="18"/>
      <c r="E73" s="18"/>
      <c r="F73" s="18">
        <v>12</v>
      </c>
      <c r="G73" s="18">
        <v>28</v>
      </c>
      <c r="H73" s="18">
        <v>8.3008846335285418E-3</v>
      </c>
      <c r="I73" s="18">
        <v>0</v>
      </c>
      <c r="J73" s="18">
        <v>0</v>
      </c>
      <c r="K73" s="18">
        <v>0</v>
      </c>
      <c r="L73" s="18">
        <v>1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0.8214285714285714</v>
      </c>
      <c r="S73" s="18">
        <v>0.45710360196773092</v>
      </c>
      <c r="T73" s="18">
        <v>0</v>
      </c>
      <c r="U73" s="18">
        <v>0</v>
      </c>
      <c r="V73" s="18">
        <v>28</v>
      </c>
      <c r="W73" s="18">
        <v>0.7302292416351549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38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1</v>
      </c>
      <c r="AK73" s="18">
        <v>1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0.90800000000000003</v>
      </c>
      <c r="AS73" s="18">
        <v>1.714</v>
      </c>
      <c r="AT73" s="18">
        <v>0</v>
      </c>
      <c r="AU73" s="18">
        <v>0</v>
      </c>
      <c r="AV73" s="18">
        <v>1</v>
      </c>
      <c r="AW73" s="18">
        <v>1</v>
      </c>
      <c r="AX73" s="18">
        <v>0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1</v>
      </c>
      <c r="BE73" s="18">
        <v>1</v>
      </c>
      <c r="BF73" s="18">
        <v>0</v>
      </c>
      <c r="BG73" s="18">
        <v>0</v>
      </c>
      <c r="BH73" s="18" t="s">
        <v>121</v>
      </c>
      <c r="BI73" s="18" t="s">
        <v>124</v>
      </c>
      <c r="BJ73" s="28"/>
      <c r="BK73" s="18" t="s">
        <v>141</v>
      </c>
    </row>
    <row r="74" spans="2:63" hidden="1" x14ac:dyDescent="0.3">
      <c r="B74" s="18"/>
      <c r="C74" s="18"/>
      <c r="D74" s="18"/>
      <c r="E74" s="18"/>
      <c r="F74" s="18">
        <v>13</v>
      </c>
      <c r="G74" s="18">
        <v>22</v>
      </c>
      <c r="H74" s="18">
        <v>0.1918622024152711</v>
      </c>
      <c r="I74" s="18">
        <v>0</v>
      </c>
      <c r="J74" s="18">
        <v>0</v>
      </c>
      <c r="K74" s="18">
        <v>0</v>
      </c>
      <c r="L74" s="18">
        <v>1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0.77272727272727271</v>
      </c>
      <c r="S74" s="18">
        <v>0.45710360196773092</v>
      </c>
      <c r="T74" s="18">
        <v>0</v>
      </c>
      <c r="U74" s="18">
        <v>0</v>
      </c>
      <c r="V74" s="18">
        <v>22</v>
      </c>
      <c r="W74" s="18">
        <v>0.29667617937504398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38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18">
        <v>1</v>
      </c>
      <c r="AK74" s="18">
        <v>1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1.4690000000000001</v>
      </c>
      <c r="AS74" s="18">
        <v>1.335</v>
      </c>
      <c r="AT74" s="18">
        <v>0</v>
      </c>
      <c r="AU74" s="18">
        <v>0</v>
      </c>
      <c r="AV74" s="18">
        <v>1</v>
      </c>
      <c r="AW74" s="18">
        <v>1</v>
      </c>
      <c r="AX74" s="18">
        <v>0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1</v>
      </c>
      <c r="BE74" s="18">
        <v>1</v>
      </c>
      <c r="BF74" s="18">
        <v>0</v>
      </c>
      <c r="BG74" s="18">
        <v>0</v>
      </c>
      <c r="BH74" s="18" t="s">
        <v>121</v>
      </c>
      <c r="BI74" s="18" t="s">
        <v>132</v>
      </c>
      <c r="BJ74" s="28"/>
      <c r="BK74" s="18" t="s">
        <v>145</v>
      </c>
    </row>
    <row r="75" spans="2:63" hidden="1" x14ac:dyDescent="0.3">
      <c r="B75" s="18"/>
      <c r="C75" s="18"/>
      <c r="D75" s="18"/>
      <c r="E75" s="18"/>
      <c r="F75" s="18">
        <v>14</v>
      </c>
      <c r="G75" s="18">
        <v>18</v>
      </c>
      <c r="H75" s="18">
        <v>0.24308355417440511</v>
      </c>
      <c r="I75" s="18">
        <v>0</v>
      </c>
      <c r="J75" s="18">
        <v>0</v>
      </c>
      <c r="K75" s="18">
        <v>0</v>
      </c>
      <c r="L75" s="18">
        <v>1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0.72222222222222221</v>
      </c>
      <c r="S75" s="18">
        <v>0.45710360196773092</v>
      </c>
      <c r="T75" s="18">
        <v>0</v>
      </c>
      <c r="U75" s="18">
        <v>0</v>
      </c>
      <c r="V75" s="18">
        <v>18</v>
      </c>
      <c r="W75" s="18">
        <v>0.26673898137285018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38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1</v>
      </c>
      <c r="AK75" s="18">
        <v>1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1.5820000000000001</v>
      </c>
      <c r="AS75" s="18">
        <v>1.228</v>
      </c>
      <c r="AT75" s="18">
        <v>0</v>
      </c>
      <c r="AU75" s="18">
        <v>0</v>
      </c>
      <c r="AV75" s="18">
        <v>1</v>
      </c>
      <c r="AW75" s="18">
        <v>1</v>
      </c>
      <c r="AX75" s="18">
        <v>0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0.99999999999999989</v>
      </c>
      <c r="BE75" s="18">
        <v>0.99999999999999989</v>
      </c>
      <c r="BF75" s="18">
        <v>0</v>
      </c>
      <c r="BG75" s="18">
        <v>0</v>
      </c>
      <c r="BH75" s="18" t="s">
        <v>121</v>
      </c>
      <c r="BI75" s="18" t="s">
        <v>128</v>
      </c>
      <c r="BJ75" s="28"/>
      <c r="BK75" s="18" t="s">
        <v>143</v>
      </c>
    </row>
    <row r="76" spans="2:63" hidden="1" x14ac:dyDescent="0.3">
      <c r="B76" s="18"/>
      <c r="C76" s="18"/>
      <c r="D76" s="18"/>
      <c r="E76" s="18"/>
      <c r="F76" s="18">
        <v>15</v>
      </c>
      <c r="G76" s="18">
        <v>24</v>
      </c>
      <c r="H76" s="18">
        <v>0.27660244117048188</v>
      </c>
      <c r="I76" s="18">
        <v>0</v>
      </c>
      <c r="J76" s="18">
        <v>0</v>
      </c>
      <c r="K76" s="18">
        <v>0</v>
      </c>
      <c r="L76" s="18">
        <v>1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0.79166666666666663</v>
      </c>
      <c r="S76" s="18">
        <v>0.45710360196773092</v>
      </c>
      <c r="T76" s="18">
        <v>0</v>
      </c>
      <c r="U76" s="18">
        <v>0</v>
      </c>
      <c r="V76" s="18">
        <v>24</v>
      </c>
      <c r="W76" s="18">
        <v>0.2407558031811402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38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1</v>
      </c>
      <c r="AK76" s="18">
        <v>1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18">
        <v>1.597</v>
      </c>
      <c r="AS76" s="18">
        <v>1.252</v>
      </c>
      <c r="AT76" s="18">
        <v>0</v>
      </c>
      <c r="AU76" s="18">
        <v>0</v>
      </c>
      <c r="AV76" s="18">
        <v>1</v>
      </c>
      <c r="AW76" s="18">
        <v>1</v>
      </c>
      <c r="AX76" s="18">
        <v>0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1</v>
      </c>
      <c r="BE76" s="18">
        <v>1</v>
      </c>
      <c r="BF76" s="18">
        <v>0</v>
      </c>
      <c r="BG76" s="18">
        <v>0</v>
      </c>
      <c r="BH76" s="18" t="s">
        <v>121</v>
      </c>
      <c r="BI76" s="18" t="s">
        <v>134</v>
      </c>
      <c r="BJ76" s="28"/>
      <c r="BK76" s="18" t="s">
        <v>146</v>
      </c>
    </row>
    <row r="77" spans="2:63" hidden="1" x14ac:dyDescent="0.3">
      <c r="B77" s="18"/>
      <c r="C77" s="18"/>
      <c r="D77" s="18"/>
      <c r="E77" s="18"/>
      <c r="F77" s="18">
        <v>16</v>
      </c>
      <c r="G77" s="18">
        <v>30</v>
      </c>
      <c r="H77" s="18">
        <v>8.71455315500686E-2</v>
      </c>
      <c r="I77" s="18">
        <v>0</v>
      </c>
      <c r="J77" s="18">
        <v>0</v>
      </c>
      <c r="K77" s="18">
        <v>0</v>
      </c>
      <c r="L77" s="18">
        <v>1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0.83333333333333337</v>
      </c>
      <c r="S77" s="18">
        <v>0.45710360196773092</v>
      </c>
      <c r="T77" s="18">
        <v>0</v>
      </c>
      <c r="U77" s="18">
        <v>0</v>
      </c>
      <c r="V77" s="18">
        <v>30</v>
      </c>
      <c r="W77" s="18">
        <v>0.26103478882580949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38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1</v>
      </c>
      <c r="AK77" s="18">
        <v>1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1.2410000000000001</v>
      </c>
      <c r="AS77" s="18">
        <v>1.8160000000000001</v>
      </c>
      <c r="AT77" s="18">
        <v>0</v>
      </c>
      <c r="AU77" s="18">
        <v>0</v>
      </c>
      <c r="AV77" s="18">
        <v>1</v>
      </c>
      <c r="AW77" s="18">
        <v>1</v>
      </c>
      <c r="AX77" s="18">
        <v>0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1</v>
      </c>
      <c r="BE77" s="18">
        <v>1</v>
      </c>
      <c r="BF77" s="18">
        <v>0</v>
      </c>
      <c r="BG77" s="18">
        <v>0</v>
      </c>
      <c r="BH77" s="18" t="s">
        <v>121</v>
      </c>
      <c r="BI77" s="18" t="s">
        <v>138</v>
      </c>
      <c r="BJ77" s="28"/>
      <c r="BK77" s="18" t="s">
        <v>148</v>
      </c>
    </row>
    <row r="78" spans="2:63" hidden="1" x14ac:dyDescent="0.3">
      <c r="B78" s="18"/>
      <c r="C78" s="18"/>
      <c r="D78" s="18"/>
      <c r="E78" s="18"/>
      <c r="F78" s="18">
        <v>17</v>
      </c>
      <c r="G78" s="18">
        <v>18</v>
      </c>
      <c r="H78" s="18">
        <v>0.24308355417440511</v>
      </c>
      <c r="I78" s="18">
        <v>0</v>
      </c>
      <c r="J78" s="18">
        <v>0</v>
      </c>
      <c r="K78" s="18">
        <v>0</v>
      </c>
      <c r="L78" s="18">
        <v>1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0.72222222222222221</v>
      </c>
      <c r="S78" s="18">
        <v>0.45710360196773092</v>
      </c>
      <c r="T78" s="18">
        <v>0</v>
      </c>
      <c r="U78" s="18">
        <v>0</v>
      </c>
      <c r="V78" s="18">
        <v>18</v>
      </c>
      <c r="W78" s="18">
        <v>0.24704077746387951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38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1</v>
      </c>
      <c r="AK78" s="18">
        <v>1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1.5820000000000001</v>
      </c>
      <c r="AS78" s="18">
        <v>1.228</v>
      </c>
      <c r="AT78" s="18">
        <v>0</v>
      </c>
      <c r="AU78" s="18">
        <v>0</v>
      </c>
      <c r="AV78" s="18">
        <v>1</v>
      </c>
      <c r="AW78" s="18">
        <v>1</v>
      </c>
      <c r="AX78" s="18">
        <v>0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0.99999999999999989</v>
      </c>
      <c r="BE78" s="18">
        <v>0.99999999999999989</v>
      </c>
      <c r="BF78" s="18">
        <v>0</v>
      </c>
      <c r="BG78" s="18">
        <v>0</v>
      </c>
      <c r="BH78" s="18" t="s">
        <v>121</v>
      </c>
      <c r="BI78" s="18" t="s">
        <v>128</v>
      </c>
      <c r="BJ78" s="28"/>
      <c r="BK78" s="18" t="s">
        <v>143</v>
      </c>
    </row>
    <row r="79" spans="2:63" hidden="1" x14ac:dyDescent="0.3">
      <c r="B79" s="18"/>
      <c r="C79" s="18"/>
      <c r="D79" s="18"/>
      <c r="E79" s="18"/>
      <c r="F79" s="18">
        <v>18</v>
      </c>
      <c r="G79" s="18">
        <v>22</v>
      </c>
      <c r="H79" s="18">
        <v>0.1918622024152711</v>
      </c>
      <c r="I79" s="18">
        <v>0</v>
      </c>
      <c r="J79" s="18">
        <v>0</v>
      </c>
      <c r="K79" s="18">
        <v>0</v>
      </c>
      <c r="L79" s="18">
        <v>1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0.77272727272727271</v>
      </c>
      <c r="S79" s="18">
        <v>0.45710360196773092</v>
      </c>
      <c r="T79" s="18">
        <v>0</v>
      </c>
      <c r="U79" s="18">
        <v>0</v>
      </c>
      <c r="V79" s="18">
        <v>22</v>
      </c>
      <c r="W79" s="18">
        <v>0.2570429909334358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38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18">
        <v>1</v>
      </c>
      <c r="AK79" s="18">
        <v>1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1.4690000000000001</v>
      </c>
      <c r="AS79" s="18">
        <v>1.335</v>
      </c>
      <c r="AT79" s="18">
        <v>0</v>
      </c>
      <c r="AU79" s="18">
        <v>0</v>
      </c>
      <c r="AV79" s="18">
        <v>1</v>
      </c>
      <c r="AW79" s="18">
        <v>1</v>
      </c>
      <c r="AX79" s="18">
        <v>0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1</v>
      </c>
      <c r="BE79" s="18">
        <v>1</v>
      </c>
      <c r="BF79" s="18">
        <v>0</v>
      </c>
      <c r="BG79" s="18">
        <v>0</v>
      </c>
      <c r="BH79" s="18" t="s">
        <v>121</v>
      </c>
      <c r="BI79" s="18" t="s">
        <v>132</v>
      </c>
      <c r="BJ79" s="28"/>
      <c r="BK79" s="18" t="s">
        <v>145</v>
      </c>
    </row>
    <row r="80" spans="2:63" x14ac:dyDescent="0.3">
      <c r="AR80" s="39">
        <f>AVERAGE(AR2:AS19)</f>
        <v>7.1658551416904741E-3</v>
      </c>
    </row>
    <row r="81" spans="44:44" x14ac:dyDescent="0.3">
      <c r="AR81" s="39">
        <f>MAX(AR2:AS19)</f>
        <v>2.0444444444444571E-2</v>
      </c>
    </row>
    <row r="82" spans="44:44" x14ac:dyDescent="0.3">
      <c r="AR82" s="39"/>
    </row>
    <row r="83" spans="44:44" x14ac:dyDescent="0.3">
      <c r="AR83" s="39"/>
    </row>
    <row r="84" spans="44:44" x14ac:dyDescent="0.3">
      <c r="AR84" s="39">
        <f>AVERAGE(AR22:AS39)</f>
        <v>7.0168735007874308E-2</v>
      </c>
    </row>
    <row r="85" spans="44:44" x14ac:dyDescent="0.3">
      <c r="AR85" s="39">
        <f>MAX(AR22:AS39)</f>
        <v>0.21647230320699701</v>
      </c>
    </row>
  </sheetData>
  <conditionalFormatting sqref="W1:W104857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:T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:Q104857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1:AM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:AS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:X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:U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:R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SST_40-60</vt:lpstr>
      <vt:lpstr>SST_80-120</vt:lpstr>
      <vt:lpstr>SST_120-180</vt:lpstr>
      <vt:lpstr>Sheet1</vt:lpstr>
      <vt:lpstr>summary SST_40-60</vt:lpstr>
      <vt:lpstr>summary SST_80-120</vt:lpstr>
      <vt:lpstr>summary SST_120-180</vt:lpstr>
      <vt:lpstr>horseshoe</vt:lpstr>
      <vt:lpstr>horseshoe2</vt:lpstr>
      <vt:lpstr>summary horseshoe</vt:lpstr>
      <vt:lpstr>summary horseshoe2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Noémie Fedon</dc:creator>
  <cp:lastModifiedBy>Noemie Fedon</cp:lastModifiedBy>
  <dcterms:created xsi:type="dcterms:W3CDTF">2021-02-08T10:24:44Z</dcterms:created>
  <dcterms:modified xsi:type="dcterms:W3CDTF">2021-03-16T09:44:12Z</dcterms:modified>
</cp:coreProperties>
</file>