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 and K" sheetId="1" r:id="rId3"/>
  </sheets>
  <definedNames/>
  <calcPr/>
</workbook>
</file>

<file path=xl/sharedStrings.xml><?xml version="1.0" encoding="utf-8"?>
<sst xmlns="http://schemas.openxmlformats.org/spreadsheetml/2006/main" count="8" uniqueCount="8">
  <si>
    <t>year</t>
  </si>
  <si>
    <t>population</t>
  </si>
  <si>
    <t>ratio (x(n+1)-x(n)) /x(n)</t>
  </si>
  <si>
    <t>Logistic Model Fit</t>
  </si>
  <si>
    <t>Slope</t>
  </si>
  <si>
    <t>Intercept</t>
  </si>
  <si>
    <t>R</t>
  </si>
  <si>
    <t>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</si>
</sst>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/>
    <font>
      <sz val="11.0"/>
      <color rgb="FF000000"/>
      <name val="Calibri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741B47"/>
              </a:solidFill>
              <a:ln cmpd="sng">
                <a:solidFill>
                  <a:srgbClr val="741B47"/>
                </a:solidFill>
              </a:ln>
            </c:spPr>
          </c:marker>
          <c:trendline>
            <c:name/>
            <c:spPr>
              <a:ln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'r and K'!$A$2:$A$17</c:f>
            </c:numRef>
          </c:xVal>
          <c:yVal>
            <c:numRef>
              <c:f>'r and K'!$B$2:$B$13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xVal>
            <c:numRef>
              <c:f>'r and K'!$A$2:$A$17</c:f>
            </c:numRef>
          </c:xVal>
          <c:yVal>
            <c:numRef>
              <c:f>'r and K'!$J$2:$J$17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'r and K'!$A$2:$A$17</c:f>
            </c:numRef>
          </c:xVal>
          <c:yVal>
            <c:numRef>
              <c:f>'r and K'!$D$2:$D$17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296744"/>
        <c:axId val="40881173"/>
      </c:scatterChart>
      <c:valAx>
        <c:axId val="2041296744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40881173"/>
      </c:valAx>
      <c:valAx>
        <c:axId val="40881173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204129674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495300</xdr:colOff>
      <xdr:row>2</xdr:row>
      <xdr:rowOff>85725</xdr:rowOff>
    </xdr:from>
    <xdr:ext cx="4743450" cy="2819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20.86"/>
    <col customWidth="1" min="4" max="4" width="30.86"/>
    <col customWidth="1" min="5" max="5" width="22.0"/>
    <col customWidth="1" min="6" max="6" width="14.71"/>
    <col customWidth="1" min="7" max="7" width="32.43"/>
    <col customWidth="1" min="8" max="8" width="20.71"/>
    <col customWidth="1" min="9" max="14" width="8.43"/>
    <col customWidth="1" min="15" max="26" width="8.71"/>
  </cols>
  <sheetData>
    <row r="1" ht="13.5" customHeight="1">
      <c r="A1" s="1" t="s">
        <v>0</v>
      </c>
      <c r="B1" s="1" t="s">
        <v>1</v>
      </c>
      <c r="C1" s="1" t="s">
        <v>2</v>
      </c>
      <c r="D1" s="2" t="s">
        <v>3</v>
      </c>
      <c r="E1" s="1"/>
      <c r="F1" s="1"/>
      <c r="G1" s="3"/>
      <c r="H1" s="4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3.5" customHeight="1">
      <c r="A2" s="5">
        <v>1900.0</v>
      </c>
      <c r="B2" s="5">
        <v>75995.0</v>
      </c>
      <c r="C2" s="5">
        <f t="shared" ref="C2:C12" si="1">(B3-B2)/B2</f>
        <v>0.2102375156</v>
      </c>
      <c r="D2" s="4">
        <v>75995.0</v>
      </c>
      <c r="E2" s="5"/>
      <c r="F2" s="5"/>
      <c r="G2" s="5"/>
      <c r="H2" s="5"/>
      <c r="I2" s="5"/>
      <c r="J2" s="4"/>
      <c r="K2" s="5"/>
      <c r="L2" s="5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3.5" customHeight="1">
      <c r="A3" s="5">
        <f t="shared" ref="A3:A17" si="2">A2+ 10</f>
        <v>1910</v>
      </c>
      <c r="B3" s="5">
        <v>91972.0</v>
      </c>
      <c r="C3" s="5">
        <f t="shared" si="1"/>
        <v>0.1493824207</v>
      </c>
      <c r="D3" s="6">
        <f>D2+B23*D2*(1-D2/B24)</f>
        <v>88675.10296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3.5" customHeight="1">
      <c r="A4" s="5">
        <f t="shared" si="2"/>
        <v>1920</v>
      </c>
      <c r="B4" s="5">
        <v>105711.0</v>
      </c>
      <c r="C4" s="5">
        <f t="shared" si="1"/>
        <v>0.1612320383</v>
      </c>
      <c r="D4" s="6">
        <f>D3+B23*D3*(1-D3/B24)</f>
        <v>103089.6926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3.5" customHeight="1">
      <c r="A5" s="5">
        <f t="shared" si="2"/>
        <v>1930</v>
      </c>
      <c r="B5" s="5">
        <v>122755.0</v>
      </c>
      <c r="C5" s="5">
        <f t="shared" si="1"/>
        <v>0.07261618671</v>
      </c>
      <c r="D5" s="6">
        <f>D4+B23*D4*(1-D4/B24)</f>
        <v>119343.6024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3.5" customHeight="1">
      <c r="A6" s="5">
        <f t="shared" si="2"/>
        <v>1940</v>
      </c>
      <c r="B6" s="5">
        <v>131669.0</v>
      </c>
      <c r="C6" s="5">
        <f t="shared" si="1"/>
        <v>0.1445138947</v>
      </c>
      <c r="D6" s="6">
        <f>D5+B23*D5*(1-D5/B24)</f>
        <v>137502.515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3.5" customHeight="1">
      <c r="A7" s="5">
        <f t="shared" si="2"/>
        <v>1950</v>
      </c>
      <c r="B7" s="5">
        <v>150697.0</v>
      </c>
      <c r="C7" s="5">
        <f t="shared" si="1"/>
        <v>0.1899573316</v>
      </c>
      <c r="D7" s="6">
        <f>D6+B23*D6*(1-D6/B24)</f>
        <v>157577.8223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3.5" customHeight="1">
      <c r="A8" s="5">
        <f t="shared" si="2"/>
        <v>1960</v>
      </c>
      <c r="B8" s="5">
        <v>179323.0</v>
      </c>
      <c r="C8" s="5">
        <f t="shared" si="1"/>
        <v>0.1332177133</v>
      </c>
      <c r="D8" s="6">
        <f>D7+B23*D7*(1-D7/B24)</f>
        <v>179511.5186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3.5" customHeight="1">
      <c r="A9" s="5">
        <f t="shared" si="2"/>
        <v>1970</v>
      </c>
      <c r="B9" s="5">
        <v>203212.0</v>
      </c>
      <c r="C9" s="5">
        <f t="shared" si="1"/>
        <v>0.1146241364</v>
      </c>
      <c r="D9" s="6">
        <f>D8+B23*D8*(1-D8/B24)</f>
        <v>203163.2203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3.5" customHeight="1">
      <c r="A10" s="5">
        <f t="shared" si="2"/>
        <v>1980</v>
      </c>
      <c r="B10" s="5">
        <v>226505.0</v>
      </c>
      <c r="C10" s="5">
        <f t="shared" si="1"/>
        <v>0.098033156</v>
      </c>
      <c r="D10" s="6">
        <f>D9+B23*D9*(1-D9/B24)</f>
        <v>228301.9265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3.5" customHeight="1">
      <c r="A11" s="5">
        <f t="shared" si="2"/>
        <v>1990</v>
      </c>
      <c r="B11" s="5">
        <v>248710.0</v>
      </c>
      <c r="C11" s="5">
        <f t="shared" si="1"/>
        <v>0.1315025532</v>
      </c>
      <c r="D11" s="6">
        <f>D10+B23*D10*(1-D10/B24)</f>
        <v>254605.2575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3.5" customHeight="1">
      <c r="A12" s="5">
        <f t="shared" si="2"/>
        <v>2000</v>
      </c>
      <c r="B12" s="5">
        <v>281416.0</v>
      </c>
      <c r="C12" s="5">
        <f t="shared" si="1"/>
        <v>0.0971160133</v>
      </c>
      <c r="D12" s="6">
        <f>D11+B23*D11*(1-D11/B24)</f>
        <v>281668.384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3.5" customHeight="1">
      <c r="A13" s="5">
        <f t="shared" si="2"/>
        <v>2010</v>
      </c>
      <c r="B13" s="5">
        <v>308746.0</v>
      </c>
      <c r="C13" s="5"/>
      <c r="D13" s="6">
        <f>D12+B23*D12*(1-D12/B24)</f>
        <v>309023.5582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3.5" customHeight="1">
      <c r="A14" s="5">
        <f t="shared" si="2"/>
        <v>2020</v>
      </c>
      <c r="B14" s="5"/>
      <c r="C14" s="5"/>
      <c r="D14" s="6">
        <f>D13+B23*D13*(1-D13/B24)</f>
        <v>336169.1963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3.5" customHeight="1">
      <c r="A15" s="5">
        <f t="shared" si="2"/>
        <v>2030</v>
      </c>
      <c r="B15" s="5"/>
      <c r="C15" s="5"/>
      <c r="D15" s="6">
        <f>D14+B23*D14*(1-D14/B24)</f>
        <v>362605.2746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3.5" customHeight="1">
      <c r="A16" s="5">
        <f t="shared" si="2"/>
        <v>2040</v>
      </c>
      <c r="B16" s="5"/>
      <c r="C16" s="5"/>
      <c r="D16" s="6">
        <f>D15+B23*D15*(1-D15/B24)</f>
        <v>387870.062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3.5" customHeight="1">
      <c r="A17" s="5">
        <f t="shared" si="2"/>
        <v>2050</v>
      </c>
      <c r="B17" s="5"/>
      <c r="C17" s="5"/>
      <c r="D17" s="6">
        <f>D16+B23*D16*(1-D16/B24)</f>
        <v>411572.5673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3.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3.5" customHeight="1">
      <c r="A21" s="4" t="s">
        <v>4</v>
      </c>
      <c r="B21" s="6">
        <f>SLOPE(C2:C12,B2:B12)</f>
        <v>-0.0000003390621884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3.5" customHeight="1">
      <c r="A22" s="4" t="s">
        <v>5</v>
      </c>
      <c r="B22" s="6">
        <f>INTERCEPT(C2:C12,B2:B12)</f>
        <v>0.1926214683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3.5" customHeight="1">
      <c r="A23" s="4" t="s">
        <v>6</v>
      </c>
      <c r="B23" s="5">
        <f>$B$22</f>
        <v>0.1926214683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3.5" customHeight="1">
      <c r="A24" s="4" t="s">
        <v>7</v>
      </c>
      <c r="B24" s="5">
        <f>-B22/B21</f>
        <v>568100.705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3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3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3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3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3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3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3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3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3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3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3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3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3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3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3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3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3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3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3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3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3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3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3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3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3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3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3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3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3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3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3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3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3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3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3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3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3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3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3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3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3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3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3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3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3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3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3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3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3.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3.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3.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3.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3.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3.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3.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3.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3.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3.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3.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3.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3.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3.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3.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3.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3.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3.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3.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3.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3.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3.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3.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3.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3.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3.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3.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3.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3.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3.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3.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3.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3.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3.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3.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3.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3.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3.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3.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3.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3.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3.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3.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3.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3.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3.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3.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3.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3.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3.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3.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3.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3.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3.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3.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3.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3.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3.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3.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3.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3.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3.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3.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3.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3.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3.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3.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3.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3.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3.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3.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3.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3.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3.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3.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3.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3.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3.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3.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3.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3.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3.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3.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3.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3.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3.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3.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3.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3.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3.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3.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3.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3.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3.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3.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3.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3.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3.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3.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3.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3.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3.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3.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3.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3.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3.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3.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3.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3.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3.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3.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3.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3.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3.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3.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3.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3.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3.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3.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3.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3.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3.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3.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3.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3.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3.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3.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3.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3.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3.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3.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3.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3.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3.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3.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3.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3.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3.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3.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3.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3.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3.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3.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3.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3.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3.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3.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3.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3.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3.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3.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3.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3.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3.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3.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3.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3.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3.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3.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3.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3.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3.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3.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3.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3.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3.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3.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3.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3.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3.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3.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3.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3.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3.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3.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3.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3.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3.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3.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3.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3.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3.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3.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3.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3.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3.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3.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3.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3.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3.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3.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3.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3.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3.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3.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3.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3.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3.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3.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3.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3.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3.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3.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3.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3.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3.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3.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3.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3.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3.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3.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3.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3.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3.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3.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3.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3.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3.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3.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3.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3.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3.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3.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3.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3.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3.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3.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3.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3.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3.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3.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3.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3.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3.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3.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3.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3.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3.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3.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3.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3.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3.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3.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3.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3.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3.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3.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3.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3.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3.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3.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3.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3.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3.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3.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3.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3.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3.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3.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3.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3.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3.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3.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3.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3.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3.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3.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3.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3.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3.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3.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3.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3.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3.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3.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3.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3.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3.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3.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3.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3.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3.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3.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3.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3.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3.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3.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3.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3.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3.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3.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3.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3.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3.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3.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3.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3.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3.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3.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3.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3.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3.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3.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3.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3.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3.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3.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3.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3.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3.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3.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3.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3.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3.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3.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3.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3.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3.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3.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3.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3.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3.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3.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3.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3.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3.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3.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3.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3.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3.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3.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3.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3.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3.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3.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3.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3.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3.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3.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3.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3.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3.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3.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3.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3.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3.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3.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3.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3.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3.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3.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3.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3.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3.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3.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3.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3.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3.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3.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3.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3.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3.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3.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3.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3.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3.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3.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3.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3.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3.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3.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3.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3.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3.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3.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3.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3.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3.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3.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3.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3.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3.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3.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3.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3.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3.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3.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3.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3.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3.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3.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3.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3.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3.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3.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3.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3.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3.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3.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3.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3.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3.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3.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3.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3.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3.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3.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3.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3.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3.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3.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3.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3.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3.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3.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3.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3.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3.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3.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3.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3.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3.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3.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3.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3.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3.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3.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3.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3.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3.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3.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3.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3.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3.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3.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3.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3.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3.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3.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3.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3.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3.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3.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3.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3.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3.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3.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3.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3.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3.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3.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3.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3.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3.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3.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3.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3.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3.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3.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3.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3.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3.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3.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3.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3.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3.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3.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3.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3.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3.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3.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3.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3.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3.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3.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3.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3.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3.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3.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3.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3.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3.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3.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3.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3.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3.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3.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3.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3.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3.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3.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3.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3.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3.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3.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3.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3.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3.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3.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3.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3.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3.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3.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3.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3.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3.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3.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3.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3.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3.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3.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3.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3.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3.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3.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3.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3.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3.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3.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3.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3.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3.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3.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3.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3.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3.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3.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3.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3.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3.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3.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3.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3.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3.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3.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3.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3.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3.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3.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3.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3.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3.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3.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3.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3.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3.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3.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3.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3.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3.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3.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3.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3.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3.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3.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3.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3.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3.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3.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3.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3.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3.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3.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3.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3.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3.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3.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3.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3.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3.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3.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3.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3.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3.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3.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3.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3.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3.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3.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3.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3.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3.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3.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3.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3.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3.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3.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3.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3.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3.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3.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3.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3.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3.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3.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3.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3.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3.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3.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3.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3.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3.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3.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3.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3.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3.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3.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3.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3.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3.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3.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3.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3.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3.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3.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3.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3.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3.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3.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3.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3.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3.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3.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3.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3.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3.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3.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3.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3.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3.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3.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3.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3.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3.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3.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3.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3.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3.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3.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3.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3.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3.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3.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3.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3.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3.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3.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3.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3.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3.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3.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3.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3.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3.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3.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3.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3.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3.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3.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3.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3.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3.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3.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3.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3.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3.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3.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3.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3.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3.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3.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3.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3.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3.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3.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3.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3.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3.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3.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3.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3.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3.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3.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3.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3.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3.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3.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3.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3.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3.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3.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3.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3.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3.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3.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3.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3.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3.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3.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3.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3.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3.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3.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3.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3.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3.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3.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3.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portrait"/>
  <drawing r:id="rId1"/>
</worksheet>
</file>