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202300"/>
  <mc:AlternateContent xmlns:mc="http://schemas.openxmlformats.org/markup-compatibility/2006">
    <mc:Choice Requires="x15">
      <x15ac:absPath xmlns:x15ac="http://schemas.microsoft.com/office/spreadsheetml/2010/11/ac" url="https://myoffice.accenture.com/personal/takao_hattori_accenture_com/Documents/procurement新案件/"/>
    </mc:Choice>
  </mc:AlternateContent>
  <xr:revisionPtr revIDLastSave="0" documentId="8_{29C000E6-B150-49C5-A56B-43569965D46B}" xr6:coauthVersionLast="47" xr6:coauthVersionMax="47" xr10:uidLastSave="{00000000-0000-0000-0000-000000000000}"/>
  <bookViews>
    <workbookView xWindow="28680" yWindow="-120" windowWidth="29040" windowHeight="15720" xr2:uid="{807D2CB0-4514-4022-BB4A-7C110447095C}"/>
  </bookViews>
  <sheets>
    <sheet name="4-1_2次評価結果計算_ET_1.コントラクター(業務委託)" sheetId="1" r:id="rId1"/>
  </sheets>
  <externalReferences>
    <externalReference r:id="rId2"/>
  </externalReferences>
  <definedNames>
    <definedName name="SPBookmark_A2_x005f_x002d_3_x005f_x002d_CX_x005f_x002d_TEMP_x" localSheetId="0">'4-1_2次評価結果計算_ET_1.コントラクター(業務委託)'!$AV$4</definedName>
    <definedName name="SPBookmark_A2_x005f_x002d_3_x005f_x002d_NONCX_x005f_x002d_HR_" localSheetId="0">'4-1_2次評価結果計算_ET_1.コントラクター(業務委託)'!$AW$4</definedName>
    <definedName name="SPBookmark_A2_x005f_x002d_3_x005f_x002d_NONCX_x005f_x002e_ISO" localSheetId="0">'4-1_2次評価結果計算_ET_1.コントラクター(業務委託)'!$AL$4</definedName>
    <definedName name="SPBookmark_A2_x005f_x002d_4_x005f_x002e__x005f_x8a2d__x005f_x7acb__" localSheetId="0">'4-1_2次評価結果計算_ET_1.コントラクター(業務委託)'!#REF!</definedName>
    <definedName name="SPBookmark_A2_x005f_x002d_5_x005f_x002e_CCR_x005f_x3067__x53d" localSheetId="0">'4-1_2次評価結果計算_ET_1.コントラクター(業務委託)'!#REF!</definedName>
    <definedName name="SPBookmark_A2_x005f_x002d_A_x005f_x002e__x005f_x8cc7__x005f_x672c__" localSheetId="0">'4-1_2次評価結果計算_ET_1.コントラクター(業務委託)'!#REF!</definedName>
    <definedName name="type">#REF!</definedName>
    <definedName name="type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N6" i="1" l="1"/>
  <c r="AU6" i="1"/>
  <c r="AR6" i="1"/>
  <c r="AN6" i="1"/>
  <c r="T6" i="1" s="1" a="1"/>
  <c r="T6" i="1" s="1"/>
  <c r="AK6" i="1"/>
  <c r="AE6" i="1"/>
  <c r="AA6" i="1"/>
  <c r="AP6" i="1" s="1"/>
  <c r="AQ6" i="1" s="1"/>
  <c r="P6" i="1"/>
  <c r="K6" i="1"/>
  <c r="BN5" i="1"/>
  <c r="AU5" i="1"/>
  <c r="AR5" i="1"/>
  <c r="AN5" i="1"/>
  <c r="AK5" i="1"/>
  <c r="AE5" i="1"/>
  <c r="AA5" i="1"/>
  <c r="AB5" i="1" s="1"/>
  <c r="AC5" i="1" s="1"/>
  <c r="P5" i="1"/>
  <c r="K5" i="1"/>
  <c r="AP5" i="1" l="1"/>
  <c r="AQ5" i="1" s="1"/>
  <c r="AF5" i="1" s="1"/>
  <c r="T5" i="1" s="1" a="1"/>
  <c r="T5" i="1" s="1"/>
  <c r="AF6" i="1"/>
  <c r="AB6" i="1"/>
  <c r="AC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tc={0F28318F-7AB8-4BDB-9B91-7D4980E5DDB1}</author>
    <author>tc={81432EFD-B651-45EC-BA9A-BABEA8372588}</author>
  </authors>
  <commentList>
    <comment ref="AA4" authorId="0" shapeId="0" xr:uid="{0F28318F-7AB8-4BDB-9B91-7D4980E5DDB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作業日付入力してください</t>
      </text>
    </comment>
    <comment ref="AJ4" authorId="1" shapeId="0" xr:uid="{81432EFD-B651-45EC-BA9A-BABEA837258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「登録番号-枝番」形式で入力</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<sst xmlns="http://schemas.openxmlformats.org/spreadsheetml/2006/main" count="192" uniqueCount="127">
  <si>
    <t>システム項目</t>
    <rPh sb="4" eb="6">
      <t>コウモク</t>
    </rPh>
    <phoneticPr fontId="3"/>
  </si>
  <si>
    <t>2次評価事前入力</t>
    <rPh sb="1" eb="2">
      <t>ツギ</t>
    </rPh>
    <rPh sb="2" eb="4">
      <t>ヒョウカ</t>
    </rPh>
    <rPh sb="4" eb="6">
      <t>ジゼン</t>
    </rPh>
    <rPh sb="6" eb="8">
      <t>ニュウリョク</t>
    </rPh>
    <phoneticPr fontId="3"/>
  </si>
  <si>
    <t>2次評価</t>
    <rPh sb="1" eb="2">
      <t>ツギ</t>
    </rPh>
    <rPh sb="2" eb="4">
      <t>ヒョウカ</t>
    </rPh>
    <phoneticPr fontId="3"/>
  </si>
  <si>
    <t>リクエスター入力項目</t>
    <rPh sb="6" eb="8">
      <t>ニュウリョク</t>
    </rPh>
    <rPh sb="8" eb="10">
      <t>コウモク</t>
    </rPh>
    <phoneticPr fontId="3"/>
  </si>
  <si>
    <t>ピアレビュー依頼</t>
    <rPh sb="6" eb="8">
      <t>イライ</t>
    </rPh>
    <phoneticPr fontId="3"/>
  </si>
  <si>
    <t>SVレビュー中</t>
    <rPh sb="6" eb="7">
      <t>チュウ</t>
    </rPh>
    <phoneticPr fontId="3"/>
  </si>
  <si>
    <t>変更済</t>
    <rPh sb="0" eb="3">
      <t>ヘンコ</t>
    </rPh>
    <phoneticPr fontId="3"/>
  </si>
  <si>
    <t>OK</t>
    <phoneticPr fontId="3"/>
  </si>
  <si>
    <t>シェアポシステムより転記</t>
    <rPh sb="10" eb="12">
      <t>テンキ</t>
    </rPh>
    <phoneticPr fontId="3"/>
  </si>
  <si>
    <t>選択項目</t>
    <rPh sb="0" eb="2">
      <t>センタク</t>
    </rPh>
    <rPh sb="2" eb="4">
      <t>コウモク</t>
    </rPh>
    <phoneticPr fontId="3"/>
  </si>
  <si>
    <t>信用調査担当EID入力</t>
    <rPh sb="0" eb="4">
      <t>シンヨウチョウサ</t>
    </rPh>
    <rPh sb="4" eb="6">
      <t>タントウ</t>
    </rPh>
    <rPh sb="9" eb="11">
      <t>ニュウリョク</t>
    </rPh>
    <phoneticPr fontId="3"/>
  </si>
  <si>
    <t>HP/信用調査データ/他より引用</t>
    <rPh sb="3" eb="7">
      <t>シンヨウチョウサ</t>
    </rPh>
    <rPh sb="11" eb="12">
      <t>ホカ</t>
    </rPh>
    <rPh sb="14" eb="16">
      <t>インヨウ</t>
    </rPh>
    <phoneticPr fontId="3"/>
  </si>
  <si>
    <t>固定値入力</t>
    <rPh sb="0" eb="3">
      <t>コテイチ</t>
    </rPh>
    <rPh sb="3" eb="5">
      <t>ニュウリョク</t>
    </rPh>
    <phoneticPr fontId="3"/>
  </si>
  <si>
    <t>TDB-COSMOSNET/国税庁法人番号公表サイトにて算出</t>
    <rPh sb="14" eb="21">
      <t>コクゼイチョウホウジンバンゴウ</t>
    </rPh>
    <rPh sb="21" eb="23">
      <t>コウヒョウ</t>
    </rPh>
    <rPh sb="28" eb="30">
      <t>サンシュツ</t>
    </rPh>
    <phoneticPr fontId="3"/>
  </si>
  <si>
    <t>TDB-COSMOSNETにて調べる</t>
    <rPh sb="15" eb="16">
      <t>シラ</t>
    </rPh>
    <phoneticPr fontId="3"/>
  </si>
  <si>
    <t>信用調査データより引用</t>
    <rPh sb="0" eb="2">
      <t>シンヨウ</t>
    </rPh>
    <rPh sb="2" eb="4">
      <t>チョウサ</t>
    </rPh>
    <rPh sb="9" eb="11">
      <t>インヨウ</t>
    </rPh>
    <phoneticPr fontId="3"/>
  </si>
  <si>
    <t>調査</t>
    <rPh sb="0" eb="2">
      <t>チョウサ</t>
    </rPh>
    <phoneticPr fontId="3"/>
  </si>
  <si>
    <t>固定値(N/A)入力</t>
    <rPh sb="0" eb="3">
      <t>コテイチ</t>
    </rPh>
    <rPh sb="8" eb="10">
      <t>ニュウリョク</t>
    </rPh>
    <phoneticPr fontId="3"/>
  </si>
  <si>
    <t>一部変動値入力(ReqNoが変動)</t>
    <rPh sb="0" eb="2">
      <t>イチブ</t>
    </rPh>
    <rPh sb="2" eb="4">
      <t>ヘンドウ</t>
    </rPh>
    <rPh sb="4" eb="5">
      <t>アタイ</t>
    </rPh>
    <rPh sb="5" eb="7">
      <t>ニュウリョク</t>
    </rPh>
    <rPh sb="14" eb="16">
      <t>ヘンドウ</t>
    </rPh>
    <phoneticPr fontId="3"/>
  </si>
  <si>
    <t>作業中</t>
    <rPh sb="0" eb="3">
      <t>サギョウチュウ</t>
    </rPh>
    <phoneticPr fontId="3"/>
  </si>
  <si>
    <t>FB中</t>
    <rPh sb="2" eb="3">
      <t>チュウ</t>
    </rPh>
    <phoneticPr fontId="3"/>
  </si>
  <si>
    <t>NG</t>
    <phoneticPr fontId="3"/>
  </si>
  <si>
    <t>作業終了後、2営業日確認</t>
    <rPh sb="0" eb="2">
      <t>サギョウ</t>
    </rPh>
    <rPh sb="2" eb="5">
      <t>シュウリョウゴ</t>
    </rPh>
    <rPh sb="7" eb="10">
      <t>エイギョウビ</t>
    </rPh>
    <rPh sb="10" eb="12">
      <t>カクニン</t>
    </rPh>
    <phoneticPr fontId="3"/>
  </si>
  <si>
    <r>
      <rPr>
        <sz val="11"/>
        <color theme="0"/>
        <rFont val="Segoe UI Symbol"/>
        <family val="2"/>
      </rPr>
      <t>①</t>
    </r>
    <r>
      <rPr>
        <sz val="11"/>
        <color theme="0"/>
        <rFont val="Segoe UI Semilight"/>
        <family val="2"/>
      </rPr>
      <t>A2-3-CX.ISO27001</t>
    </r>
    <r>
      <rPr>
        <sz val="11"/>
        <color theme="0"/>
        <rFont val="ＭＳ ゴシック"/>
        <family val="3"/>
        <charset val="128"/>
      </rPr>
      <t>または</t>
    </r>
    <r>
      <rPr>
        <sz val="11"/>
        <color theme="0"/>
        <rFont val="Segoe UI Semilight"/>
        <family val="2"/>
      </rPr>
      <t>P</t>
    </r>
    <r>
      <rPr>
        <sz val="11"/>
        <color theme="0"/>
        <rFont val="ＭＳ ゴシック"/>
        <family val="3"/>
        <charset val="128"/>
      </rPr>
      <t>マークの番号</t>
    </r>
    <phoneticPr fontId="3"/>
  </si>
  <si>
    <t>➂A2-2.社員数</t>
    <phoneticPr fontId="3"/>
  </si>
  <si>
    <t>④A2-4.設立年月日</t>
    <phoneticPr fontId="3"/>
  </si>
  <si>
    <t>➄A2-5.CCRで取得可能な直近の会計年度において売り上げ1億円未満はあったか？</t>
    <phoneticPr fontId="3"/>
  </si>
  <si>
    <t>A2-B.競合他社の資本が50%超でないこと</t>
    <phoneticPr fontId="3"/>
  </si>
  <si>
    <t>A2-C.主要顧客上位3顧客で総売り上げの4割以上を占めるか？</t>
    <phoneticPr fontId="3"/>
  </si>
  <si>
    <t>A2-D.アクセンチュアが取引する領域の事業費率が一定以上あること</t>
    <phoneticPr fontId="3"/>
  </si>
  <si>
    <t>A2-E.取引先銀行が全銀協正会員判定及び、全国信用金協会会員判定</t>
    <rPh sb="5" eb="10">
      <t>トリヒキサキギンコウ</t>
    </rPh>
    <rPh sb="11" eb="14">
      <t>ゼンギンキョウ</t>
    </rPh>
    <rPh sb="14" eb="17">
      <t>セイカイイン</t>
    </rPh>
    <rPh sb="17" eb="19">
      <t>ハンテイ</t>
    </rPh>
    <rPh sb="19" eb="20">
      <t>オヨ</t>
    </rPh>
    <rPh sb="22" eb="24">
      <t>ゼンコク</t>
    </rPh>
    <rPh sb="24" eb="26">
      <t>シンヨウ</t>
    </rPh>
    <rPh sb="26" eb="27">
      <t>キン</t>
    </rPh>
    <rPh sb="27" eb="29">
      <t>キョウカイ</t>
    </rPh>
    <rPh sb="29" eb="31">
      <t>カイイン</t>
    </rPh>
    <rPh sb="31" eb="33">
      <t>ハンテイ</t>
    </rPh>
    <phoneticPr fontId="3"/>
  </si>
  <si>
    <t>FB対応中</t>
    <rPh sb="2" eb="4">
      <t>タイオウ</t>
    </rPh>
    <rPh sb="4" eb="5">
      <t>チュウ</t>
    </rPh>
    <phoneticPr fontId="3"/>
  </si>
  <si>
    <t>ピアレビュー中</t>
    <rPh sb="6" eb="7">
      <t>チュウ</t>
    </rPh>
    <phoneticPr fontId="3"/>
  </si>
  <si>
    <t>No</t>
    <phoneticPr fontId="3"/>
  </si>
  <si>
    <t>作業者</t>
    <rPh sb="0" eb="3">
      <t>サギョウシャ</t>
    </rPh>
    <phoneticPr fontId="3"/>
  </si>
  <si>
    <t>ステータス</t>
    <phoneticPr fontId="3"/>
  </si>
  <si>
    <t>ピアレビュー者</t>
    <rPh sb="6" eb="7">
      <t>シャ</t>
    </rPh>
    <phoneticPr fontId="3"/>
  </si>
  <si>
    <t>ステータス2</t>
    <phoneticPr fontId="3"/>
  </si>
  <si>
    <t>3次評価入力済</t>
    <rPh sb="1" eb="2">
      <t>ジ</t>
    </rPh>
    <rPh sb="2" eb="4">
      <t>ヒョウカ</t>
    </rPh>
    <rPh sb="4" eb="6">
      <t>ニュウリョク</t>
    </rPh>
    <rPh sb="6" eb="7">
      <t>スミ</t>
    </rPh>
    <phoneticPr fontId="3"/>
  </si>
  <si>
    <t>Created</t>
    <phoneticPr fontId="3"/>
  </si>
  <si>
    <t>シェアポリンク先URL</t>
    <rPh sb="7" eb="8">
      <t>サキ</t>
    </rPh>
    <phoneticPr fontId="3"/>
  </si>
  <si>
    <t>シェアポリンク先URL_Editモード</t>
    <rPh sb="7" eb="8">
      <t>サキ</t>
    </rPh>
    <phoneticPr fontId="3"/>
  </si>
  <si>
    <t>ID</t>
    <phoneticPr fontId="3"/>
  </si>
  <si>
    <t>ReqNo</t>
    <phoneticPr fontId="3"/>
  </si>
  <si>
    <t>Status</t>
    <phoneticPr fontId="3"/>
  </si>
  <si>
    <t>Risk Assessment担当者</t>
    <phoneticPr fontId="3"/>
  </si>
  <si>
    <t>サプライヤーのカテゴリ</t>
    <phoneticPr fontId="3"/>
  </si>
  <si>
    <t>サプライヤーの正式名称</t>
    <rPh sb="7" eb="11">
      <t>セイシキメイショウ</t>
    </rPh>
    <phoneticPr fontId="3"/>
  </si>
  <si>
    <t>ReqNo＋サプライヤーの正式名称</t>
    <rPh sb="13" eb="17">
      <t>セイシキメイショウ</t>
    </rPh>
    <phoneticPr fontId="3"/>
  </si>
  <si>
    <t>サプライヤーのHPのURL</t>
    <phoneticPr fontId="3"/>
  </si>
  <si>
    <t>代表者名</t>
  </si>
  <si>
    <t>A2.事前ヒアリング票回答依頼日付</t>
    <phoneticPr fontId="3"/>
  </si>
  <si>
    <t>A2.評価結果</t>
    <phoneticPr fontId="3"/>
  </si>
  <si>
    <t>A2.評価結果-メモ</t>
    <phoneticPr fontId="3"/>
  </si>
  <si>
    <t>A2.評価完了日付</t>
    <phoneticPr fontId="3"/>
  </si>
  <si>
    <t>会社法人等番号</t>
  </si>
  <si>
    <t>TDB企業コード</t>
  </si>
  <si>
    <t>A2.信用調査データの種類</t>
    <phoneticPr fontId="3"/>
  </si>
  <si>
    <t>A2.信用調査データ調査日付</t>
    <phoneticPr fontId="3"/>
  </si>
  <si>
    <t>基準日付</t>
    <rPh sb="0" eb="2">
      <t>キジュン</t>
    </rPh>
    <rPh sb="2" eb="4">
      <t>ヒヅケ</t>
    </rPh>
    <phoneticPr fontId="3"/>
  </si>
  <si>
    <t>信用調査データ調査日付_基準日付より計算</t>
    <rPh sb="0" eb="2">
      <t>シンヨウ</t>
    </rPh>
    <rPh sb="2" eb="4">
      <t>チョウサ</t>
    </rPh>
    <rPh sb="7" eb="9">
      <t>チョウサ</t>
    </rPh>
    <rPh sb="9" eb="11">
      <t>ヒヅケ</t>
    </rPh>
    <rPh sb="12" eb="14">
      <t>キジュン</t>
    </rPh>
    <rPh sb="14" eb="16">
      <t>ヒヅケ</t>
    </rPh>
    <rPh sb="18" eb="20">
      <t>ケイサン</t>
    </rPh>
    <phoneticPr fontId="3"/>
  </si>
  <si>
    <t>信用調査データ調査日付：0-OK、1-NG</t>
    <rPh sb="0" eb="2">
      <t>シンヨウ</t>
    </rPh>
    <rPh sb="2" eb="4">
      <t>チョウサ</t>
    </rPh>
    <rPh sb="7" eb="9">
      <t>チョウサ</t>
    </rPh>
    <rPh sb="9" eb="11">
      <t>ヒヅケ</t>
    </rPh>
    <phoneticPr fontId="3"/>
  </si>
  <si>
    <t>A2-0.CCR得点</t>
    <phoneticPr fontId="3"/>
  </si>
  <si>
    <t>評点ベースランク</t>
    <rPh sb="0" eb="2">
      <t>ヒョウテン</t>
    </rPh>
    <phoneticPr fontId="3"/>
  </si>
  <si>
    <t>信用調査クライテリア_マイナスポイント数</t>
    <rPh sb="0" eb="2">
      <t>シンヨウ</t>
    </rPh>
    <rPh sb="2" eb="4">
      <t>チョウサ</t>
    </rPh>
    <rPh sb="19" eb="20">
      <t>スウ</t>
    </rPh>
    <phoneticPr fontId="3"/>
  </si>
  <si>
    <t>A2-1.裁判歴</t>
    <phoneticPr fontId="3"/>
  </si>
  <si>
    <r>
      <rPr>
        <sz val="11"/>
        <color theme="1"/>
        <rFont val="Segoe UI Symbol"/>
        <family val="2"/>
      </rPr>
      <t>①</t>
    </r>
    <r>
      <rPr>
        <sz val="11"/>
        <color theme="1"/>
        <rFont val="Segoe UI Semilight"/>
        <family val="2"/>
      </rPr>
      <t>A2-3-CX.ISO27001</t>
    </r>
    <r>
      <rPr>
        <sz val="11"/>
        <color theme="1"/>
        <rFont val="ＭＳ ゴシック"/>
        <family val="3"/>
        <charset val="128"/>
      </rPr>
      <t>または</t>
    </r>
    <r>
      <rPr>
        <sz val="11"/>
        <color theme="1"/>
        <rFont val="Segoe UI Semilight"/>
        <family val="2"/>
      </rPr>
      <t>P</t>
    </r>
    <r>
      <rPr>
        <sz val="11"/>
        <color theme="1"/>
        <rFont val="ＭＳ ゴシック"/>
        <family val="3"/>
        <charset val="128"/>
      </rPr>
      <t>マークの番号</t>
    </r>
    <phoneticPr fontId="3"/>
  </si>
  <si>
    <t>ISO27001</t>
    <phoneticPr fontId="3"/>
  </si>
  <si>
    <r>
      <rPr>
        <sz val="11"/>
        <color theme="0"/>
        <rFont val="Segoe UI Semilight"/>
        <family val="3"/>
      </rPr>
      <t>P</t>
    </r>
    <r>
      <rPr>
        <sz val="11"/>
        <color theme="0"/>
        <rFont val="Meiryo UI"/>
        <family val="3"/>
        <charset val="128"/>
      </rPr>
      <t>マーク</t>
    </r>
    <phoneticPr fontId="3"/>
  </si>
  <si>
    <t>①ISO27001orPマーク：0-OK、1-NG</t>
    <phoneticPr fontId="3"/>
  </si>
  <si>
    <r>
      <rPr>
        <sz val="11"/>
        <color theme="1"/>
        <rFont val="Segoe UI Symbol"/>
        <family val="2"/>
      </rPr>
      <t>➁</t>
    </r>
    <r>
      <rPr>
        <sz val="11"/>
        <color theme="1"/>
        <rFont val="Segoe UI Semilight"/>
        <family val="2"/>
      </rPr>
      <t>A2-3-NONCX.ISO14001</t>
    </r>
    <r>
      <rPr>
        <sz val="11"/>
        <color theme="1"/>
        <rFont val="ＭＳ ゴシック"/>
        <family val="3"/>
        <charset val="128"/>
      </rPr>
      <t>の番号</t>
    </r>
    <phoneticPr fontId="3"/>
  </si>
  <si>
    <t>➂社員数：0-OK、1-NG</t>
    <phoneticPr fontId="3"/>
  </si>
  <si>
    <t>設立年月日_基準日付より計算</t>
    <rPh sb="0" eb="2">
      <t>セツリツ</t>
    </rPh>
    <rPh sb="2" eb="5">
      <t>ネンガッピ</t>
    </rPh>
    <rPh sb="6" eb="8">
      <t>キジュン</t>
    </rPh>
    <rPh sb="8" eb="10">
      <t>ヒヅケ</t>
    </rPh>
    <rPh sb="12" eb="14">
      <t>ケイサン</t>
    </rPh>
    <phoneticPr fontId="3"/>
  </si>
  <si>
    <t>④社歴：0-OK、1-NG</t>
    <phoneticPr fontId="3"/>
  </si>
  <si>
    <t>➄直近決算期</t>
    <rPh sb="1" eb="3">
      <t>チョッキン</t>
    </rPh>
    <rPh sb="3" eb="6">
      <t>ケッサンキ</t>
    </rPh>
    <phoneticPr fontId="3"/>
  </si>
  <si>
    <t>➄直近決算期売上高</t>
    <rPh sb="1" eb="3">
      <t>チョッキン</t>
    </rPh>
    <rPh sb="3" eb="6">
      <t>ケッサンキ</t>
    </rPh>
    <rPh sb="6" eb="9">
      <t>ウリアゲダカ</t>
    </rPh>
    <phoneticPr fontId="3"/>
  </si>
  <si>
    <t>⑤売上高：0-OK、1-NG</t>
    <phoneticPr fontId="3"/>
  </si>
  <si>
    <r>
      <rPr>
        <sz val="11"/>
        <color theme="1"/>
        <rFont val="Segoe UI Symbol"/>
        <family val="2"/>
      </rPr>
      <t>⑥</t>
    </r>
    <r>
      <rPr>
        <sz val="11"/>
        <color theme="1"/>
        <rFont val="Segoe UI Semilight"/>
        <family val="2"/>
      </rPr>
      <t>A2-3-CX-TEMP.</t>
    </r>
    <r>
      <rPr>
        <sz val="11"/>
        <color theme="1"/>
        <rFont val="ＭＳ ゴシック"/>
        <family val="3"/>
        <charset val="128"/>
      </rPr>
      <t>派遣事業者番号</t>
    </r>
    <phoneticPr fontId="3"/>
  </si>
  <si>
    <r>
      <rPr>
        <sz val="11"/>
        <color theme="1"/>
        <rFont val="Segoe UI Symbol"/>
        <family val="2"/>
      </rPr>
      <t>⑦</t>
    </r>
    <r>
      <rPr>
        <sz val="11"/>
        <color theme="1"/>
        <rFont val="Segoe UI Semilight"/>
        <family val="2"/>
      </rPr>
      <t>A2-3-NONCX-HR.</t>
    </r>
    <r>
      <rPr>
        <sz val="11"/>
        <color theme="1"/>
        <rFont val="ＭＳ ゴシック"/>
        <family val="3"/>
        <charset val="128"/>
      </rPr>
      <t>有料職業紹介許可番号</t>
    </r>
    <phoneticPr fontId="3"/>
  </si>
  <si>
    <t>A2-A.資本金</t>
    <phoneticPr fontId="3"/>
  </si>
  <si>
    <t>株主</t>
    <rPh sb="0" eb="2">
      <t>カブヌシ</t>
    </rPh>
    <phoneticPr fontId="3"/>
  </si>
  <si>
    <t>TDB_得意先</t>
    <rPh sb="4" eb="7">
      <t>トクイサキ</t>
    </rPh>
    <phoneticPr fontId="3"/>
  </si>
  <si>
    <t>TSR_販売先</t>
    <rPh sb="4" eb="7">
      <t>ハンバイサキ</t>
    </rPh>
    <phoneticPr fontId="3"/>
  </si>
  <si>
    <t>TDB_事業内容</t>
    <rPh sb="4" eb="8">
      <t>ジギョウナイヨウ</t>
    </rPh>
    <phoneticPr fontId="3"/>
  </si>
  <si>
    <t>TSR_営業種目</t>
    <rPh sb="4" eb="8">
      <t>エイギョウシュモク</t>
    </rPh>
    <phoneticPr fontId="3"/>
  </si>
  <si>
    <t>TSR_概況</t>
    <rPh sb="4" eb="6">
      <t>ガイキョウ</t>
    </rPh>
    <phoneticPr fontId="3"/>
  </si>
  <si>
    <t>取引先銀行</t>
    <rPh sb="0" eb="2">
      <t>トリヒキ</t>
    </rPh>
    <rPh sb="2" eb="3">
      <t>サキ</t>
    </rPh>
    <rPh sb="3" eb="5">
      <t>ギンコウ</t>
    </rPh>
    <phoneticPr fontId="3"/>
  </si>
  <si>
    <t>全銀協正会員判定
OKまたはNGでプルダウン選択</t>
    <rPh sb="6" eb="8">
      <t>ハンテイ</t>
    </rPh>
    <rPh sb="22" eb="24">
      <t>センタク</t>
    </rPh>
    <phoneticPr fontId="3"/>
  </si>
  <si>
    <t>取引先信用金庫</t>
    <rPh sb="0" eb="3">
      <t>トリヒキサキ</t>
    </rPh>
    <rPh sb="3" eb="7">
      <t>シンヨウキンコ</t>
    </rPh>
    <phoneticPr fontId="3"/>
  </si>
  <si>
    <t>全国信用金協会会員判定
OKまたはNGでプルダウン選択</t>
    <rPh sb="9" eb="11">
      <t>ハンテイ</t>
    </rPh>
    <rPh sb="25" eb="27">
      <t>センタク</t>
    </rPh>
    <phoneticPr fontId="3"/>
  </si>
  <si>
    <t>事由記載メモ2</t>
    <rPh sb="0" eb="4">
      <t>ジユウキサイ2</t>
    </rPh>
    <phoneticPr fontId="3"/>
  </si>
  <si>
    <t>事由記載メモ_2(TDBより)</t>
    <phoneticPr fontId="3"/>
  </si>
  <si>
    <t>格納フォルダ(rootフォルダ＋ReqNo)</t>
    <phoneticPr fontId="3"/>
  </si>
  <si>
    <t>rootフォルダ(固定)</t>
    <rPh sb="9" eb="11">
      <t>コテイ</t>
    </rPh>
    <phoneticPr fontId="3"/>
  </si>
  <si>
    <t>作業完了</t>
    <rPh sb="0" eb="4">
      <t>サギョウカンリョウ</t>
    </rPh>
    <phoneticPr fontId="3"/>
  </si>
  <si>
    <t>前田</t>
    <rPh sb="0" eb="2">
      <t>マエダ</t>
    </rPh>
    <phoneticPr fontId="3"/>
  </si>
  <si>
    <t>服部</t>
    <rPh sb="0" eb="2">
      <t>ハットリ</t>
    </rPh>
    <phoneticPr fontId="3"/>
  </si>
  <si>
    <t>https://ts.accenture.com/sites/APS_Accenture_Japan/Lists/RF_SU_Avanade/DispForm.aspx?ID=46&amp;Source=https%3A%2F%2Fts%2Eaccenture%2Ecom%2Fsites%2FAPS%5FAccenture%5FJapan%2FLists%2FRF%5FSU%5FAvanade%2FAllItems%2Easpx%23InplviewHashd02ba55e%2Db9b9%2D4d4f%2D8c81%2Dd677ea52e967%3DPaged%253DTRUE%2Dp%5FID%253D32%2DPageFirstRow%253D31&amp;ContentTypeId=0x01001108D726A40CAA47B825ED9CB59C007E</t>
    <phoneticPr fontId="3"/>
  </si>
  <si>
    <t>https://ts.accenture.com/sites/APS_Accenture_Japan/Lists/RF_SU_Avanade/EditForm.aspx?ID=46&amp;Source=https%3A%2F%2Fts%2Eaccenture%2Ecom%2Fsites%2FAPS%5FAccenture%5FJapan%2FLists%2FRF%5FSU%5FAvanade%2FAllItems%2Easpx%23InplviewHashd02ba55e%2Db9b9%2D4d4f%2D8c81%2Dd677ea52e967%3DPaged%253DTRUE%2Dp%5FID%253D32%2DPageFirstRow%253D31</t>
    <phoneticPr fontId="3"/>
  </si>
  <si>
    <t>A31_3次評価中</t>
  </si>
  <si>
    <t>yukiko.a.ito</t>
    <phoneticPr fontId="3"/>
  </si>
  <si>
    <t>1.コントラクター(業務委託)</t>
    <phoneticPr fontId="3"/>
  </si>
  <si>
    <t>九州スタッフ株式会社</t>
    <phoneticPr fontId="3"/>
  </si>
  <si>
    <t>https://www.staff-q.co.jp/company</t>
    <phoneticPr fontId="3"/>
  </si>
  <si>
    <t>大霜 洋、大霜 彰子</t>
    <phoneticPr fontId="3"/>
  </si>
  <si>
    <r>
      <rPr>
        <sz val="10"/>
        <color rgb="FFFF0000"/>
        <rFont val="游ゴシック"/>
        <family val="3"/>
        <charset val="128"/>
        <scheme val="minor"/>
      </rPr>
      <t>TDB-COSMOS2フル</t>
    </r>
    <r>
      <rPr>
        <sz val="10"/>
        <color theme="1"/>
        <rFont val="游ゴシック"/>
        <family val="2"/>
        <charset val="128"/>
        <scheme val="minor"/>
      </rPr>
      <t>(</t>
    </r>
    <r>
      <rPr>
        <sz val="10"/>
        <color rgb="FFFF0000"/>
        <rFont val="游ゴシック"/>
        <family val="3"/>
        <charset val="128"/>
        <scheme val="minor"/>
      </rPr>
      <t>2023/8/1</t>
    </r>
    <r>
      <rPr>
        <sz val="10"/>
        <color theme="1"/>
        <rFont val="游ゴシック"/>
        <family val="2"/>
        <charset val="128"/>
        <scheme val="minor"/>
      </rPr>
      <t>調査、</t>
    </r>
    <r>
      <rPr>
        <sz val="10"/>
        <color rgb="FFFF0000"/>
        <rFont val="游ゴシック"/>
        <family val="3"/>
        <charset val="128"/>
        <scheme val="minor"/>
      </rPr>
      <t>2023/3月期</t>
    </r>
    <r>
      <rPr>
        <sz val="10"/>
        <color theme="1"/>
        <rFont val="游ゴシック"/>
        <family val="2"/>
        <charset val="128"/>
        <scheme val="minor"/>
      </rPr>
      <t>まで収録)</t>
    </r>
    <r>
      <rPr>
        <sz val="10"/>
        <color rgb="FFFF0000"/>
        <rFont val="游ゴシック"/>
        <family val="3"/>
        <charset val="128"/>
        <scheme val="minor"/>
      </rPr>
      <t>評点 48点</t>
    </r>
    <r>
      <rPr>
        <sz val="10"/>
        <color theme="1"/>
        <rFont val="游ゴシック"/>
        <family val="2"/>
        <charset val="128"/>
        <scheme val="minor"/>
      </rPr>
      <t>(ベースランク・</t>
    </r>
    <r>
      <rPr>
        <sz val="10"/>
        <color rgb="FFFF0000"/>
        <rFont val="游ゴシック"/>
        <family val="3"/>
        <charset val="128"/>
        <scheme val="minor"/>
      </rPr>
      <t>Yellow</t>
    </r>
    <r>
      <rPr>
        <sz val="10"/>
        <color theme="1"/>
        <rFont val="游ゴシック"/>
        <family val="2"/>
        <charset val="128"/>
        <scheme val="minor"/>
      </rPr>
      <t>ランク)→信用調査クライテリアでは</t>
    </r>
    <r>
      <rPr>
        <sz val="10"/>
        <color rgb="FFFF0000"/>
        <rFont val="游ゴシック"/>
        <family val="3"/>
        <charset val="128"/>
        <scheme val="minor"/>
      </rPr>
      <t>NGなし。ランク変わらず、Group B評価(Yellow評価)。</t>
    </r>
    <r>
      <rPr>
        <sz val="10"/>
        <color theme="1"/>
        <rFont val="游ゴシック"/>
        <family val="2"/>
        <charset val="128"/>
        <scheme val="minor"/>
      </rPr>
      <t xml:space="preserve">
・裁判歴なし(社名＆代表社名(</t>
    </r>
    <r>
      <rPr>
        <sz val="10"/>
        <color rgb="FFFF0000"/>
        <rFont val="游ゴシック"/>
        <family val="3"/>
        <charset val="128"/>
        <scheme val="minor"/>
      </rPr>
      <t>大霜 洋、大霜 彰子氏</t>
    </r>
    <r>
      <rPr>
        <sz val="10"/>
        <color theme="1"/>
        <rFont val="游ゴシック"/>
        <family val="2"/>
        <charset val="128"/>
        <scheme val="minor"/>
      </rPr>
      <t>)にて)→</t>
    </r>
    <r>
      <rPr>
        <sz val="10"/>
        <color rgb="FFFF0000"/>
        <rFont val="游ゴシック"/>
        <family val="3"/>
        <charset val="128"/>
        <scheme val="minor"/>
      </rPr>
      <t>OK</t>
    </r>
    <r>
      <rPr>
        <sz val="10"/>
        <color theme="1"/>
        <rFont val="游ゴシック"/>
        <family val="2"/>
        <charset val="128"/>
        <scheme val="minor"/>
      </rPr>
      <t xml:space="preserve">
・ISO27001</t>
    </r>
    <r>
      <rPr>
        <sz val="10"/>
        <color rgb="FFFF0000"/>
        <rFont val="游ゴシック"/>
        <family val="3"/>
        <charset val="128"/>
        <scheme val="minor"/>
      </rPr>
      <t>なし</t>
    </r>
    <r>
      <rPr>
        <sz val="10"/>
        <color theme="1"/>
        <rFont val="游ゴシック"/>
        <family val="2"/>
        <charset val="128"/>
        <scheme val="minor"/>
      </rPr>
      <t>、Pマーク(</t>
    </r>
    <r>
      <rPr>
        <sz val="10"/>
        <color rgb="FFFF0000"/>
        <rFont val="游ゴシック"/>
        <family val="3"/>
        <charset val="128"/>
        <scheme val="minor"/>
      </rPr>
      <t>18860033-09</t>
    </r>
    <r>
      <rPr>
        <sz val="10"/>
        <color theme="1"/>
        <rFont val="游ゴシック"/>
        <family val="2"/>
        <charset val="128"/>
        <scheme val="minor"/>
      </rPr>
      <t>)→</t>
    </r>
    <r>
      <rPr>
        <sz val="10"/>
        <color rgb="FFFF0000"/>
        <rFont val="游ゴシック"/>
        <family val="3"/>
        <charset val="128"/>
        <scheme val="minor"/>
      </rPr>
      <t>OK</t>
    </r>
    <r>
      <rPr>
        <sz val="10"/>
        <color theme="1"/>
        <rFont val="游ゴシック"/>
        <family val="2"/>
        <charset val="128"/>
        <scheme val="minor"/>
      </rPr>
      <t xml:space="preserve">
・従業員</t>
    </r>
    <r>
      <rPr>
        <sz val="10"/>
        <color rgb="FFFF0000"/>
        <rFont val="游ゴシック"/>
        <family val="3"/>
        <charset val="128"/>
        <scheme val="minor"/>
      </rPr>
      <t xml:space="preserve"> 76</t>
    </r>
    <r>
      <rPr>
        <sz val="10"/>
        <color theme="1"/>
        <rFont val="游ゴシック"/>
        <family val="2"/>
        <charset val="128"/>
        <scheme val="minor"/>
      </rPr>
      <t>名→</t>
    </r>
    <r>
      <rPr>
        <sz val="10"/>
        <color rgb="FFFF0000"/>
        <rFont val="游ゴシック"/>
        <family val="3"/>
        <charset val="128"/>
        <scheme val="minor"/>
      </rPr>
      <t>OK</t>
    </r>
    <r>
      <rPr>
        <sz val="10"/>
        <color theme="1"/>
        <rFont val="游ゴシック"/>
        <family val="2"/>
        <charset val="128"/>
        <scheme val="minor"/>
      </rPr>
      <t>　(5名以下がNG※要員管理ができる体制か)
・設　立</t>
    </r>
    <r>
      <rPr>
        <sz val="10"/>
        <color rgb="FFFF0000"/>
        <rFont val="游ゴシック"/>
        <family val="3"/>
        <charset val="128"/>
        <scheme val="minor"/>
      </rPr>
      <t>1998/4/1</t>
    </r>
    <r>
      <rPr>
        <sz val="10"/>
        <color theme="1"/>
        <rFont val="游ゴシック"/>
        <family val="2"/>
        <charset val="128"/>
        <scheme val="minor"/>
      </rPr>
      <t>→</t>
    </r>
    <r>
      <rPr>
        <sz val="10"/>
        <color rgb="FFFF0000"/>
        <rFont val="游ゴシック"/>
        <family val="3"/>
        <charset val="128"/>
        <scheme val="minor"/>
      </rPr>
      <t>OK</t>
    </r>
    <r>
      <rPr>
        <sz val="10"/>
        <color theme="1"/>
        <rFont val="游ゴシック"/>
        <family val="2"/>
        <charset val="128"/>
        <scheme val="minor"/>
      </rPr>
      <t>　(3年未満がNG)
・売上高(</t>
    </r>
    <r>
      <rPr>
        <sz val="10"/>
        <color rgb="FFFF0000"/>
        <rFont val="游ゴシック"/>
        <family val="3"/>
        <charset val="128"/>
        <scheme val="minor"/>
      </rPr>
      <t>2023/3月期</t>
    </r>
    <r>
      <rPr>
        <sz val="10"/>
        <color theme="1"/>
        <rFont val="游ゴシック"/>
        <family val="2"/>
        <charset val="128"/>
        <scheme val="minor"/>
      </rPr>
      <t>)</t>
    </r>
    <r>
      <rPr>
        <sz val="10"/>
        <color rgb="FFFF0000"/>
        <rFont val="游ゴシック"/>
        <family val="3"/>
        <charset val="128"/>
        <scheme val="minor"/>
      </rPr>
      <t>10億94百万</t>
    </r>
    <r>
      <rPr>
        <sz val="10"/>
        <rFont val="游ゴシック"/>
        <family val="3"/>
        <charset val="128"/>
        <scheme val="minor"/>
      </rPr>
      <t>円</t>
    </r>
    <r>
      <rPr>
        <sz val="10"/>
        <color theme="1"/>
        <rFont val="游ゴシック"/>
        <family val="2"/>
        <charset val="128"/>
        <scheme val="minor"/>
      </rPr>
      <t>→</t>
    </r>
    <r>
      <rPr>
        <sz val="10"/>
        <color rgb="FFFF0000"/>
        <rFont val="游ゴシック"/>
        <family val="3"/>
        <charset val="128"/>
        <scheme val="minor"/>
      </rPr>
      <t>OK</t>
    </r>
    <r>
      <rPr>
        <sz val="10"/>
        <color theme="1"/>
        <rFont val="游ゴシック"/>
        <family val="2"/>
        <charset val="128"/>
        <scheme val="minor"/>
      </rPr>
      <t xml:space="preserve">　(1億円未満NG)
・取引銀行 </t>
    </r>
    <r>
      <rPr>
        <sz val="10"/>
        <color rgb="FFFF0000"/>
        <rFont val="游ゴシック"/>
        <family val="3"/>
        <charset val="128"/>
        <scheme val="minor"/>
      </rPr>
      <t>佐賀（福岡）,福岡（博多駅前）,西日本シティ（博多駅東）</t>
    </r>
    <r>
      <rPr>
        <sz val="10"/>
        <color theme="1"/>
        <rFont val="游ゴシック"/>
        <family val="2"/>
        <charset val="128"/>
        <scheme val="minor"/>
      </rPr>
      <t>は全銀協正会員(114会員)(※)に含まれる→OK
・派遣免許(</t>
    </r>
    <r>
      <rPr>
        <sz val="10"/>
        <color rgb="FFFF0000"/>
        <rFont val="游ゴシック"/>
        <family val="3"/>
        <charset val="128"/>
        <scheme val="minor"/>
      </rPr>
      <t>派40-010129</t>
    </r>
    <r>
      <rPr>
        <sz val="10"/>
        <color theme="1"/>
        <rFont val="游ゴシック"/>
        <family val="2"/>
        <charset val="128"/>
        <scheme val="minor"/>
      </rPr>
      <t>)、有料職業紹介免許(</t>
    </r>
    <r>
      <rPr>
        <sz val="10"/>
        <color rgb="FFFF0000"/>
        <rFont val="游ゴシック"/>
        <family val="3"/>
        <charset val="128"/>
        <scheme val="minor"/>
      </rPr>
      <t>40-ユ-010166</t>
    </r>
    <r>
      <rPr>
        <sz val="10"/>
        <color theme="1"/>
        <rFont val="游ゴシック"/>
        <family val="2"/>
        <charset val="128"/>
        <scheme val="minor"/>
      </rPr>
      <t xml:space="preserve">)
【参考】資本金 </t>
    </r>
    <r>
      <rPr>
        <sz val="10"/>
        <color rgb="FFFF0000"/>
        <rFont val="游ゴシック"/>
        <family val="3"/>
        <charset val="128"/>
        <scheme val="minor"/>
      </rPr>
      <t>2,000万</t>
    </r>
    <r>
      <rPr>
        <sz val="10"/>
        <color theme="1"/>
        <rFont val="游ゴシック"/>
        <family val="2"/>
        <charset val="128"/>
        <scheme val="minor"/>
      </rPr>
      <t>円、株主：</t>
    </r>
    <r>
      <rPr>
        <sz val="10"/>
        <color rgb="FFFF0000"/>
        <rFont val="游ゴシック"/>
        <family val="3"/>
        <charset val="128"/>
        <scheme val="minor"/>
      </rPr>
      <t>会長(大霜　洋氏)を筆頭に、社長(大霜　彰子氏)等、計4名</t>
    </r>
    <r>
      <rPr>
        <sz val="10"/>
        <color theme="1"/>
        <rFont val="游ゴシック"/>
        <family val="2"/>
        <charset val="128"/>
        <scheme val="minor"/>
      </rPr>
      <t xml:space="preserve">
事業内容：</t>
    </r>
    <r>
      <rPr>
        <sz val="10"/>
        <color rgb="FFFF0000"/>
        <rFont val="游ゴシック"/>
        <family val="3"/>
        <charset val="128"/>
        <scheme val="minor"/>
      </rPr>
      <t>メーカーや商社への人材派遣ならびに人材紹介のほかソフト開発を業務としている。</t>
    </r>
    <r>
      <rPr>
        <sz val="10"/>
        <color theme="1"/>
        <rFont val="游ゴシック"/>
        <family val="2"/>
        <charset val="128"/>
        <scheme val="minor"/>
      </rPr>
      <t xml:space="preserve">
得意先：</t>
    </r>
    <r>
      <rPr>
        <sz val="10"/>
        <color rgb="FFFF0000"/>
        <rFont val="游ゴシック"/>
        <family val="3"/>
        <charset val="128"/>
        <scheme val="minor"/>
      </rPr>
      <t>富士ソフト,ＮＴＴデータＭＣＳ,ＮＪＣソフトウエア,九州ＮＳソリューションズ,西部電気工業。</t>
    </r>
    <r>
      <rPr>
        <sz val="10"/>
        <color theme="1"/>
        <rFont val="游ゴシック"/>
        <family val="2"/>
        <charset val="128"/>
        <scheme val="minor"/>
      </rPr>
      <t xml:space="preserve">
(※)全銀協正会員一覧
https://www.zenginkyo.or.jp/abstract/outline/organization/member-01/</t>
    </r>
    <rPh sb="83" eb="84">
      <t>カ</t>
    </rPh>
    <rPh sb="237" eb="240">
      <t>ウリアゲダカ</t>
    </rPh>
    <rPh sb="252" eb="253">
      <t>オク</t>
    </rPh>
    <rPh sb="255" eb="258">
      <t>ヒャクマンエン</t>
    </rPh>
    <rPh sb="333" eb="337">
      <t>ハケンメンキョ</t>
    </rPh>
    <rPh sb="350" eb="354">
      <t>ユウリョウショクギョウ</t>
    </rPh>
    <rPh sb="354" eb="356">
      <t>ショウカイ</t>
    </rPh>
    <rPh sb="356" eb="358">
      <t>メンキョ</t>
    </rPh>
    <rPh sb="385" eb="386">
      <t>マン</t>
    </rPh>
    <phoneticPr fontId="3"/>
  </si>
  <si>
    <t>TDB-COSMOS2フル</t>
  </si>
  <si>
    <t>なし</t>
  </si>
  <si>
    <t>Pマーク(18860033-09)</t>
    <phoneticPr fontId="3"/>
  </si>
  <si>
    <t>無</t>
    <rPh sb="0" eb="1">
      <t>ナ</t>
    </rPh>
    <phoneticPr fontId="3"/>
  </si>
  <si>
    <t>18860033-09</t>
    <phoneticPr fontId="3"/>
  </si>
  <si>
    <t>2023/3月期</t>
    <rPh sb="6" eb="7">
      <t>ツキ</t>
    </rPh>
    <rPh sb="7" eb="8">
      <t>キ</t>
    </rPh>
    <phoneticPr fontId="3"/>
  </si>
  <si>
    <t>派40-010129</t>
    <phoneticPr fontId="3"/>
  </si>
  <si>
    <t>40-ユ-010166</t>
    <phoneticPr fontId="3"/>
  </si>
  <si>
    <t>Yes</t>
  </si>
  <si>
    <t>会長(大霜　洋氏)を筆頭に、社長(大霜　彰子氏)等、計4名</t>
    <phoneticPr fontId="3"/>
  </si>
  <si>
    <t>N/A</t>
  </si>
  <si>
    <t>富士ソフト,ＮＴＴデータＭＣＳ,ＮＪＣソフトウエア,九州ＮＳソリューションズ,西部電気工業。</t>
    <phoneticPr fontId="3"/>
  </si>
  <si>
    <t>メーカーや商社への人材派遣ならびに人材紹介のほかソフト開発を業務としている。</t>
    <phoneticPr fontId="3"/>
  </si>
  <si>
    <t>みずほ、三菱UFJ</t>
    <rPh sb="4" eb="6">
      <t>ミツビシ</t>
    </rPh>
    <phoneticPr fontId="3"/>
  </si>
  <si>
    <t>OK</t>
  </si>
  <si>
    <t>いちい</t>
    <phoneticPr fontId="3"/>
  </si>
  <si>
    <t>◆福岡本社
〒812-0011福岡市博多区博多駅前3丁目2番1号 日本生命博多駅前ビル7Ｆ
TEL 092-474-0004　FAX 092-483-4100
◆大分オフィス
2022年4月に福岡本社に統合しました。
設立平成10年4月1日（九州松下スタッフ株式会社として発足）
沿革平成13年8月29日 九州スタッフ株式会社に社名変更
平成27年9月1日 九州テクノシェア株式会社を合併し、ITソリューション事業本部を発足
資本金2,000万円
代表取締役会長　大霜 洋
代表取締役社長　大霜 彰子
事業内容
一般労働者派遣事業　（許可番号　派40-010129）
有料職業紹介事業　（許可番号　40-ユ-010166）
人財ソリューション事業・ITソリューション事業・メディカルサービス事業</t>
    <phoneticPr fontId="3"/>
  </si>
  <si>
    <t>企業コード 800718211  ／ 法人番号 9290001018665
九州スタッフ株式会社(キュウシュウスタッフカブシキガイシャ)
所在地	
福岡県福岡市博多区博多駅前３－２－１　日本生命博多駅前ビル７Ｆ
代表者	大霜　彰子
TDB-COSMOS2フル(2023/8/1調査、2023/3月まで収録)</t>
    <rPh sb="139" eb="141">
      <t>チョウサ</t>
    </rPh>
    <rPh sb="148" eb="149">
      <t>ツキ</t>
    </rPh>
    <rPh sb="151" eb="153">
      <t>シュウロク</t>
    </rPh>
    <phoneticPr fontId="3"/>
  </si>
  <si>
    <t>https://ts.accenture.com/sites/APS_Accenture_Japan/SupplierLibrary/CredentialCheck/For%20Avanade/</t>
    <phoneticPr fontId="3"/>
  </si>
  <si>
    <t>レビュー完了</t>
    <rPh sb="4" eb="6">
      <t>カンリョウ</t>
    </rPh>
    <phoneticPr fontId="3"/>
  </si>
  <si>
    <t>TSR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</si>
</sst>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0_);[Red]\(0\)"/>
    <numFmt numFmtId="178" formatCode="#,##0_);[Red]\(#,##0\)"/>
  </numFmts>
  <fonts count="20">
    <font>
      <sz val="11"/>
      <color theme="1"/>
      <name val="游ゴシック"/>
      <family val="2"/>
      <charset val="128"/>
      <scheme val="minor"/>
    </font>
    <font>
      <u/>
      <sz val="11"/>
      <color theme="10"/>
      <name val="游ゴシック"/>
      <family val="2"/>
      <charset val="128"/>
      <scheme val="minor"/>
    </font>
    <font>
      <sz val="10"/>
      <color theme="1"/>
      <name val="游ゴシック"/>
      <family val="2"/>
      <charset val="128"/>
      <scheme val="minor"/>
    </font>
    <font>
      <sz val="6"/>
      <name val="游ゴシック"/>
      <family val="2"/>
      <charset val="128"/>
      <scheme val="minor"/>
    </font>
    <font>
      <b/>
      <sz val="11"/>
      <color theme="0"/>
      <name val="Segoe UI Semilight"/>
      <family val="2"/>
    </font>
    <font>
      <sz val="11"/>
      <color theme="0"/>
      <name val="Segoe UI Symbol"/>
      <family val="2"/>
    </font>
    <font>
      <sz val="11"/>
      <color theme="0"/>
      <name val="Segoe UI Semilight"/>
      <family val="2"/>
    </font>
    <font>
      <sz val="11"/>
      <color theme="0"/>
      <name val="ＭＳ ゴシック"/>
      <family val="3"/>
      <charset val="128"/>
    </font>
    <font>
      <b/>
      <sz val="10"/>
      <color theme="0"/>
      <name val="游ゴシック"/>
      <family val="2"/>
      <charset val="128"/>
      <scheme val="minor"/>
    </font>
    <font>
      <sz val="10"/>
      <color theme="1"/>
      <name val="游ゴシック"/>
      <family val="3"/>
      <charset val="128"/>
      <scheme val="minor"/>
    </font>
    <font>
      <sz val="11"/>
      <color theme="1"/>
      <name val="Segoe UI Semilight"/>
      <family val="2"/>
    </font>
    <font>
      <sz val="11"/>
      <color theme="1"/>
      <name val="Segoe UI Symbol"/>
      <family val="2"/>
    </font>
    <font>
      <sz val="11"/>
      <color theme="1"/>
      <name val="ＭＳ ゴシック"/>
      <family val="3"/>
      <charset val="128"/>
    </font>
    <font>
      <sz val="11"/>
      <color theme="0"/>
      <name val="Segoe UI Semilight"/>
      <family val="3"/>
    </font>
    <font>
      <sz val="11"/>
      <color theme="0"/>
      <name val="Meiryo UI"/>
      <family val="3"/>
      <charset val="128"/>
    </font>
    <font>
      <sz val="10"/>
      <color rgb="FFFF0000"/>
      <name val="游ゴシック"/>
      <family val="3"/>
      <charset val="128"/>
      <scheme val="minor"/>
    </font>
    <font>
      <sz val="10"/>
      <name val="游ゴシック"/>
      <family val="3"/>
      <charset val="128"/>
      <scheme val="minor"/>
    </font>
    <font>
      <sz val="11"/>
      <name val="游ゴシック"/>
      <family val="3"/>
      <charset val="128"/>
      <scheme val="minor"/>
    </font>
    <font>
      <sz val="7"/>
      <color rgb="FF444444"/>
      <name val="Segoe UI"/>
      <family val="2"/>
    </font>
    <font>
      <sz val="9"/>
      <color indexed="81"/>
      <name val="MS P ゴシック"/>
      <family val="3"/>
      <charset val="128"/>
    </font>
  </fonts>
  <fills count="10">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4"/>
        <bgColor theme="4"/>
      </patternFill>
    </fill>
    <fill>
      <patternFill patternType="solid">
        <fgColor rgb="FFFF0000"/>
        <bgColor indexed="64"/>
      </patternFill>
    </fill>
    <fill>
      <patternFill patternType="solid">
        <fgColor rgb="FF00B0F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FF00"/>
        <bgColor indexed="64"/>
      </patternFill>
    </fill>
  </fills>
  <borders count="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49">
    <xf numFmtId="0" fontId="0" fillId="0" borderId="0" xfId="0">
      <alignment vertical="center"/>
    </xf>
    <xf numFmtId="0" fontId="2" fillId="0" borderId="0" xfId="0" applyFont="1" applyAlignment="1">
      <alignment vertical="top" wrapText="1"/>
    </xf>
    <xf numFmtId="176" fontId="2" fillId="0" borderId="0" xfId="0" applyNumberFormat="1" applyFont="1" applyAlignment="1">
      <alignment vertical="top" wrapText="1"/>
    </xf>
    <xf numFmtId="14" fontId="2" fillId="0" borderId="0" xfId="0" applyNumberFormat="1" applyFont="1" applyAlignment="1">
      <alignment vertical="top" wrapText="1"/>
    </xf>
    <xf numFmtId="177" fontId="2" fillId="0" borderId="0" xfId="0" applyNumberFormat="1" applyFont="1" applyAlignment="1">
      <alignment vertical="top" wrapText="1"/>
    </xf>
    <xf numFmtId="178" fontId="2" fillId="0" borderId="0" xfId="0" applyNumberFormat="1" applyFont="1" applyAlignment="1">
      <alignment vertical="top" wrapText="1"/>
    </xf>
    <xf numFmtId="0" fontId="2" fillId="2" borderId="0" xfId="0" applyFont="1" applyFill="1" applyAlignment="1">
      <alignment vertical="top" wrapText="1"/>
    </xf>
    <xf numFmtId="0" fontId="4" fillId="3" borderId="1" xfId="0" applyFont="1"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8" fillId="3" borderId="1" xfId="0" applyFont="1" applyFill="1" applyBorder="1" applyAlignment="1">
      <alignment vertical="top" wrapText="1"/>
    </xf>
    <xf numFmtId="14" fontId="8" fillId="3" borderId="1" xfId="0" applyNumberFormat="1" applyFont="1" applyFill="1" applyBorder="1" applyAlignment="1">
      <alignment vertical="top" wrapText="1"/>
    </xf>
    <xf numFmtId="0" fontId="8" fillId="4" borderId="1" xfId="0" applyFont="1" applyFill="1" applyBorder="1" applyAlignment="1">
      <alignment vertical="top" wrapText="1"/>
    </xf>
    <xf numFmtId="0" fontId="8" fillId="4" borderId="4" xfId="0" applyFont="1" applyFill="1" applyBorder="1" applyAlignment="1">
      <alignment vertical="top" wrapText="1"/>
    </xf>
    <xf numFmtId="0" fontId="0" fillId="0" borderId="0" xfId="0" applyAlignment="1">
      <alignment vertical="top" wrapText="1"/>
    </xf>
    <xf numFmtId="0" fontId="2" fillId="0" borderId="5" xfId="0" applyFont="1" applyBorder="1" applyAlignment="1">
      <alignment vertical="top" wrapText="1"/>
    </xf>
    <xf numFmtId="0" fontId="2" fillId="5" borderId="6" xfId="0" applyFont="1" applyFill="1" applyBorder="1" applyAlignment="1">
      <alignment vertical="top" wrapText="1"/>
    </xf>
    <xf numFmtId="0" fontId="2" fillId="0" borderId="7" xfId="0" applyFont="1" applyBorder="1" applyAlignment="1">
      <alignment vertical="top" wrapText="1"/>
    </xf>
    <xf numFmtId="0" fontId="2" fillId="6" borderId="7" xfId="0" applyFont="1" applyFill="1" applyBorder="1" applyAlignment="1">
      <alignment vertical="top" wrapText="1"/>
    </xf>
    <xf numFmtId="176" fontId="2" fillId="0" borderId="7" xfId="0" applyNumberFormat="1" applyFont="1" applyBorder="1" applyAlignment="1">
      <alignment vertical="top" wrapText="1"/>
    </xf>
    <xf numFmtId="14" fontId="2" fillId="7" borderId="7" xfId="0" applyNumberFormat="1" applyFont="1" applyFill="1" applyBorder="1" applyAlignment="1">
      <alignment vertical="top" wrapText="1"/>
    </xf>
    <xf numFmtId="0" fontId="2" fillId="7" borderId="7" xfId="0" applyFont="1" applyFill="1" applyBorder="1" applyAlignment="1">
      <alignment vertical="top" wrapText="1"/>
    </xf>
    <xf numFmtId="177" fontId="2" fillId="3" borderId="7" xfId="0" applyNumberFormat="1" applyFont="1" applyFill="1" applyBorder="1" applyAlignment="1">
      <alignment vertical="top" wrapText="1"/>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3" fillId="6" borderId="7" xfId="0" applyFont="1" applyFill="1" applyBorder="1" applyAlignment="1">
      <alignment vertical="top" wrapText="1"/>
    </xf>
    <xf numFmtId="0" fontId="2" fillId="3" borderId="7" xfId="0" applyFont="1" applyFill="1" applyBorder="1" applyAlignment="1">
      <alignment vertical="top" wrapText="1"/>
    </xf>
    <xf numFmtId="14" fontId="2" fillId="3" borderId="7" xfId="0" applyNumberFormat="1" applyFont="1" applyFill="1" applyBorder="1" applyAlignment="1">
      <alignment vertical="top" wrapText="1"/>
    </xf>
    <xf numFmtId="178" fontId="2" fillId="7" borderId="7" xfId="0" applyNumberFormat="1" applyFont="1" applyFill="1" applyBorder="1" applyAlignment="1">
      <alignment vertical="top" wrapText="1"/>
    </xf>
    <xf numFmtId="0" fontId="2" fillId="0" borderId="8" xfId="0" applyFont="1" applyBorder="1" applyAlignment="1">
      <alignment vertical="top" wrapText="1"/>
    </xf>
    <xf numFmtId="0" fontId="2" fillId="0" borderId="3" xfId="0" applyFont="1" applyBorder="1" applyAlignment="1">
      <alignment vertical="top" wrapText="1"/>
    </xf>
    <xf numFmtId="0" fontId="2" fillId="0" borderId="9" xfId="0" applyFont="1" applyBorder="1" applyAlignment="1">
      <alignment vertical="top" wrapText="1"/>
    </xf>
    <xf numFmtId="14" fontId="2" fillId="0" borderId="9" xfId="0" applyNumberFormat="1" applyFont="1" applyBorder="1" applyAlignment="1">
      <alignment vertical="top" wrapText="1"/>
    </xf>
    <xf numFmtId="0" fontId="1" fillId="0" borderId="9" xfId="1" applyFill="1" applyBorder="1" applyAlignment="1">
      <alignment vertical="top" wrapText="1"/>
    </xf>
    <xf numFmtId="0" fontId="2" fillId="8" borderId="9" xfId="0" applyFont="1" applyFill="1" applyBorder="1" applyAlignment="1">
      <alignment vertical="top" wrapText="1"/>
    </xf>
    <xf numFmtId="0" fontId="2" fillId="9" borderId="9" xfId="0" applyFont="1" applyFill="1" applyBorder="1" applyAlignment="1">
      <alignment vertical="top" wrapText="1"/>
    </xf>
    <xf numFmtId="14" fontId="2" fillId="8" borderId="9" xfId="0" applyNumberFormat="1" applyFont="1" applyFill="1" applyBorder="1" applyAlignment="1">
      <alignment vertical="top" wrapText="1"/>
    </xf>
    <xf numFmtId="0" fontId="9" fillId="0" borderId="9" xfId="0" applyFont="1" applyBorder="1" applyAlignment="1">
      <alignment vertical="top" wrapText="1"/>
    </xf>
    <xf numFmtId="176" fontId="2" fillId="0" borderId="9" xfId="0" applyNumberFormat="1" applyFont="1" applyBorder="1" applyAlignment="1">
      <alignment vertical="top" wrapText="1"/>
    </xf>
    <xf numFmtId="0" fontId="2" fillId="8" borderId="7" xfId="0" applyFont="1" applyFill="1" applyBorder="1" applyAlignment="1">
      <alignment vertical="top" wrapText="1"/>
    </xf>
    <xf numFmtId="177" fontId="2" fillId="0" borderId="7" xfId="0" applyNumberFormat="1" applyFont="1" applyBorder="1" applyAlignment="1">
      <alignment vertical="top" wrapText="1"/>
    </xf>
    <xf numFmtId="0" fontId="2" fillId="8" borderId="7" xfId="0" quotePrefix="1" applyFont="1" applyFill="1" applyBorder="1" applyAlignment="1">
      <alignment vertical="top" wrapText="1"/>
    </xf>
    <xf numFmtId="178" fontId="2" fillId="8" borderId="9" xfId="0" applyNumberFormat="1" applyFont="1" applyFill="1" applyBorder="1" applyAlignment="1">
      <alignment vertical="top" wrapText="1"/>
    </xf>
    <xf numFmtId="3" fontId="2" fillId="0" borderId="9" xfId="0" applyNumberFormat="1" applyFont="1" applyBorder="1" applyAlignment="1">
      <alignment vertical="top" wrapText="1"/>
    </xf>
    <xf numFmtId="0" fontId="1" fillId="8" borderId="1" xfId="1" applyFill="1" applyBorder="1" applyAlignment="1">
      <alignment vertical="top" wrapText="1"/>
    </xf>
    <xf numFmtId="58" fontId="17" fillId="0" borderId="10" xfId="0" applyNumberFormat="1" applyFont="1" applyBorder="1" applyAlignment="1">
      <alignment horizontal="left" vertical="top" wrapText="1"/>
    </xf>
    <xf numFmtId="177" fontId="2" fillId="0" borderId="9" xfId="0" applyNumberFormat="1" applyFont="1" applyBorder="1" applyAlignment="1">
      <alignment vertical="top" wrapText="1"/>
    </xf>
    <xf numFmtId="0" fontId="18" fillId="0" borderId="9" xfId="0" applyFont="1" applyBorder="1" applyAlignment="1">
      <alignment vertical="top" wrapText="1"/>
    </xf>
    <xf numFmtId="0" fontId="2" fillId="2" borderId="9" xfId="0" applyFont="1" applyFill="1" applyBorder="1" applyAlignment="1">
      <alignment vertical="top" wrapText="1"/>
    </xf>
  </cellXfs>
  <cellStyles count="2">
    <cellStyle name="ハイパーリンク" xfId="1" builtinId="8"/>
    <cellStyle name="標準" xfId="0" builtinId="0"/>
  </cellStyles>
  <dxfs count="72">
    <dxf>
      <font>
        <b val="0"/>
        <i val="0"/>
        <strike val="0"/>
        <condense val="0"/>
        <extend val="0"/>
        <outline val="0"/>
        <shadow val="0"/>
        <u val="none"/>
        <vertAlign val="baseline"/>
        <sz val="10"/>
        <color theme="1"/>
        <name val="游ゴシック"/>
        <family val="2"/>
        <charset val="128"/>
        <scheme val="minor"/>
      </font>
      <fill>
        <patternFill>
          <fgColor indexed="64"/>
          <bgColor rgb="FFFFC000"/>
        </patternFill>
      </fill>
      <alignment horizontal="general" vertical="top" textRotation="0" wrapText="1"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numFmt numFmtId="0" formatCode="General"/>
      <fill>
        <patternFill>
          <fgColor indexed="64"/>
          <bgColor rgb="FFFFC000"/>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fill>
        <patternFill patternType="solid">
          <fgColor indexed="64"/>
          <bgColor rgb="FFFFC00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fill>
        <patternFill patternType="solid">
          <fgColor indexed="64"/>
          <bgColor rgb="FFFFC00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fill>
        <patternFill patternType="none">
          <fgColor indexed="64"/>
          <bgColor auto="1"/>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numFmt numFmtId="0" formatCode="General"/>
      <fill>
        <patternFill>
          <fgColor indexed="64"/>
          <bgColor rgb="FFFFC000"/>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fill>
        <patternFill patternType="solid">
          <fgColor indexed="64"/>
          <bgColor rgb="FFFFC00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numFmt numFmtId="0" formatCode="General"/>
      <fill>
        <patternFill>
          <fgColor indexed="64"/>
          <bgColor rgb="FFFFC000"/>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numFmt numFmtId="178" formatCode="#,##0_);[Red]\(#,##0\)"/>
      <fill>
        <patternFill>
          <fgColor indexed="64"/>
          <bgColor rgb="FFFFC000"/>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numFmt numFmtId="19" formatCode="yyyy/m/d"/>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numFmt numFmtId="0" formatCode="General"/>
      <fill>
        <patternFill>
          <fgColor indexed="64"/>
          <bgColor rgb="FFFFC000"/>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numFmt numFmtId="0" formatCode="General"/>
      <fill>
        <patternFill patternType="solid">
          <fgColor indexed="64"/>
          <bgColor rgb="FFFFC00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numFmt numFmtId="0" formatCode="General"/>
      <fill>
        <patternFill patternType="solid">
          <fgColor indexed="64"/>
          <bgColor rgb="FFFFC00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numFmt numFmtId="0" formatCode="General"/>
      <fill>
        <patternFill>
          <fgColor indexed="64"/>
          <bgColor rgb="FFFFC000"/>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numFmt numFmtId="177" formatCode="0_);[Red]\(0\)"/>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numFmt numFmtId="0" formatCode="General"/>
      <fill>
        <patternFill>
          <fgColor indexed="64"/>
          <bgColor rgb="FFFFC000"/>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numFmt numFmtId="0" formatCode="General"/>
      <fill>
        <patternFill>
          <fgColor indexed="64"/>
          <bgColor rgb="FFFFC000"/>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numFmt numFmtId="19" formatCode="yyyy/m/d"/>
      <fill>
        <patternFill>
          <fgColor indexed="64"/>
          <bgColor rgb="FFFFC000"/>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numFmt numFmtId="176" formatCode="0_ "/>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numFmt numFmtId="0" formatCode="General"/>
      <fill>
        <patternFill>
          <fgColor indexed="64"/>
          <bgColor rgb="FFFFC000"/>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numFmt numFmtId="19" formatCode="yyyy/m/d"/>
      <fill>
        <patternFill patternType="solid">
          <fgColor indexed="64"/>
          <bgColor rgb="FFFFC000"/>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numFmt numFmtId="0" formatCode="General"/>
      <fill>
        <patternFill>
          <fgColor indexed="64"/>
          <bgColor rgb="FFFFC000"/>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numFmt numFmtId="0" formatCode="General"/>
      <fill>
        <patternFill>
          <fgColor indexed="64"/>
          <bgColor rgb="FFFFC000"/>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游ゴシック"/>
        <family val="2"/>
        <charset val="128"/>
        <scheme val="minor"/>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font>
        <strike val="0"/>
        <outline val="0"/>
        <shadow val="0"/>
        <u val="none"/>
        <vertAlign val="baseline"/>
        <color theme="1"/>
      </font>
      <alignment horizontal="general" vertical="top" textRotation="0" wrapText="1" indent="0" justifyLastLine="0" shrinkToFit="0" readingOrder="0"/>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3.xml"/><Relationship Id="rId5" Type="http://schemas.openxmlformats.org/officeDocument/2006/relationships/sharedStrings" Target="sharedStrings.xml"/><Relationship Id="rId10" Type="http://schemas.openxmlformats.org/officeDocument/2006/relationships/customXml" Target="../customXml/item2.xml"/><Relationship Id="rId4" Type="http://schemas.openxmlformats.org/officeDocument/2006/relationships/styles" Target="styles.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74</xdr:col>
      <xdr:colOff>353785</xdr:colOff>
      <xdr:row>5</xdr:row>
      <xdr:rowOff>27214</xdr:rowOff>
    </xdr:from>
    <xdr:to>
      <xdr:col>78</xdr:col>
      <xdr:colOff>163286</xdr:colOff>
      <xdr:row>5</xdr:row>
      <xdr:rowOff>1074964</xdr:rowOff>
    </xdr:to>
    <xdr:sp macro="[1]!bankcheck" textlink="">
      <xdr:nvSpPr>
        <xdr:cNvPr id="2" name="フローチャート: 代替処理 1">
          <a:extLst>
            <a:ext uri="{FF2B5EF4-FFF2-40B4-BE49-F238E27FC236}">
              <a16:creationId xmlns:a16="http://schemas.microsoft.com/office/drawing/2014/main" id="{BC19D706-1F9F-41AD-80A8-E6CF1CF49FB1}"/>
            </a:ext>
          </a:extLst>
        </xdr:cNvPr>
        <xdr:cNvSpPr/>
      </xdr:nvSpPr>
      <xdr:spPr>
        <a:xfrm>
          <a:off x="74417010" y="7402739"/>
          <a:ext cx="2438401" cy="104775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銀行、信用金庫判定ボタン</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myoffice.accenture.com/personal/takao_hattori_accenture_com/Documents/VBA/Avanadotest1.xlsm" TargetMode="External"/><Relationship Id="rId1" Type="http://schemas.openxmlformats.org/officeDocument/2006/relationships/externalLinkPath" Target="/personal/takao_hattori_accenture_com/Documents/VBA/Avanadotest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0_Avanade信用調査クライテリア対応表"/>
      <sheetName val="1_Avanade信用調査シェアポシステム説明"/>
      <sheetName val="2_シェアポシステム項目(2次評価に必要分のみ)"/>
      <sheetName val="3_2次評価結果メモサンプル"/>
      <sheetName val="4-1_2次評価結果計算_ET_1.コントラクター(業務委託)"/>
      <sheetName val="(Apdx)Competitor"/>
      <sheetName val="(Apdx)取引銀行"/>
      <sheetName val="(Apdx)全銀協正会員リスト"/>
      <sheetName val="(Apdx)全国信用金協会リスト"/>
      <sheetName val="(save)avanade信用調査伊藤作業用"/>
    </sheetNames>
    <definedNames>
      <definedName name="bankcheck"/>
    </definedNames>
    <sheetDataSet>
      <sheetData sheetId="0"/>
      <sheetData sheetId="1"/>
      <sheetData sheetId="2"/>
      <sheetData sheetId="3"/>
      <sheetData sheetId="4"/>
      <sheetData sheetId="5"/>
      <sheetData sheetId="6"/>
      <sheetData sheetId="7"/>
      <sheetData sheetId="8"/>
      <sheetData sheetId="9"/>
    </sheetDataSet>
  </externalBook>
</externalLink>
</file>

<file path=xl/persons/person.xml><?xml version="1.0" encoding="utf-8"?>
<personList xmlns="http://schemas.microsoft.com/office/spreadsheetml/2018/threadedcomments" xmlns:x="http://schemas.openxmlformats.org/spreadsheetml/2006/main">
  <person displayName="Ito, Yukiko A." id="{948D73DA-F140-4A59-9949-CF20099FB378}" userId="S::yukiko.a.ito@accenture.com::0fcd6e7f-2ad5-4133-ac52-89c4d3680e4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ECC9F1-44CD-448E-AFDD-4DDBB5C589C2}" name="テーブル3" displayName="テーブル3" ref="A4:BO6" totalsRowShown="0" headerRowDxfId="70" headerRowBorderDxfId="68" tableBorderDxfId="69" totalsRowBorderDxfId="67">
  <autoFilter ref="A4:BO6" xr:uid="{07F41BDD-DDD3-412C-A34C-A17FDC40DD2B}"/>
  <tableColumns count="67">
    <tableColumn id="1" xr3:uid="{644816BC-ACE1-4D1D-BCCC-D0803D0D49FE}" name="No" dataDxfId="66"/>
    <tableColumn id="68" xr3:uid="{9C539CDE-EBA1-41CD-8329-91BC37C875EF}" name="作業者" dataDxfId="65"/>
    <tableColumn id="69" xr3:uid="{30240E85-210A-4BD4-B44E-4D01D7932EF3}" name="ステータス" dataDxfId="64"/>
    <tableColumn id="70" xr3:uid="{68436BE3-CA83-4548-8FB7-F35FB46BD758}" name="ピアレビュー者" dataDxfId="63"/>
    <tableColumn id="71" xr3:uid="{84E5EACF-3A0B-4A94-A7DA-6740A61353C8}" name="ステータス2" dataDxfId="62"/>
    <tableColumn id="72" xr3:uid="{1F446028-156D-4D23-9B54-21A8899B66AB}" name="3次評価入力済" dataDxfId="61"/>
    <tableColumn id="2" xr3:uid="{7DE5BA77-4ADC-4E18-9597-DE6983145B63}" name="Created" dataDxfId="60"/>
    <tableColumn id="50" xr3:uid="{95C38892-151E-419C-BD12-F6AE36AEC2A6}" name="シェアポリンク先URL" dataDxfId="59"/>
    <tableColumn id="60" xr3:uid="{D5FF9BED-F8FC-413A-AB8F-B0D5195D4C00}" name="シェアポリンク先URL_Editモード" dataDxfId="58"/>
    <tableColumn id="40" xr3:uid="{43202409-3DB3-427C-9D78-C89EA1249437}" name="ID" dataDxfId="57"/>
    <tableColumn id="3" xr3:uid="{AB9E9AE0-CDD4-41A1-8571-8C2213FD1515}" name="ReqNo" dataDxfId="56">
      <calculatedColumnFormula>_xlfn.CONCAT("SUS_A100",テーブル3[[#This Row],[ID]])</calculatedColumnFormula>
    </tableColumn>
    <tableColumn id="45" xr3:uid="{DD3AA7FC-6598-4D21-B2CB-6D3702B28C55}" name="Status" dataDxfId="55"/>
    <tableColumn id="46" xr3:uid="{3D6A4B4F-ECB1-4287-AA73-2811C726BB4F}" name="Risk Assessment担当者" dataDxfId="54"/>
    <tableColumn id="4" xr3:uid="{7806D5A4-39AC-4C30-A000-52AEA04AEF25}" name="サプライヤーのカテゴリ" dataDxfId="53"/>
    <tableColumn id="5" xr3:uid="{CBAB6A33-7557-4E5A-9213-65EDA04B77FC}" name="サプライヤーの正式名称" dataDxfId="52"/>
    <tableColumn id="41" xr3:uid="{564A9874-EE34-43A6-BD68-998D8AE6D816}" name="ReqNo＋サプライヤーの正式名称" dataDxfId="51">
      <calculatedColumnFormula>_xlfn.CONCAT(テーブル3[[#This Row],[ReqNo]],"_",テーブル3[[#This Row],[サプライヤーの正式名称]])</calculatedColumnFormula>
    </tableColumn>
    <tableColumn id="6" xr3:uid="{3378E6BD-BD33-4CC3-B262-E361F0E24B27}" name="サプライヤーのHPのURL" dataDxfId="50"/>
    <tableColumn id="7" xr3:uid="{0EA451D3-E7D7-4978-833F-16D0F03AFAD0}" name="代表者名" dataDxfId="49"/>
    <tableColumn id="44" xr3:uid="{23560DB5-459A-49AB-8E43-3C2A7EA2638F}" name="A2.事前ヒアリング票回答依頼日付" dataDxfId="48"/>
    <tableColumn id="8" xr3:uid="{A68CF17C-B971-437D-A2E5-775A2022A67F}" name="A2.評価結果" dataDxfId="47">
      <calculatedColumnFormula array="1">IF(テーブル3[[#This Row],[➂社員数：0-OK、1-NG]]=1,"Red",IF(テーブル3[[#This Row],[信用調査クライテリア_マイナスポイント数]]&lt;2,テーブル3[[#This Row],[評点ベースランク]],_xlfn.IFS(テーブル3[[#This Row],[評点ベースランク]]="Green","Yellow",テーブル3[[#This Row],[評点ベースランク]]="Yellow","Red",TRUE,"Red")))</calculatedColumnFormula>
    </tableColumn>
    <tableColumn id="9" xr3:uid="{70AF18CC-ED06-4D51-827B-21CE9311849E}" name="A2.評価結果-メモ" dataDxfId="46"/>
    <tableColumn id="10" xr3:uid="{B62ED430-868F-467A-83D5-57F5811380C1}" name="A2.評価完了日付" dataDxfId="45"/>
    <tableColumn id="11" xr3:uid="{EC9B1F5B-5A63-4848-813A-24B3E574C823}" name="会社法人等番号" dataDxfId="44"/>
    <tableColumn id="12" xr3:uid="{9DF1E283-B7ED-44B2-9890-78A12C12DA99}" name="TDB企業コード" dataDxfId="43"/>
    <tableColumn id="13" xr3:uid="{9310C7AB-5B0C-43E6-9DD2-91ACA036896B}" name="A2.信用調査データの種類" dataDxfId="42"/>
    <tableColumn id="14" xr3:uid="{FB511E89-841C-4733-8369-E775D48882CD}" name="A2.信用調査データ調査日付" dataDxfId="41"/>
    <tableColumn id="38" xr3:uid="{EF0844CF-CDA9-4BFC-B25A-01B17917B841}" name="基準日付" dataDxfId="40">
      <calculatedColumnFormula>TODAY()</calculatedColumnFormula>
    </tableColumn>
    <tableColumn id="51" xr3:uid="{BCE15329-634E-4920-9EDD-099BA7C81A76}" name="信用調査データ調査日付_基準日付より計算" dataDxfId="39">
      <calculatedColumnFormula>DATEDIF(テーブル3[[#This Row],[A2.信用調査データ調査日付]],テーブル3[[#This Row],[基準日付]],"M")</calculatedColumnFormula>
    </tableColumn>
    <tableColumn id="54" xr3:uid="{A70F2158-4E54-400C-96B4-E283B54BB26C}" name="信用調査データ調査日付：0-OK、1-NG" dataDxfId="38">
      <calculatedColumnFormula>IF(テーブル3[[#This Row],[信用調査データ調査日付_基準日付より計算]]&lt;=24,0,1)</calculatedColumnFormula>
    </tableColumn>
    <tableColumn id="15" xr3:uid="{746B897D-C6C2-4783-BBD8-00E1C19A5D1D}" name="A2-0.CCR得点" dataDxfId="37"/>
    <tableColumn id="53" xr3:uid="{798F9A77-8E8E-4E6E-BA3A-9F440ABF89A4}" name="評点ベースランク" dataDxfId="36">
      <calculatedColumnFormula>IF(テーブル3[[#This Row],[A2.信用調査データの種類]]&lt;&gt;"TSR",(_xlfn.IFS(テーブル3[[#This Row],[A2-0.CCR得点]]&gt;=51,"Green",テーブル3[[#This Row],[A2-0.CCR得点]]&lt;=35,"Red",TRUE,"Yellow")),(_xlfn.IFS(テーブル3[[#This Row],[A2-0.CCR得点]]&gt;=50,"Green",テーブル3[[#This Row],[A2-0.CCR得点]]&lt;=29,"Red",TRUE,"Yellow")))</calculatedColumnFormula>
    </tableColumn>
    <tableColumn id="55" xr3:uid="{ECD1EC7C-58F8-42BA-8562-15B1F6DEAA61}" name="信用調査クライテリア_マイナスポイント数" dataDxfId="35">
      <calculatedColumnFormula>SUM(テーブル3[[#This Row],[①ISO27001orPマーク：0-OK、1-NG]],テーブル3[[#This Row],[④社歴：0-OK、1-NG]],テーブル3[[#This Row],[⑤売上高：0-OK、1-NG]])</calculatedColumnFormula>
    </tableColumn>
    <tableColumn id="16" xr3:uid="{68C48D21-AA84-4488-A717-38048BBB665C}" name="A2-1.裁判歴" dataDxfId="34"/>
    <tableColumn id="17" xr3:uid="{C5D1AC03-DE06-432C-B512-C779D0CA42F8}" name="①A2-3-CX.ISO27001またはPマークの番号" dataDxfId="33"/>
    <tableColumn id="43" xr3:uid="{EA8F7F72-AC1A-498F-B186-7CF4D207CF52}" name="ISO27001" dataDxfId="32"/>
    <tableColumn id="42" xr3:uid="{101A48E3-66FC-4A4D-9F13-4CAF7B20BF63}" name="Pマーク" dataDxfId="31"/>
    <tableColumn id="59" xr3:uid="{18032597-60CD-4BAA-A3E1-3401C7BB9344}" name="①ISO27001orPマーク：0-OK、1-NG" dataDxfId="30">
      <calculatedColumnFormula>IF(AND(テーブル3[[#This Row],[ISO27001]]="無",テーブル3[[#This Row],[Pマーク]]="無"),1,0)</calculatedColumnFormula>
    </tableColumn>
    <tableColumn id="18" xr3:uid="{235CA6A8-2F86-4581-9496-2CC6690B8CAA}" name="➁A2-3-NONCX.ISO14001の番号" dataDxfId="29"/>
    <tableColumn id="19" xr3:uid="{A7DAF684-504B-408C-8916-E4233742CF03}" name="➂A2-2.社員数" dataDxfId="28"/>
    <tableColumn id="35" xr3:uid="{16C99FB5-23FB-4720-8BC2-405A7FBB4B71}" name="➂社員数：0-OK、1-NG" dataDxfId="27">
      <calculatedColumnFormula>IF(テーブル3[[#This Row],[➂A2-2.社員数]]&gt;5,0,1)</calculatedColumnFormula>
    </tableColumn>
    <tableColumn id="20" xr3:uid="{AFE2326D-8119-413C-9C30-7B2332E0C429}" name="④A2-4.設立年月日" dataDxfId="26"/>
    <tableColumn id="37" xr3:uid="{506B9A0C-C90C-4ED7-B956-A7E1220A68DC}" name="設立年月日_基準日付より計算" dataDxfId="25">
      <calculatedColumnFormula>DATEDIF(テーブル3[[#This Row],[④A2-4.設立年月日]],テーブル3[[#This Row],[基準日付]],"M")</calculatedColumnFormula>
    </tableColumn>
    <tableColumn id="36" xr3:uid="{F0B9D877-C1F1-4BC4-8053-AE9EEE2C9821}" name="④社歴：0-OK、1-NG" dataDxfId="24">
      <calculatedColumnFormula>IF(テーブル3[[#This Row],[設立年月日_基準日付より計算]]&gt;=36,0,1)</calculatedColumnFormula>
    </tableColumn>
    <tableColumn id="23" xr3:uid="{3274D899-E1E9-416D-B37A-9B044A74974B}" name="➄A2-5.CCRで取得可能な直近の会計年度において売り上げ1億円未満はあったか？" dataDxfId="23">
      <calculatedColumnFormula>IF(テーブル3[[#This Row],[➄直近決算期売上高]]&gt;=100000000,"No","Yes")</calculatedColumnFormula>
    </tableColumn>
    <tableColumn id="21" xr3:uid="{1ACD60FB-BBBF-4041-80F4-7BE2CCFDC3D7}" name="➄直近決算期" dataDxfId="22"/>
    <tableColumn id="22" xr3:uid="{BE19DB7A-C0DF-4890-8125-79AFB8E38443}" name="➄直近決算期売上高" dataDxfId="21"/>
    <tableColumn id="39" xr3:uid="{CE7E83AC-A2D7-4EA5-8577-DC9C7839B80B}" name="⑤売上高：0-OK、1-NG" dataDxfId="20">
      <calculatedColumnFormula>IF(テーブル3[[#This Row],[➄直近決算期売上高]]&gt;=100000000,0,1)</calculatedColumnFormula>
    </tableColumn>
    <tableColumn id="24" xr3:uid="{17060348-2E5D-48F2-A7C5-2E77C2F514D1}" name="⑥A2-3-CX-TEMP.派遣事業者番号" dataDxfId="19"/>
    <tableColumn id="25" xr3:uid="{081513CA-B71F-4755-A56C-A89E6BE9165C}" name="⑦A2-3-NONCX-HR.有料職業紹介許可番号" dataDxfId="18"/>
    <tableColumn id="26" xr3:uid="{C9A66557-68DE-41D3-B63C-6277500DA455}" name="A2-A.資本金" dataDxfId="17"/>
    <tableColumn id="28" xr3:uid="{A95A302B-F377-4A57-A064-AEC002B24CBD}" name="A2-B.競合他社の資本が50%超でないこと" dataDxfId="16"/>
    <tableColumn id="27" xr3:uid="{D4516FC3-1873-41F6-9974-159D546A5838}" name="株主" dataDxfId="15"/>
    <tableColumn id="30" xr3:uid="{42BFC1C3-45BE-47F5-9E86-25C78533AD58}" name="A2-C.主要顧客上位3顧客で総売り上げの4割以上を占めるか？" dataDxfId="14"/>
    <tableColumn id="29" xr3:uid="{6A21730E-9837-4CC6-B2A2-F1D1ABD13256}" name="TDB_得意先" dataDxfId="13"/>
    <tableColumn id="56" xr3:uid="{52574C0C-2490-4BD0-9075-6DD7F5D62A90}" name="TSR_販売先" dataDxfId="12"/>
    <tableColumn id="32" xr3:uid="{D26BE7B0-B3EF-416D-8176-F6583CDAE595}" name="A2-D.アクセンチュアが取引する領域の事業費率が一定以上あること" dataDxfId="11"/>
    <tableColumn id="31" xr3:uid="{ADF52E43-B3FC-4DDD-A906-935D3AEB2570}" name="TDB_事業内容" dataDxfId="10"/>
    <tableColumn id="57" xr3:uid="{B8E86530-1041-47FB-A1E4-786F9AF5F2D9}" name="TSR_営業種目" dataDxfId="9"/>
    <tableColumn id="58" xr3:uid="{A7D66486-3E21-4618-9D77-B3DF680D80D8}" name="TSR_概況" dataDxfId="8"/>
    <tableColumn id="64" xr3:uid="{66D77D6E-75F0-4D27-9588-E60D37FBBD1A}" name="取引先銀行" dataDxfId="7"/>
    <tableColumn id="65" xr3:uid="{F0FAFE07-B9D2-49F5-9B17-EDC6C5EC71CC}" name="全銀協正会員判定_x000a_OKまたはNGでプルダウン選択" dataDxfId="6"/>
    <tableColumn id="66" xr3:uid="{B5E7E742-D8EF-4EDB-82A1-C0855FC94163}" name="取引先信用金庫" dataDxfId="5"/>
    <tableColumn id="67" xr3:uid="{4E8C39C6-CFA1-4E38-BC05-75124EA8B2AA}" name="全国信用金協会会員判定_x000a_OKまたはNGでプルダウン選択" dataDxfId="4"/>
    <tableColumn id="47" xr3:uid="{0394E539-A47C-40BD-9856-9AF7EB6822DD}" name="事由記載メモ2" dataDxfId="3"/>
    <tableColumn id="49" xr3:uid="{1B951050-4AD7-48EB-AD8A-18BA96DF1178}" name="事由記載メモ_2(TDBより)" dataDxfId="2"/>
    <tableColumn id="33" xr3:uid="{50BEEC79-4247-4A5D-98ED-65F0C309F261}" name="格納フォルダ(rootフォルダ＋ReqNo)" dataDxfId="1">
      <calculatedColumnFormula>_xlfn.CONCAT(テーブル3[[#This Row],[rootフォルダ(固定)]],テーブル3[[#This Row],[ReqNo]])</calculatedColumnFormula>
    </tableColumn>
    <tableColumn id="34" xr3:uid="{923C057A-FA0A-4211-B976-416A1C612A6B}" name="rootフォルダ(固定)" dataDxfId="0" dataCellStyle="ハイパーリンク"/>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A4" dT="2024-05-14T00:50:22.34" personId="{948D73DA-F140-4A59-9949-CF20099FB378}" id="{0F28318F-7AB8-4BDB-9B91-7D4980E5DDB1}">
    <text>作業日付入力してください</text>
  </threadedComment>
  <threadedComment ref="AJ4" dT="2024-05-16T01:02:27.88" personId="{948D73DA-F140-4A59-9949-CF20099FB378}" id="{81432EFD-B651-45EC-BA9A-BABEA8372588}">
    <text>「登録番号-枝番」形式で入力</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ts.accenture.com/sites/APS_Accenture_Japan/Lists/RF_SU_Avanade/EditForm.aspx?ID=46&amp;Source=https%3A%2F%2Fts%2Eaccenture%2Ecom%2Fsites%2FAPS%5FAccenture%5FJapan%2FLists%2FRF%5FSU%5FAvanade%2FAllItems%2Easpx%23InplviewHashd02ba55e%2Db9b9%2D4d4f%2D8c81%2Dd677ea52e967%3DPaged%253DTRUE%2Dp%5FID%253D32%2DPageFirstRow%253D31" TargetMode="External"/><Relationship Id="rId7" Type="http://schemas.openxmlformats.org/officeDocument/2006/relationships/comments" Target="../comments1.xml"/><Relationship Id="rId2" Type="http://schemas.openxmlformats.org/officeDocument/2006/relationships/hyperlink" Target="https://ts.accenture.com/sites/APS_Accenture_Japan/Lists/RF_SU_Avanade/DispForm.aspx?ID=46&amp;Source=https%3A%2F%2Fts%2Eaccenture%2Ecom%2Fsites%2FAPS%5FAccenture%5FJapan%2FLists%2FRF%5FSU%5FAvanade%2FAllItems%2Easpx%23InplviewHashd02ba55e%2Db9b9%2D4d4f%2D8c81%2Dd677ea52e967%3DPaged%253DTRUE%2Dp%5FID%253D32%2DPageFirstRow%253D31&amp;ContentTypeId=0x01001108D726A40CAA47B825ED9CB59C007E" TargetMode="External"/><Relationship Id="rId1" Type="http://schemas.openxmlformats.org/officeDocument/2006/relationships/hyperlink" Target="https://www.staff-q.co.jp/company" TargetMode="External"/><Relationship Id="rId6" Type="http://schemas.openxmlformats.org/officeDocument/2006/relationships/table" Target="../tables/table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4EE6C-3ED1-488D-8A06-EFAF53798FE8}">
  <sheetPr codeName="Sheet5"/>
  <dimension ref="A1:CC6"/>
  <sheetViews>
    <sheetView tabSelected="1" topLeftCell="V3" zoomScale="70" zoomScaleNormal="70" workbookViewId="0">
      <selection activeCell="AG5" sqref="AG5"/>
    </sheetView>
  </sheetViews>
  <sheetFormatPr defaultRowHeight="18"/>
  <cols>
    <col min="1" max="5" width="8.6640625" style="1"/>
    <col min="6" max="6" width="11.75" style="1" bestFit="1" customWidth="1"/>
    <col min="7" max="7" width="11.58203125" style="1" customWidth="1"/>
    <col min="8" max="9" width="15.9140625" style="1" customWidth="1"/>
    <col min="10" max="10" width="10.9140625" style="1" customWidth="1"/>
    <col min="11" max="11" width="11.08203125" style="1" customWidth="1"/>
    <col min="12" max="12" width="25.9140625" style="1" customWidth="1"/>
    <col min="13" max="13" width="11.08203125" style="1" customWidth="1"/>
    <col min="14" max="16" width="21.08203125" style="1" customWidth="1"/>
    <col min="17" max="17" width="22.08203125" style="1" customWidth="1"/>
    <col min="18" max="19" width="12.4140625" style="1" customWidth="1"/>
    <col min="20" max="20" width="14.4140625" style="1" customWidth="1"/>
    <col min="21" max="21" width="68.25" style="1" customWidth="1"/>
    <col min="22" max="22" width="15.33203125" style="1" customWidth="1"/>
    <col min="23" max="23" width="18.1640625" style="2" customWidth="1"/>
    <col min="24" max="24" width="14.58203125" style="1" customWidth="1"/>
    <col min="25" max="25" width="22" style="1" customWidth="1"/>
    <col min="26" max="26" width="14.4140625" style="1" customWidth="1"/>
    <col min="27" max="27" width="12.4140625" style="3" customWidth="1"/>
    <col min="28" max="29" width="7.4140625" style="1" customWidth="1"/>
    <col min="30" max="30" width="11.9140625" style="4" customWidth="1"/>
    <col min="31" max="32" width="8.75" style="1" customWidth="1"/>
    <col min="33" max="33" width="12" style="1" customWidth="1"/>
    <col min="34" max="34" width="19.08203125" style="1" customWidth="1"/>
    <col min="35" max="35" width="13.33203125" style="1" customWidth="1"/>
    <col min="36" max="36" width="15.4140625" style="1" customWidth="1"/>
    <col min="37" max="37" width="7.75" style="1" customWidth="1"/>
    <col min="38" max="38" width="11.83203125" style="1" customWidth="1"/>
    <col min="39" max="39" width="13.6640625" style="1" customWidth="1"/>
    <col min="40" max="40" width="7.75" style="1" customWidth="1"/>
    <col min="41" max="41" width="17" style="3" customWidth="1"/>
    <col min="43" max="43" width="9.25" style="5" customWidth="1"/>
    <col min="44" max="44" width="10.9140625" style="1" customWidth="1"/>
    <col min="45" max="45" width="14" style="1" customWidth="1"/>
    <col min="46" max="46" width="12.75" style="1" customWidth="1"/>
    <col min="47" max="47" width="8.33203125" style="1" customWidth="1"/>
    <col min="48" max="48" width="14.9140625" customWidth="1"/>
    <col min="49" max="49" width="16" style="1" customWidth="1"/>
    <col min="50" max="50" width="14.25" style="1" customWidth="1"/>
    <col min="51" max="51" width="12.25" style="1" customWidth="1"/>
    <col min="52" max="52" width="14.25" style="1" customWidth="1"/>
    <col min="53" max="53" width="14.9140625" style="1" customWidth="1"/>
    <col min="55" max="55" width="13.6640625" style="1" customWidth="1"/>
    <col min="56" max="56" width="13.08203125" style="1" customWidth="1"/>
    <col min="58" max="58" width="10.9140625" style="1" customWidth="1"/>
    <col min="64" max="64" width="13.08203125" style="1" customWidth="1"/>
    <col min="65" max="65" width="10.08203125" style="1" customWidth="1"/>
    <col min="66" max="66" width="17.83203125" style="1" customWidth="1"/>
    <col min="67" max="67" width="13.08203125" style="6" customWidth="1"/>
    <col min="68" max="16384" width="8.6640625" style="1"/>
  </cols>
  <sheetData>
    <row r="1" spans="1:81" ht="41.5" customHeight="1">
      <c r="G1" s="1" t="s">
        <v>0</v>
      </c>
      <c r="J1" s="1" t="s">
        <v>1</v>
      </c>
      <c r="K1" s="1" t="s">
        <v>1</v>
      </c>
      <c r="M1" s="1" t="s">
        <v>2</v>
      </c>
      <c r="N1" s="1" t="s">
        <v>3</v>
      </c>
      <c r="O1" s="1" t="s">
        <v>3</v>
      </c>
      <c r="Q1" s="1" t="s">
        <v>3</v>
      </c>
      <c r="R1" s="1" t="s">
        <v>2</v>
      </c>
      <c r="S1" s="1" t="s">
        <v>2</v>
      </c>
      <c r="T1" s="1" t="s">
        <v>2</v>
      </c>
      <c r="U1" s="1" t="s">
        <v>2</v>
      </c>
      <c r="V1" s="1" t="s">
        <v>2</v>
      </c>
      <c r="W1" s="2" t="s">
        <v>2</v>
      </c>
      <c r="X1" s="1" t="s">
        <v>2</v>
      </c>
      <c r="Y1" s="1" t="s">
        <v>2</v>
      </c>
      <c r="Z1" s="1" t="s">
        <v>2</v>
      </c>
      <c r="AD1" s="4" t="s">
        <v>2</v>
      </c>
      <c r="AG1" s="1" t="s">
        <v>2</v>
      </c>
      <c r="AH1" s="1" t="s">
        <v>2</v>
      </c>
      <c r="AL1" s="1" t="s">
        <v>2</v>
      </c>
      <c r="AM1" s="1" t="s">
        <v>2</v>
      </c>
      <c r="AO1" s="3" t="s">
        <v>2</v>
      </c>
      <c r="AP1" s="5"/>
      <c r="AQ1" s="1"/>
      <c r="AR1" s="1" t="s">
        <v>2</v>
      </c>
      <c r="AS1" s="1" t="s">
        <v>2</v>
      </c>
      <c r="AT1" s="1" t="s">
        <v>2</v>
      </c>
      <c r="AV1" s="1" t="s">
        <v>2</v>
      </c>
      <c r="AW1" s="1" t="s">
        <v>2</v>
      </c>
      <c r="AX1" s="1" t="s">
        <v>2</v>
      </c>
      <c r="AY1" s="1" t="s">
        <v>2</v>
      </c>
      <c r="BA1" s="1" t="s">
        <v>2</v>
      </c>
      <c r="BB1" s="1"/>
      <c r="BD1" s="1" t="s">
        <v>2</v>
      </c>
      <c r="BE1" s="6"/>
      <c r="BF1" s="6"/>
      <c r="BG1" s="1"/>
      <c r="BH1" s="1"/>
      <c r="BI1" s="1"/>
      <c r="BJ1" s="1"/>
      <c r="BK1" s="1"/>
      <c r="BN1" s="1" t="s">
        <v>1</v>
      </c>
      <c r="BO1" s="1" t="s">
        <v>1</v>
      </c>
      <c r="BZ1" s="1" t="s">
        <v>4</v>
      </c>
      <c r="CA1" s="1" t="s">
        <v>5</v>
      </c>
      <c r="CB1" s="1" t="s">
        <v>6</v>
      </c>
      <c r="CC1" s="1" t="s">
        <v>7</v>
      </c>
    </row>
    <row r="2" spans="1:81" ht="41.5" customHeight="1">
      <c r="G2" s="1" t="s">
        <v>8</v>
      </c>
      <c r="J2" s="1" t="s">
        <v>8</v>
      </c>
      <c r="L2" s="1" t="s">
        <v>9</v>
      </c>
      <c r="M2" s="1" t="s">
        <v>10</v>
      </c>
      <c r="N2" s="1" t="s">
        <v>8</v>
      </c>
      <c r="O2" s="1" t="s">
        <v>8</v>
      </c>
      <c r="Q2" s="1" t="s">
        <v>8</v>
      </c>
      <c r="R2" s="1" t="s">
        <v>11</v>
      </c>
      <c r="S2" s="1" t="s">
        <v>12</v>
      </c>
      <c r="W2" s="2" t="s">
        <v>13</v>
      </c>
      <c r="X2" s="1" t="s">
        <v>14</v>
      </c>
      <c r="Y2" s="1" t="s">
        <v>15</v>
      </c>
      <c r="Z2" s="1" t="s">
        <v>15</v>
      </c>
      <c r="AD2" s="4" t="s">
        <v>15</v>
      </c>
      <c r="AG2" s="1" t="s">
        <v>16</v>
      </c>
      <c r="AH2" s="1" t="s">
        <v>16</v>
      </c>
      <c r="AI2" s="1" t="s">
        <v>16</v>
      </c>
      <c r="AJ2" s="1" t="s">
        <v>16</v>
      </c>
      <c r="AL2" s="1" t="s">
        <v>16</v>
      </c>
      <c r="AM2" s="1" t="s">
        <v>15</v>
      </c>
      <c r="AO2" s="3" t="s">
        <v>15</v>
      </c>
      <c r="AP2" s="5"/>
      <c r="AQ2" s="1"/>
      <c r="AS2" s="1" t="s">
        <v>15</v>
      </c>
      <c r="AT2" s="1" t="s">
        <v>15</v>
      </c>
      <c r="AV2" s="1" t="s">
        <v>16</v>
      </c>
      <c r="AW2" s="1" t="s">
        <v>16</v>
      </c>
      <c r="AX2" s="1" t="s">
        <v>15</v>
      </c>
      <c r="AZ2" s="1" t="s">
        <v>15</v>
      </c>
      <c r="BA2" s="1" t="s">
        <v>17</v>
      </c>
      <c r="BB2" s="1" t="s">
        <v>15</v>
      </c>
      <c r="BD2" s="1" t="s">
        <v>17</v>
      </c>
      <c r="BE2" s="1" t="s">
        <v>15</v>
      </c>
      <c r="BG2" s="1"/>
      <c r="BH2" s="1"/>
      <c r="BI2" s="1"/>
      <c r="BJ2" s="1"/>
      <c r="BK2" s="1"/>
      <c r="BN2" s="1" t="s">
        <v>18</v>
      </c>
      <c r="BO2" s="1" t="s">
        <v>12</v>
      </c>
      <c r="BZ2" s="1" t="s">
        <v>19</v>
      </c>
      <c r="CA2" s="1" t="s">
        <v>20</v>
      </c>
      <c r="CC2" s="1" t="s">
        <v>21</v>
      </c>
    </row>
    <row r="3" spans="1:81" ht="40.5" customHeight="1">
      <c r="F3" s="1" t="s">
        <v>22</v>
      </c>
      <c r="AH3" s="7" t="s">
        <v>23</v>
      </c>
      <c r="AI3" s="8"/>
      <c r="AJ3" s="8"/>
      <c r="AK3" s="9"/>
      <c r="AM3" s="10" t="s">
        <v>24</v>
      </c>
      <c r="AN3" s="9"/>
      <c r="AO3" s="11" t="s">
        <v>25</v>
      </c>
      <c r="AP3" s="8"/>
      <c r="AQ3" s="9"/>
      <c r="AR3" s="12" t="s">
        <v>26</v>
      </c>
      <c r="AS3" s="8"/>
      <c r="AT3" s="8"/>
      <c r="AU3" s="9"/>
      <c r="AV3" s="1"/>
      <c r="AY3" s="12" t="s">
        <v>27</v>
      </c>
      <c r="AZ3" s="9"/>
      <c r="BA3" s="12" t="s">
        <v>28</v>
      </c>
      <c r="BB3" s="8"/>
      <c r="BC3" s="9"/>
      <c r="BD3" s="12" t="s">
        <v>29</v>
      </c>
      <c r="BE3" s="8"/>
      <c r="BF3" s="9"/>
      <c r="BG3" s="1"/>
      <c r="BH3" s="13" t="s">
        <v>30</v>
      </c>
      <c r="BI3" s="14"/>
      <c r="BJ3" s="14"/>
      <c r="BK3" s="14"/>
      <c r="BO3" s="1"/>
      <c r="BZ3" s="1" t="s">
        <v>31</v>
      </c>
      <c r="CA3" s="1" t="s">
        <v>32</v>
      </c>
    </row>
    <row r="4" spans="1:81" ht="108.5" customHeight="1">
      <c r="A4" s="15" t="s">
        <v>33</v>
      </c>
      <c r="B4" s="16" t="s">
        <v>34</v>
      </c>
      <c r="C4" s="16" t="s">
        <v>35</v>
      </c>
      <c r="D4" s="16" t="s">
        <v>36</v>
      </c>
      <c r="E4" s="16" t="s">
        <v>37</v>
      </c>
      <c r="F4" s="16" t="s">
        <v>38</v>
      </c>
      <c r="G4" s="17" t="s">
        <v>39</v>
      </c>
      <c r="H4" s="18" t="s">
        <v>40</v>
      </c>
      <c r="I4" s="18" t="s">
        <v>41</v>
      </c>
      <c r="J4" s="17" t="s">
        <v>42</v>
      </c>
      <c r="K4" s="17" t="s">
        <v>43</v>
      </c>
      <c r="L4" s="17" t="s">
        <v>44</v>
      </c>
      <c r="M4" s="17" t="s">
        <v>45</v>
      </c>
      <c r="N4" s="17" t="s">
        <v>46</v>
      </c>
      <c r="O4" s="17" t="s">
        <v>47</v>
      </c>
      <c r="P4" s="17" t="s">
        <v>48</v>
      </c>
      <c r="Q4" s="17" t="s">
        <v>49</v>
      </c>
      <c r="R4" s="18" t="s">
        <v>50</v>
      </c>
      <c r="S4" s="17" t="s">
        <v>51</v>
      </c>
      <c r="T4" s="17" t="s">
        <v>52</v>
      </c>
      <c r="U4" s="17" t="s">
        <v>53</v>
      </c>
      <c r="V4" s="17" t="s">
        <v>54</v>
      </c>
      <c r="W4" s="19" t="s">
        <v>55</v>
      </c>
      <c r="X4" s="17" t="s">
        <v>56</v>
      </c>
      <c r="Y4" s="17" t="s">
        <v>57</v>
      </c>
      <c r="Z4" s="17" t="s">
        <v>58</v>
      </c>
      <c r="AA4" s="20" t="s">
        <v>59</v>
      </c>
      <c r="AB4" s="21" t="s">
        <v>60</v>
      </c>
      <c r="AC4" s="21" t="s">
        <v>61</v>
      </c>
      <c r="AD4" s="22" t="s">
        <v>62</v>
      </c>
      <c r="AE4" s="21" t="s">
        <v>63</v>
      </c>
      <c r="AF4" s="21" t="s">
        <v>64</v>
      </c>
      <c r="AG4" s="23" t="s">
        <v>65</v>
      </c>
      <c r="AH4" s="24" t="s">
        <v>66</v>
      </c>
      <c r="AI4" s="25" t="s">
        <v>67</v>
      </c>
      <c r="AJ4" s="25" t="s">
        <v>68</v>
      </c>
      <c r="AK4" s="21" t="s">
        <v>69</v>
      </c>
      <c r="AL4" s="24" t="s">
        <v>70</v>
      </c>
      <c r="AM4" s="26" t="s">
        <v>24</v>
      </c>
      <c r="AN4" s="21" t="s">
        <v>71</v>
      </c>
      <c r="AO4" s="27" t="s">
        <v>25</v>
      </c>
      <c r="AP4" s="28" t="s">
        <v>72</v>
      </c>
      <c r="AQ4" s="21" t="s">
        <v>73</v>
      </c>
      <c r="AR4" s="17" t="s">
        <v>26</v>
      </c>
      <c r="AS4" s="18" t="s">
        <v>74</v>
      </c>
      <c r="AT4" s="18" t="s">
        <v>75</v>
      </c>
      <c r="AU4" s="21" t="s">
        <v>76</v>
      </c>
      <c r="AV4" s="24" t="s">
        <v>77</v>
      </c>
      <c r="AW4" s="24" t="s">
        <v>78</v>
      </c>
      <c r="AX4" s="26" t="s">
        <v>79</v>
      </c>
      <c r="AY4" s="17" t="s">
        <v>27</v>
      </c>
      <c r="AZ4" s="18" t="s">
        <v>80</v>
      </c>
      <c r="BA4" s="17" t="s">
        <v>28</v>
      </c>
      <c r="BB4" s="18" t="s">
        <v>81</v>
      </c>
      <c r="BC4" s="18" t="s">
        <v>82</v>
      </c>
      <c r="BD4" s="17" t="s">
        <v>29</v>
      </c>
      <c r="BE4" s="18" t="s">
        <v>83</v>
      </c>
      <c r="BF4" s="18" t="s">
        <v>84</v>
      </c>
      <c r="BG4" s="18" t="s">
        <v>85</v>
      </c>
      <c r="BH4" s="18" t="s">
        <v>86</v>
      </c>
      <c r="BI4" s="18" t="s">
        <v>87</v>
      </c>
      <c r="BJ4" s="18" t="s">
        <v>88</v>
      </c>
      <c r="BK4" s="18" t="s">
        <v>89</v>
      </c>
      <c r="BL4" s="18" t="s">
        <v>90</v>
      </c>
      <c r="BM4" s="18" t="s">
        <v>91</v>
      </c>
      <c r="BN4" s="17" t="s">
        <v>92</v>
      </c>
      <c r="BO4" s="29" t="s">
        <v>93</v>
      </c>
      <c r="CA4" s="1" t="s">
        <v>94</v>
      </c>
    </row>
    <row r="5" spans="1:81" ht="349" customHeight="1">
      <c r="A5" s="30"/>
      <c r="B5" s="31" t="s">
        <v>95</v>
      </c>
      <c r="C5" s="31" t="s">
        <v>31</v>
      </c>
      <c r="D5" s="31" t="s">
        <v>96</v>
      </c>
      <c r="E5" s="31" t="s">
        <v>20</v>
      </c>
      <c r="F5" s="31"/>
      <c r="G5" s="32">
        <v>45407</v>
      </c>
      <c r="H5" s="33" t="s">
        <v>97</v>
      </c>
      <c r="I5" s="33" t="s">
        <v>98</v>
      </c>
      <c r="J5" s="31">
        <v>46</v>
      </c>
      <c r="K5" s="34" t="str">
        <f>_xlfn.CONCAT("SUS_A100",テーブル3[[#This Row],[ID]])</f>
        <v>SUS_A10046</v>
      </c>
      <c r="L5" s="35" t="s">
        <v>99</v>
      </c>
      <c r="M5" s="31" t="s">
        <v>100</v>
      </c>
      <c r="N5" s="35" t="s">
        <v>101</v>
      </c>
      <c r="O5" s="31" t="s">
        <v>102</v>
      </c>
      <c r="P5" s="34" t="str">
        <f>_xlfn.CONCAT(テーブル3[[#This Row],[ReqNo]],"_",テーブル3[[#This Row],[サプライヤーの正式名称]])</f>
        <v>SUS_A10046_九州スタッフ株式会社</v>
      </c>
      <c r="Q5" s="33" t="s">
        <v>103</v>
      </c>
      <c r="R5" s="31" t="s">
        <v>104</v>
      </c>
      <c r="S5" s="36">
        <v>25569</v>
      </c>
      <c r="T5" s="34" t="str" cm="1">
        <f t="array" aca="1" ref="T5" ca="1">IF(テーブル3[[#This Row],[➂社員数：0-OK、1-NG]]=1,"Red",IF(テーブル3[[#This Row],[信用調査クライテリア_マイナスポイント数]]&lt;2,テーブル3[[#This Row],[評点ベースランク]],_xlfn.IFS(テーブル3[[#This Row],[評点ベースランク]]="Green","Yellow",テーブル3[[#This Row],[評点ベースランク]]="Yellow","Red",TRUE,"Red")))</f>
        <v>Yellow</v>
      </c>
      <c r="U5" s="37" t="s">
        <v>105</v>
      </c>
      <c r="V5" s="32">
        <v>45428</v>
      </c>
      <c r="W5" s="38">
        <v>9290001018665</v>
      </c>
      <c r="X5" s="31">
        <v>800718211</v>
      </c>
      <c r="Y5" s="31" t="s">
        <v>106</v>
      </c>
      <c r="Z5" s="32">
        <v>45139</v>
      </c>
      <c r="AA5" s="36">
        <f t="shared" ref="AA5:AA6" ca="1" si="0">TODAY()</f>
        <v>45433</v>
      </c>
      <c r="AB5" s="34">
        <f ca="1">DATEDIF(テーブル3[[#This Row],[A2.信用調査データ調査日付]],テーブル3[[#This Row],[基準日付]],"M")</f>
        <v>9</v>
      </c>
      <c r="AC5" s="39">
        <f ca="1">IF(テーブル3[[#This Row],[信用調査データ調査日付_基準日付より計算]]&lt;=24,0,1)</f>
        <v>0</v>
      </c>
      <c r="AD5" s="40">
        <v>48</v>
      </c>
      <c r="AE5" s="41" t="str">
        <f>IF(テーブル3[[#This Row],[A2.信用調査データの種類]]&lt;&gt;"TSR",(_xlfn.IFS(テーブル3[[#This Row],[A2-0.CCR得点]]&gt;=51,"Green",テーブル3[[#This Row],[A2-0.CCR得点]]&lt;=35,"Red",TRUE,"Yellow")),(_xlfn.IFS(テーブル3[[#This Row],[A2-0.CCR得点]]&gt;=50,"Green",テーブル3[[#This Row],[A2-0.CCR得点]]&lt;=29,"Red",TRUE,"Yellow")))</f>
        <v>Yellow</v>
      </c>
      <c r="AF5" s="41">
        <f ca="1">SUM(テーブル3[[#This Row],[①ISO27001orPマーク：0-OK、1-NG]],テーブル3[[#This Row],[④社歴：0-OK、1-NG]],テーブル3[[#This Row],[⑤売上高：0-OK、1-NG]])</f>
        <v>0</v>
      </c>
      <c r="AG5" s="35" t="s">
        <v>107</v>
      </c>
      <c r="AH5" s="31" t="s">
        <v>108</v>
      </c>
      <c r="AI5" s="31" t="s">
        <v>109</v>
      </c>
      <c r="AJ5" s="31" t="s">
        <v>110</v>
      </c>
      <c r="AK5" s="34">
        <f>IF(AND(テーブル3[[#This Row],[ISO27001]]="無",テーブル3[[#This Row],[Pマーク]]="無"),1,0)</f>
        <v>0</v>
      </c>
      <c r="AL5" s="31" t="s">
        <v>109</v>
      </c>
      <c r="AM5" s="31">
        <v>76</v>
      </c>
      <c r="AN5" s="34">
        <f>IF(テーブル3[[#This Row],[➂A2-2.社員数]]&gt;5,0,1)</f>
        <v>0</v>
      </c>
      <c r="AO5" s="32">
        <v>35886</v>
      </c>
      <c r="AP5" s="42">
        <f ca="1">DATEDIF(テーブル3[[#This Row],[④A2-4.設立年月日]],テーブル3[[#This Row],[基準日付]],"M")</f>
        <v>313</v>
      </c>
      <c r="AQ5" s="34">
        <f ca="1">IF(テーブル3[[#This Row],[設立年月日_基準日付より計算]]&gt;=36,0,1)</f>
        <v>0</v>
      </c>
      <c r="AR5" s="34" t="str">
        <f>IF(テーブル3[[#This Row],[➄直近決算期売上高]]&gt;=100000000,"No","Yes")</f>
        <v>No</v>
      </c>
      <c r="AS5" s="31" t="s">
        <v>111</v>
      </c>
      <c r="AT5" s="43">
        <v>1094000000</v>
      </c>
      <c r="AU5" s="34">
        <f>IF(テーブル3[[#This Row],[➄直近決算期売上高]]&gt;=100000000,0,1)</f>
        <v>0</v>
      </c>
      <c r="AV5" s="31" t="s">
        <v>112</v>
      </c>
      <c r="AW5" s="31" t="s">
        <v>113</v>
      </c>
      <c r="AX5" s="43">
        <v>20000000</v>
      </c>
      <c r="AY5" s="35" t="s">
        <v>114</v>
      </c>
      <c r="AZ5" s="31" t="s">
        <v>115</v>
      </c>
      <c r="BA5" s="34" t="s">
        <v>116</v>
      </c>
      <c r="BB5" s="31" t="s">
        <v>117</v>
      </c>
      <c r="BC5" s="31"/>
      <c r="BD5" s="34" t="s">
        <v>116</v>
      </c>
      <c r="BE5" s="31" t="s">
        <v>118</v>
      </c>
      <c r="BF5" s="31"/>
      <c r="BG5" s="31"/>
      <c r="BH5" s="31" t="s">
        <v>119</v>
      </c>
      <c r="BI5" s="31" t="s">
        <v>120</v>
      </c>
      <c r="BJ5" s="31" t="s">
        <v>121</v>
      </c>
      <c r="BK5" s="31" t="s">
        <v>120</v>
      </c>
      <c r="BL5" s="31" t="s">
        <v>122</v>
      </c>
      <c r="BM5" s="31" t="s">
        <v>123</v>
      </c>
      <c r="BN5" s="34" t="str">
        <f>_xlfn.CONCAT(テーブル3[[#This Row],[rootフォルダ(固定)]],テーブル3[[#This Row],[ReqNo]])</f>
        <v>https://ts.accenture.com/sites/APS_Accenture_Japan/SupplierLibrary/CredentialCheck/For%20Avanade/SUS_A10046</v>
      </c>
      <c r="BO5" s="44" t="s">
        <v>124</v>
      </c>
      <c r="CA5" s="1" t="s">
        <v>125</v>
      </c>
    </row>
    <row r="6" spans="1:81" ht="144">
      <c r="A6" s="30"/>
      <c r="B6" s="31"/>
      <c r="C6" s="31"/>
      <c r="D6" s="31"/>
      <c r="E6" s="31"/>
      <c r="F6" s="31"/>
      <c r="G6" s="31"/>
      <c r="H6" s="31"/>
      <c r="I6" s="31"/>
      <c r="J6" s="31"/>
      <c r="K6" s="34" t="str">
        <f>_xlfn.CONCAT("SUS_A100",テーブル3[[#This Row],[ID]])</f>
        <v>SUS_A100</v>
      </c>
      <c r="L6" s="31"/>
      <c r="M6" s="31"/>
      <c r="N6" s="31"/>
      <c r="O6" s="31"/>
      <c r="P6" s="34" t="str">
        <f>_xlfn.CONCAT(テーブル3[[#This Row],[ReqNo]],"_",テーブル3[[#This Row],[サプライヤーの正式名称]])</f>
        <v>SUS_A100_</v>
      </c>
      <c r="Q6" s="31"/>
      <c r="R6" s="31"/>
      <c r="S6" s="36">
        <v>25569</v>
      </c>
      <c r="T6" s="34" t="str" cm="1">
        <f t="array" ref="T6">IF(テーブル3[[#This Row],[➂社員数：0-OK、1-NG]]=1,"Red",IF(テーブル3[[#This Row],[信用調査クライテリア_マイナスポイント数]]&lt;2,テーブル3[[#This Row],[評点ベースランク]],_xlfn.IFS(テーブル3[[#This Row],[評点ベースランク]]="Green","Yellow",テーブル3[[#This Row],[評点ベースランク]]="Yellow","Red",TRUE,"Red")))</f>
        <v>Red</v>
      </c>
      <c r="U6" s="45"/>
      <c r="V6" s="31"/>
      <c r="W6" s="38"/>
      <c r="X6" s="31"/>
      <c r="Y6" s="31" t="s">
        <v>126</v>
      </c>
      <c r="Z6" s="31"/>
      <c r="AA6" s="36">
        <f t="shared" ca="1" si="0"/>
        <v>45433</v>
      </c>
      <c r="AB6" s="34">
        <f ca="1">DATEDIF(テーブル3[[#This Row],[A2.信用調査データ調査日付]],テーブル3[[#This Row],[基準日付]],"M")</f>
        <v>1492</v>
      </c>
      <c r="AC6" s="34">
        <f ca="1">IF(テーブル3[[#This Row],[信用調査データ調査日付_基準日付より計算]]&lt;=24,0,1)</f>
        <v>1</v>
      </c>
      <c r="AD6" s="46">
        <v>50</v>
      </c>
      <c r="AE6" s="34" t="str">
        <f>IF(テーブル3[[#This Row],[A2.信用調査データの種類]]&lt;&gt;"TSR",(_xlfn.IFS(テーブル3[[#This Row],[A2-0.CCR得点]]&gt;=51,"Green",テーブル3[[#This Row],[A2-0.CCR得点]]&lt;=35,"Red",TRUE,"Yellow")),(_xlfn.IFS(テーブル3[[#This Row],[A2-0.CCR得点]]&gt;=50,"Green",テーブル3[[#This Row],[A2-0.CCR得点]]&lt;=29,"Red",TRUE,"Yellow")))</f>
        <v>Green</v>
      </c>
      <c r="AF6" s="34">
        <f ca="1">SUM(テーブル3[[#This Row],[①ISO27001orPマーク：0-OK、1-NG]],テーブル3[[#This Row],[④社歴：0-OK、1-NG]],テーブル3[[#This Row],[⑤売上高：0-OK、1-NG]])</f>
        <v>1</v>
      </c>
      <c r="AG6" s="31"/>
      <c r="AH6" s="31"/>
      <c r="AI6" s="31"/>
      <c r="AJ6" s="31"/>
      <c r="AK6" s="34">
        <f>IF(AND(テーブル3[[#This Row],[ISO27001]]="無",テーブル3[[#This Row],[Pマーク]]="無"),1,0)</f>
        <v>0</v>
      </c>
      <c r="AL6" s="31"/>
      <c r="AM6" s="31"/>
      <c r="AN6" s="34">
        <f>IF(テーブル3[[#This Row],[➂A2-2.社員数]]&gt;5,0,1)</f>
        <v>1</v>
      </c>
      <c r="AO6" s="32"/>
      <c r="AP6" s="42">
        <f ca="1">DATEDIF(テーブル3[[#This Row],[④A2-4.設立年月日]],テーブル3[[#This Row],[基準日付]],"M")</f>
        <v>1492</v>
      </c>
      <c r="AQ6" s="34">
        <f ca="1">IF(テーブル3[[#This Row],[設立年月日_基準日付より計算]]&gt;=36,0,1)</f>
        <v>0</v>
      </c>
      <c r="AR6" s="34" t="str">
        <f>IF(テーブル3[[#This Row],[➄直近決算期売上高]]&gt;=100000000,"No","Yes")</f>
        <v>Yes</v>
      </c>
      <c r="AS6" s="31"/>
      <c r="AT6" s="31"/>
      <c r="AU6" s="34">
        <f>IF(テーブル3[[#This Row],[➄直近決算期売上高]]&gt;=100000000,0,1)</f>
        <v>1</v>
      </c>
      <c r="AV6" s="47"/>
      <c r="AW6" s="31"/>
      <c r="AX6" s="31"/>
      <c r="AY6" s="31"/>
      <c r="AZ6" s="31"/>
      <c r="BA6" s="34" t="s">
        <v>116</v>
      </c>
      <c r="BB6" s="31"/>
      <c r="BC6" s="31"/>
      <c r="BD6" s="34" t="s">
        <v>116</v>
      </c>
      <c r="BE6" s="48"/>
      <c r="BF6" s="48"/>
      <c r="BG6" s="31"/>
      <c r="BH6" s="31"/>
      <c r="BI6" s="31"/>
      <c r="BJ6" s="31"/>
      <c r="BK6" s="31"/>
      <c r="BL6" s="31"/>
      <c r="BM6" s="31"/>
      <c r="BN6" s="34" t="str">
        <f>_xlfn.CONCAT(テーブル3[[#This Row],[rootフォルダ(固定)]],テーブル3[[#This Row],[ReqNo]])</f>
        <v>https://ts.accenture.com/sites/APS_Accenture_Japan/SupplierLibrary/CredentialCheck/For%20Avanade/SUS_A100</v>
      </c>
      <c r="BO6" s="44" t="s">
        <v>124</v>
      </c>
    </row>
  </sheetData>
  <mergeCells count="8">
    <mergeCell ref="BD3:BF3"/>
    <mergeCell ref="BH3:BK3"/>
    <mergeCell ref="AH3:AK3"/>
    <mergeCell ref="AM3:AN3"/>
    <mergeCell ref="AO3:AQ3"/>
    <mergeCell ref="AR3:AU3"/>
    <mergeCell ref="AY3:AZ3"/>
    <mergeCell ref="BA3:BC3"/>
  </mergeCells>
  <phoneticPr fontId="3"/>
  <conditionalFormatting sqref="U6">
    <cfRule type="containsText" dxfId="71" priority="1" operator="containsText" text="承認依頼済">
      <formula>NOT(ISERROR(SEARCH("承認依頼済",U6)))</formula>
    </cfRule>
  </conditionalFormatting>
  <dataValidations count="12">
    <dataValidation type="list" showInputMessage="1" showErrorMessage="1" sqref="BK5:BK6 BI5:BI6" xr:uid="{9CA11FEE-C765-44C4-A6A2-9D2C4C049A9D}">
      <formula1>$CC$1:$CC$3</formula1>
    </dataValidation>
    <dataValidation type="list" allowBlank="1" showInputMessage="1" showErrorMessage="1" sqref="F5:F6" xr:uid="{451ADE0E-3739-4E48-BC4F-01CA620533AF}">
      <formula1>$CB$1:$CB$2</formula1>
    </dataValidation>
    <dataValidation type="list" allowBlank="1" showInputMessage="1" showErrorMessage="1" sqref="E5" xr:uid="{EAAEF7BC-201C-4BA9-82D3-A4CF324197B1}">
      <formula1>$CA$1:$CA$6</formula1>
    </dataValidation>
    <dataValidation type="list" allowBlank="1" showInputMessage="1" showErrorMessage="1" sqref="E6" xr:uid="{EC87EA24-2BA0-4878-890D-4DEE59FDBFDE}">
      <formula1>$CA$1:$CA$4</formula1>
    </dataValidation>
    <dataValidation type="list" allowBlank="1" showInputMessage="1" showErrorMessage="1" sqref="C5:C6" xr:uid="{AA0CB049-3DBA-46EC-AAB1-753DC69FAA29}">
      <formula1>$BZ$1:$BZ$4</formula1>
    </dataValidation>
    <dataValidation showDropDown="1" showInputMessage="1" showErrorMessage="1" sqref="BG5:BH6 BL5:BM6 BJ5:BJ6" xr:uid="{B5B3C6C3-46CB-40D3-BE45-8433529768C1}"/>
    <dataValidation type="list" allowBlank="1" showInputMessage="1" showErrorMessage="1" sqref="L5:L6" xr:uid="{F63237AC-F320-4855-96C1-DEA588BC5450}">
      <formula1>"IN0_起票,A21_2次評価中,A31_3次評価中,DN1_完了-口座開設依頼済,CR0_キャンセル-重複登録等,CR1_キャンセル-申請者都合"</formula1>
    </dataValidation>
    <dataValidation type="list" allowBlank="1" showInputMessage="1" showErrorMessage="1" sqref="BA5:BA6 BD5:BD6" xr:uid="{7CC770D0-032C-4EED-AFA3-6EEE521EAAE7}">
      <formula1>"Yes,No,N/A"</formula1>
    </dataValidation>
    <dataValidation type="list" allowBlank="1" showInputMessage="1" showErrorMessage="1" sqref="AY5:AY6" xr:uid="{2DC6944A-B55F-48A4-98C9-A9E9A5BA7B66}">
      <formula1>"Yes,No"</formula1>
    </dataValidation>
    <dataValidation type="list" allowBlank="1" showInputMessage="1" showErrorMessage="1" sqref="AG5:AG6" xr:uid="{C648F46C-F691-456A-A958-37B1DF6A0FAC}">
      <formula1>"あり,なし"</formula1>
    </dataValidation>
    <dataValidation type="list" allowBlank="1" showInputMessage="1" showErrorMessage="1" sqref="Y5:Y6" xr:uid="{9AA92EA3-E982-4253-B29A-D12D86F57242}">
      <formula1>"TDB-COSMOS2フル,TDB-CCR,TSR"</formula1>
    </dataValidation>
    <dataValidation type="list" allowBlank="1" showInputMessage="1" showErrorMessage="1" sqref="N5:N6" xr:uid="{96BCC14C-470A-4879-9227-B52B912036CD}">
      <formula1>"1.コントラクター(業務委託),2.a.コントラクター(一般事務派遣),2.b.コントラクター(一般事務派遣以外の派遣),3.IT Technology(HW/SW/ITサービス),4.Workplace(Facility Services/Travel),5.Core Services(Marketing/Finance/Legal),6.Recruiting(採用関連),7.Core Services(HR)"</formula1>
    </dataValidation>
  </dataValidations>
  <hyperlinks>
    <hyperlink ref="Q5" r:id="rId1" xr:uid="{DA191F1B-7BC2-4493-BAD6-E07E81C737E1}"/>
    <hyperlink ref="H5" r:id="rId2" display="https://ts.accenture.com/sites/APS_Accenture_Japan/Lists/RF_SU_Avanade/DispForm.aspx?ID=46&amp;Source=https%3A%2F%2Fts%2Eaccenture%2Ecom%2Fsites%2FAPS%5FAccenture%5FJapan%2FLists%2FRF%5FSU%5FAvanade%2FAllItems%2Easpx%23InplviewHashd02ba55e%2Db9b9%2D4d4f%2D8c81%2Dd677ea52e967%3DPaged%253DTRUE%2Dp%5FID%253D32%2DPageFirstRow%253D31&amp;ContentTypeId=0x01001108D726A40CAA47B825ED9CB59C007E" xr:uid="{1B397758-0C6F-46EA-A06D-AA4653221F18}"/>
    <hyperlink ref="I5" r:id="rId3" display="https://ts.accenture.com/sites/APS_Accenture_Japan/Lists/RF_SU_Avanade/EditForm.aspx?ID=46&amp;Source=https%3A%2F%2Fts%2Eaccenture%2Ecom%2Fsites%2FAPS%5FAccenture%5FJapan%2FLists%2FRF%5FSU%5FAvanade%2FAllItems%2Easpx%23InplviewHashd02ba55e%2Db9b9%2D4d4f%2D8c81%2Dd677ea52e967%3DPaged%253DTRUE%2Dp%5FID%253D32%2DPageFirstRow%253D31" xr:uid="{50E6A3FB-A42D-4776-B700-B7B3290F73D0}"/>
  </hyperlinks>
  <pageMargins left="0.7" right="0.7" top="0.75" bottom="0.75" header="0.3" footer="0.3"/>
  <drawing r:id="rId4"/>
  <legacyDrawing r:id="rId5"/>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2B54BD16729F4BAEE21032688DBDA5" ma:contentTypeVersion="13" ma:contentTypeDescription="Create a new document." ma:contentTypeScope="" ma:versionID="a71865296ec13fd25a9531616a22e189">
  <xsd:schema xmlns:xsd="http://www.w3.org/2001/XMLSchema" xmlns:xs="http://www.w3.org/2001/XMLSchema" xmlns:p="http://schemas.microsoft.com/office/2006/metadata/properties" xmlns:ns3="0e63fca3-bebc-430d-81ed-0c2b81449f5b" xmlns:ns4="0a7c1886-4c6e-44cf-ae67-c3125a878893" targetNamespace="http://schemas.microsoft.com/office/2006/metadata/properties" ma:root="true" ma:fieldsID="325724011ecfb49a40e16323024fc019" ns3:_="" ns4:_="">
    <xsd:import namespace="0e63fca3-bebc-430d-81ed-0c2b81449f5b"/>
    <xsd:import namespace="0a7c1886-4c6e-44cf-ae67-c3125a878893"/>
    <xsd:element name="properties">
      <xsd:complexType>
        <xsd:sequence>
          <xsd:element name="documentManagement">
            <xsd:complexType>
              <xsd:all>
                <xsd:element ref="ns3:MediaServiceMetadata" minOccurs="0"/>
                <xsd:element ref="ns3:MediaServiceFastMetadata" minOccurs="0"/>
                <xsd:element ref="ns3:MediaServiceOCR" minOccurs="0"/>
                <xsd:element ref="ns3:MediaServiceGenerationTime" minOccurs="0"/>
                <xsd:element ref="ns3:MediaServiceEventHashCode" minOccurs="0"/>
                <xsd:element ref="ns3:MediaServiceDateTaken" minOccurs="0"/>
                <xsd:element ref="ns3:_activity" minOccurs="0"/>
                <xsd:element ref="ns4:SharedWithUsers" minOccurs="0"/>
                <xsd:element ref="ns4:SharedWithDetails" minOccurs="0"/>
                <xsd:element ref="ns4:SharingHintHash" minOccurs="0"/>
                <xsd:element ref="ns3:MediaServiceObjectDetectorVersion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63fca3-bebc-430d-81ed-0c2b81449f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_activity" ma:index="14" nillable="true" ma:displayName="_activity" ma:hidden="true" ma:internalName="_activity">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a7c1886-4c6e-44cf-ae67-c3125a878893"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e63fca3-bebc-430d-81ed-0c2b81449f5b" xsi:nil="true"/>
  </documentManagement>
</p:properties>
</file>

<file path=customXml/itemProps1.xml><?xml version="1.0" encoding="utf-8"?>
<ds:datastoreItem xmlns:ds="http://schemas.openxmlformats.org/officeDocument/2006/customXml" ds:itemID="{D38DD143-7BB3-40E7-ABE2-27FF730B98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63fca3-bebc-430d-81ed-0c2b81449f5b"/>
    <ds:schemaRef ds:uri="0a7c1886-4c6e-44cf-ae67-c3125a8788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A806D8-CDDF-40E1-8271-0AFFA0BE8CC1}">
  <ds:schemaRefs>
    <ds:schemaRef ds:uri="http://schemas.microsoft.com/sharepoint/v3/contenttype/forms"/>
  </ds:schemaRefs>
</ds:datastoreItem>
</file>

<file path=customXml/itemProps3.xml><?xml version="1.0" encoding="utf-8"?>
<ds:datastoreItem xmlns:ds="http://schemas.openxmlformats.org/officeDocument/2006/customXml" ds:itemID="{F3C90743-8837-408C-BF72-CBF65F462798}">
  <ds:schemaRefs>
    <ds:schemaRef ds:uri="http://schemas.microsoft.com/office/infopath/2007/PartnerControls"/>
    <ds:schemaRef ds:uri="http://purl.org/dc/dcmitype/"/>
    <ds:schemaRef ds:uri="http://schemas.microsoft.com/office/2006/metadata/properties"/>
    <ds:schemaRef ds:uri="http://schemas.microsoft.com/office/2006/documentManagement/types"/>
    <ds:schemaRef ds:uri="http://purl.org/dc/terms/"/>
    <ds:schemaRef ds:uri="0a7c1886-4c6e-44cf-ae67-c3125a878893"/>
    <ds:schemaRef ds:uri="http://schemas.openxmlformats.org/package/2006/metadata/core-properties"/>
    <ds:schemaRef ds:uri="0e63fca3-bebc-430d-81ed-0c2b81449f5b"/>
    <ds:schemaRef ds:uri="http://www.w3.org/XML/1998/namespace"/>
    <ds:schemaRef ds:uri="http://purl.org/dc/elements/1.1/"/>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4-1_2次評価結果計算_ET_1.コントラクター(業務委託)</vt:lpstr>
      <vt:lpstr>'4-1_2次評価結果計算_ET_1.コントラクター(業務委託)'!SPBookmark_A2_x005f_x002d_3_x005f_x002d_CX_x005f_x002d_TEMP_x</vt:lpstr>
      <vt:lpstr>'4-1_2次評価結果計算_ET_1.コントラクター(業務委託)'!SPBookmark_A2_x005f_x002d_3_x005f_x002d_NONCX_x005f_x002d_HR_</vt:lpstr>
      <vt:lpstr>'4-1_2次評価結果計算_ET_1.コントラクター(業務委託)'!SPBookmark_A2_x005f_x002d_3_x005f_x002d_NONCX_x005f_x002e_ISO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Hattori, Takao</dc:creator>
  <cp:lastModifiedBy>Hattori, Takao</cp:lastModifiedBy>
  <dcterms:created xsi:type="dcterms:W3CDTF">2024-05-21T06:58:49Z</dcterms:created>
  <dcterms:modified xsi:type="dcterms:W3CDTF">2024-05-21T07:52:08Z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0x010100972B54BD16729F4BAEE21032688DBDA5</vt:lpwstr>
  </property>
</Properties>
</file>