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AnxietyClassifier\Testers\"/>
    </mc:Choice>
  </mc:AlternateContent>
  <xr:revisionPtr revIDLastSave="0" documentId="13_ncr:1_{9575CDA0-11A1-49E8-BD68-EAAB11F56C55}" xr6:coauthVersionLast="31" xr6:coauthVersionMax="31" xr10:uidLastSave="{00000000-0000-0000-0000-000000000000}"/>
  <bookViews>
    <workbookView xWindow="0" yWindow="0" windowWidth="20490" windowHeight="6945" xr2:uid="{554D3D88-4DF2-47D9-95DC-E4124888929A}"/>
  </bookViews>
  <sheets>
    <sheet name="Sheet1" sheetId="1" r:id="rId1"/>
  </sheets>
  <definedNames>
    <definedName name="_xlnm._FilterDatabase" localSheetId="0" hidden="1">Sheet1!$A$1:$W$193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H5" i="1"/>
  <c r="AJ5" i="1"/>
  <c r="AO13" i="1"/>
  <c r="AO10" i="1"/>
  <c r="AO5" i="1"/>
  <c r="AO14" i="1"/>
  <c r="AO12" i="1"/>
  <c r="AO9" i="1"/>
  <c r="AO8" i="1"/>
  <c r="AO7" i="1"/>
  <c r="AO4" i="1"/>
  <c r="AO3" i="1"/>
  <c r="AN14" i="1"/>
  <c r="AN13" i="1"/>
  <c r="AN12" i="1"/>
  <c r="AN10" i="1"/>
  <c r="AN9" i="1"/>
  <c r="AN8" i="1"/>
  <c r="AN7" i="1"/>
  <c r="AN3" i="1"/>
  <c r="AI5" i="1" s="1"/>
  <c r="AO11" i="1"/>
  <c r="AO6" i="1"/>
  <c r="AN5" i="1"/>
  <c r="AN4" i="1"/>
  <c r="AH8" i="1" l="1"/>
  <c r="AJ8" i="1"/>
  <c r="X2" i="1"/>
  <c r="AC132" i="1"/>
  <c r="AC19" i="1" l="1"/>
  <c r="AC42" i="1"/>
  <c r="AC57" i="1"/>
  <c r="AC80" i="1"/>
  <c r="AC101" i="1"/>
  <c r="AC116" i="1"/>
  <c r="AC142" i="1"/>
  <c r="AC160" i="1"/>
  <c r="AC175" i="1"/>
  <c r="AC190" i="1"/>
  <c r="AC189" i="1"/>
  <c r="AC188" i="1"/>
  <c r="AC187" i="1"/>
  <c r="AC186" i="1"/>
  <c r="AC184" i="1"/>
  <c r="AC183" i="1"/>
  <c r="AC182" i="1"/>
  <c r="AC181" i="1"/>
  <c r="AC180" i="1"/>
  <c r="AC179" i="1"/>
  <c r="AC178" i="1"/>
  <c r="AC176" i="1"/>
  <c r="AC174" i="1"/>
  <c r="AC173" i="1"/>
  <c r="AC172" i="1"/>
  <c r="AC170" i="1"/>
  <c r="AC169" i="1"/>
  <c r="AC168" i="1"/>
  <c r="AC166" i="1"/>
  <c r="AC165" i="1"/>
  <c r="AC164" i="1"/>
  <c r="AC163" i="1"/>
  <c r="AC162" i="1"/>
  <c r="AC159" i="1"/>
  <c r="AC157" i="1"/>
  <c r="AC156" i="1"/>
  <c r="AC155" i="1"/>
  <c r="AC154" i="1"/>
  <c r="AC153" i="1"/>
  <c r="AC152" i="1"/>
  <c r="AC150" i="1"/>
  <c r="AC149" i="1"/>
  <c r="AC147" i="1"/>
  <c r="AC146" i="1"/>
  <c r="AC145" i="1"/>
  <c r="AC144" i="1"/>
  <c r="AC143" i="1"/>
  <c r="AC141" i="1"/>
  <c r="AC140" i="1"/>
  <c r="AC139" i="1"/>
  <c r="AC138" i="1"/>
  <c r="AC137" i="1"/>
  <c r="AC136" i="1"/>
  <c r="AC134" i="1"/>
  <c r="AC133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5" i="1"/>
  <c r="AC114" i="1"/>
  <c r="AC113" i="1"/>
  <c r="AC112" i="1"/>
  <c r="AC111" i="1"/>
  <c r="AC110" i="1"/>
  <c r="AC109" i="1"/>
  <c r="AC107" i="1"/>
  <c r="AC105" i="1"/>
  <c r="AC103" i="1"/>
  <c r="AC102" i="1"/>
  <c r="AC100" i="1"/>
  <c r="AC99" i="1"/>
  <c r="AC98" i="1"/>
  <c r="AC97" i="1"/>
  <c r="AC95" i="1"/>
  <c r="AC94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79" i="1"/>
  <c r="AC78" i="1"/>
  <c r="AC77" i="1"/>
  <c r="AC76" i="1"/>
  <c r="AC74" i="1"/>
  <c r="AC73" i="1"/>
  <c r="AC72" i="1"/>
  <c r="AC71" i="1"/>
  <c r="AC70" i="1"/>
  <c r="AC68" i="1"/>
  <c r="AC67" i="1"/>
  <c r="AC66" i="1"/>
  <c r="AC65" i="1"/>
  <c r="AC63" i="1"/>
  <c r="AC62" i="1"/>
  <c r="AC61" i="1"/>
  <c r="AC60" i="1"/>
  <c r="AC59" i="1"/>
  <c r="AC58" i="1"/>
  <c r="AC56" i="1"/>
  <c r="AC55" i="1"/>
  <c r="AC54" i="1"/>
  <c r="AC53" i="1"/>
  <c r="AC52" i="1"/>
  <c r="AC51" i="1"/>
  <c r="AC50" i="1"/>
  <c r="AC48" i="1"/>
  <c r="AC47" i="1"/>
  <c r="AC46" i="1"/>
  <c r="AC45" i="1"/>
  <c r="AC44" i="1"/>
  <c r="AC43" i="1"/>
  <c r="AC40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3" i="1"/>
  <c r="AC22" i="1"/>
  <c r="AC21" i="1"/>
  <c r="AC20" i="1"/>
  <c r="AC17" i="1"/>
  <c r="AC15" i="1"/>
  <c r="AC14" i="1"/>
  <c r="AC13" i="1"/>
  <c r="AC12" i="1"/>
  <c r="AC10" i="1"/>
  <c r="AC9" i="1"/>
  <c r="AC8" i="1"/>
  <c r="AC7" i="1"/>
  <c r="AC5" i="1"/>
  <c r="AC4" i="1"/>
  <c r="AC3" i="1"/>
  <c r="AC2" i="1"/>
  <c r="AB27" i="1"/>
  <c r="AB2" i="1"/>
  <c r="AA2" i="1"/>
  <c r="Z190" i="1"/>
  <c r="Z189" i="1"/>
  <c r="Z188" i="1"/>
  <c r="Z187" i="1"/>
  <c r="Z186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0" i="1"/>
  <c r="Z169" i="1"/>
  <c r="Z168" i="1"/>
  <c r="Z166" i="1"/>
  <c r="Z165" i="1"/>
  <c r="Z164" i="1"/>
  <c r="Z163" i="1"/>
  <c r="Z162" i="1"/>
  <c r="Z160" i="1"/>
  <c r="Z159" i="1"/>
  <c r="Z157" i="1"/>
  <c r="Z156" i="1"/>
  <c r="Z155" i="1"/>
  <c r="Z154" i="1"/>
  <c r="Z153" i="1"/>
  <c r="Z152" i="1"/>
  <c r="Z150" i="1"/>
  <c r="Z149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7" i="1"/>
  <c r="Z105" i="1"/>
  <c r="Z103" i="1"/>
  <c r="Z102" i="1"/>
  <c r="Z101" i="1"/>
  <c r="Z100" i="1"/>
  <c r="Z99" i="1"/>
  <c r="Z98" i="1"/>
  <c r="Z97" i="1"/>
  <c r="Z95" i="1"/>
  <c r="Z94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4" i="1"/>
  <c r="Z73" i="1"/>
  <c r="Z72" i="1"/>
  <c r="Z71" i="1"/>
  <c r="Z70" i="1"/>
  <c r="Z68" i="1"/>
  <c r="Z67" i="1"/>
  <c r="Z66" i="1"/>
  <c r="Z65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8" i="1"/>
  <c r="Z47" i="1"/>
  <c r="Z46" i="1"/>
  <c r="Z45" i="1"/>
  <c r="Z44" i="1"/>
  <c r="Z43" i="1"/>
  <c r="Z42" i="1"/>
  <c r="Z40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3" i="1"/>
  <c r="Z22" i="1"/>
  <c r="Z21" i="1"/>
  <c r="Z20" i="1"/>
  <c r="Z19" i="1"/>
  <c r="Z17" i="1"/>
  <c r="Z15" i="1"/>
  <c r="Z14" i="1"/>
  <c r="Z13" i="1"/>
  <c r="Z12" i="1"/>
  <c r="Z10" i="1"/>
  <c r="Z9" i="1"/>
  <c r="Z8" i="1"/>
  <c r="Z7" i="1"/>
  <c r="Z5" i="1"/>
  <c r="Z4" i="1"/>
  <c r="Z3" i="1"/>
  <c r="Z2" i="1"/>
  <c r="Y2" i="1"/>
  <c r="Y190" i="1"/>
  <c r="Y189" i="1"/>
  <c r="Y188" i="1"/>
  <c r="Y187" i="1"/>
  <c r="AE188" i="1" s="1"/>
  <c r="Y186" i="1"/>
  <c r="Y184" i="1"/>
  <c r="Y183" i="1"/>
  <c r="Y182" i="1"/>
  <c r="AE183" i="1" s="1"/>
  <c r="Y181" i="1"/>
  <c r="Y180" i="1"/>
  <c r="Y179" i="1"/>
  <c r="Y178" i="1"/>
  <c r="Y176" i="1"/>
  <c r="AC177" i="1" s="1"/>
  <c r="Y175" i="1"/>
  <c r="Y174" i="1"/>
  <c r="Y173" i="1"/>
  <c r="Y172" i="1"/>
  <c r="Y170" i="1"/>
  <c r="Y169" i="1"/>
  <c r="Y168" i="1"/>
  <c r="AE169" i="1" s="1"/>
  <c r="Y166" i="1"/>
  <c r="Y165" i="1"/>
  <c r="Y164" i="1"/>
  <c r="Y163" i="1"/>
  <c r="Y162" i="1"/>
  <c r="Y160" i="1"/>
  <c r="Y159" i="1"/>
  <c r="Y157" i="1"/>
  <c r="Y156" i="1"/>
  <c r="Y155" i="1"/>
  <c r="Y154" i="1"/>
  <c r="Y153" i="1"/>
  <c r="AE154" i="1" s="1"/>
  <c r="Y152" i="1"/>
  <c r="Y150" i="1"/>
  <c r="Y149" i="1"/>
  <c r="AA150" i="1" s="1"/>
  <c r="Y147" i="1"/>
  <c r="AE149" i="1" s="1"/>
  <c r="Y146" i="1"/>
  <c r="AC148" i="1" s="1"/>
  <c r="Y145" i="1"/>
  <c r="Y144" i="1"/>
  <c r="Y143" i="1"/>
  <c r="AE144" i="1" s="1"/>
  <c r="Y142" i="1"/>
  <c r="Y141" i="1"/>
  <c r="Y140" i="1"/>
  <c r="Y139" i="1"/>
  <c r="Y138" i="1"/>
  <c r="Y137" i="1"/>
  <c r="Y136" i="1"/>
  <c r="Y134" i="1"/>
  <c r="AE136" i="1" s="1"/>
  <c r="Y133" i="1"/>
  <c r="Y132" i="1"/>
  <c r="Y130" i="1"/>
  <c r="AC131" i="1" s="1"/>
  <c r="Y129" i="1"/>
  <c r="Y128" i="1"/>
  <c r="Y127" i="1"/>
  <c r="Y126" i="1"/>
  <c r="Y125" i="1"/>
  <c r="AE126" i="1" s="1"/>
  <c r="Y124" i="1"/>
  <c r="Y123" i="1"/>
  <c r="Y122" i="1"/>
  <c r="Y121" i="1"/>
  <c r="AB121" i="1" s="1"/>
  <c r="Y120" i="1"/>
  <c r="Y119" i="1"/>
  <c r="Y118" i="1"/>
  <c r="Y117" i="1"/>
  <c r="AE118" i="1" s="1"/>
  <c r="Y116" i="1"/>
  <c r="Y115" i="1"/>
  <c r="Y114" i="1"/>
  <c r="Y113" i="1"/>
  <c r="Y112" i="1"/>
  <c r="Y111" i="1"/>
  <c r="Y110" i="1"/>
  <c r="Y109" i="1"/>
  <c r="AE110" i="1" s="1"/>
  <c r="Y107" i="1"/>
  <c r="Y105" i="1"/>
  <c r="Y103" i="1"/>
  <c r="AC104" i="1" s="1"/>
  <c r="Y102" i="1"/>
  <c r="Y101" i="1"/>
  <c r="Y100" i="1"/>
  <c r="Y99" i="1"/>
  <c r="AA100" i="1" s="1"/>
  <c r="Y98" i="1"/>
  <c r="AE99" i="1" s="1"/>
  <c r="Y97" i="1"/>
  <c r="Y95" i="1"/>
  <c r="Y94" i="1"/>
  <c r="Y92" i="1"/>
  <c r="AE94" i="1" s="1"/>
  <c r="Y91" i="1"/>
  <c r="AC93" i="1" s="1"/>
  <c r="Y90" i="1"/>
  <c r="Y89" i="1"/>
  <c r="Y88" i="1"/>
  <c r="AB88" i="1" s="1"/>
  <c r="Y87" i="1"/>
  <c r="Y86" i="1"/>
  <c r="Y85" i="1"/>
  <c r="Y84" i="1"/>
  <c r="AE85" i="1" s="1"/>
  <c r="Y83" i="1"/>
  <c r="Y82" i="1"/>
  <c r="Y81" i="1"/>
  <c r="Y80" i="1"/>
  <c r="Y79" i="1"/>
  <c r="Y78" i="1"/>
  <c r="Y77" i="1"/>
  <c r="Y76" i="1"/>
  <c r="AE77" i="1" s="1"/>
  <c r="Y74" i="1"/>
  <c r="Y73" i="1"/>
  <c r="Y72" i="1"/>
  <c r="Y71" i="1"/>
  <c r="AA72" i="1" s="1"/>
  <c r="Y70" i="1"/>
  <c r="Y68" i="1"/>
  <c r="Y67" i="1"/>
  <c r="Y66" i="1"/>
  <c r="AE67" i="1" s="1"/>
  <c r="Y65" i="1"/>
  <c r="Y63" i="1"/>
  <c r="Y62" i="1"/>
  <c r="Y61" i="1"/>
  <c r="AE62" i="1" s="1"/>
  <c r="Y60" i="1"/>
  <c r="Y59" i="1"/>
  <c r="Y58" i="1"/>
  <c r="Y57" i="1"/>
  <c r="AE58" i="1" s="1"/>
  <c r="Y56" i="1"/>
  <c r="Y55" i="1"/>
  <c r="Y54" i="1"/>
  <c r="Y53" i="1"/>
  <c r="AE54" i="1" s="1"/>
  <c r="Y52" i="1"/>
  <c r="Y51" i="1"/>
  <c r="Y50" i="1"/>
  <c r="Y48" i="1"/>
  <c r="AC49" i="1" s="1"/>
  <c r="Y47" i="1"/>
  <c r="Y46" i="1"/>
  <c r="Y45" i="1"/>
  <c r="Y44" i="1"/>
  <c r="AE45" i="1" s="1"/>
  <c r="Y43" i="1"/>
  <c r="Y42" i="1"/>
  <c r="Y40" i="1"/>
  <c r="AC41" i="1" s="1"/>
  <c r="Y38" i="1"/>
  <c r="Y37" i="1"/>
  <c r="Y36" i="1"/>
  <c r="Y35" i="1"/>
  <c r="Y34" i="1"/>
  <c r="AE35" i="1" s="1"/>
  <c r="Y33" i="1"/>
  <c r="Y32" i="1"/>
  <c r="Y31" i="1"/>
  <c r="Y30" i="1"/>
  <c r="AE31" i="1" s="1"/>
  <c r="Y29" i="1"/>
  <c r="Y28" i="1"/>
  <c r="Y27" i="1"/>
  <c r="Y26" i="1"/>
  <c r="AE27" i="1" s="1"/>
  <c r="Y25" i="1"/>
  <c r="Y23" i="1"/>
  <c r="Y22" i="1"/>
  <c r="Y21" i="1"/>
  <c r="AE22" i="1" s="1"/>
  <c r="Y20" i="1"/>
  <c r="Y19" i="1"/>
  <c r="Y17" i="1"/>
  <c r="AC18" i="1" s="1"/>
  <c r="Y15" i="1"/>
  <c r="Y14" i="1"/>
  <c r="Y13" i="1"/>
  <c r="Y12" i="1"/>
  <c r="Y10" i="1"/>
  <c r="AE12" i="1" s="1"/>
  <c r="Y9" i="1"/>
  <c r="Y8" i="1"/>
  <c r="Y7" i="1"/>
  <c r="Y5" i="1"/>
  <c r="Y4" i="1"/>
  <c r="Y3" i="1"/>
  <c r="X76" i="1"/>
  <c r="AB77" i="1" s="1"/>
  <c r="X73" i="1"/>
  <c r="AD73" i="1" s="1"/>
  <c r="X77" i="1"/>
  <c r="X80" i="1"/>
  <c r="X79" i="1"/>
  <c r="X78" i="1"/>
  <c r="X30" i="1"/>
  <c r="X28" i="1"/>
  <c r="X26" i="1"/>
  <c r="X25" i="1"/>
  <c r="X23" i="1"/>
  <c r="AB25" i="1" s="1"/>
  <c r="X21" i="1"/>
  <c r="X19" i="1"/>
  <c r="X15" i="1"/>
  <c r="X14" i="1"/>
  <c r="X17" i="1"/>
  <c r="X13" i="1"/>
  <c r="X12" i="1"/>
  <c r="X10" i="1"/>
  <c r="X9" i="1"/>
  <c r="X8" i="1"/>
  <c r="X7" i="1"/>
  <c r="X5" i="1"/>
  <c r="X190" i="1"/>
  <c r="X189" i="1"/>
  <c r="X188" i="1"/>
  <c r="AD189" i="1" s="1"/>
  <c r="X187" i="1"/>
  <c r="X186" i="1"/>
  <c r="X184" i="1"/>
  <c r="X183" i="1"/>
  <c r="X182" i="1"/>
  <c r="X181" i="1"/>
  <c r="X180" i="1"/>
  <c r="AD181" i="1" s="1"/>
  <c r="X179" i="1"/>
  <c r="X178" i="1"/>
  <c r="X176" i="1"/>
  <c r="X175" i="1"/>
  <c r="X174" i="1"/>
  <c r="X173" i="1"/>
  <c r="X172" i="1"/>
  <c r="X170" i="1"/>
  <c r="X169" i="1"/>
  <c r="X168" i="1"/>
  <c r="X166" i="1"/>
  <c r="X165" i="1"/>
  <c r="X164" i="1"/>
  <c r="X163" i="1"/>
  <c r="X162" i="1"/>
  <c r="X160" i="1"/>
  <c r="X159" i="1"/>
  <c r="X157" i="1"/>
  <c r="X156" i="1"/>
  <c r="X155" i="1"/>
  <c r="X154" i="1"/>
  <c r="X153" i="1"/>
  <c r="X152" i="1"/>
  <c r="X150" i="1"/>
  <c r="X149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4" i="1"/>
  <c r="X133" i="1"/>
  <c r="X132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AD116" i="1" s="1"/>
  <c r="X115" i="1"/>
  <c r="X114" i="1"/>
  <c r="X113" i="1"/>
  <c r="X112" i="1"/>
  <c r="X111" i="1"/>
  <c r="X110" i="1"/>
  <c r="X109" i="1"/>
  <c r="X107" i="1"/>
  <c r="X105" i="1"/>
  <c r="X103" i="1"/>
  <c r="X102" i="1"/>
  <c r="X101" i="1"/>
  <c r="X100" i="1"/>
  <c r="AD101" i="1" s="1"/>
  <c r="X99" i="1"/>
  <c r="X98" i="1"/>
  <c r="X97" i="1"/>
  <c r="X95" i="1"/>
  <c r="X94" i="1"/>
  <c r="X92" i="1"/>
  <c r="X91" i="1"/>
  <c r="X90" i="1"/>
  <c r="X89" i="1"/>
  <c r="X88" i="1"/>
  <c r="X87" i="1"/>
  <c r="X86" i="1"/>
  <c r="X85" i="1"/>
  <c r="X84" i="1"/>
  <c r="X83" i="1"/>
  <c r="X82" i="1"/>
  <c r="X81" i="1"/>
  <c r="X74" i="1"/>
  <c r="X72" i="1"/>
  <c r="X71" i="1"/>
  <c r="X70" i="1"/>
  <c r="AB71" i="1" s="1"/>
  <c r="X68" i="1"/>
  <c r="X67" i="1"/>
  <c r="X66" i="1"/>
  <c r="AB67" i="1" s="1"/>
  <c r="X65" i="1"/>
  <c r="AB66" i="1" s="1"/>
  <c r="X63" i="1"/>
  <c r="X62" i="1"/>
  <c r="X61" i="1"/>
  <c r="AB62" i="1" s="1"/>
  <c r="X60" i="1"/>
  <c r="AD61" i="1" s="1"/>
  <c r="X59" i="1"/>
  <c r="X58" i="1"/>
  <c r="X57" i="1"/>
  <c r="X56" i="1"/>
  <c r="AB57" i="1" s="1"/>
  <c r="X55" i="1"/>
  <c r="X54" i="1"/>
  <c r="X53" i="1"/>
  <c r="AB54" i="1" s="1"/>
  <c r="X52" i="1"/>
  <c r="AB53" i="1" s="1"/>
  <c r="X51" i="1"/>
  <c r="X50" i="1"/>
  <c r="X48" i="1"/>
  <c r="AB50" i="1" s="1"/>
  <c r="X47" i="1"/>
  <c r="X46" i="1"/>
  <c r="X45" i="1"/>
  <c r="AB46" i="1" s="1"/>
  <c r="X44" i="1"/>
  <c r="X43" i="1"/>
  <c r="AB44" i="1" s="1"/>
  <c r="X42" i="1"/>
  <c r="X40" i="1"/>
  <c r="X38" i="1"/>
  <c r="X37" i="1"/>
  <c r="X36" i="1"/>
  <c r="X35" i="1"/>
  <c r="X34" i="1"/>
  <c r="AB35" i="1" s="1"/>
  <c r="X33" i="1"/>
  <c r="AB34" i="1" s="1"/>
  <c r="X32" i="1"/>
  <c r="X31" i="1"/>
  <c r="X29" i="1"/>
  <c r="X27" i="1"/>
  <c r="X22" i="1"/>
  <c r="X20" i="1"/>
  <c r="X4" i="1"/>
  <c r="X3" i="1"/>
  <c r="AA184" i="1" l="1"/>
  <c r="AD124" i="1"/>
  <c r="AA44" i="1"/>
  <c r="AA53" i="1"/>
  <c r="AA57" i="1"/>
  <c r="AA71" i="1"/>
  <c r="AA76" i="1"/>
  <c r="AE80" i="1"/>
  <c r="AB87" i="1"/>
  <c r="AE102" i="1"/>
  <c r="AE109" i="1"/>
  <c r="AE113" i="1"/>
  <c r="AE139" i="1"/>
  <c r="AC75" i="1"/>
  <c r="AB4" i="1"/>
  <c r="AD7" i="1"/>
  <c r="AD12" i="1"/>
  <c r="AA15" i="1"/>
  <c r="AB79" i="1"/>
  <c r="AE15" i="1"/>
  <c r="AA159" i="1"/>
  <c r="AD57" i="1"/>
  <c r="AB91" i="1"/>
  <c r="AB107" i="1"/>
  <c r="AB112" i="1"/>
  <c r="AB116" i="1"/>
  <c r="AB120" i="1"/>
  <c r="AB124" i="1"/>
  <c r="AB128" i="1"/>
  <c r="AB142" i="1"/>
  <c r="AB152" i="1"/>
  <c r="AB162" i="1"/>
  <c r="AB172" i="1"/>
  <c r="AB176" i="1"/>
  <c r="AB186" i="1"/>
  <c r="AB190" i="1"/>
  <c r="AB14" i="1"/>
  <c r="AB20" i="1"/>
  <c r="AD26" i="1"/>
  <c r="AB80" i="1"/>
  <c r="AA8" i="1"/>
  <c r="AA13" i="1"/>
  <c r="AA23" i="1"/>
  <c r="AA73" i="1"/>
  <c r="AA111" i="1"/>
  <c r="AA115" i="1"/>
  <c r="AA127" i="1"/>
  <c r="AA137" i="1"/>
  <c r="AA141" i="1"/>
  <c r="AA160" i="1"/>
  <c r="AA175" i="1"/>
  <c r="AD91" i="1"/>
  <c r="AD20" i="1"/>
  <c r="AD31" i="1"/>
  <c r="AD40" i="1"/>
  <c r="AD62" i="1"/>
  <c r="AD72" i="1"/>
  <c r="AB92" i="1"/>
  <c r="AD97" i="1"/>
  <c r="AB129" i="1"/>
  <c r="AB139" i="1"/>
  <c r="AD142" i="1"/>
  <c r="AB153" i="1"/>
  <c r="AD162" i="1"/>
  <c r="AB173" i="1"/>
  <c r="AE4" i="1"/>
  <c r="AE29" i="1"/>
  <c r="AA103" i="1"/>
  <c r="AA114" i="1"/>
  <c r="AA179" i="1"/>
  <c r="AA31" i="1"/>
  <c r="AB125" i="1"/>
  <c r="AC135" i="1"/>
  <c r="AD15" i="1"/>
  <c r="AE121" i="1"/>
  <c r="AE178" i="1"/>
  <c r="AB5" i="1"/>
  <c r="AD38" i="1"/>
  <c r="AD137" i="1"/>
  <c r="AD145" i="1"/>
  <c r="AD165" i="1"/>
  <c r="AB84" i="1"/>
  <c r="AD112" i="1"/>
  <c r="AB117" i="1"/>
  <c r="AB168" i="1"/>
  <c r="AD68" i="1"/>
  <c r="AD157" i="1"/>
  <c r="AD168" i="1"/>
  <c r="AB7" i="1"/>
  <c r="AB12" i="1"/>
  <c r="AD30" i="1"/>
  <c r="AA5" i="1"/>
  <c r="AE21" i="1"/>
  <c r="AE48" i="1"/>
  <c r="AA66" i="1"/>
  <c r="AE71" i="1"/>
  <c r="AE129" i="1"/>
  <c r="AE163" i="1"/>
  <c r="AA45" i="1"/>
  <c r="AA62" i="1"/>
  <c r="AA99" i="1"/>
  <c r="AB58" i="1"/>
  <c r="AB113" i="1"/>
  <c r="AA136" i="1"/>
  <c r="AC11" i="1"/>
  <c r="AC108" i="1"/>
  <c r="AD53" i="1"/>
  <c r="AD83" i="1"/>
  <c r="AD123" i="1"/>
  <c r="AD180" i="1"/>
  <c r="AE44" i="1"/>
  <c r="AE89" i="1"/>
  <c r="AE114" i="1"/>
  <c r="AD175" i="1"/>
  <c r="AC6" i="1"/>
  <c r="AA7" i="1"/>
  <c r="AA164" i="1"/>
  <c r="AA183" i="1"/>
  <c r="AA126" i="1"/>
  <c r="AB187" i="1"/>
  <c r="AC16" i="1"/>
  <c r="AE98" i="1"/>
  <c r="AE187" i="1"/>
  <c r="AE57" i="1"/>
  <c r="AD95" i="1"/>
  <c r="AD132" i="1"/>
  <c r="AD79" i="1"/>
  <c r="AA155" i="1"/>
  <c r="AA35" i="1"/>
  <c r="AA110" i="1"/>
  <c r="AB31" i="1"/>
  <c r="AA12" i="1"/>
  <c r="AB101" i="1"/>
  <c r="AD100" i="1"/>
  <c r="AD141" i="1"/>
  <c r="AE72" i="1"/>
  <c r="AE122" i="1"/>
  <c r="AE164" i="1"/>
  <c r="AE7" i="1"/>
  <c r="AD25" i="1"/>
  <c r="AB26" i="1"/>
  <c r="AA81" i="1"/>
  <c r="AA130" i="1"/>
  <c r="AA174" i="1"/>
  <c r="AA3" i="1"/>
  <c r="AB143" i="1"/>
  <c r="AE53" i="1"/>
  <c r="AE147" i="1"/>
  <c r="AB30" i="1"/>
  <c r="AB21" i="1"/>
  <c r="AD128" i="1"/>
  <c r="AA37" i="1"/>
  <c r="AA58" i="1"/>
  <c r="AA89" i="1"/>
  <c r="AA169" i="1"/>
  <c r="AB74" i="1"/>
  <c r="AB138" i="1"/>
  <c r="AB163" i="1"/>
  <c r="AB17" i="1"/>
  <c r="AB97" i="1"/>
  <c r="AD115" i="1"/>
  <c r="AD166" i="1"/>
  <c r="AE81" i="1"/>
  <c r="AE130" i="1"/>
  <c r="AE174" i="1"/>
  <c r="AB3" i="1"/>
  <c r="AD22" i="1"/>
  <c r="AB23" i="1"/>
  <c r="AD32" i="1"/>
  <c r="AB33" i="1"/>
  <c r="AA32" i="1"/>
  <c r="AD36" i="1"/>
  <c r="AB37" i="1"/>
  <c r="AA36" i="1"/>
  <c r="AD42" i="1"/>
  <c r="AB43" i="1"/>
  <c r="AD46" i="1"/>
  <c r="AB47" i="1"/>
  <c r="AD51" i="1"/>
  <c r="AB52" i="1"/>
  <c r="AB56" i="1"/>
  <c r="AD55" i="1"/>
  <c r="AD59" i="1"/>
  <c r="AA59" i="1"/>
  <c r="AB60" i="1"/>
  <c r="AD63" i="1"/>
  <c r="AB65" i="1"/>
  <c r="AA63" i="1"/>
  <c r="AB76" i="1"/>
  <c r="AD74" i="1"/>
  <c r="AD76" i="1"/>
  <c r="AB85" i="1"/>
  <c r="AD84" i="1"/>
  <c r="AB89" i="1"/>
  <c r="AD88" i="1"/>
  <c r="AA88" i="1"/>
  <c r="AD92" i="1"/>
  <c r="AB94" i="1"/>
  <c r="AA92" i="1"/>
  <c r="AD98" i="1"/>
  <c r="AB99" i="1"/>
  <c r="AD102" i="1"/>
  <c r="AB103" i="1"/>
  <c r="AD109" i="1"/>
  <c r="AB110" i="1"/>
  <c r="AA109" i="1"/>
  <c r="AD113" i="1"/>
  <c r="AA113" i="1"/>
  <c r="AB114" i="1"/>
  <c r="AD117" i="1"/>
  <c r="AA117" i="1"/>
  <c r="AD121" i="1"/>
  <c r="AB122" i="1"/>
  <c r="AD125" i="1"/>
  <c r="AA125" i="1"/>
  <c r="AB126" i="1"/>
  <c r="AA129" i="1"/>
  <c r="AB130" i="1"/>
  <c r="AB136" i="1"/>
  <c r="AD136" i="1"/>
  <c r="AD134" i="1"/>
  <c r="AB140" i="1"/>
  <c r="AD139" i="1"/>
  <c r="AA139" i="1"/>
  <c r="AD143" i="1"/>
  <c r="AB144" i="1"/>
  <c r="AD144" i="1"/>
  <c r="AA143" i="1"/>
  <c r="AD147" i="1"/>
  <c r="AD149" i="1"/>
  <c r="AB149" i="1"/>
  <c r="AD154" i="1"/>
  <c r="AB154" i="1"/>
  <c r="AD163" i="1"/>
  <c r="AB164" i="1"/>
  <c r="AA163" i="1"/>
  <c r="AD173" i="1"/>
  <c r="AB174" i="1"/>
  <c r="AD178" i="1"/>
  <c r="AA178" i="1"/>
  <c r="AD182" i="1"/>
  <c r="AB183" i="1"/>
  <c r="AB188" i="1"/>
  <c r="AA187" i="1"/>
  <c r="AD9" i="1"/>
  <c r="AB10" i="1"/>
  <c r="AB19" i="1"/>
  <c r="AD17" i="1"/>
  <c r="AD21" i="1"/>
  <c r="AB22" i="1"/>
  <c r="AA21" i="1"/>
  <c r="AD28" i="1"/>
  <c r="AB29" i="1"/>
  <c r="AD80" i="1"/>
  <c r="AB81" i="1"/>
  <c r="AA80" i="1"/>
  <c r="AE9" i="1"/>
  <c r="AA9" i="1"/>
  <c r="AB8" i="1"/>
  <c r="AE14" i="1"/>
  <c r="AE13" i="1"/>
  <c r="AA14" i="1"/>
  <c r="AE20" i="1"/>
  <c r="AA20" i="1"/>
  <c r="AC24" i="1"/>
  <c r="AE23" i="1"/>
  <c r="AE25" i="1"/>
  <c r="AE33" i="1"/>
  <c r="AA33" i="1"/>
  <c r="AE32" i="1"/>
  <c r="AB32" i="1"/>
  <c r="AE43" i="1"/>
  <c r="AA43" i="1"/>
  <c r="AE47" i="1"/>
  <c r="AA47" i="1"/>
  <c r="AE52" i="1"/>
  <c r="AA52" i="1"/>
  <c r="AE51" i="1"/>
  <c r="AE56" i="1"/>
  <c r="AA56" i="1"/>
  <c r="AA60" i="1"/>
  <c r="AE60" i="1"/>
  <c r="AE59" i="1"/>
  <c r="AE65" i="1"/>
  <c r="AC64" i="1"/>
  <c r="AE63" i="1"/>
  <c r="AA65" i="1"/>
  <c r="AA70" i="1"/>
  <c r="AE70" i="1"/>
  <c r="AC69" i="1"/>
  <c r="AB68" i="1"/>
  <c r="AE68" i="1"/>
  <c r="AE74" i="1"/>
  <c r="AA74" i="1"/>
  <c r="AE79" i="1"/>
  <c r="AB78" i="1"/>
  <c r="AA83" i="1"/>
  <c r="AE83" i="1"/>
  <c r="AE82" i="1"/>
  <c r="AA87" i="1"/>
  <c r="AE87" i="1"/>
  <c r="AE91" i="1"/>
  <c r="AA91" i="1"/>
  <c r="AE97" i="1"/>
  <c r="AC96" i="1"/>
  <c r="AA97" i="1"/>
  <c r="AE101" i="1"/>
  <c r="AA101" i="1"/>
  <c r="AE107" i="1"/>
  <c r="AE105" i="1"/>
  <c r="AC106" i="1"/>
  <c r="AE112" i="1"/>
  <c r="AA112" i="1"/>
  <c r="AE116" i="1"/>
  <c r="AA116" i="1"/>
  <c r="AE120" i="1"/>
  <c r="AA120" i="1"/>
  <c r="AE124" i="1"/>
  <c r="AA124" i="1"/>
  <c r="AE128" i="1"/>
  <c r="AA128" i="1"/>
  <c r="AE127" i="1"/>
  <c r="AE132" i="1"/>
  <c r="AE133" i="1"/>
  <c r="AB132" i="1"/>
  <c r="AE138" i="1"/>
  <c r="AB137" i="1"/>
  <c r="AA138" i="1"/>
  <c r="AE142" i="1"/>
  <c r="AA142" i="1"/>
  <c r="AB141" i="1"/>
  <c r="AE141" i="1"/>
  <c r="AE146" i="1"/>
  <c r="AA146" i="1"/>
  <c r="AB145" i="1"/>
  <c r="AE152" i="1"/>
  <c r="AA152" i="1"/>
  <c r="AC151" i="1"/>
  <c r="AE150" i="1"/>
  <c r="AE156" i="1"/>
  <c r="AE155" i="1"/>
  <c r="AB155" i="1"/>
  <c r="AC161" i="1"/>
  <c r="AA162" i="1"/>
  <c r="AE162" i="1"/>
  <c r="AE160" i="1"/>
  <c r="AC167" i="1"/>
  <c r="AE166" i="1"/>
  <c r="AB165" i="1"/>
  <c r="AE172" i="1"/>
  <c r="AA172" i="1"/>
  <c r="AB175" i="1"/>
  <c r="AE176" i="1"/>
  <c r="AA176" i="1"/>
  <c r="AE181" i="1"/>
  <c r="AA181" i="1"/>
  <c r="AB180" i="1"/>
  <c r="AE186" i="1"/>
  <c r="AC185" i="1"/>
  <c r="AE190" i="1"/>
  <c r="AE189" i="1"/>
  <c r="AB189" i="1"/>
  <c r="AA133" i="1"/>
  <c r="AA190" i="1"/>
  <c r="AB36" i="1"/>
  <c r="AB118" i="1"/>
  <c r="AB160" i="1"/>
  <c r="AB179" i="1"/>
  <c r="AA107" i="1"/>
  <c r="AA168" i="1"/>
  <c r="AD10" i="1"/>
  <c r="AD33" i="1"/>
  <c r="AD164" i="1"/>
  <c r="AD187" i="1"/>
  <c r="AB28" i="1"/>
  <c r="AD37" i="1"/>
  <c r="AD47" i="1"/>
  <c r="AD60" i="1"/>
  <c r="AD85" i="1"/>
  <c r="AB90" i="1"/>
  <c r="AD99" i="1"/>
  <c r="AB111" i="1"/>
  <c r="AA29" i="1"/>
  <c r="AA79" i="1"/>
  <c r="AA121" i="1"/>
  <c r="AA156" i="1"/>
  <c r="AB123" i="1"/>
  <c r="AB184" i="1"/>
  <c r="AA25" i="1"/>
  <c r="AB70" i="1"/>
  <c r="AA186" i="1"/>
  <c r="AD43" i="1"/>
  <c r="AD129" i="1"/>
  <c r="AE37" i="1"/>
  <c r="AA51" i="1"/>
  <c r="AA84" i="1"/>
  <c r="AA182" i="1"/>
  <c r="AB86" i="1"/>
  <c r="AB100" i="1"/>
  <c r="AB169" i="1"/>
  <c r="AB159" i="1"/>
  <c r="AD179" i="1"/>
  <c r="AE8" i="1"/>
  <c r="AE19" i="1"/>
  <c r="AE36" i="1"/>
  <c r="AA68" i="1"/>
  <c r="AE95" i="1"/>
  <c r="AE119" i="1"/>
  <c r="AE137" i="1"/>
  <c r="AA4" i="1"/>
  <c r="AA22" i="1"/>
  <c r="AA147" i="1"/>
  <c r="AA166" i="1"/>
  <c r="AB73" i="1"/>
  <c r="AB42" i="1"/>
  <c r="AC171" i="1"/>
  <c r="AD89" i="1"/>
  <c r="AD153" i="1"/>
  <c r="AD52" i="1"/>
  <c r="AD65" i="1"/>
  <c r="AD81" i="1"/>
  <c r="AB95" i="1"/>
  <c r="AD103" i="1"/>
  <c r="AB105" i="1"/>
  <c r="AD114" i="1"/>
  <c r="AD118" i="1"/>
  <c r="AD122" i="1"/>
  <c r="AD126" i="1"/>
  <c r="AD140" i="1"/>
  <c r="AB150" i="1"/>
  <c r="AD159" i="1"/>
  <c r="AD174" i="1"/>
  <c r="AD183" i="1"/>
  <c r="AD23" i="1"/>
  <c r="AA98" i="1"/>
  <c r="AA102" i="1"/>
  <c r="AA85" i="1"/>
  <c r="AA122" i="1"/>
  <c r="AB38" i="1"/>
  <c r="AB82" i="1"/>
  <c r="AB119" i="1"/>
  <c r="AD3" i="1"/>
  <c r="AD27" i="1"/>
  <c r="AD34" i="1"/>
  <c r="AD110" i="1"/>
  <c r="AD105" i="1"/>
  <c r="AD4" i="1"/>
  <c r="AD44" i="1"/>
  <c r="AB45" i="1"/>
  <c r="AD48" i="1"/>
  <c r="AD66" i="1"/>
  <c r="AD71" i="1"/>
  <c r="AD82" i="1"/>
  <c r="AD86" i="1"/>
  <c r="AD90" i="1"/>
  <c r="AD155" i="1"/>
  <c r="AB156" i="1"/>
  <c r="AE40" i="1"/>
  <c r="AA40" i="1"/>
  <c r="AE50" i="1"/>
  <c r="AA50" i="1"/>
  <c r="AE140" i="1"/>
  <c r="AA140" i="1"/>
  <c r="AE159" i="1"/>
  <c r="AC158" i="1"/>
  <c r="AA27" i="1"/>
  <c r="AA54" i="1"/>
  <c r="AA67" i="1"/>
  <c r="AA118" i="1"/>
  <c r="AA123" i="1"/>
  <c r="AA144" i="1"/>
  <c r="AA154" i="1"/>
  <c r="AA170" i="1"/>
  <c r="AA180" i="1"/>
  <c r="AB48" i="1"/>
  <c r="AB61" i="1"/>
  <c r="AB83" i="1"/>
  <c r="AB98" i="1"/>
  <c r="AB115" i="1"/>
  <c r="AB133" i="1"/>
  <c r="AB146" i="1"/>
  <c r="AB181" i="1"/>
  <c r="AA17" i="1"/>
  <c r="AB40" i="1"/>
  <c r="AA105" i="1"/>
  <c r="AA149" i="1"/>
  <c r="AB178" i="1"/>
  <c r="AD5" i="1"/>
  <c r="AD29" i="1"/>
  <c r="AD56" i="1"/>
  <c r="AD67" i="1"/>
  <c r="AD78" i="1"/>
  <c r="AD111" i="1"/>
  <c r="AD119" i="1"/>
  <c r="AD127" i="1"/>
  <c r="AD170" i="1"/>
  <c r="AE3" i="1"/>
  <c r="AE103" i="1"/>
  <c r="AE117" i="1"/>
  <c r="AE125" i="1"/>
  <c r="AE143" i="1"/>
  <c r="AE179" i="1"/>
  <c r="AE17" i="1"/>
  <c r="AD70" i="1"/>
  <c r="AD152" i="1"/>
  <c r="AD186" i="1"/>
  <c r="AD35" i="1"/>
  <c r="AD45" i="1"/>
  <c r="AB51" i="1"/>
  <c r="AD54" i="1"/>
  <c r="AB55" i="1"/>
  <c r="AD58" i="1"/>
  <c r="AB59" i="1"/>
  <c r="AB63" i="1"/>
  <c r="AD87" i="1"/>
  <c r="AB102" i="1"/>
  <c r="AD107" i="1"/>
  <c r="AB109" i="1"/>
  <c r="AD120" i="1"/>
  <c r="AD133" i="1"/>
  <c r="AB134" i="1"/>
  <c r="AD138" i="1"/>
  <c r="AD146" i="1"/>
  <c r="AD156" i="1"/>
  <c r="AD172" i="1"/>
  <c r="AD176" i="1"/>
  <c r="AB182" i="1"/>
  <c r="AD190" i="1"/>
  <c r="AD8" i="1"/>
  <c r="AB9" i="1"/>
  <c r="AD13" i="1"/>
  <c r="AD19" i="1"/>
  <c r="AE28" i="1"/>
  <c r="AE42" i="1"/>
  <c r="AE46" i="1"/>
  <c r="AA46" i="1"/>
  <c r="AE55" i="1"/>
  <c r="AE73" i="1"/>
  <c r="AE78" i="1"/>
  <c r="AA78" i="1"/>
  <c r="AA82" i="1"/>
  <c r="AA86" i="1"/>
  <c r="AE90" i="1"/>
  <c r="AA90" i="1"/>
  <c r="AE100" i="1"/>
  <c r="AE111" i="1"/>
  <c r="AE115" i="1"/>
  <c r="AE123" i="1"/>
  <c r="AE145" i="1"/>
  <c r="AA145" i="1"/>
  <c r="AE165" i="1"/>
  <c r="AA165" i="1"/>
  <c r="AE170" i="1"/>
  <c r="AE175" i="1"/>
  <c r="AE180" i="1"/>
  <c r="AE184" i="1"/>
  <c r="AA189" i="1"/>
  <c r="AA28" i="1"/>
  <c r="AA48" i="1"/>
  <c r="AA55" i="1"/>
  <c r="AA61" i="1"/>
  <c r="AA77" i="1"/>
  <c r="AA95" i="1"/>
  <c r="AA119" i="1"/>
  <c r="AA188" i="1"/>
  <c r="AB13" i="1"/>
  <c r="AB72" i="1"/>
  <c r="AB127" i="1"/>
  <c r="AB147" i="1"/>
  <c r="AB157" i="1"/>
  <c r="AB166" i="1"/>
  <c r="AA19" i="1"/>
  <c r="AA42" i="1"/>
  <c r="AA94" i="1"/>
  <c r="AA132" i="1"/>
  <c r="AC39" i="1"/>
  <c r="AD150" i="1"/>
  <c r="AD160" i="1"/>
  <c r="AD184" i="1"/>
  <c r="AE5" i="1"/>
  <c r="AE66" i="1"/>
  <c r="AE86" i="1"/>
  <c r="AE182" i="1"/>
  <c r="AD50" i="1"/>
  <c r="AD94" i="1"/>
  <c r="AD130" i="1"/>
  <c r="AD169" i="1"/>
  <c r="AD188" i="1"/>
  <c r="AD14" i="1"/>
  <c r="AD77" i="1"/>
  <c r="AE10" i="1"/>
  <c r="AE26" i="1"/>
  <c r="AE30" i="1"/>
  <c r="AE34" i="1"/>
  <c r="AE38" i="1"/>
  <c r="AE61" i="1"/>
  <c r="AE76" i="1"/>
  <c r="AE84" i="1"/>
  <c r="AE88" i="1"/>
  <c r="AE92" i="1"/>
  <c r="AE134" i="1"/>
  <c r="AE153" i="1"/>
  <c r="AE157" i="1"/>
  <c r="AE168" i="1"/>
  <c r="AE173" i="1"/>
  <c r="AA10" i="1"/>
  <c r="AA26" i="1"/>
  <c r="AA30" i="1"/>
  <c r="AA34" i="1"/>
  <c r="AA38" i="1"/>
  <c r="AA134" i="1"/>
  <c r="AA153" i="1"/>
  <c r="AA157" i="1"/>
  <c r="AA173" i="1"/>
  <c r="AB15" i="1"/>
  <c r="AB170" i="1"/>
  <c r="AF2" i="1" l="1"/>
  <c r="AH2" i="1"/>
  <c r="AH3" i="1" s="1"/>
  <c r="AI2" i="1"/>
  <c r="AI3" i="1" s="1"/>
  <c r="AG3" i="1"/>
  <c r="AF3" i="1"/>
  <c r="AG2" i="1"/>
</calcChain>
</file>

<file path=xl/sharedStrings.xml><?xml version="1.0" encoding="utf-8"?>
<sst xmlns="http://schemas.openxmlformats.org/spreadsheetml/2006/main" count="1394" uniqueCount="77">
  <si>
    <t>Trial</t>
  </si>
  <si>
    <t>Subject</t>
  </si>
  <si>
    <t>Color</t>
  </si>
  <si>
    <t>Session number</t>
  </si>
  <si>
    <t>Stimulus</t>
  </si>
  <si>
    <t>Area of Interest</t>
  </si>
  <si>
    <t>AOI_Group</t>
  </si>
  <si>
    <t>AOI Scope</t>
  </si>
  <si>
    <t>AOI Order</t>
  </si>
  <si>
    <t>Start Time [ms]</t>
  </si>
  <si>
    <t>End Time [ms]</t>
  </si>
  <si>
    <t>Fixation_Duration</t>
  </si>
  <si>
    <t>Fixation End [ms]</t>
  </si>
  <si>
    <t>Position X</t>
  </si>
  <si>
    <t>Position Y</t>
  </si>
  <si>
    <t>Average Pupil Size [px] X</t>
  </si>
  <si>
    <t>Average Pupil Size [px] Y</t>
  </si>
  <si>
    <t>Average Pupil Diameter [mm]</t>
  </si>
  <si>
    <t>Dispersion X</t>
  </si>
  <si>
    <t>Dispersion Y</t>
  </si>
  <si>
    <t>Eye L/R</t>
  </si>
  <si>
    <t>Number</t>
  </si>
  <si>
    <t>Trial004</t>
  </si>
  <si>
    <t>CornflowerBlue</t>
  </si>
  <si>
    <t>b1matrix 0.jpg</t>
  </si>
  <si>
    <t>AOI 16</t>
  </si>
  <si>
    <t>N</t>
  </si>
  <si>
    <t>Local</t>
  </si>
  <si>
    <t>Right</t>
  </si>
  <si>
    <t>AOI 15</t>
  </si>
  <si>
    <t>AOI 5</t>
  </si>
  <si>
    <t>D</t>
  </si>
  <si>
    <t>AOI 14</t>
  </si>
  <si>
    <t>AOI 13</t>
  </si>
  <si>
    <t>AOI 12</t>
  </si>
  <si>
    <t>AOI 4</t>
  </si>
  <si>
    <t>AOI 10</t>
  </si>
  <si>
    <t>AOI 2</t>
  </si>
  <si>
    <t>Trial005</t>
  </si>
  <si>
    <t>b1matrix 1.jpg</t>
  </si>
  <si>
    <t>AOI 11</t>
  </si>
  <si>
    <t>AOI 1</t>
  </si>
  <si>
    <t>White Space</t>
  </si>
  <si>
    <t>Trial006</t>
  </si>
  <si>
    <t>b1matrix 2.jpg</t>
  </si>
  <si>
    <t>-</t>
  </si>
  <si>
    <t>AOI 3</t>
  </si>
  <si>
    <t>AOI 9</t>
  </si>
  <si>
    <t>Trial007</t>
  </si>
  <si>
    <t>b1matrix 3.jpg</t>
  </si>
  <si>
    <t>AOI 8</t>
  </si>
  <si>
    <t>AOI 6</t>
  </si>
  <si>
    <t>Trial008</t>
  </si>
  <si>
    <t>b1matrix 4.jpg</t>
  </si>
  <si>
    <t>AOI 7</t>
  </si>
  <si>
    <t>Trial009</t>
  </si>
  <si>
    <t>b1matrix 5.jpg</t>
  </si>
  <si>
    <t>Trial010</t>
  </si>
  <si>
    <t>b1matrix 6.jpg</t>
  </si>
  <si>
    <t>Trial011</t>
  </si>
  <si>
    <t>b1matrix 7.jpg</t>
  </si>
  <si>
    <t>Trial012</t>
  </si>
  <si>
    <t>b1matrix 8.jpg</t>
  </si>
  <si>
    <t>Trial013</t>
  </si>
  <si>
    <t>b1matrix 9.jpg</t>
  </si>
  <si>
    <t>Fixation_Start</t>
  </si>
  <si>
    <t>ND</t>
  </si>
  <si>
    <t>WS</t>
  </si>
  <si>
    <t>DN</t>
  </si>
  <si>
    <t>DIFF</t>
  </si>
  <si>
    <t>DD</t>
  </si>
  <si>
    <t>NN</t>
  </si>
  <si>
    <t>FIRST</t>
  </si>
  <si>
    <t>SEC</t>
  </si>
  <si>
    <t>norm</t>
  </si>
  <si>
    <t>firsies</t>
  </si>
  <si>
    <t>secondies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</si>
</sst>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9791-3303-4B98-82A4-EF02D2F50E19}">
  <sheetPr filterMode="1"/>
  <dimension ref="A1:AO193"/>
  <sheetViews>
    <sheetView rightToLeft="1" tabSelected="1" workbookViewId="0">
      <selection activeCell="AJ4" sqref="AJ4"/>
    </sheetView>
  </sheetViews>
  <sheetFormatPr defaultRowHeight="14.25" x14ac:dyDescent="0.2"/>
  <cols>
    <col min="1" max="1" width="7.375" bestFit="1" customWidth="1"/>
    <col min="2" max="2" width="9.625" hidden="1" customWidth="1"/>
    <col min="3" max="3" width="13.5" hidden="1" customWidth="1"/>
    <col min="4" max="6" width="9" hidden="1" customWidth="1"/>
    <col min="7" max="7" width="12.625" customWidth="1"/>
    <col min="8" max="8" width="12.125" hidden="1" customWidth="1"/>
    <col min="9" max="9" width="11.75" hidden="1" customWidth="1"/>
    <col min="10" max="10" width="16.375" hidden="1" customWidth="1"/>
    <col min="11" max="11" width="9" hidden="1" customWidth="1"/>
    <col min="12" max="12" width="19.125" hidden="1" customWidth="1"/>
    <col min="13" max="13" width="18.625" hidden="1" customWidth="1"/>
    <col min="14" max="22" width="9" hidden="1" customWidth="1"/>
    <col min="23" max="23" width="9" customWidth="1"/>
    <col min="24" max="28" width="9" hidden="1" customWidth="1"/>
    <col min="30" max="31" width="0" hidden="1" customWidth="1"/>
  </cols>
  <sheetData>
    <row r="1" spans="1:4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31</v>
      </c>
      <c r="Y1" s="1" t="s">
        <v>26</v>
      </c>
      <c r="Z1" s="1" t="s">
        <v>67</v>
      </c>
      <c r="AA1" s="1" t="s">
        <v>66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66</v>
      </c>
      <c r="AG1" s="1" t="s">
        <v>68</v>
      </c>
      <c r="AH1" s="1" t="s">
        <v>70</v>
      </c>
      <c r="AI1" s="1" t="s">
        <v>71</v>
      </c>
      <c r="AJ1" s="1" t="s">
        <v>69</v>
      </c>
    </row>
    <row r="2" spans="1:41" x14ac:dyDescent="0.2">
      <c r="A2" t="s">
        <v>22</v>
      </c>
      <c r="B2">
        <v>9001</v>
      </c>
      <c r="C2" t="s">
        <v>23</v>
      </c>
      <c r="D2">
        <v>1</v>
      </c>
      <c r="E2" t="s">
        <v>24</v>
      </c>
      <c r="F2" t="s">
        <v>30</v>
      </c>
      <c r="G2" t="s">
        <v>31</v>
      </c>
      <c r="H2" t="s">
        <v>27</v>
      </c>
      <c r="I2">
        <v>6</v>
      </c>
      <c r="J2">
        <v>0</v>
      </c>
      <c r="K2">
        <v>6012</v>
      </c>
      <c r="L2">
        <v>1</v>
      </c>
      <c r="M2">
        <v>280</v>
      </c>
      <c r="N2">
        <v>281</v>
      </c>
      <c r="O2">
        <v>859.56</v>
      </c>
      <c r="P2">
        <v>537.52</v>
      </c>
      <c r="Q2">
        <v>15.15</v>
      </c>
      <c r="R2">
        <v>15.15</v>
      </c>
      <c r="S2">
        <v>4.5</v>
      </c>
      <c r="T2">
        <v>25</v>
      </c>
      <c r="U2">
        <v>32</v>
      </c>
      <c r="V2" t="s">
        <v>28</v>
      </c>
      <c r="W2">
        <v>1</v>
      </c>
      <c r="X2" t="b">
        <f>(G2="D")</f>
        <v>1</v>
      </c>
      <c r="Y2" t="b">
        <f>(G2="N")</f>
        <v>0</v>
      </c>
      <c r="Z2" t="b">
        <f>(G2="White Space")</f>
        <v>0</v>
      </c>
      <c r="AA2" t="b">
        <f>FALSE</f>
        <v>0</v>
      </c>
      <c r="AB2" t="b">
        <f>FALSE</f>
        <v>0</v>
      </c>
      <c r="AC2" t="b">
        <f>FALSE</f>
        <v>0</v>
      </c>
      <c r="AD2" t="b">
        <v>0</v>
      </c>
      <c r="AE2" t="b">
        <v>0</v>
      </c>
      <c r="AF2">
        <f>COUNTIF(AA2:AA190,TRUE)</f>
        <v>23</v>
      </c>
      <c r="AG2">
        <f>COUNTIF(AB2:AB190,TRUE)</f>
        <v>27</v>
      </c>
      <c r="AH2">
        <f>COUNTIF(AD2:AD190,TRUE)</f>
        <v>26</v>
      </c>
      <c r="AI2">
        <f>COUNTIF(AE2:AE190,TRUE)</f>
        <v>56</v>
      </c>
      <c r="AJ2">
        <v>69</v>
      </c>
      <c r="AK2" t="s">
        <v>74</v>
      </c>
      <c r="AN2" t="s">
        <v>75</v>
      </c>
      <c r="AO2" t="s">
        <v>76</v>
      </c>
    </row>
    <row r="3" spans="1:41" x14ac:dyDescent="0.2">
      <c r="A3" t="s">
        <v>22</v>
      </c>
      <c r="B3">
        <v>9001</v>
      </c>
      <c r="C3" t="s">
        <v>23</v>
      </c>
      <c r="D3">
        <v>1</v>
      </c>
      <c r="E3" t="s">
        <v>24</v>
      </c>
      <c r="F3" t="s">
        <v>35</v>
      </c>
      <c r="G3" t="s">
        <v>31</v>
      </c>
      <c r="H3" t="s">
        <v>27</v>
      </c>
      <c r="I3">
        <v>10</v>
      </c>
      <c r="J3">
        <v>0</v>
      </c>
      <c r="K3">
        <v>6012</v>
      </c>
      <c r="L3">
        <v>309</v>
      </c>
      <c r="M3">
        <v>110</v>
      </c>
      <c r="N3">
        <v>419</v>
      </c>
      <c r="O3">
        <v>919.86</v>
      </c>
      <c r="P3">
        <v>454.71</v>
      </c>
      <c r="Q3">
        <v>15.73</v>
      </c>
      <c r="R3">
        <v>15.73</v>
      </c>
      <c r="S3">
        <v>4.7</v>
      </c>
      <c r="T3">
        <v>18</v>
      </c>
      <c r="U3">
        <v>20</v>
      </c>
      <c r="V3" t="s">
        <v>28</v>
      </c>
      <c r="W3">
        <v>2</v>
      </c>
      <c r="X3" t="b">
        <f t="shared" ref="X3:X4" si="0">(G3="D")</f>
        <v>1</v>
      </c>
      <c r="Y3" t="b">
        <f t="shared" ref="Y3:Y5" si="1">(G3="N")</f>
        <v>0</v>
      </c>
      <c r="Z3" t="b">
        <f t="shared" ref="Z3:Z5" si="2">(G3="White Space")</f>
        <v>0</v>
      </c>
      <c r="AA3" t="b">
        <f>AND(Y2,X3)</f>
        <v>0</v>
      </c>
      <c r="AB3" t="b">
        <f>AND(X2,Y3)</f>
        <v>0</v>
      </c>
      <c r="AC3" t="b">
        <f>NOT(G2=G3)</f>
        <v>0</v>
      </c>
      <c r="AD3" t="b">
        <f>AND(X3,X2)</f>
        <v>1</v>
      </c>
      <c r="AE3" t="b">
        <f>AND(Y2,Y3)</f>
        <v>0</v>
      </c>
      <c r="AF3">
        <f>AF2/AK3</f>
        <v>0.1419753086419753</v>
      </c>
      <c r="AG3">
        <f>AG2/AK3</f>
        <v>0.16666666666666666</v>
      </c>
      <c r="AH3">
        <f>AH2/AK3</f>
        <v>0.16049382716049382</v>
      </c>
      <c r="AI3">
        <f>AI2/AK3</f>
        <v>0.34567901234567899</v>
      </c>
      <c r="AJ3">
        <f>AJ2/AK3</f>
        <v>0.42592592592592593</v>
      </c>
      <c r="AK3">
        <v>162</v>
      </c>
      <c r="AN3" t="str">
        <f>G2</f>
        <v>D</v>
      </c>
      <c r="AO3" t="str">
        <f>G3</f>
        <v>D</v>
      </c>
    </row>
    <row r="4" spans="1:41" x14ac:dyDescent="0.2">
      <c r="A4" t="s">
        <v>22</v>
      </c>
      <c r="B4">
        <v>9001</v>
      </c>
      <c r="C4" t="s">
        <v>23</v>
      </c>
      <c r="D4">
        <v>1</v>
      </c>
      <c r="E4" t="s">
        <v>24</v>
      </c>
      <c r="F4" t="s">
        <v>37</v>
      </c>
      <c r="G4" t="s">
        <v>31</v>
      </c>
      <c r="H4" t="s">
        <v>27</v>
      </c>
      <c r="I4">
        <v>14</v>
      </c>
      <c r="J4">
        <v>0</v>
      </c>
      <c r="K4">
        <v>6012</v>
      </c>
      <c r="L4">
        <v>461</v>
      </c>
      <c r="M4">
        <v>198</v>
      </c>
      <c r="N4">
        <v>659</v>
      </c>
      <c r="O4">
        <v>892.63</v>
      </c>
      <c r="P4">
        <v>226</v>
      </c>
      <c r="Q4">
        <v>15.69</v>
      </c>
      <c r="R4">
        <v>15.69</v>
      </c>
      <c r="S4">
        <v>4.5999999999999996</v>
      </c>
      <c r="T4">
        <v>24</v>
      </c>
      <c r="U4">
        <v>34</v>
      </c>
      <c r="V4" t="s">
        <v>28</v>
      </c>
      <c r="W4">
        <v>3</v>
      </c>
      <c r="X4" t="b">
        <f t="shared" si="0"/>
        <v>1</v>
      </c>
      <c r="Y4" t="b">
        <f t="shared" si="1"/>
        <v>0</v>
      </c>
      <c r="Z4" t="b">
        <f t="shared" si="2"/>
        <v>0</v>
      </c>
      <c r="AA4" t="b">
        <f>AND(Y3,X4)</f>
        <v>0</v>
      </c>
      <c r="AB4" t="b">
        <f t="shared" ref="AB4" si="3">AND(X3,Y4)</f>
        <v>0</v>
      </c>
      <c r="AC4" t="b">
        <f>NOT(G3=G4)</f>
        <v>0</v>
      </c>
      <c r="AD4" t="b">
        <f t="shared" ref="AD4:AD5" si="4">AND(X4,X3)</f>
        <v>1</v>
      </c>
      <c r="AE4" t="b">
        <f t="shared" ref="AE4:AE5" si="5">AND(Y3,Y4)</f>
        <v>0</v>
      </c>
      <c r="AH4" t="s">
        <v>67</v>
      </c>
      <c r="AI4" t="s">
        <v>26</v>
      </c>
      <c r="AJ4" t="s">
        <v>31</v>
      </c>
      <c r="AK4" t="s">
        <v>72</v>
      </c>
      <c r="AN4" t="str">
        <f>G19</f>
        <v>White Space</v>
      </c>
      <c r="AO4" t="str">
        <f>G20</f>
        <v>D</v>
      </c>
    </row>
    <row r="5" spans="1:41" x14ac:dyDescent="0.2">
      <c r="A5" t="s">
        <v>22</v>
      </c>
      <c r="B5">
        <v>9001</v>
      </c>
      <c r="C5" t="s">
        <v>23</v>
      </c>
      <c r="D5">
        <v>1</v>
      </c>
      <c r="E5" t="s">
        <v>24</v>
      </c>
      <c r="F5" t="s">
        <v>36</v>
      </c>
      <c r="G5" t="s">
        <v>26</v>
      </c>
      <c r="H5" t="s">
        <v>27</v>
      </c>
      <c r="I5">
        <v>13</v>
      </c>
      <c r="J5">
        <v>0</v>
      </c>
      <c r="K5">
        <v>6012</v>
      </c>
      <c r="L5">
        <v>809</v>
      </c>
      <c r="M5">
        <v>296</v>
      </c>
      <c r="N5">
        <v>1106</v>
      </c>
      <c r="O5">
        <v>1113.97</v>
      </c>
      <c r="P5">
        <v>217.49</v>
      </c>
      <c r="Q5">
        <v>16.45</v>
      </c>
      <c r="R5">
        <v>16.45</v>
      </c>
      <c r="S5">
        <v>4.8</v>
      </c>
      <c r="T5">
        <v>49</v>
      </c>
      <c r="U5">
        <v>33</v>
      </c>
      <c r="V5" t="s">
        <v>28</v>
      </c>
      <c r="W5">
        <v>5</v>
      </c>
      <c r="X5" t="b">
        <f>(G5="D")</f>
        <v>0</v>
      </c>
      <c r="Y5" t="b">
        <f t="shared" si="1"/>
        <v>1</v>
      </c>
      <c r="Z5" t="b">
        <f t="shared" si="2"/>
        <v>0</v>
      </c>
      <c r="AA5" t="b">
        <f>AND(Y4,X5)</f>
        <v>0</v>
      </c>
      <c r="AB5" s="2" t="b">
        <f>AND(X4,Y5)</f>
        <v>1</v>
      </c>
      <c r="AC5" t="b">
        <f>NOT(G4=G5)</f>
        <v>1</v>
      </c>
      <c r="AD5" t="b">
        <f t="shared" si="4"/>
        <v>0</v>
      </c>
      <c r="AE5" t="b">
        <f t="shared" si="5"/>
        <v>0</v>
      </c>
      <c r="AH5">
        <f>COUNTIF(AN3:AN14,"White Space")</f>
        <v>5</v>
      </c>
      <c r="AI5">
        <f>COUNTIF(AN3:AN14,"N")</f>
        <v>3</v>
      </c>
      <c r="AJ5">
        <f>COUNTIF(AN3:AN14,"D")</f>
        <v>2</v>
      </c>
      <c r="AN5" t="str">
        <f>G42</f>
        <v>White Space</v>
      </c>
      <c r="AO5" t="str">
        <f>G43</f>
        <v>N</v>
      </c>
    </row>
    <row r="6" spans="1:41" hidden="1" x14ac:dyDescent="0.2">
      <c r="A6" t="s">
        <v>22</v>
      </c>
      <c r="B6">
        <v>9001</v>
      </c>
      <c r="C6" t="s">
        <v>23</v>
      </c>
      <c r="D6">
        <v>1</v>
      </c>
      <c r="E6" t="s">
        <v>24</v>
      </c>
      <c r="F6" t="s">
        <v>29</v>
      </c>
      <c r="G6" t="s">
        <v>26</v>
      </c>
      <c r="H6" t="s">
        <v>27</v>
      </c>
      <c r="I6">
        <v>5</v>
      </c>
      <c r="J6">
        <v>0</v>
      </c>
      <c r="K6">
        <v>6012</v>
      </c>
      <c r="L6">
        <v>5950</v>
      </c>
      <c r="M6">
        <v>62</v>
      </c>
      <c r="N6">
        <v>6012</v>
      </c>
      <c r="O6">
        <v>1163.1600000000001</v>
      </c>
      <c r="P6">
        <v>693.52</v>
      </c>
      <c r="Q6">
        <v>17.760000000000002</v>
      </c>
      <c r="R6">
        <v>17.760000000000002</v>
      </c>
      <c r="S6">
        <v>5.2</v>
      </c>
      <c r="T6">
        <v>12</v>
      </c>
      <c r="U6">
        <v>25</v>
      </c>
      <c r="V6" t="s">
        <v>28</v>
      </c>
      <c r="W6">
        <v>17</v>
      </c>
      <c r="AC6" t="b">
        <f t="shared" ref="AB6:AC10" si="6">AND(Y5,Z6)</f>
        <v>1</v>
      </c>
      <c r="AO6" t="str">
        <f>H56</f>
        <v>Local</v>
      </c>
    </row>
    <row r="7" spans="1:41" x14ac:dyDescent="0.2">
      <c r="A7" t="s">
        <v>22</v>
      </c>
      <c r="B7">
        <v>9001</v>
      </c>
      <c r="C7" t="s">
        <v>23</v>
      </c>
      <c r="D7">
        <v>1</v>
      </c>
      <c r="E7" t="s">
        <v>24</v>
      </c>
      <c r="F7" t="s">
        <v>34</v>
      </c>
      <c r="G7" t="s">
        <v>26</v>
      </c>
      <c r="H7" t="s">
        <v>27</v>
      </c>
      <c r="I7">
        <v>9</v>
      </c>
      <c r="J7">
        <v>0</v>
      </c>
      <c r="K7">
        <v>6012</v>
      </c>
      <c r="L7">
        <v>1292</v>
      </c>
      <c r="M7">
        <v>308</v>
      </c>
      <c r="N7">
        <v>1600</v>
      </c>
      <c r="O7">
        <v>1154.77</v>
      </c>
      <c r="P7">
        <v>470.34</v>
      </c>
      <c r="Q7">
        <v>17.27</v>
      </c>
      <c r="R7">
        <v>17.27</v>
      </c>
      <c r="S7">
        <v>5.0999999999999996</v>
      </c>
      <c r="T7">
        <v>24</v>
      </c>
      <c r="U7">
        <v>35</v>
      </c>
      <c r="V7" t="s">
        <v>28</v>
      </c>
      <c r="W7">
        <v>7</v>
      </c>
      <c r="X7" t="b">
        <f>(G7="D")</f>
        <v>0</v>
      </c>
      <c r="Y7" t="b">
        <f t="shared" ref="Y7:Y10" si="7">(G7="N")</f>
        <v>1</v>
      </c>
      <c r="Z7" t="b">
        <f t="shared" ref="Z7:Z10" si="8">(G7="White Space")</f>
        <v>0</v>
      </c>
      <c r="AA7" t="b">
        <f>AND(Y5,X7)</f>
        <v>0</v>
      </c>
      <c r="AB7" t="b">
        <f>AND(X5,Y7)</f>
        <v>0</v>
      </c>
      <c r="AC7" t="b">
        <f>NOT(G5=G7)</f>
        <v>0</v>
      </c>
      <c r="AD7" t="b">
        <f>AND(X7,X5)</f>
        <v>0</v>
      </c>
      <c r="AE7" t="b">
        <f>AND(Y5,Y7)</f>
        <v>1</v>
      </c>
      <c r="AH7" t="s">
        <v>67</v>
      </c>
      <c r="AI7" t="s">
        <v>26</v>
      </c>
      <c r="AJ7" t="s">
        <v>31</v>
      </c>
      <c r="AK7" t="s">
        <v>73</v>
      </c>
      <c r="AN7" t="str">
        <f>G57</f>
        <v>White Space</v>
      </c>
      <c r="AO7" t="str">
        <f>G58</f>
        <v>D</v>
      </c>
    </row>
    <row r="8" spans="1:41" x14ac:dyDescent="0.2">
      <c r="A8" t="s">
        <v>22</v>
      </c>
      <c r="B8">
        <v>9001</v>
      </c>
      <c r="C8" t="s">
        <v>23</v>
      </c>
      <c r="D8">
        <v>1</v>
      </c>
      <c r="E8" t="s">
        <v>24</v>
      </c>
      <c r="F8" t="s">
        <v>29</v>
      </c>
      <c r="G8" t="s">
        <v>26</v>
      </c>
      <c r="H8" t="s">
        <v>27</v>
      </c>
      <c r="I8">
        <v>5</v>
      </c>
      <c r="J8">
        <v>0</v>
      </c>
      <c r="K8">
        <v>6012</v>
      </c>
      <c r="L8">
        <v>1634</v>
      </c>
      <c r="M8">
        <v>165</v>
      </c>
      <c r="N8">
        <v>1800</v>
      </c>
      <c r="O8">
        <v>1151.06</v>
      </c>
      <c r="P8">
        <v>646.66</v>
      </c>
      <c r="Q8">
        <v>17.41</v>
      </c>
      <c r="R8">
        <v>17.41</v>
      </c>
      <c r="S8">
        <v>5.0999999999999996</v>
      </c>
      <c r="T8">
        <v>12</v>
      </c>
      <c r="U8">
        <v>21</v>
      </c>
      <c r="V8" t="s">
        <v>28</v>
      </c>
      <c r="W8">
        <v>8</v>
      </c>
      <c r="X8" t="b">
        <f>(G8="D")</f>
        <v>0</v>
      </c>
      <c r="Y8" t="b">
        <f t="shared" si="7"/>
        <v>1</v>
      </c>
      <c r="Z8" t="b">
        <f t="shared" si="8"/>
        <v>0</v>
      </c>
      <c r="AA8" t="b">
        <f t="shared" ref="AA8:AA10" si="9">AND(Y7,X8)</f>
        <v>0</v>
      </c>
      <c r="AB8" t="b">
        <f t="shared" si="6"/>
        <v>0</v>
      </c>
      <c r="AC8" t="b">
        <f>NOT(G7=G8)</f>
        <v>0</v>
      </c>
      <c r="AD8" t="b">
        <f t="shared" ref="AD8:AD10" si="10">AND(X8,X7)</f>
        <v>0</v>
      </c>
      <c r="AE8" t="b">
        <f t="shared" ref="AE8:AE10" si="11">AND(Y7,Y8)</f>
        <v>1</v>
      </c>
      <c r="AH8">
        <f>COUNTIF(AO3:AO14,"White Space")</f>
        <v>1</v>
      </c>
      <c r="AI8">
        <v>3</v>
      </c>
      <c r="AJ8">
        <f>COUNTIF(AO3:AO14,"D")</f>
        <v>6</v>
      </c>
      <c r="AN8" t="str">
        <f>G80</f>
        <v>White Space</v>
      </c>
      <c r="AO8" t="str">
        <f>G81</f>
        <v>D</v>
      </c>
    </row>
    <row r="9" spans="1:41" x14ac:dyDescent="0.2">
      <c r="A9" t="s">
        <v>22</v>
      </c>
      <c r="B9">
        <v>9001</v>
      </c>
      <c r="C9" t="s">
        <v>23</v>
      </c>
      <c r="D9">
        <v>1</v>
      </c>
      <c r="E9" t="s">
        <v>24</v>
      </c>
      <c r="F9" t="s">
        <v>29</v>
      </c>
      <c r="G9" t="s">
        <v>26</v>
      </c>
      <c r="H9" t="s">
        <v>27</v>
      </c>
      <c r="I9">
        <v>5</v>
      </c>
      <c r="J9">
        <v>0</v>
      </c>
      <c r="K9">
        <v>6012</v>
      </c>
      <c r="L9">
        <v>1846</v>
      </c>
      <c r="M9">
        <v>420</v>
      </c>
      <c r="N9">
        <v>2266</v>
      </c>
      <c r="O9">
        <v>1142.69</v>
      </c>
      <c r="P9">
        <v>681.33</v>
      </c>
      <c r="Q9">
        <v>17.72</v>
      </c>
      <c r="R9">
        <v>17.72</v>
      </c>
      <c r="S9">
        <v>5.2</v>
      </c>
      <c r="T9">
        <v>38</v>
      </c>
      <c r="U9">
        <v>27</v>
      </c>
      <c r="V9" t="s">
        <v>28</v>
      </c>
      <c r="W9">
        <v>9</v>
      </c>
      <c r="X9" t="b">
        <f>(G9="D")</f>
        <v>0</v>
      </c>
      <c r="Y9" t="b">
        <f t="shared" si="7"/>
        <v>1</v>
      </c>
      <c r="Z9" t="b">
        <f t="shared" si="8"/>
        <v>0</v>
      </c>
      <c r="AA9" t="b">
        <f t="shared" si="9"/>
        <v>0</v>
      </c>
      <c r="AB9" t="b">
        <f t="shared" si="6"/>
        <v>0</v>
      </c>
      <c r="AC9" t="b">
        <f>NOT(G8=G9)</f>
        <v>0</v>
      </c>
      <c r="AD9" t="b">
        <f t="shared" si="10"/>
        <v>0</v>
      </c>
      <c r="AE9" t="b">
        <f t="shared" si="11"/>
        <v>1</v>
      </c>
      <c r="AN9" t="str">
        <f>G101</f>
        <v>N</v>
      </c>
      <c r="AO9" t="str">
        <f>G102</f>
        <v>White Space</v>
      </c>
    </row>
    <row r="10" spans="1:41" x14ac:dyDescent="0.2">
      <c r="A10" t="s">
        <v>22</v>
      </c>
      <c r="B10">
        <v>9001</v>
      </c>
      <c r="C10" t="s">
        <v>23</v>
      </c>
      <c r="D10">
        <v>1</v>
      </c>
      <c r="E10" t="s">
        <v>24</v>
      </c>
      <c r="F10" t="s">
        <v>30</v>
      </c>
      <c r="G10" t="s">
        <v>31</v>
      </c>
      <c r="H10" t="s">
        <v>27</v>
      </c>
      <c r="I10">
        <v>6</v>
      </c>
      <c r="J10">
        <v>0</v>
      </c>
      <c r="K10">
        <v>6012</v>
      </c>
      <c r="L10">
        <v>2392</v>
      </c>
      <c r="M10">
        <v>244</v>
      </c>
      <c r="N10">
        <v>2636</v>
      </c>
      <c r="O10">
        <v>916.05</v>
      </c>
      <c r="P10">
        <v>678.51</v>
      </c>
      <c r="Q10">
        <v>17.63</v>
      </c>
      <c r="R10">
        <v>17.63</v>
      </c>
      <c r="S10">
        <v>5.2</v>
      </c>
      <c r="T10">
        <v>31</v>
      </c>
      <c r="U10">
        <v>27</v>
      </c>
      <c r="V10" t="s">
        <v>28</v>
      </c>
      <c r="W10">
        <v>10</v>
      </c>
      <c r="X10" t="b">
        <f>(G10="D")</f>
        <v>1</v>
      </c>
      <c r="Y10" t="b">
        <f t="shared" si="7"/>
        <v>0</v>
      </c>
      <c r="Z10" t="b">
        <f t="shared" si="8"/>
        <v>0</v>
      </c>
      <c r="AA10" s="2" t="b">
        <f t="shared" si="9"/>
        <v>1</v>
      </c>
      <c r="AB10" t="b">
        <f t="shared" si="6"/>
        <v>0</v>
      </c>
      <c r="AC10" t="b">
        <f>NOT(G9=G10)</f>
        <v>1</v>
      </c>
      <c r="AD10" t="b">
        <f t="shared" si="10"/>
        <v>0</v>
      </c>
      <c r="AE10" t="b">
        <f t="shared" si="11"/>
        <v>0</v>
      </c>
      <c r="AN10" t="str">
        <f>G116</f>
        <v>White Space</v>
      </c>
      <c r="AO10" t="str">
        <f>G117</f>
        <v>N</v>
      </c>
    </row>
    <row r="11" spans="1:41" hidden="1" x14ac:dyDescent="0.2">
      <c r="A11" t="s">
        <v>22</v>
      </c>
      <c r="B11">
        <v>9001</v>
      </c>
      <c r="C11" t="s">
        <v>23</v>
      </c>
      <c r="D11">
        <v>1</v>
      </c>
      <c r="E11" t="s">
        <v>24</v>
      </c>
      <c r="F11" t="s">
        <v>33</v>
      </c>
      <c r="G11" t="s">
        <v>26</v>
      </c>
      <c r="H11" t="s">
        <v>27</v>
      </c>
      <c r="I11">
        <v>8</v>
      </c>
      <c r="J11">
        <v>0</v>
      </c>
      <c r="K11">
        <v>6012</v>
      </c>
      <c r="L11">
        <v>5019</v>
      </c>
      <c r="M11">
        <v>70</v>
      </c>
      <c r="N11">
        <v>5089</v>
      </c>
      <c r="O11">
        <v>557.11</v>
      </c>
      <c r="P11">
        <v>637.23</v>
      </c>
      <c r="Q11">
        <v>15.2</v>
      </c>
      <c r="R11">
        <v>15.2</v>
      </c>
      <c r="S11">
        <v>4.5</v>
      </c>
      <c r="T11">
        <v>4</v>
      </c>
      <c r="U11">
        <v>23</v>
      </c>
      <c r="V11" t="s">
        <v>28</v>
      </c>
      <c r="W11">
        <v>14</v>
      </c>
      <c r="AC11" t="b">
        <f t="shared" ref="AB11:AC15" si="12">AND(Y10,Z11)</f>
        <v>0</v>
      </c>
      <c r="AO11" t="str">
        <f>G141</f>
        <v>N</v>
      </c>
    </row>
    <row r="12" spans="1:41" x14ac:dyDescent="0.2">
      <c r="A12" t="s">
        <v>22</v>
      </c>
      <c r="B12">
        <v>9001</v>
      </c>
      <c r="C12" t="s">
        <v>23</v>
      </c>
      <c r="D12">
        <v>1</v>
      </c>
      <c r="E12" t="s">
        <v>24</v>
      </c>
      <c r="F12" t="s">
        <v>29</v>
      </c>
      <c r="G12" t="s">
        <v>26</v>
      </c>
      <c r="H12" t="s">
        <v>27</v>
      </c>
      <c r="I12">
        <v>5</v>
      </c>
      <c r="J12">
        <v>0</v>
      </c>
      <c r="K12">
        <v>6012</v>
      </c>
      <c r="L12">
        <v>2686</v>
      </c>
      <c r="M12">
        <v>1634</v>
      </c>
      <c r="N12">
        <v>4321</v>
      </c>
      <c r="O12">
        <v>1143.6500000000001</v>
      </c>
      <c r="P12">
        <v>680.97</v>
      </c>
      <c r="Q12">
        <v>17.649999999999999</v>
      </c>
      <c r="R12">
        <v>17.649999999999999</v>
      </c>
      <c r="S12">
        <v>5.2</v>
      </c>
      <c r="T12">
        <v>48</v>
      </c>
      <c r="U12">
        <v>47</v>
      </c>
      <c r="V12" t="s">
        <v>28</v>
      </c>
      <c r="W12">
        <v>11</v>
      </c>
      <c r="X12" t="b">
        <f>(G12="D")</f>
        <v>0</v>
      </c>
      <c r="Y12" t="b">
        <f t="shared" ref="Y12:Y15" si="13">(G12="N")</f>
        <v>1</v>
      </c>
      <c r="Z12" t="b">
        <f t="shared" ref="Z12:Z15" si="14">(G12="White Space")</f>
        <v>0</v>
      </c>
      <c r="AA12" t="b">
        <f>AND(Y10,X12)</f>
        <v>0</v>
      </c>
      <c r="AB12" s="2" t="b">
        <f>AND(X10,Y12)</f>
        <v>1</v>
      </c>
      <c r="AC12" t="b">
        <f>NOT(G10=G12)</f>
        <v>1</v>
      </c>
      <c r="AD12" t="b">
        <f>AND(X12,X10)</f>
        <v>0</v>
      </c>
      <c r="AE12" t="b">
        <f>AND(Y10,Y12)</f>
        <v>0</v>
      </c>
      <c r="AN12" t="str">
        <f>G142</f>
        <v>D</v>
      </c>
      <c r="AO12" t="str">
        <f>G143</f>
        <v>D</v>
      </c>
    </row>
    <row r="13" spans="1:41" x14ac:dyDescent="0.2">
      <c r="A13" t="s">
        <v>22</v>
      </c>
      <c r="B13">
        <v>9001</v>
      </c>
      <c r="C13" t="s">
        <v>23</v>
      </c>
      <c r="D13">
        <v>1</v>
      </c>
      <c r="E13" t="s">
        <v>24</v>
      </c>
      <c r="F13" t="s">
        <v>32</v>
      </c>
      <c r="G13" t="s">
        <v>26</v>
      </c>
      <c r="H13" t="s">
        <v>27</v>
      </c>
      <c r="I13">
        <v>7</v>
      </c>
      <c r="J13">
        <v>0</v>
      </c>
      <c r="K13">
        <v>6012</v>
      </c>
      <c r="L13">
        <v>4521</v>
      </c>
      <c r="M13">
        <v>244</v>
      </c>
      <c r="N13">
        <v>4765</v>
      </c>
      <c r="O13">
        <v>731.04</v>
      </c>
      <c r="P13">
        <v>656.71</v>
      </c>
      <c r="Q13">
        <v>17.46</v>
      </c>
      <c r="R13">
        <v>17.46</v>
      </c>
      <c r="S13">
        <v>5.2</v>
      </c>
      <c r="T13">
        <v>44</v>
      </c>
      <c r="U13">
        <v>39</v>
      </c>
      <c r="V13" t="s">
        <v>28</v>
      </c>
      <c r="W13">
        <v>12</v>
      </c>
      <c r="X13" t="b">
        <f>(G13="D")</f>
        <v>0</v>
      </c>
      <c r="Y13" t="b">
        <f t="shared" si="13"/>
        <v>1</v>
      </c>
      <c r="Z13" t="b">
        <f t="shared" si="14"/>
        <v>0</v>
      </c>
      <c r="AA13" t="b">
        <f t="shared" ref="AA13:AA15" si="15">AND(Y12,X13)</f>
        <v>0</v>
      </c>
      <c r="AB13" t="b">
        <f t="shared" si="12"/>
        <v>0</v>
      </c>
      <c r="AC13" t="b">
        <f>NOT(G12=G13)</f>
        <v>0</v>
      </c>
      <c r="AD13" t="b">
        <f t="shared" ref="AD13:AD15" si="16">AND(X13,X12)</f>
        <v>0</v>
      </c>
      <c r="AE13" t="b">
        <f t="shared" ref="AE13:AE15" si="17">AND(Y12,Y13)</f>
        <v>1</v>
      </c>
      <c r="AN13" t="str">
        <f>G160</f>
        <v>N</v>
      </c>
      <c r="AO13" t="str">
        <f>G162</f>
        <v>N</v>
      </c>
    </row>
    <row r="14" spans="1:41" x14ac:dyDescent="0.2">
      <c r="A14" t="s">
        <v>22</v>
      </c>
      <c r="B14">
        <v>9001</v>
      </c>
      <c r="C14" t="s">
        <v>23</v>
      </c>
      <c r="D14">
        <v>1</v>
      </c>
      <c r="E14" t="s">
        <v>24</v>
      </c>
      <c r="F14" t="s">
        <v>33</v>
      </c>
      <c r="G14" t="s">
        <v>26</v>
      </c>
      <c r="H14" t="s">
        <v>27</v>
      </c>
      <c r="I14">
        <v>8</v>
      </c>
      <c r="J14">
        <v>0</v>
      </c>
      <c r="K14">
        <v>6012</v>
      </c>
      <c r="L14">
        <v>4803</v>
      </c>
      <c r="M14">
        <v>202</v>
      </c>
      <c r="N14">
        <v>5005</v>
      </c>
      <c r="O14">
        <v>548.59</v>
      </c>
      <c r="P14">
        <v>645.96</v>
      </c>
      <c r="Q14">
        <v>15.31</v>
      </c>
      <c r="R14">
        <v>15.31</v>
      </c>
      <c r="S14">
        <v>4.5</v>
      </c>
      <c r="T14">
        <v>25</v>
      </c>
      <c r="U14">
        <v>55</v>
      </c>
      <c r="V14" t="s">
        <v>28</v>
      </c>
      <c r="W14">
        <v>13</v>
      </c>
      <c r="X14" t="b">
        <f>(G14="D")</f>
        <v>0</v>
      </c>
      <c r="Y14" t="b">
        <f t="shared" si="13"/>
        <v>1</v>
      </c>
      <c r="Z14" t="b">
        <f t="shared" si="14"/>
        <v>0</v>
      </c>
      <c r="AA14" t="b">
        <f t="shared" si="15"/>
        <v>0</v>
      </c>
      <c r="AB14" t="b">
        <f t="shared" si="12"/>
        <v>0</v>
      </c>
      <c r="AC14" t="b">
        <f>NOT(G13=G14)</f>
        <v>0</v>
      </c>
      <c r="AD14" t="b">
        <f t="shared" si="16"/>
        <v>0</v>
      </c>
      <c r="AE14" t="b">
        <f t="shared" si="17"/>
        <v>1</v>
      </c>
      <c r="AN14" t="str">
        <f>G175</f>
        <v>N</v>
      </c>
      <c r="AO14" t="str">
        <f>G176</f>
        <v>D</v>
      </c>
    </row>
    <row r="15" spans="1:41" x14ac:dyDescent="0.2">
      <c r="A15" t="s">
        <v>22</v>
      </c>
      <c r="B15">
        <v>9001</v>
      </c>
      <c r="C15" t="s">
        <v>23</v>
      </c>
      <c r="D15">
        <v>1</v>
      </c>
      <c r="E15" t="s">
        <v>24</v>
      </c>
      <c r="F15" t="s">
        <v>33</v>
      </c>
      <c r="G15" t="s">
        <v>26</v>
      </c>
      <c r="H15" t="s">
        <v>27</v>
      </c>
      <c r="I15">
        <v>8</v>
      </c>
      <c r="J15">
        <v>0</v>
      </c>
      <c r="K15">
        <v>6012</v>
      </c>
      <c r="L15">
        <v>5109</v>
      </c>
      <c r="M15">
        <v>190</v>
      </c>
      <c r="N15">
        <v>5299</v>
      </c>
      <c r="O15">
        <v>542.08000000000004</v>
      </c>
      <c r="P15">
        <v>621.6</v>
      </c>
      <c r="Q15">
        <v>14.96</v>
      </c>
      <c r="R15">
        <v>14.96</v>
      </c>
      <c r="S15">
        <v>4.4000000000000004</v>
      </c>
      <c r="T15">
        <v>49</v>
      </c>
      <c r="U15">
        <v>98</v>
      </c>
      <c r="V15" t="s">
        <v>28</v>
      </c>
      <c r="W15">
        <v>15</v>
      </c>
      <c r="X15" t="b">
        <f>(G15="D")</f>
        <v>0</v>
      </c>
      <c r="Y15" t="b">
        <f t="shared" si="13"/>
        <v>1</v>
      </c>
      <c r="Z15" t="b">
        <f t="shared" si="14"/>
        <v>0</v>
      </c>
      <c r="AA15" t="b">
        <f t="shared" si="15"/>
        <v>0</v>
      </c>
      <c r="AB15" t="b">
        <f t="shared" si="12"/>
        <v>0</v>
      </c>
      <c r="AC15" t="b">
        <f>NOT(G14=G15)</f>
        <v>0</v>
      </c>
      <c r="AD15" t="b">
        <f t="shared" si="16"/>
        <v>0</v>
      </c>
      <c r="AE15" t="b">
        <f t="shared" si="17"/>
        <v>1</v>
      </c>
    </row>
    <row r="16" spans="1:41" hidden="1" x14ac:dyDescent="0.2">
      <c r="A16" t="s">
        <v>22</v>
      </c>
      <c r="B16">
        <v>9001</v>
      </c>
      <c r="C16" t="s">
        <v>23</v>
      </c>
      <c r="D16">
        <v>1</v>
      </c>
      <c r="E16" t="s">
        <v>24</v>
      </c>
      <c r="F16" t="s">
        <v>36</v>
      </c>
      <c r="G16" t="s">
        <v>26</v>
      </c>
      <c r="H16" t="s">
        <v>27</v>
      </c>
      <c r="I16">
        <v>13</v>
      </c>
      <c r="J16">
        <v>0</v>
      </c>
      <c r="K16">
        <v>6012</v>
      </c>
      <c r="L16">
        <v>1190</v>
      </c>
      <c r="M16">
        <v>65</v>
      </c>
      <c r="N16">
        <v>1256</v>
      </c>
      <c r="O16">
        <v>1125.3900000000001</v>
      </c>
      <c r="P16">
        <v>236.47</v>
      </c>
      <c r="Q16">
        <v>16.84</v>
      </c>
      <c r="R16">
        <v>16.84</v>
      </c>
      <c r="S16">
        <v>4.9000000000000004</v>
      </c>
      <c r="T16">
        <v>34</v>
      </c>
      <c r="U16">
        <v>20</v>
      </c>
      <c r="V16" t="s">
        <v>28</v>
      </c>
      <c r="W16">
        <v>6</v>
      </c>
      <c r="AC16" t="b">
        <f t="shared" ref="AC16:AC18" si="18">AND(Y15,Z16)</f>
        <v>1</v>
      </c>
    </row>
    <row r="17" spans="1:31" x14ac:dyDescent="0.2">
      <c r="A17" t="s">
        <v>22</v>
      </c>
      <c r="B17">
        <v>9001</v>
      </c>
      <c r="C17" t="s">
        <v>23</v>
      </c>
      <c r="D17">
        <v>1</v>
      </c>
      <c r="E17" t="s">
        <v>24</v>
      </c>
      <c r="F17" t="s">
        <v>25</v>
      </c>
      <c r="G17" t="s">
        <v>26</v>
      </c>
      <c r="H17" t="s">
        <v>27</v>
      </c>
      <c r="I17">
        <v>1</v>
      </c>
      <c r="J17">
        <v>0</v>
      </c>
      <c r="K17">
        <v>6012</v>
      </c>
      <c r="L17">
        <v>5694</v>
      </c>
      <c r="M17">
        <v>218</v>
      </c>
      <c r="N17">
        <v>5912</v>
      </c>
      <c r="O17">
        <v>1157.05</v>
      </c>
      <c r="P17">
        <v>878.69</v>
      </c>
      <c r="Q17">
        <v>18.079999999999998</v>
      </c>
      <c r="R17">
        <v>18.079999999999998</v>
      </c>
      <c r="S17">
        <v>5.3</v>
      </c>
      <c r="T17">
        <v>31</v>
      </c>
      <c r="U17">
        <v>22</v>
      </c>
      <c r="V17" t="s">
        <v>28</v>
      </c>
      <c r="W17">
        <v>16</v>
      </c>
      <c r="X17" t="b">
        <f t="shared" ref="X17" si="19">(G17="D")</f>
        <v>0</v>
      </c>
      <c r="Y17" t="b">
        <f>(G17="N")</f>
        <v>1</v>
      </c>
      <c r="Z17" t="b">
        <f>(G17="White Space")</f>
        <v>0</v>
      </c>
      <c r="AA17" t="b">
        <f>AND(Y15,X17)</f>
        <v>0</v>
      </c>
      <c r="AB17" t="b">
        <f>AND(X15,Y17)</f>
        <v>0</v>
      </c>
      <c r="AC17" t="b">
        <f>NOT(G15=G17)</f>
        <v>0</v>
      </c>
      <c r="AD17" t="b">
        <f>AND(X17,X15)</f>
        <v>0</v>
      </c>
      <c r="AE17" t="b">
        <f>AND(Y15,Y17)</f>
        <v>1</v>
      </c>
    </row>
    <row r="18" spans="1:31" hidden="1" x14ac:dyDescent="0.2">
      <c r="A18" t="s">
        <v>22</v>
      </c>
      <c r="B18">
        <v>9001</v>
      </c>
      <c r="C18" t="s">
        <v>23</v>
      </c>
      <c r="D18">
        <v>1</v>
      </c>
      <c r="E18" t="s">
        <v>24</v>
      </c>
      <c r="F18" t="s">
        <v>37</v>
      </c>
      <c r="G18" t="s">
        <v>31</v>
      </c>
      <c r="H18" t="s">
        <v>27</v>
      </c>
      <c r="I18">
        <v>14</v>
      </c>
      <c r="J18">
        <v>0</v>
      </c>
      <c r="K18">
        <v>6012</v>
      </c>
      <c r="L18">
        <v>679</v>
      </c>
      <c r="M18">
        <v>94</v>
      </c>
      <c r="N18">
        <v>773</v>
      </c>
      <c r="O18">
        <v>904.96</v>
      </c>
      <c r="P18">
        <v>230.66</v>
      </c>
      <c r="Q18">
        <v>15.84</v>
      </c>
      <c r="R18">
        <v>15.84</v>
      </c>
      <c r="S18">
        <v>4.7</v>
      </c>
      <c r="T18">
        <v>18</v>
      </c>
      <c r="U18">
        <v>20</v>
      </c>
      <c r="V18" t="s">
        <v>28</v>
      </c>
      <c r="W18">
        <v>4</v>
      </c>
      <c r="AC18" t="b">
        <f t="shared" si="18"/>
        <v>1</v>
      </c>
    </row>
    <row r="19" spans="1:31" x14ac:dyDescent="0.2">
      <c r="A19" t="s">
        <v>38</v>
      </c>
      <c r="B19">
        <v>9001</v>
      </c>
      <c r="C19" t="s">
        <v>23</v>
      </c>
      <c r="D19">
        <v>1</v>
      </c>
      <c r="E19" t="s">
        <v>39</v>
      </c>
      <c r="F19" t="s">
        <v>42</v>
      </c>
      <c r="G19" t="s">
        <v>42</v>
      </c>
      <c r="H19" t="s">
        <v>27</v>
      </c>
      <c r="I19">
        <v>17</v>
      </c>
      <c r="J19">
        <v>0</v>
      </c>
      <c r="K19">
        <v>6005</v>
      </c>
      <c r="L19">
        <v>0</v>
      </c>
      <c r="M19">
        <v>214</v>
      </c>
      <c r="N19">
        <v>214</v>
      </c>
      <c r="O19">
        <v>841.84</v>
      </c>
      <c r="P19">
        <v>564.74</v>
      </c>
      <c r="Q19">
        <v>14.94</v>
      </c>
      <c r="R19">
        <v>14.94</v>
      </c>
      <c r="S19">
        <v>4.4000000000000004</v>
      </c>
      <c r="T19">
        <v>19</v>
      </c>
      <c r="U19">
        <v>26</v>
      </c>
      <c r="V19" t="s">
        <v>28</v>
      </c>
      <c r="W19">
        <v>1</v>
      </c>
      <c r="X19" t="b">
        <f>(G19="D")</f>
        <v>0</v>
      </c>
      <c r="Y19" t="b">
        <f t="shared" ref="Y19:Y23" si="20">(G19="N")</f>
        <v>0</v>
      </c>
      <c r="Z19" t="b">
        <f t="shared" ref="Z19:Z23" si="21">(G19="White Space")</f>
        <v>1</v>
      </c>
      <c r="AA19" t="b">
        <f>AND(Y17,X19)</f>
        <v>0</v>
      </c>
      <c r="AB19" t="b">
        <f>AND(X17,Y19)</f>
        <v>0</v>
      </c>
      <c r="AC19" t="b">
        <f>AND(NOT(G17=G19),FALSE)</f>
        <v>0</v>
      </c>
      <c r="AD19" t="b">
        <f>AND(X19,X17,FALSE)</f>
        <v>0</v>
      </c>
      <c r="AE19" t="b">
        <f>AND(Y17,Y19,FALSE)</f>
        <v>0</v>
      </c>
    </row>
    <row r="20" spans="1:31" x14ac:dyDescent="0.2">
      <c r="A20" t="s">
        <v>38</v>
      </c>
      <c r="B20">
        <v>9001</v>
      </c>
      <c r="C20" t="s">
        <v>23</v>
      </c>
      <c r="D20">
        <v>1</v>
      </c>
      <c r="E20" t="s">
        <v>39</v>
      </c>
      <c r="F20" t="s">
        <v>35</v>
      </c>
      <c r="G20" t="s">
        <v>31</v>
      </c>
      <c r="H20" t="s">
        <v>27</v>
      </c>
      <c r="I20">
        <v>10</v>
      </c>
      <c r="J20">
        <v>0</v>
      </c>
      <c r="K20">
        <v>6005</v>
      </c>
      <c r="L20">
        <v>250</v>
      </c>
      <c r="M20">
        <v>197</v>
      </c>
      <c r="N20">
        <v>448</v>
      </c>
      <c r="O20">
        <v>925.32</v>
      </c>
      <c r="P20">
        <v>496.92</v>
      </c>
      <c r="Q20">
        <v>15.23</v>
      </c>
      <c r="R20">
        <v>15.23</v>
      </c>
      <c r="S20">
        <v>4.4000000000000004</v>
      </c>
      <c r="T20">
        <v>48</v>
      </c>
      <c r="U20">
        <v>37</v>
      </c>
      <c r="V20" t="s">
        <v>28</v>
      </c>
      <c r="W20">
        <v>2</v>
      </c>
      <c r="X20" t="b">
        <f t="shared" ref="X20:X22" si="22">(G20="D")</f>
        <v>1</v>
      </c>
      <c r="Y20" t="b">
        <f t="shared" si="20"/>
        <v>0</v>
      </c>
      <c r="Z20" t="b">
        <f t="shared" si="21"/>
        <v>0</v>
      </c>
      <c r="AA20" t="b">
        <f t="shared" ref="AA20:AA23" si="23">AND(Y19,X20)</f>
        <v>0</v>
      </c>
      <c r="AB20" t="b">
        <f t="shared" ref="AB20:AC24" si="24">AND(X19,Y20)</f>
        <v>0</v>
      </c>
      <c r="AC20" t="b">
        <f>NOT(G19=G20)</f>
        <v>1</v>
      </c>
      <c r="AD20" t="b">
        <f t="shared" ref="AD20:AD23" si="25">AND(X20,X19)</f>
        <v>0</v>
      </c>
      <c r="AE20" t="b">
        <f t="shared" ref="AE20:AE23" si="26">AND(Y19,Y20)</f>
        <v>0</v>
      </c>
    </row>
    <row r="21" spans="1:31" x14ac:dyDescent="0.2">
      <c r="A21" t="s">
        <v>38</v>
      </c>
      <c r="B21">
        <v>9001</v>
      </c>
      <c r="C21" t="s">
        <v>23</v>
      </c>
      <c r="D21">
        <v>1</v>
      </c>
      <c r="E21" t="s">
        <v>39</v>
      </c>
      <c r="F21" t="s">
        <v>34</v>
      </c>
      <c r="G21" t="s">
        <v>26</v>
      </c>
      <c r="H21" t="s">
        <v>27</v>
      </c>
      <c r="I21">
        <v>9</v>
      </c>
      <c r="J21">
        <v>0</v>
      </c>
      <c r="K21">
        <v>6005</v>
      </c>
      <c r="L21">
        <v>499</v>
      </c>
      <c r="M21">
        <v>148</v>
      </c>
      <c r="N21">
        <v>647</v>
      </c>
      <c r="O21">
        <v>1147.07</v>
      </c>
      <c r="P21">
        <v>450.95</v>
      </c>
      <c r="Q21">
        <v>15.41</v>
      </c>
      <c r="R21">
        <v>15.41</v>
      </c>
      <c r="S21">
        <v>4.5</v>
      </c>
      <c r="T21">
        <v>42</v>
      </c>
      <c r="U21">
        <v>19</v>
      </c>
      <c r="V21" t="s">
        <v>28</v>
      </c>
      <c r="W21">
        <v>3</v>
      </c>
      <c r="X21" t="b">
        <f>(G21="D")</f>
        <v>0</v>
      </c>
      <c r="Y21" t="b">
        <f t="shared" si="20"/>
        <v>1</v>
      </c>
      <c r="Z21" t="b">
        <f t="shared" si="21"/>
        <v>0</v>
      </c>
      <c r="AA21" t="b">
        <f t="shared" si="23"/>
        <v>0</v>
      </c>
      <c r="AB21" s="2" t="b">
        <f>AND(X20,Y21)</f>
        <v>1</v>
      </c>
      <c r="AC21" t="b">
        <f>NOT(G20=G21)</f>
        <v>1</v>
      </c>
      <c r="AD21" t="b">
        <f t="shared" si="25"/>
        <v>0</v>
      </c>
      <c r="AE21" t="b">
        <f t="shared" si="26"/>
        <v>0</v>
      </c>
    </row>
    <row r="22" spans="1:31" x14ac:dyDescent="0.2">
      <c r="A22" t="s">
        <v>38</v>
      </c>
      <c r="B22">
        <v>9001</v>
      </c>
      <c r="C22" t="s">
        <v>23</v>
      </c>
      <c r="D22">
        <v>1</v>
      </c>
      <c r="E22" t="s">
        <v>39</v>
      </c>
      <c r="F22" t="s">
        <v>40</v>
      </c>
      <c r="G22" t="s">
        <v>26</v>
      </c>
      <c r="H22" t="s">
        <v>27</v>
      </c>
      <c r="I22">
        <v>13</v>
      </c>
      <c r="J22">
        <v>0</v>
      </c>
      <c r="K22">
        <v>6005</v>
      </c>
      <c r="L22">
        <v>707</v>
      </c>
      <c r="M22">
        <v>216</v>
      </c>
      <c r="N22">
        <v>923</v>
      </c>
      <c r="O22">
        <v>1126.48</v>
      </c>
      <c r="P22">
        <v>207.89</v>
      </c>
      <c r="Q22">
        <v>15.74</v>
      </c>
      <c r="R22">
        <v>15.74</v>
      </c>
      <c r="S22">
        <v>4.5999999999999996</v>
      </c>
      <c r="T22">
        <v>26</v>
      </c>
      <c r="U22">
        <v>33</v>
      </c>
      <c r="V22" t="s">
        <v>28</v>
      </c>
      <c r="W22">
        <v>4</v>
      </c>
      <c r="X22" t="b">
        <f t="shared" si="22"/>
        <v>0</v>
      </c>
      <c r="Y22" t="b">
        <f t="shared" si="20"/>
        <v>1</v>
      </c>
      <c r="Z22" t="b">
        <f t="shared" si="21"/>
        <v>0</v>
      </c>
      <c r="AA22" t="b">
        <f t="shared" si="23"/>
        <v>0</v>
      </c>
      <c r="AB22" t="b">
        <f t="shared" si="24"/>
        <v>0</v>
      </c>
      <c r="AC22" t="b">
        <f>NOT(G21=G22)</f>
        <v>0</v>
      </c>
      <c r="AD22" t="b">
        <f t="shared" si="25"/>
        <v>0</v>
      </c>
      <c r="AE22" t="b">
        <f t="shared" si="26"/>
        <v>1</v>
      </c>
    </row>
    <row r="23" spans="1:31" x14ac:dyDescent="0.2">
      <c r="A23" t="s">
        <v>38</v>
      </c>
      <c r="B23">
        <v>9001</v>
      </c>
      <c r="C23" t="s">
        <v>23</v>
      </c>
      <c r="D23">
        <v>1</v>
      </c>
      <c r="E23" t="s">
        <v>39</v>
      </c>
      <c r="F23" t="s">
        <v>36</v>
      </c>
      <c r="G23" t="s">
        <v>26</v>
      </c>
      <c r="H23" t="s">
        <v>27</v>
      </c>
      <c r="I23">
        <v>14</v>
      </c>
      <c r="J23">
        <v>0</v>
      </c>
      <c r="K23">
        <v>6005</v>
      </c>
      <c r="L23">
        <v>955</v>
      </c>
      <c r="M23">
        <v>272</v>
      </c>
      <c r="N23">
        <v>1227</v>
      </c>
      <c r="O23">
        <v>915.82</v>
      </c>
      <c r="P23">
        <v>233.91</v>
      </c>
      <c r="Q23">
        <v>16.11</v>
      </c>
      <c r="R23">
        <v>16.11</v>
      </c>
      <c r="S23">
        <v>4.7</v>
      </c>
      <c r="T23">
        <v>41</v>
      </c>
      <c r="U23">
        <v>25</v>
      </c>
      <c r="V23" t="s">
        <v>28</v>
      </c>
      <c r="W23">
        <v>5</v>
      </c>
      <c r="X23" t="b">
        <f>(G23="D")</f>
        <v>0</v>
      </c>
      <c r="Y23" t="b">
        <f t="shared" si="20"/>
        <v>1</v>
      </c>
      <c r="Z23" t="b">
        <f t="shared" si="21"/>
        <v>0</v>
      </c>
      <c r="AA23" t="b">
        <f t="shared" si="23"/>
        <v>0</v>
      </c>
      <c r="AB23" t="b">
        <f t="shared" si="24"/>
        <v>0</v>
      </c>
      <c r="AC23" t="b">
        <f>NOT(G22=G23)</f>
        <v>0</v>
      </c>
      <c r="AD23" t="b">
        <f t="shared" si="25"/>
        <v>0</v>
      </c>
      <c r="AE23" t="b">
        <f t="shared" si="26"/>
        <v>1</v>
      </c>
    </row>
    <row r="24" spans="1:31" hidden="1" x14ac:dyDescent="0.2">
      <c r="A24" t="s">
        <v>38</v>
      </c>
      <c r="B24">
        <v>9001</v>
      </c>
      <c r="C24" t="s">
        <v>23</v>
      </c>
      <c r="D24">
        <v>1</v>
      </c>
      <c r="E24" t="s">
        <v>39</v>
      </c>
      <c r="F24" t="s">
        <v>29</v>
      </c>
      <c r="G24" t="s">
        <v>26</v>
      </c>
      <c r="H24" t="s">
        <v>27</v>
      </c>
      <c r="I24">
        <v>5</v>
      </c>
      <c r="J24">
        <v>0</v>
      </c>
      <c r="K24">
        <v>6005</v>
      </c>
      <c r="L24">
        <v>3502</v>
      </c>
      <c r="M24">
        <v>95</v>
      </c>
      <c r="N24">
        <v>3598</v>
      </c>
      <c r="O24">
        <v>1158.42</v>
      </c>
      <c r="P24">
        <v>721.33</v>
      </c>
      <c r="Q24">
        <v>17.11</v>
      </c>
      <c r="R24">
        <v>17.11</v>
      </c>
      <c r="S24">
        <v>5</v>
      </c>
      <c r="T24">
        <v>32</v>
      </c>
      <c r="U24">
        <v>19</v>
      </c>
      <c r="V24" t="s">
        <v>28</v>
      </c>
      <c r="W24">
        <v>15</v>
      </c>
      <c r="AC24" t="b">
        <f t="shared" si="24"/>
        <v>1</v>
      </c>
    </row>
    <row r="25" spans="1:31" x14ac:dyDescent="0.2">
      <c r="A25" t="s">
        <v>38</v>
      </c>
      <c r="B25">
        <v>9001</v>
      </c>
      <c r="C25" t="s">
        <v>23</v>
      </c>
      <c r="D25">
        <v>1</v>
      </c>
      <c r="E25" t="s">
        <v>39</v>
      </c>
      <c r="F25" t="s">
        <v>41</v>
      </c>
      <c r="G25" t="s">
        <v>31</v>
      </c>
      <c r="H25" t="s">
        <v>27</v>
      </c>
      <c r="I25">
        <v>16</v>
      </c>
      <c r="J25">
        <v>0</v>
      </c>
      <c r="K25">
        <v>6005</v>
      </c>
      <c r="L25">
        <v>1331</v>
      </c>
      <c r="M25">
        <v>197</v>
      </c>
      <c r="N25">
        <v>1529</v>
      </c>
      <c r="O25">
        <v>499.16</v>
      </c>
      <c r="P25">
        <v>201.94</v>
      </c>
      <c r="Q25">
        <v>16.61</v>
      </c>
      <c r="R25">
        <v>16.61</v>
      </c>
      <c r="S25">
        <v>4.9000000000000004</v>
      </c>
      <c r="T25">
        <v>18</v>
      </c>
      <c r="U25">
        <v>35</v>
      </c>
      <c r="V25" t="s">
        <v>28</v>
      </c>
      <c r="W25">
        <v>6</v>
      </c>
      <c r="X25" t="b">
        <f>(G25="D")</f>
        <v>1</v>
      </c>
      <c r="Y25" t="b">
        <f t="shared" ref="Y25:Y38" si="27">(G25="N")</f>
        <v>0</v>
      </c>
      <c r="Z25" t="b">
        <f t="shared" ref="Z25:Z38" si="28">(G25="White Space")</f>
        <v>0</v>
      </c>
      <c r="AA25" s="2" t="b">
        <f>AND(Y23,X25)</f>
        <v>1</v>
      </c>
      <c r="AB25" t="b">
        <f>AND(X23,Y25)</f>
        <v>0</v>
      </c>
      <c r="AC25" t="b">
        <f>NOT(G23=G25)</f>
        <v>1</v>
      </c>
      <c r="AD25" t="b">
        <f>AND(X25,X23)</f>
        <v>0</v>
      </c>
      <c r="AE25" t="b">
        <f>AND(Y23,Y25)</f>
        <v>0</v>
      </c>
    </row>
    <row r="26" spans="1:31" x14ac:dyDescent="0.2">
      <c r="A26" t="s">
        <v>38</v>
      </c>
      <c r="B26">
        <v>9001</v>
      </c>
      <c r="C26" t="s">
        <v>23</v>
      </c>
      <c r="D26">
        <v>1</v>
      </c>
      <c r="E26" t="s">
        <v>39</v>
      </c>
      <c r="F26" t="s">
        <v>29</v>
      </c>
      <c r="G26" t="s">
        <v>26</v>
      </c>
      <c r="H26" t="s">
        <v>27</v>
      </c>
      <c r="I26">
        <v>5</v>
      </c>
      <c r="J26">
        <v>0</v>
      </c>
      <c r="K26">
        <v>6005</v>
      </c>
      <c r="L26">
        <v>1611</v>
      </c>
      <c r="M26">
        <v>131</v>
      </c>
      <c r="N26">
        <v>1743</v>
      </c>
      <c r="O26">
        <v>1116.31</v>
      </c>
      <c r="P26">
        <v>665.38</v>
      </c>
      <c r="Q26">
        <v>17.41</v>
      </c>
      <c r="R26">
        <v>17.41</v>
      </c>
      <c r="S26">
        <v>5.0999999999999996</v>
      </c>
      <c r="T26">
        <v>18</v>
      </c>
      <c r="U26">
        <v>24</v>
      </c>
      <c r="V26" t="s">
        <v>28</v>
      </c>
      <c r="W26">
        <v>7</v>
      </c>
      <c r="X26" t="b">
        <f>(G26="D")</f>
        <v>0</v>
      </c>
      <c r="Y26" t="b">
        <f t="shared" si="27"/>
        <v>1</v>
      </c>
      <c r="Z26" t="b">
        <f t="shared" si="28"/>
        <v>0</v>
      </c>
      <c r="AA26" t="b">
        <f t="shared" ref="AA26:AA38" si="29">AND(Y25,X26)</f>
        <v>0</v>
      </c>
      <c r="AB26" s="2" t="b">
        <f>AND(X25,Y26)</f>
        <v>1</v>
      </c>
      <c r="AC26" t="b">
        <f t="shared" ref="AC26:AC38" si="30">NOT(G25=G26)</f>
        <v>1</v>
      </c>
      <c r="AD26" t="b">
        <f t="shared" ref="AD26:AD38" si="31">AND(X26,X25)</f>
        <v>0</v>
      </c>
      <c r="AE26" t="b">
        <f t="shared" ref="AE26:AE38" si="32">AND(Y25,Y26)</f>
        <v>0</v>
      </c>
    </row>
    <row r="27" spans="1:31" x14ac:dyDescent="0.2">
      <c r="A27" t="s">
        <v>38</v>
      </c>
      <c r="B27">
        <v>9001</v>
      </c>
      <c r="C27" t="s">
        <v>23</v>
      </c>
      <c r="D27">
        <v>1</v>
      </c>
      <c r="E27" t="s">
        <v>39</v>
      </c>
      <c r="F27" t="s">
        <v>29</v>
      </c>
      <c r="G27" t="s">
        <v>26</v>
      </c>
      <c r="H27" t="s">
        <v>27</v>
      </c>
      <c r="I27">
        <v>5</v>
      </c>
      <c r="J27">
        <v>0</v>
      </c>
      <c r="K27">
        <v>6005</v>
      </c>
      <c r="L27">
        <v>1765</v>
      </c>
      <c r="M27">
        <v>286</v>
      </c>
      <c r="N27">
        <v>2051</v>
      </c>
      <c r="O27">
        <v>1146.3699999999999</v>
      </c>
      <c r="P27">
        <v>684.28</v>
      </c>
      <c r="Q27">
        <v>17.46</v>
      </c>
      <c r="R27">
        <v>17.46</v>
      </c>
      <c r="S27">
        <v>5.2</v>
      </c>
      <c r="T27">
        <v>11</v>
      </c>
      <c r="U27">
        <v>22</v>
      </c>
      <c r="V27" t="s">
        <v>28</v>
      </c>
      <c r="W27">
        <v>8</v>
      </c>
      <c r="X27" t="b">
        <f t="shared" ref="X27:X38" si="33">(G27="D")</f>
        <v>0</v>
      </c>
      <c r="Y27" t="b">
        <f t="shared" si="27"/>
        <v>1</v>
      </c>
      <c r="Z27" t="b">
        <f t="shared" si="28"/>
        <v>0</v>
      </c>
      <c r="AA27" t="b">
        <f t="shared" si="29"/>
        <v>0</v>
      </c>
      <c r="AB27" t="b">
        <f t="shared" ref="AB27:AC39" si="34">AND(X26,Y27)</f>
        <v>0</v>
      </c>
      <c r="AC27" t="b">
        <f t="shared" si="30"/>
        <v>0</v>
      </c>
      <c r="AD27" t="b">
        <f t="shared" si="31"/>
        <v>0</v>
      </c>
      <c r="AE27" t="b">
        <f t="shared" si="32"/>
        <v>1</v>
      </c>
    </row>
    <row r="28" spans="1:31" x14ac:dyDescent="0.2">
      <c r="A28" t="s">
        <v>38</v>
      </c>
      <c r="B28">
        <v>9001</v>
      </c>
      <c r="C28" t="s">
        <v>23</v>
      </c>
      <c r="D28">
        <v>1</v>
      </c>
      <c r="E28" t="s">
        <v>39</v>
      </c>
      <c r="F28" t="s">
        <v>32</v>
      </c>
      <c r="G28" t="s">
        <v>26</v>
      </c>
      <c r="H28" t="s">
        <v>27</v>
      </c>
      <c r="I28">
        <v>6</v>
      </c>
      <c r="J28">
        <v>0</v>
      </c>
      <c r="K28">
        <v>6005</v>
      </c>
      <c r="L28">
        <v>2103</v>
      </c>
      <c r="M28">
        <v>186</v>
      </c>
      <c r="N28">
        <v>2289</v>
      </c>
      <c r="O28">
        <v>924.08</v>
      </c>
      <c r="P28">
        <v>694.11</v>
      </c>
      <c r="Q28">
        <v>17.53</v>
      </c>
      <c r="R28">
        <v>17.53</v>
      </c>
      <c r="S28">
        <v>5.2</v>
      </c>
      <c r="T28">
        <v>25</v>
      </c>
      <c r="U28">
        <v>20</v>
      </c>
      <c r="V28" t="s">
        <v>28</v>
      </c>
      <c r="W28">
        <v>9</v>
      </c>
      <c r="X28" t="b">
        <f>(G28="D")</f>
        <v>0</v>
      </c>
      <c r="Y28" t="b">
        <f t="shared" si="27"/>
        <v>1</v>
      </c>
      <c r="Z28" t="b">
        <f t="shared" si="28"/>
        <v>0</v>
      </c>
      <c r="AA28" t="b">
        <f t="shared" si="29"/>
        <v>0</v>
      </c>
      <c r="AB28" t="b">
        <f t="shared" si="34"/>
        <v>0</v>
      </c>
      <c r="AC28" t="b">
        <f t="shared" si="30"/>
        <v>0</v>
      </c>
      <c r="AD28" t="b">
        <f t="shared" si="31"/>
        <v>0</v>
      </c>
      <c r="AE28" t="b">
        <f t="shared" si="32"/>
        <v>1</v>
      </c>
    </row>
    <row r="29" spans="1:31" x14ac:dyDescent="0.2">
      <c r="A29" t="s">
        <v>38</v>
      </c>
      <c r="B29">
        <v>9001</v>
      </c>
      <c r="C29" t="s">
        <v>23</v>
      </c>
      <c r="D29">
        <v>1</v>
      </c>
      <c r="E29" t="s">
        <v>39</v>
      </c>
      <c r="F29" t="s">
        <v>33</v>
      </c>
      <c r="G29" t="s">
        <v>26</v>
      </c>
      <c r="H29" t="s">
        <v>27</v>
      </c>
      <c r="I29">
        <v>7</v>
      </c>
      <c r="J29">
        <v>0</v>
      </c>
      <c r="K29">
        <v>6005</v>
      </c>
      <c r="L29">
        <v>2325</v>
      </c>
      <c r="M29">
        <v>138</v>
      </c>
      <c r="N29">
        <v>2463</v>
      </c>
      <c r="O29">
        <v>748.69</v>
      </c>
      <c r="P29">
        <v>683.02</v>
      </c>
      <c r="Q29">
        <v>16.190000000000001</v>
      </c>
      <c r="R29">
        <v>16.190000000000001</v>
      </c>
      <c r="S29">
        <v>4.8</v>
      </c>
      <c r="T29">
        <v>26</v>
      </c>
      <c r="U29">
        <v>24</v>
      </c>
      <c r="V29" t="s">
        <v>28</v>
      </c>
      <c r="W29">
        <v>10</v>
      </c>
      <c r="X29" t="b">
        <f t="shared" si="33"/>
        <v>0</v>
      </c>
      <c r="Y29" t="b">
        <f t="shared" si="27"/>
        <v>1</v>
      </c>
      <c r="Z29" t="b">
        <f t="shared" si="28"/>
        <v>0</v>
      </c>
      <c r="AA29" t="b">
        <f t="shared" si="29"/>
        <v>0</v>
      </c>
      <c r="AB29" t="b">
        <f t="shared" si="34"/>
        <v>0</v>
      </c>
      <c r="AC29" t="b">
        <f t="shared" si="30"/>
        <v>0</v>
      </c>
      <c r="AD29" t="b">
        <f t="shared" si="31"/>
        <v>0</v>
      </c>
      <c r="AE29" t="b">
        <f t="shared" si="32"/>
        <v>1</v>
      </c>
    </row>
    <row r="30" spans="1:31" x14ac:dyDescent="0.2">
      <c r="A30" t="s">
        <v>38</v>
      </c>
      <c r="B30">
        <v>9001</v>
      </c>
      <c r="C30" t="s">
        <v>23</v>
      </c>
      <c r="D30">
        <v>1</v>
      </c>
      <c r="E30" t="s">
        <v>39</v>
      </c>
      <c r="F30" t="s">
        <v>33</v>
      </c>
      <c r="G30" t="s">
        <v>26</v>
      </c>
      <c r="H30" t="s">
        <v>27</v>
      </c>
      <c r="I30">
        <v>7</v>
      </c>
      <c r="J30">
        <v>0</v>
      </c>
      <c r="K30">
        <v>6005</v>
      </c>
      <c r="L30">
        <v>2489</v>
      </c>
      <c r="M30">
        <v>131</v>
      </c>
      <c r="N30">
        <v>2621</v>
      </c>
      <c r="O30">
        <v>755.31</v>
      </c>
      <c r="P30">
        <v>670.42</v>
      </c>
      <c r="Q30">
        <v>16.28</v>
      </c>
      <c r="R30">
        <v>16.28</v>
      </c>
      <c r="S30">
        <v>4.8</v>
      </c>
      <c r="T30">
        <v>37</v>
      </c>
      <c r="U30">
        <v>31</v>
      </c>
      <c r="V30" t="s">
        <v>28</v>
      </c>
      <c r="W30">
        <v>11</v>
      </c>
      <c r="X30" t="b">
        <f>(G30="D")</f>
        <v>0</v>
      </c>
      <c r="Y30" t="b">
        <f t="shared" si="27"/>
        <v>1</v>
      </c>
      <c r="Z30" t="b">
        <f t="shared" si="28"/>
        <v>0</v>
      </c>
      <c r="AA30" t="b">
        <f t="shared" si="29"/>
        <v>0</v>
      </c>
      <c r="AB30" t="b">
        <f t="shared" si="34"/>
        <v>0</v>
      </c>
      <c r="AC30" t="b">
        <f t="shared" si="30"/>
        <v>0</v>
      </c>
      <c r="AD30" t="b">
        <f t="shared" si="31"/>
        <v>0</v>
      </c>
      <c r="AE30" t="b">
        <f t="shared" si="32"/>
        <v>1</v>
      </c>
    </row>
    <row r="31" spans="1:31" x14ac:dyDescent="0.2">
      <c r="A31" t="s">
        <v>38</v>
      </c>
      <c r="B31">
        <v>9001</v>
      </c>
      <c r="C31" t="s">
        <v>23</v>
      </c>
      <c r="D31">
        <v>1</v>
      </c>
      <c r="E31" t="s">
        <v>39</v>
      </c>
      <c r="F31" t="s">
        <v>29</v>
      </c>
      <c r="G31" t="s">
        <v>26</v>
      </c>
      <c r="H31" t="s">
        <v>27</v>
      </c>
      <c r="I31">
        <v>5</v>
      </c>
      <c r="J31">
        <v>0</v>
      </c>
      <c r="K31">
        <v>6005</v>
      </c>
      <c r="L31">
        <v>2676</v>
      </c>
      <c r="M31">
        <v>368</v>
      </c>
      <c r="N31">
        <v>3044</v>
      </c>
      <c r="O31">
        <v>1166.8599999999999</v>
      </c>
      <c r="P31">
        <v>687.65</v>
      </c>
      <c r="Q31">
        <v>17.600000000000001</v>
      </c>
      <c r="R31">
        <v>17.600000000000001</v>
      </c>
      <c r="S31">
        <v>5.2</v>
      </c>
      <c r="T31">
        <v>29</v>
      </c>
      <c r="U31">
        <v>24</v>
      </c>
      <c r="V31" t="s">
        <v>28</v>
      </c>
      <c r="W31">
        <v>12</v>
      </c>
      <c r="X31" t="b">
        <f t="shared" si="33"/>
        <v>0</v>
      </c>
      <c r="Y31" t="b">
        <f t="shared" si="27"/>
        <v>1</v>
      </c>
      <c r="Z31" t="b">
        <f t="shared" si="28"/>
        <v>0</v>
      </c>
      <c r="AA31" t="b">
        <f t="shared" si="29"/>
        <v>0</v>
      </c>
      <c r="AB31" t="b">
        <f t="shared" si="34"/>
        <v>0</v>
      </c>
      <c r="AC31" t="b">
        <f t="shared" si="30"/>
        <v>0</v>
      </c>
      <c r="AD31" t="b">
        <f t="shared" si="31"/>
        <v>0</v>
      </c>
      <c r="AE31" t="b">
        <f t="shared" si="32"/>
        <v>1</v>
      </c>
    </row>
    <row r="32" spans="1:31" x14ac:dyDescent="0.2">
      <c r="A32" t="s">
        <v>38</v>
      </c>
      <c r="B32">
        <v>9001</v>
      </c>
      <c r="C32" t="s">
        <v>23</v>
      </c>
      <c r="D32">
        <v>1</v>
      </c>
      <c r="E32" t="s">
        <v>39</v>
      </c>
      <c r="F32" t="s">
        <v>29</v>
      </c>
      <c r="G32" t="s">
        <v>26</v>
      </c>
      <c r="H32" t="s">
        <v>27</v>
      </c>
      <c r="I32">
        <v>5</v>
      </c>
      <c r="J32">
        <v>0</v>
      </c>
      <c r="K32">
        <v>6005</v>
      </c>
      <c r="L32">
        <v>3076</v>
      </c>
      <c r="M32">
        <v>141</v>
      </c>
      <c r="N32">
        <v>3218</v>
      </c>
      <c r="O32">
        <v>1155.72</v>
      </c>
      <c r="P32">
        <v>637.66</v>
      </c>
      <c r="Q32">
        <v>17.52</v>
      </c>
      <c r="R32">
        <v>17.52</v>
      </c>
      <c r="S32">
        <v>5.0999999999999996</v>
      </c>
      <c r="T32">
        <v>15</v>
      </c>
      <c r="U32">
        <v>33</v>
      </c>
      <c r="V32" t="s">
        <v>28</v>
      </c>
      <c r="W32">
        <v>13</v>
      </c>
      <c r="X32" t="b">
        <f t="shared" si="33"/>
        <v>0</v>
      </c>
      <c r="Y32" t="b">
        <f t="shared" si="27"/>
        <v>1</v>
      </c>
      <c r="Z32" t="b">
        <f t="shared" si="28"/>
        <v>0</v>
      </c>
      <c r="AA32" t="b">
        <f t="shared" si="29"/>
        <v>0</v>
      </c>
      <c r="AB32" t="b">
        <f t="shared" si="34"/>
        <v>0</v>
      </c>
      <c r="AC32" t="b">
        <f t="shared" si="30"/>
        <v>0</v>
      </c>
      <c r="AD32" t="b">
        <f t="shared" si="31"/>
        <v>0</v>
      </c>
      <c r="AE32" t="b">
        <f t="shared" si="32"/>
        <v>1</v>
      </c>
    </row>
    <row r="33" spans="1:31" x14ac:dyDescent="0.2">
      <c r="A33" t="s">
        <v>38</v>
      </c>
      <c r="B33">
        <v>9001</v>
      </c>
      <c r="C33" t="s">
        <v>23</v>
      </c>
      <c r="D33">
        <v>1</v>
      </c>
      <c r="E33" t="s">
        <v>39</v>
      </c>
      <c r="F33" t="s">
        <v>29</v>
      </c>
      <c r="G33" t="s">
        <v>26</v>
      </c>
      <c r="H33" t="s">
        <v>27</v>
      </c>
      <c r="I33">
        <v>5</v>
      </c>
      <c r="J33">
        <v>0</v>
      </c>
      <c r="K33">
        <v>6005</v>
      </c>
      <c r="L33">
        <v>3272</v>
      </c>
      <c r="M33">
        <v>138</v>
      </c>
      <c r="N33">
        <v>3410</v>
      </c>
      <c r="O33">
        <v>1181.8399999999999</v>
      </c>
      <c r="P33">
        <v>703.4</v>
      </c>
      <c r="Q33">
        <v>17.34</v>
      </c>
      <c r="R33">
        <v>17.34</v>
      </c>
      <c r="S33">
        <v>5.0999999999999996</v>
      </c>
      <c r="T33">
        <v>31</v>
      </c>
      <c r="U33">
        <v>35</v>
      </c>
      <c r="V33" t="s">
        <v>28</v>
      </c>
      <c r="W33">
        <v>14</v>
      </c>
      <c r="X33" t="b">
        <f t="shared" si="33"/>
        <v>0</v>
      </c>
      <c r="Y33" t="b">
        <f t="shared" si="27"/>
        <v>1</v>
      </c>
      <c r="Z33" t="b">
        <f t="shared" si="28"/>
        <v>0</v>
      </c>
      <c r="AA33" t="b">
        <f t="shared" si="29"/>
        <v>0</v>
      </c>
      <c r="AB33" t="b">
        <f t="shared" si="34"/>
        <v>0</v>
      </c>
      <c r="AC33" t="b">
        <f t="shared" si="30"/>
        <v>0</v>
      </c>
      <c r="AD33" t="b">
        <f t="shared" si="31"/>
        <v>0</v>
      </c>
      <c r="AE33" t="b">
        <f t="shared" si="32"/>
        <v>1</v>
      </c>
    </row>
    <row r="34" spans="1:31" x14ac:dyDescent="0.2">
      <c r="A34" t="s">
        <v>38</v>
      </c>
      <c r="B34">
        <v>9001</v>
      </c>
      <c r="C34" t="s">
        <v>23</v>
      </c>
      <c r="D34">
        <v>1</v>
      </c>
      <c r="E34" t="s">
        <v>39</v>
      </c>
      <c r="F34" t="s">
        <v>29</v>
      </c>
      <c r="G34" t="s">
        <v>26</v>
      </c>
      <c r="H34" t="s">
        <v>27</v>
      </c>
      <c r="I34">
        <v>5</v>
      </c>
      <c r="J34">
        <v>0</v>
      </c>
      <c r="K34">
        <v>6005</v>
      </c>
      <c r="L34">
        <v>3874</v>
      </c>
      <c r="M34">
        <v>115</v>
      </c>
      <c r="N34">
        <v>3990</v>
      </c>
      <c r="O34">
        <v>1178.8399999999999</v>
      </c>
      <c r="P34">
        <v>668.85</v>
      </c>
      <c r="Q34">
        <v>17.13</v>
      </c>
      <c r="R34">
        <v>17.13</v>
      </c>
      <c r="S34">
        <v>5.0999999999999996</v>
      </c>
      <c r="T34">
        <v>12</v>
      </c>
      <c r="U34">
        <v>33</v>
      </c>
      <c r="V34" t="s">
        <v>28</v>
      </c>
      <c r="W34">
        <v>16</v>
      </c>
      <c r="X34" t="b">
        <f t="shared" si="33"/>
        <v>0</v>
      </c>
      <c r="Y34" t="b">
        <f t="shared" si="27"/>
        <v>1</v>
      </c>
      <c r="Z34" t="b">
        <f t="shared" si="28"/>
        <v>0</v>
      </c>
      <c r="AA34" t="b">
        <f t="shared" si="29"/>
        <v>0</v>
      </c>
      <c r="AB34" t="b">
        <f t="shared" si="34"/>
        <v>0</v>
      </c>
      <c r="AC34" t="b">
        <f t="shared" si="30"/>
        <v>0</v>
      </c>
      <c r="AD34" t="b">
        <f t="shared" si="31"/>
        <v>0</v>
      </c>
      <c r="AE34" t="b">
        <f t="shared" si="32"/>
        <v>1</v>
      </c>
    </row>
    <row r="35" spans="1:31" x14ac:dyDescent="0.2">
      <c r="A35" t="s">
        <v>38</v>
      </c>
      <c r="B35">
        <v>9001</v>
      </c>
      <c r="C35" t="s">
        <v>23</v>
      </c>
      <c r="D35">
        <v>1</v>
      </c>
      <c r="E35" t="s">
        <v>39</v>
      </c>
      <c r="F35" t="s">
        <v>42</v>
      </c>
      <c r="G35" t="s">
        <v>42</v>
      </c>
      <c r="H35" t="s">
        <v>27</v>
      </c>
      <c r="I35">
        <v>17</v>
      </c>
      <c r="J35">
        <v>0</v>
      </c>
      <c r="K35">
        <v>6005</v>
      </c>
      <c r="L35">
        <v>4350</v>
      </c>
      <c r="M35">
        <v>216</v>
      </c>
      <c r="N35">
        <v>4566</v>
      </c>
      <c r="O35">
        <v>1292</v>
      </c>
      <c r="P35">
        <v>650.02</v>
      </c>
      <c r="Q35">
        <v>17.28</v>
      </c>
      <c r="R35">
        <v>17.28</v>
      </c>
      <c r="S35">
        <v>5.0999999999999996</v>
      </c>
      <c r="T35">
        <v>15</v>
      </c>
      <c r="U35">
        <v>23</v>
      </c>
      <c r="V35" t="s">
        <v>28</v>
      </c>
      <c r="W35">
        <v>18</v>
      </c>
      <c r="X35" t="b">
        <f t="shared" si="33"/>
        <v>0</v>
      </c>
      <c r="Y35" t="b">
        <f t="shared" si="27"/>
        <v>0</v>
      </c>
      <c r="Z35" t="b">
        <f t="shared" si="28"/>
        <v>1</v>
      </c>
      <c r="AA35" t="b">
        <f t="shared" si="29"/>
        <v>0</v>
      </c>
      <c r="AB35" t="b">
        <f t="shared" si="34"/>
        <v>0</v>
      </c>
      <c r="AC35" t="b">
        <f t="shared" si="30"/>
        <v>1</v>
      </c>
      <c r="AD35" t="b">
        <f t="shared" si="31"/>
        <v>0</v>
      </c>
      <c r="AE35" t="b">
        <f t="shared" si="32"/>
        <v>0</v>
      </c>
    </row>
    <row r="36" spans="1:31" x14ac:dyDescent="0.2">
      <c r="A36" t="s">
        <v>38</v>
      </c>
      <c r="B36">
        <v>9001</v>
      </c>
      <c r="C36" t="s">
        <v>23</v>
      </c>
      <c r="D36">
        <v>1</v>
      </c>
      <c r="E36" t="s">
        <v>39</v>
      </c>
      <c r="F36" t="s">
        <v>29</v>
      </c>
      <c r="G36" t="s">
        <v>26</v>
      </c>
      <c r="H36" t="s">
        <v>27</v>
      </c>
      <c r="I36">
        <v>5</v>
      </c>
      <c r="J36">
        <v>0</v>
      </c>
      <c r="K36">
        <v>6005</v>
      </c>
      <c r="L36">
        <v>4620</v>
      </c>
      <c r="M36">
        <v>258</v>
      </c>
      <c r="N36">
        <v>4879</v>
      </c>
      <c r="O36">
        <v>1130.0899999999999</v>
      </c>
      <c r="P36">
        <v>724.41</v>
      </c>
      <c r="Q36">
        <v>17.3</v>
      </c>
      <c r="R36">
        <v>17.3</v>
      </c>
      <c r="S36">
        <v>5.0999999999999996</v>
      </c>
      <c r="T36">
        <v>27</v>
      </c>
      <c r="U36">
        <v>31</v>
      </c>
      <c r="V36" t="s">
        <v>28</v>
      </c>
      <c r="W36">
        <v>19</v>
      </c>
      <c r="X36" t="b">
        <f t="shared" si="33"/>
        <v>0</v>
      </c>
      <c r="Y36" t="b">
        <f t="shared" si="27"/>
        <v>1</v>
      </c>
      <c r="Z36" t="b">
        <f t="shared" si="28"/>
        <v>0</v>
      </c>
      <c r="AA36" t="b">
        <f t="shared" si="29"/>
        <v>0</v>
      </c>
      <c r="AB36" t="b">
        <f t="shared" si="34"/>
        <v>0</v>
      </c>
      <c r="AC36" t="b">
        <f t="shared" si="30"/>
        <v>1</v>
      </c>
      <c r="AD36" t="b">
        <f t="shared" si="31"/>
        <v>0</v>
      </c>
      <c r="AE36" t="b">
        <f t="shared" si="32"/>
        <v>0</v>
      </c>
    </row>
    <row r="37" spans="1:31" x14ac:dyDescent="0.2">
      <c r="A37" t="s">
        <v>38</v>
      </c>
      <c r="B37">
        <v>9001</v>
      </c>
      <c r="C37" t="s">
        <v>23</v>
      </c>
      <c r="D37">
        <v>1</v>
      </c>
      <c r="E37" t="s">
        <v>39</v>
      </c>
      <c r="F37" t="s">
        <v>29</v>
      </c>
      <c r="G37" t="s">
        <v>26</v>
      </c>
      <c r="H37" t="s">
        <v>27</v>
      </c>
      <c r="I37">
        <v>5</v>
      </c>
      <c r="J37">
        <v>0</v>
      </c>
      <c r="K37">
        <v>6005</v>
      </c>
      <c r="L37">
        <v>4902</v>
      </c>
      <c r="M37">
        <v>244</v>
      </c>
      <c r="N37">
        <v>5147</v>
      </c>
      <c r="O37">
        <v>1158.7</v>
      </c>
      <c r="P37">
        <v>718.23</v>
      </c>
      <c r="Q37">
        <v>17.21</v>
      </c>
      <c r="R37">
        <v>17.21</v>
      </c>
      <c r="S37">
        <v>5</v>
      </c>
      <c r="T37">
        <v>36</v>
      </c>
      <c r="U37">
        <v>29</v>
      </c>
      <c r="V37" t="s">
        <v>28</v>
      </c>
      <c r="W37">
        <v>20</v>
      </c>
      <c r="X37" t="b">
        <f t="shared" si="33"/>
        <v>0</v>
      </c>
      <c r="Y37" t="b">
        <f t="shared" si="27"/>
        <v>1</v>
      </c>
      <c r="Z37" t="b">
        <f t="shared" si="28"/>
        <v>0</v>
      </c>
      <c r="AA37" t="b">
        <f t="shared" si="29"/>
        <v>0</v>
      </c>
      <c r="AB37" t="b">
        <f t="shared" si="34"/>
        <v>0</v>
      </c>
      <c r="AC37" t="b">
        <f t="shared" si="30"/>
        <v>0</v>
      </c>
      <c r="AD37" t="b">
        <f t="shared" si="31"/>
        <v>0</v>
      </c>
      <c r="AE37" t="b">
        <f t="shared" si="32"/>
        <v>1</v>
      </c>
    </row>
    <row r="38" spans="1:31" x14ac:dyDescent="0.2">
      <c r="A38" t="s">
        <v>38</v>
      </c>
      <c r="B38">
        <v>9001</v>
      </c>
      <c r="C38" t="s">
        <v>23</v>
      </c>
      <c r="D38">
        <v>1</v>
      </c>
      <c r="E38" t="s">
        <v>39</v>
      </c>
      <c r="F38" t="s">
        <v>32</v>
      </c>
      <c r="G38" t="s">
        <v>26</v>
      </c>
      <c r="H38" t="s">
        <v>27</v>
      </c>
      <c r="I38">
        <v>6</v>
      </c>
      <c r="J38">
        <v>0</v>
      </c>
      <c r="K38">
        <v>6005</v>
      </c>
      <c r="L38">
        <v>5187</v>
      </c>
      <c r="M38">
        <v>398</v>
      </c>
      <c r="N38">
        <v>5585</v>
      </c>
      <c r="O38">
        <v>949.48</v>
      </c>
      <c r="P38">
        <v>709.97</v>
      </c>
      <c r="Q38">
        <v>17.34</v>
      </c>
      <c r="R38">
        <v>17.34</v>
      </c>
      <c r="S38">
        <v>5</v>
      </c>
      <c r="T38">
        <v>30</v>
      </c>
      <c r="U38">
        <v>23</v>
      </c>
      <c r="V38" t="s">
        <v>28</v>
      </c>
      <c r="W38">
        <v>21</v>
      </c>
      <c r="X38" t="b">
        <f t="shared" si="33"/>
        <v>0</v>
      </c>
      <c r="Y38" t="b">
        <f t="shared" si="27"/>
        <v>1</v>
      </c>
      <c r="Z38" t="b">
        <f t="shared" si="28"/>
        <v>0</v>
      </c>
      <c r="AA38" t="b">
        <f t="shared" si="29"/>
        <v>0</v>
      </c>
      <c r="AB38" t="b">
        <f t="shared" si="34"/>
        <v>0</v>
      </c>
      <c r="AC38" t="b">
        <f t="shared" si="30"/>
        <v>0</v>
      </c>
      <c r="AD38" t="b">
        <f t="shared" si="31"/>
        <v>0</v>
      </c>
      <c r="AE38" t="b">
        <f t="shared" si="32"/>
        <v>1</v>
      </c>
    </row>
    <row r="39" spans="1:31" hidden="1" x14ac:dyDescent="0.2">
      <c r="A39" t="s">
        <v>38</v>
      </c>
      <c r="B39">
        <v>9001</v>
      </c>
      <c r="C39" t="s">
        <v>23</v>
      </c>
      <c r="D39">
        <v>1</v>
      </c>
      <c r="E39" t="s">
        <v>39</v>
      </c>
      <c r="F39" t="s">
        <v>42</v>
      </c>
      <c r="G39" t="s">
        <v>42</v>
      </c>
      <c r="H39" t="s">
        <v>27</v>
      </c>
      <c r="I39">
        <v>17</v>
      </c>
      <c r="J39">
        <v>0</v>
      </c>
      <c r="K39">
        <v>6005</v>
      </c>
      <c r="L39">
        <v>4022</v>
      </c>
      <c r="M39">
        <v>58</v>
      </c>
      <c r="N39">
        <v>4080</v>
      </c>
      <c r="O39">
        <v>1282.8599999999999</v>
      </c>
      <c r="P39">
        <v>592.17999999999995</v>
      </c>
      <c r="Q39">
        <v>17.190000000000001</v>
      </c>
      <c r="R39">
        <v>17.190000000000001</v>
      </c>
      <c r="S39">
        <v>5.0999999999999996</v>
      </c>
      <c r="T39">
        <v>40</v>
      </c>
      <c r="U39">
        <v>26</v>
      </c>
      <c r="V39" t="s">
        <v>28</v>
      </c>
      <c r="W39">
        <v>17</v>
      </c>
      <c r="AC39" t="b">
        <f t="shared" si="34"/>
        <v>1</v>
      </c>
    </row>
    <row r="40" spans="1:31" x14ac:dyDescent="0.2">
      <c r="A40" t="s">
        <v>38</v>
      </c>
      <c r="B40">
        <v>9001</v>
      </c>
      <c r="C40" t="s">
        <v>23</v>
      </c>
      <c r="D40">
        <v>1</v>
      </c>
      <c r="E40" t="s">
        <v>39</v>
      </c>
      <c r="F40" t="s">
        <v>29</v>
      </c>
      <c r="G40" t="s">
        <v>26</v>
      </c>
      <c r="H40" t="s">
        <v>27</v>
      </c>
      <c r="I40">
        <v>5</v>
      </c>
      <c r="J40">
        <v>0</v>
      </c>
      <c r="K40">
        <v>6005</v>
      </c>
      <c r="L40">
        <v>5643</v>
      </c>
      <c r="M40">
        <v>270</v>
      </c>
      <c r="N40">
        <v>5913</v>
      </c>
      <c r="O40">
        <v>1163.3399999999999</v>
      </c>
      <c r="P40">
        <v>702.89</v>
      </c>
      <c r="Q40">
        <v>17.2</v>
      </c>
      <c r="R40">
        <v>17.2</v>
      </c>
      <c r="S40">
        <v>5</v>
      </c>
      <c r="T40">
        <v>34</v>
      </c>
      <c r="U40">
        <v>41</v>
      </c>
      <c r="V40" t="s">
        <v>28</v>
      </c>
      <c r="W40">
        <v>22</v>
      </c>
      <c r="X40" t="b">
        <f>(G40="D")</f>
        <v>0</v>
      </c>
      <c r="Y40" t="b">
        <f>(G40="N")</f>
        <v>1</v>
      </c>
      <c r="Z40" t="b">
        <f>(G40="White Space")</f>
        <v>0</v>
      </c>
      <c r="AA40" t="b">
        <f>AND(Y38,X40)</f>
        <v>0</v>
      </c>
      <c r="AB40" t="b">
        <f>AND(X38,Y40)</f>
        <v>0</v>
      </c>
      <c r="AC40" t="b">
        <f>NOT(G38=G40)</f>
        <v>0</v>
      </c>
      <c r="AD40" t="b">
        <f>AND(X40,X38)</f>
        <v>0</v>
      </c>
      <c r="AE40" t="b">
        <f>AND(Y38,Y40)</f>
        <v>1</v>
      </c>
    </row>
    <row r="41" spans="1:31" hidden="1" x14ac:dyDescent="0.2">
      <c r="A41" t="s">
        <v>43</v>
      </c>
      <c r="B41">
        <v>9001</v>
      </c>
      <c r="C41" t="s">
        <v>23</v>
      </c>
      <c r="D41">
        <v>1</v>
      </c>
      <c r="E41" t="s">
        <v>44</v>
      </c>
      <c r="F41" t="s">
        <v>35</v>
      </c>
      <c r="G41" t="s">
        <v>31</v>
      </c>
      <c r="H41" t="s">
        <v>27</v>
      </c>
      <c r="I41">
        <v>10</v>
      </c>
      <c r="J41">
        <v>0</v>
      </c>
      <c r="K41">
        <v>6005</v>
      </c>
      <c r="L41">
        <v>417</v>
      </c>
      <c r="M41">
        <v>81</v>
      </c>
      <c r="N41">
        <v>499</v>
      </c>
      <c r="O41">
        <v>891.81</v>
      </c>
      <c r="P41">
        <v>461.68</v>
      </c>
      <c r="Q41">
        <v>14.47</v>
      </c>
      <c r="R41">
        <v>14.47</v>
      </c>
      <c r="S41">
        <v>4.3</v>
      </c>
      <c r="T41">
        <v>11</v>
      </c>
      <c r="U41">
        <v>15</v>
      </c>
      <c r="V41" t="s">
        <v>28</v>
      </c>
      <c r="W41">
        <v>3</v>
      </c>
      <c r="AC41" t="b">
        <f t="shared" ref="AC41" si="35">AND(Y40,Z41)</f>
        <v>1</v>
      </c>
    </row>
    <row r="42" spans="1:31" x14ac:dyDescent="0.2">
      <c r="A42" t="s">
        <v>43</v>
      </c>
      <c r="B42">
        <v>9001</v>
      </c>
      <c r="C42" t="s">
        <v>23</v>
      </c>
      <c r="D42">
        <v>1</v>
      </c>
      <c r="E42" t="s">
        <v>44</v>
      </c>
      <c r="F42" t="s">
        <v>42</v>
      </c>
      <c r="G42" t="s">
        <v>42</v>
      </c>
      <c r="H42" t="s">
        <v>27</v>
      </c>
      <c r="I42">
        <v>17</v>
      </c>
      <c r="J42">
        <v>0</v>
      </c>
      <c r="K42">
        <v>6005</v>
      </c>
      <c r="L42">
        <v>0</v>
      </c>
      <c r="M42">
        <v>198</v>
      </c>
      <c r="N42">
        <v>199</v>
      </c>
      <c r="O42">
        <v>830.11</v>
      </c>
      <c r="P42">
        <v>537.1</v>
      </c>
      <c r="Q42">
        <v>14.03</v>
      </c>
      <c r="R42">
        <v>14.03</v>
      </c>
      <c r="S42">
        <v>4.0999999999999996</v>
      </c>
      <c r="T42">
        <v>28</v>
      </c>
      <c r="U42">
        <v>27</v>
      </c>
      <c r="V42" t="s">
        <v>28</v>
      </c>
      <c r="W42">
        <v>1</v>
      </c>
      <c r="X42" t="b">
        <f t="shared" ref="X42:X48" si="36">(G42="D")</f>
        <v>0</v>
      </c>
      <c r="Y42" t="b">
        <f t="shared" ref="Y42:Y48" si="37">(G42="N")</f>
        <v>0</v>
      </c>
      <c r="Z42" t="b">
        <f t="shared" ref="Z42:Z48" si="38">(G42="White Space")</f>
        <v>1</v>
      </c>
      <c r="AA42" t="b">
        <f>AND(Y40,X42)</f>
        <v>0</v>
      </c>
      <c r="AB42" t="b">
        <f>AND(X40,Y42)</f>
        <v>0</v>
      </c>
      <c r="AC42" t="b">
        <f>AND(NOT(G40=G42),FALSE)</f>
        <v>0</v>
      </c>
      <c r="AD42" t="b">
        <f>AND(X42,X40,FALSE)</f>
        <v>0</v>
      </c>
      <c r="AE42" t="b">
        <f>AND(Y40,Y42,FALSE)</f>
        <v>0</v>
      </c>
    </row>
    <row r="43" spans="1:31" x14ac:dyDescent="0.2">
      <c r="A43" t="s">
        <v>43</v>
      </c>
      <c r="B43">
        <v>9001</v>
      </c>
      <c r="C43" t="s">
        <v>23</v>
      </c>
      <c r="D43">
        <v>1</v>
      </c>
      <c r="E43" t="s">
        <v>44</v>
      </c>
      <c r="F43" t="s">
        <v>40</v>
      </c>
      <c r="G43" t="s">
        <v>26</v>
      </c>
      <c r="H43" t="s">
        <v>27</v>
      </c>
      <c r="I43">
        <v>11</v>
      </c>
      <c r="J43">
        <v>0</v>
      </c>
      <c r="K43">
        <v>6005</v>
      </c>
      <c r="L43">
        <v>261</v>
      </c>
      <c r="M43">
        <v>107</v>
      </c>
      <c r="N43">
        <v>369</v>
      </c>
      <c r="O43">
        <v>791.92</v>
      </c>
      <c r="P43">
        <v>492.92</v>
      </c>
      <c r="Q43">
        <v>14.31</v>
      </c>
      <c r="R43">
        <v>14.31</v>
      </c>
      <c r="S43">
        <v>4.3</v>
      </c>
      <c r="T43">
        <v>23</v>
      </c>
      <c r="U43">
        <v>13</v>
      </c>
      <c r="V43" t="s">
        <v>28</v>
      </c>
      <c r="W43">
        <v>2</v>
      </c>
      <c r="X43" t="b">
        <f t="shared" si="36"/>
        <v>0</v>
      </c>
      <c r="Y43" t="b">
        <f t="shared" si="37"/>
        <v>1</v>
      </c>
      <c r="Z43" t="b">
        <f t="shared" si="38"/>
        <v>0</v>
      </c>
      <c r="AA43" t="b">
        <f t="shared" ref="AA43:AA48" si="39">AND(Y42,X43)</f>
        <v>0</v>
      </c>
      <c r="AB43" t="b">
        <f t="shared" ref="AB43:AC49" si="40">AND(X42,Y43)</f>
        <v>0</v>
      </c>
      <c r="AC43" t="b">
        <f t="shared" ref="AC43:AC48" si="41">NOT(G42=G43)</f>
        <v>1</v>
      </c>
      <c r="AD43" t="b">
        <f t="shared" ref="AD43:AD48" si="42">AND(X43,X42)</f>
        <v>0</v>
      </c>
      <c r="AE43" t="b">
        <f t="shared" ref="AE43:AE48" si="43">AND(Y42,Y43)</f>
        <v>0</v>
      </c>
    </row>
    <row r="44" spans="1:31" x14ac:dyDescent="0.2">
      <c r="A44" t="s">
        <v>43</v>
      </c>
      <c r="B44">
        <v>9001</v>
      </c>
      <c r="C44" t="s">
        <v>23</v>
      </c>
      <c r="D44">
        <v>1</v>
      </c>
      <c r="E44" t="s">
        <v>44</v>
      </c>
      <c r="F44" t="s">
        <v>40</v>
      </c>
      <c r="G44" t="s">
        <v>26</v>
      </c>
      <c r="H44" t="s">
        <v>27</v>
      </c>
      <c r="I44">
        <v>11</v>
      </c>
      <c r="J44">
        <v>0</v>
      </c>
      <c r="K44">
        <v>6005</v>
      </c>
      <c r="L44">
        <v>537</v>
      </c>
      <c r="M44">
        <v>142</v>
      </c>
      <c r="N44">
        <v>679</v>
      </c>
      <c r="O44">
        <v>719.68</v>
      </c>
      <c r="P44">
        <v>402.35</v>
      </c>
      <c r="Q44">
        <v>14.25</v>
      </c>
      <c r="R44">
        <v>14.25</v>
      </c>
      <c r="S44">
        <v>4.2</v>
      </c>
      <c r="T44">
        <v>23</v>
      </c>
      <c r="U44">
        <v>40</v>
      </c>
      <c r="V44" t="s">
        <v>28</v>
      </c>
      <c r="W44">
        <v>4</v>
      </c>
      <c r="X44" t="b">
        <f t="shared" si="36"/>
        <v>0</v>
      </c>
      <c r="Y44" t="b">
        <f t="shared" si="37"/>
        <v>1</v>
      </c>
      <c r="Z44" t="b">
        <f t="shared" si="38"/>
        <v>0</v>
      </c>
      <c r="AA44" t="b">
        <f t="shared" si="39"/>
        <v>0</v>
      </c>
      <c r="AB44" t="b">
        <f t="shared" si="40"/>
        <v>0</v>
      </c>
      <c r="AC44" t="b">
        <f t="shared" si="41"/>
        <v>0</v>
      </c>
      <c r="AD44" t="b">
        <f t="shared" si="42"/>
        <v>0</v>
      </c>
      <c r="AE44" t="b">
        <f t="shared" si="43"/>
        <v>1</v>
      </c>
    </row>
    <row r="45" spans="1:31" x14ac:dyDescent="0.2">
      <c r="A45" t="s">
        <v>43</v>
      </c>
      <c r="B45">
        <v>9001</v>
      </c>
      <c r="C45" t="s">
        <v>23</v>
      </c>
      <c r="D45">
        <v>1</v>
      </c>
      <c r="E45" t="s">
        <v>44</v>
      </c>
      <c r="F45" t="s">
        <v>41</v>
      </c>
      <c r="G45" t="s">
        <v>31</v>
      </c>
      <c r="H45" t="s">
        <v>27</v>
      </c>
      <c r="I45">
        <v>15</v>
      </c>
      <c r="J45">
        <v>0</v>
      </c>
      <c r="K45">
        <v>6005</v>
      </c>
      <c r="L45">
        <v>739</v>
      </c>
      <c r="M45">
        <v>330</v>
      </c>
      <c r="N45">
        <v>1069</v>
      </c>
      <c r="O45">
        <v>656.92</v>
      </c>
      <c r="P45">
        <v>209.99</v>
      </c>
      <c r="Q45">
        <v>15.34</v>
      </c>
      <c r="R45">
        <v>15.34</v>
      </c>
      <c r="S45">
        <v>4.5</v>
      </c>
      <c r="T45">
        <v>60</v>
      </c>
      <c r="U45">
        <v>32</v>
      </c>
      <c r="V45" t="s">
        <v>28</v>
      </c>
      <c r="W45">
        <v>5</v>
      </c>
      <c r="X45" t="b">
        <f t="shared" si="36"/>
        <v>1</v>
      </c>
      <c r="Y45" t="b">
        <f t="shared" si="37"/>
        <v>0</v>
      </c>
      <c r="Z45" t="b">
        <f t="shared" si="38"/>
        <v>0</v>
      </c>
      <c r="AA45" s="2" t="b">
        <f t="shared" si="39"/>
        <v>1</v>
      </c>
      <c r="AB45" t="b">
        <f t="shared" si="40"/>
        <v>0</v>
      </c>
      <c r="AC45" t="b">
        <f t="shared" si="41"/>
        <v>1</v>
      </c>
      <c r="AD45" t="b">
        <f t="shared" si="42"/>
        <v>0</v>
      </c>
      <c r="AE45" t="b">
        <f t="shared" si="43"/>
        <v>0</v>
      </c>
    </row>
    <row r="46" spans="1:31" x14ac:dyDescent="0.2">
      <c r="A46" t="s">
        <v>43</v>
      </c>
      <c r="B46">
        <v>9001</v>
      </c>
      <c r="C46" t="s">
        <v>23</v>
      </c>
      <c r="D46">
        <v>1</v>
      </c>
      <c r="E46" t="s">
        <v>44</v>
      </c>
      <c r="F46" t="s">
        <v>47</v>
      </c>
      <c r="G46" t="s">
        <v>26</v>
      </c>
      <c r="H46" t="s">
        <v>27</v>
      </c>
      <c r="I46">
        <v>16</v>
      </c>
      <c r="J46">
        <v>0</v>
      </c>
      <c r="K46">
        <v>6005</v>
      </c>
      <c r="L46">
        <v>1109</v>
      </c>
      <c r="M46">
        <v>214</v>
      </c>
      <c r="N46">
        <v>1323</v>
      </c>
      <c r="O46">
        <v>491.67</v>
      </c>
      <c r="P46">
        <v>247.21</v>
      </c>
      <c r="Q46">
        <v>16.37</v>
      </c>
      <c r="R46">
        <v>16.37</v>
      </c>
      <c r="S46">
        <v>4.7</v>
      </c>
      <c r="T46">
        <v>30</v>
      </c>
      <c r="U46">
        <v>42</v>
      </c>
      <c r="V46" t="s">
        <v>28</v>
      </c>
      <c r="W46">
        <v>6</v>
      </c>
      <c r="X46" t="b">
        <f t="shared" si="36"/>
        <v>0</v>
      </c>
      <c r="Y46" t="b">
        <f t="shared" si="37"/>
        <v>1</v>
      </c>
      <c r="Z46" t="b">
        <f t="shared" si="38"/>
        <v>0</v>
      </c>
      <c r="AA46" t="b">
        <f t="shared" si="39"/>
        <v>0</v>
      </c>
      <c r="AB46" s="2" t="b">
        <f>AND(X45,Y46)</f>
        <v>1</v>
      </c>
      <c r="AC46" t="b">
        <f t="shared" si="41"/>
        <v>1</v>
      </c>
      <c r="AD46" t="b">
        <f t="shared" si="42"/>
        <v>0</v>
      </c>
      <c r="AE46" t="b">
        <f t="shared" si="43"/>
        <v>0</v>
      </c>
    </row>
    <row r="47" spans="1:31" x14ac:dyDescent="0.2">
      <c r="A47" t="s">
        <v>43</v>
      </c>
      <c r="B47">
        <v>9001</v>
      </c>
      <c r="C47" t="s">
        <v>23</v>
      </c>
      <c r="D47">
        <v>1</v>
      </c>
      <c r="E47" t="s">
        <v>44</v>
      </c>
      <c r="F47" t="s">
        <v>41</v>
      </c>
      <c r="G47" t="s">
        <v>31</v>
      </c>
      <c r="H47" t="s">
        <v>27</v>
      </c>
      <c r="I47">
        <v>15</v>
      </c>
      <c r="J47">
        <v>0</v>
      </c>
      <c r="K47">
        <v>6005</v>
      </c>
      <c r="L47">
        <v>1359</v>
      </c>
      <c r="M47">
        <v>146</v>
      </c>
      <c r="N47">
        <v>1505</v>
      </c>
      <c r="O47">
        <v>706.07</v>
      </c>
      <c r="P47">
        <v>228.91</v>
      </c>
      <c r="Q47">
        <v>16.22</v>
      </c>
      <c r="R47">
        <v>16.22</v>
      </c>
      <c r="S47">
        <v>4.7</v>
      </c>
      <c r="T47">
        <v>32</v>
      </c>
      <c r="U47">
        <v>27</v>
      </c>
      <c r="V47" t="s">
        <v>28</v>
      </c>
      <c r="W47">
        <v>7</v>
      </c>
      <c r="X47" t="b">
        <f t="shared" si="36"/>
        <v>1</v>
      </c>
      <c r="Y47" t="b">
        <f t="shared" si="37"/>
        <v>0</v>
      </c>
      <c r="Z47" t="b">
        <f t="shared" si="38"/>
        <v>0</v>
      </c>
      <c r="AA47" s="2" t="b">
        <f t="shared" si="39"/>
        <v>1</v>
      </c>
      <c r="AB47" t="b">
        <f t="shared" si="40"/>
        <v>0</v>
      </c>
      <c r="AC47" t="b">
        <f t="shared" si="41"/>
        <v>1</v>
      </c>
      <c r="AD47" t="b">
        <f t="shared" si="42"/>
        <v>0</v>
      </c>
      <c r="AE47" t="b">
        <f t="shared" si="43"/>
        <v>0</v>
      </c>
    </row>
    <row r="48" spans="1:31" x14ac:dyDescent="0.2">
      <c r="A48" t="s">
        <v>43</v>
      </c>
      <c r="B48">
        <v>9001</v>
      </c>
      <c r="C48" t="s">
        <v>23</v>
      </c>
      <c r="D48">
        <v>1</v>
      </c>
      <c r="E48" t="s">
        <v>44</v>
      </c>
      <c r="F48" t="s">
        <v>42</v>
      </c>
      <c r="G48" t="s">
        <v>42</v>
      </c>
      <c r="H48" t="s">
        <v>27</v>
      </c>
      <c r="I48">
        <v>17</v>
      </c>
      <c r="J48">
        <v>0</v>
      </c>
      <c r="K48">
        <v>6005</v>
      </c>
      <c r="L48">
        <v>1553</v>
      </c>
      <c r="M48">
        <v>157</v>
      </c>
      <c r="N48">
        <v>1711</v>
      </c>
      <c r="O48">
        <v>1057.45</v>
      </c>
      <c r="P48">
        <v>226.53</v>
      </c>
      <c r="Q48">
        <v>17.21</v>
      </c>
      <c r="R48">
        <v>17.21</v>
      </c>
      <c r="S48">
        <v>5</v>
      </c>
      <c r="T48">
        <v>38</v>
      </c>
      <c r="U48">
        <v>30</v>
      </c>
      <c r="V48" t="s">
        <v>28</v>
      </c>
      <c r="W48">
        <v>8</v>
      </c>
      <c r="X48" t="b">
        <f t="shared" si="36"/>
        <v>0</v>
      </c>
      <c r="Y48" t="b">
        <f t="shared" si="37"/>
        <v>0</v>
      </c>
      <c r="Z48" t="b">
        <f t="shared" si="38"/>
        <v>1</v>
      </c>
      <c r="AA48" t="b">
        <f t="shared" si="39"/>
        <v>0</v>
      </c>
      <c r="AB48" t="b">
        <f t="shared" si="40"/>
        <v>0</v>
      </c>
      <c r="AC48" t="b">
        <f t="shared" si="41"/>
        <v>1</v>
      </c>
      <c r="AD48" t="b">
        <f t="shared" si="42"/>
        <v>0</v>
      </c>
      <c r="AE48" t="b">
        <f t="shared" si="43"/>
        <v>0</v>
      </c>
    </row>
    <row r="49" spans="1:31" hidden="1" x14ac:dyDescent="0.2">
      <c r="A49" t="s">
        <v>43</v>
      </c>
      <c r="B49">
        <v>9001</v>
      </c>
      <c r="C49" t="s">
        <v>23</v>
      </c>
      <c r="D49">
        <v>1</v>
      </c>
      <c r="E49" t="s">
        <v>44</v>
      </c>
      <c r="F49" t="s">
        <v>36</v>
      </c>
      <c r="G49" t="s">
        <v>26</v>
      </c>
      <c r="H49" t="s">
        <v>27</v>
      </c>
      <c r="I49">
        <v>12</v>
      </c>
      <c r="J49">
        <v>0</v>
      </c>
      <c r="K49">
        <v>6005</v>
      </c>
      <c r="L49">
        <v>5545</v>
      </c>
      <c r="M49">
        <v>56</v>
      </c>
      <c r="N49">
        <v>5601</v>
      </c>
      <c r="O49">
        <v>505.65</v>
      </c>
      <c r="P49">
        <v>505</v>
      </c>
      <c r="Q49">
        <v>0</v>
      </c>
      <c r="R49">
        <v>0</v>
      </c>
      <c r="S49" t="s">
        <v>45</v>
      </c>
      <c r="T49">
        <v>14</v>
      </c>
      <c r="U49">
        <v>10</v>
      </c>
      <c r="V49" t="s">
        <v>28</v>
      </c>
      <c r="W49">
        <v>16</v>
      </c>
      <c r="AC49" t="b">
        <f t="shared" si="40"/>
        <v>0</v>
      </c>
    </row>
    <row r="50" spans="1:31" x14ac:dyDescent="0.2">
      <c r="A50" t="s">
        <v>43</v>
      </c>
      <c r="B50">
        <v>9001</v>
      </c>
      <c r="C50" t="s">
        <v>23</v>
      </c>
      <c r="D50">
        <v>1</v>
      </c>
      <c r="E50" t="s">
        <v>44</v>
      </c>
      <c r="F50" t="s">
        <v>46</v>
      </c>
      <c r="G50" t="s">
        <v>31</v>
      </c>
      <c r="H50" t="s">
        <v>27</v>
      </c>
      <c r="I50">
        <v>13</v>
      </c>
      <c r="J50">
        <v>0</v>
      </c>
      <c r="K50">
        <v>6005</v>
      </c>
      <c r="L50">
        <v>1731</v>
      </c>
      <c r="M50">
        <v>178</v>
      </c>
      <c r="N50">
        <v>1909</v>
      </c>
      <c r="O50">
        <v>1113.95</v>
      </c>
      <c r="P50">
        <v>239.02</v>
      </c>
      <c r="Q50">
        <v>17.100000000000001</v>
      </c>
      <c r="R50">
        <v>17.100000000000001</v>
      </c>
      <c r="S50">
        <v>5</v>
      </c>
      <c r="T50">
        <v>16</v>
      </c>
      <c r="U50">
        <v>17</v>
      </c>
      <c r="V50" t="s">
        <v>28</v>
      </c>
      <c r="W50">
        <v>9</v>
      </c>
      <c r="X50" t="b">
        <f t="shared" ref="X50:X63" si="44">(G50="D")</f>
        <v>1</v>
      </c>
      <c r="Y50" t="b">
        <f t="shared" ref="Y50:Y63" si="45">(G50="N")</f>
        <v>0</v>
      </c>
      <c r="Z50" t="b">
        <f t="shared" ref="Z50:Z63" si="46">(G50="White Space")</f>
        <v>0</v>
      </c>
      <c r="AA50" t="b">
        <f>AND(Y48,X50)</f>
        <v>0</v>
      </c>
      <c r="AB50" t="b">
        <f>AND(X48,Y50)</f>
        <v>0</v>
      </c>
      <c r="AC50" t="b">
        <f>NOT(G48=G50)</f>
        <v>1</v>
      </c>
      <c r="AD50" t="b">
        <f>AND(X50,X48)</f>
        <v>0</v>
      </c>
      <c r="AE50" t="b">
        <f>AND(Y48,Y50)</f>
        <v>0</v>
      </c>
    </row>
    <row r="51" spans="1:31" x14ac:dyDescent="0.2">
      <c r="A51" t="s">
        <v>43</v>
      </c>
      <c r="B51">
        <v>9001</v>
      </c>
      <c r="C51" t="s">
        <v>23</v>
      </c>
      <c r="D51">
        <v>1</v>
      </c>
      <c r="E51" t="s">
        <v>44</v>
      </c>
      <c r="F51" t="s">
        <v>37</v>
      </c>
      <c r="G51" t="s">
        <v>31</v>
      </c>
      <c r="H51" t="s">
        <v>27</v>
      </c>
      <c r="I51">
        <v>14</v>
      </c>
      <c r="J51">
        <v>0</v>
      </c>
      <c r="K51">
        <v>6005</v>
      </c>
      <c r="L51">
        <v>1983</v>
      </c>
      <c r="M51">
        <v>146</v>
      </c>
      <c r="N51">
        <v>2129</v>
      </c>
      <c r="O51">
        <v>923.1</v>
      </c>
      <c r="P51">
        <v>244.17</v>
      </c>
      <c r="Q51">
        <v>16.93</v>
      </c>
      <c r="R51">
        <v>16.93</v>
      </c>
      <c r="S51">
        <v>4.9000000000000004</v>
      </c>
      <c r="T51">
        <v>13</v>
      </c>
      <c r="U51">
        <v>22</v>
      </c>
      <c r="V51" t="s">
        <v>28</v>
      </c>
      <c r="W51">
        <v>10</v>
      </c>
      <c r="X51" t="b">
        <f t="shared" si="44"/>
        <v>1</v>
      </c>
      <c r="Y51" t="b">
        <f t="shared" si="45"/>
        <v>0</v>
      </c>
      <c r="Z51" t="b">
        <f t="shared" si="46"/>
        <v>0</v>
      </c>
      <c r="AA51" t="b">
        <f t="shared" ref="AA51:AA63" si="47">AND(Y50,X51)</f>
        <v>0</v>
      </c>
      <c r="AB51" t="b">
        <f t="shared" ref="AB51:AC64" si="48">AND(X50,Y51)</f>
        <v>0</v>
      </c>
      <c r="AC51" t="b">
        <f t="shared" ref="AC51:AC56" si="49">NOT(G50=G51)</f>
        <v>0</v>
      </c>
      <c r="AD51" t="b">
        <f t="shared" ref="AD51:AD63" si="50">AND(X51,X50)</f>
        <v>1</v>
      </c>
      <c r="AE51" t="b">
        <f t="shared" ref="AE51:AE63" si="51">AND(Y50,Y51)</f>
        <v>0</v>
      </c>
    </row>
    <row r="52" spans="1:31" x14ac:dyDescent="0.2">
      <c r="A52" t="s">
        <v>43</v>
      </c>
      <c r="B52">
        <v>9001</v>
      </c>
      <c r="C52" t="s">
        <v>23</v>
      </c>
      <c r="D52">
        <v>1</v>
      </c>
      <c r="E52" t="s">
        <v>44</v>
      </c>
      <c r="F52" t="s">
        <v>35</v>
      </c>
      <c r="G52" t="s">
        <v>31</v>
      </c>
      <c r="H52" t="s">
        <v>27</v>
      </c>
      <c r="I52">
        <v>10</v>
      </c>
      <c r="J52">
        <v>0</v>
      </c>
      <c r="K52">
        <v>6005</v>
      </c>
      <c r="L52">
        <v>2185</v>
      </c>
      <c r="M52">
        <v>122</v>
      </c>
      <c r="N52">
        <v>2308</v>
      </c>
      <c r="O52">
        <v>901.14</v>
      </c>
      <c r="P52">
        <v>461.18</v>
      </c>
      <c r="Q52">
        <v>17.079999999999998</v>
      </c>
      <c r="R52">
        <v>17.079999999999998</v>
      </c>
      <c r="S52">
        <v>5</v>
      </c>
      <c r="T52">
        <v>17</v>
      </c>
      <c r="U52">
        <v>33</v>
      </c>
      <c r="V52" t="s">
        <v>28</v>
      </c>
      <c r="W52">
        <v>11</v>
      </c>
      <c r="X52" t="b">
        <f t="shared" si="44"/>
        <v>1</v>
      </c>
      <c r="Y52" t="b">
        <f t="shared" si="45"/>
        <v>0</v>
      </c>
      <c r="Z52" t="b">
        <f t="shared" si="46"/>
        <v>0</v>
      </c>
      <c r="AA52" t="b">
        <f t="shared" si="47"/>
        <v>0</v>
      </c>
      <c r="AB52" t="b">
        <f t="shared" si="48"/>
        <v>0</v>
      </c>
      <c r="AC52" t="b">
        <f t="shared" si="49"/>
        <v>0</v>
      </c>
      <c r="AD52" t="b">
        <f t="shared" si="50"/>
        <v>1</v>
      </c>
      <c r="AE52" t="b">
        <f t="shared" si="51"/>
        <v>0</v>
      </c>
    </row>
    <row r="53" spans="1:31" x14ac:dyDescent="0.2">
      <c r="A53" t="s">
        <v>43</v>
      </c>
      <c r="B53">
        <v>9001</v>
      </c>
      <c r="C53" t="s">
        <v>23</v>
      </c>
      <c r="D53">
        <v>1</v>
      </c>
      <c r="E53" t="s">
        <v>44</v>
      </c>
      <c r="F53" t="s">
        <v>35</v>
      </c>
      <c r="G53" t="s">
        <v>31</v>
      </c>
      <c r="H53" t="s">
        <v>27</v>
      </c>
      <c r="I53">
        <v>10</v>
      </c>
      <c r="J53">
        <v>0</v>
      </c>
      <c r="K53">
        <v>6005</v>
      </c>
      <c r="L53">
        <v>2329</v>
      </c>
      <c r="M53">
        <v>106</v>
      </c>
      <c r="N53">
        <v>2436</v>
      </c>
      <c r="O53">
        <v>917.03</v>
      </c>
      <c r="P53">
        <v>480.86</v>
      </c>
      <c r="Q53">
        <v>17.23</v>
      </c>
      <c r="R53">
        <v>17.23</v>
      </c>
      <c r="S53">
        <v>5</v>
      </c>
      <c r="T53">
        <v>30</v>
      </c>
      <c r="U53">
        <v>21</v>
      </c>
      <c r="V53" t="s">
        <v>28</v>
      </c>
      <c r="W53">
        <v>12</v>
      </c>
      <c r="X53" t="b">
        <f t="shared" si="44"/>
        <v>1</v>
      </c>
      <c r="Y53" t="b">
        <f t="shared" si="45"/>
        <v>0</v>
      </c>
      <c r="Z53" t="b">
        <f t="shared" si="46"/>
        <v>0</v>
      </c>
      <c r="AA53" t="b">
        <f t="shared" si="47"/>
        <v>0</v>
      </c>
      <c r="AB53" t="b">
        <f t="shared" si="48"/>
        <v>0</v>
      </c>
      <c r="AC53" t="b">
        <f t="shared" si="49"/>
        <v>0</v>
      </c>
      <c r="AD53" t="b">
        <f t="shared" si="50"/>
        <v>1</v>
      </c>
      <c r="AE53" t="b">
        <f t="shared" si="51"/>
        <v>0</v>
      </c>
    </row>
    <row r="54" spans="1:31" x14ac:dyDescent="0.2">
      <c r="A54" t="s">
        <v>43</v>
      </c>
      <c r="B54">
        <v>9001</v>
      </c>
      <c r="C54" t="s">
        <v>23</v>
      </c>
      <c r="D54">
        <v>1</v>
      </c>
      <c r="E54" t="s">
        <v>44</v>
      </c>
      <c r="F54" t="s">
        <v>40</v>
      </c>
      <c r="G54" t="s">
        <v>26</v>
      </c>
      <c r="H54" t="s">
        <v>27</v>
      </c>
      <c r="I54">
        <v>11</v>
      </c>
      <c r="J54">
        <v>0</v>
      </c>
      <c r="K54">
        <v>6005</v>
      </c>
      <c r="L54">
        <v>2487</v>
      </c>
      <c r="M54">
        <v>134</v>
      </c>
      <c r="N54">
        <v>2622</v>
      </c>
      <c r="O54">
        <v>631.89</v>
      </c>
      <c r="P54">
        <v>444.31</v>
      </c>
      <c r="Q54">
        <v>14.8</v>
      </c>
      <c r="R54">
        <v>14.8</v>
      </c>
      <c r="S54">
        <v>4.3</v>
      </c>
      <c r="T54">
        <v>44</v>
      </c>
      <c r="U54">
        <v>54</v>
      </c>
      <c r="V54" t="s">
        <v>28</v>
      </c>
      <c r="W54">
        <v>13</v>
      </c>
      <c r="X54" t="b">
        <f t="shared" si="44"/>
        <v>0</v>
      </c>
      <c r="Y54" t="b">
        <f t="shared" si="45"/>
        <v>1</v>
      </c>
      <c r="Z54" t="b">
        <f t="shared" si="46"/>
        <v>0</v>
      </c>
      <c r="AA54" t="b">
        <f t="shared" si="47"/>
        <v>0</v>
      </c>
      <c r="AB54" s="2" t="b">
        <f>AND(X53,Y54)</f>
        <v>1</v>
      </c>
      <c r="AC54" t="b">
        <f t="shared" si="49"/>
        <v>1</v>
      </c>
      <c r="AD54" t="b">
        <f t="shared" si="50"/>
        <v>0</v>
      </c>
      <c r="AE54" t="b">
        <f t="shared" si="51"/>
        <v>0</v>
      </c>
    </row>
    <row r="55" spans="1:31" x14ac:dyDescent="0.2">
      <c r="A55" t="s">
        <v>43</v>
      </c>
      <c r="B55">
        <v>9001</v>
      </c>
      <c r="C55" t="s">
        <v>23</v>
      </c>
      <c r="D55">
        <v>1</v>
      </c>
      <c r="E55" t="s">
        <v>44</v>
      </c>
      <c r="F55" t="s">
        <v>40</v>
      </c>
      <c r="G55" t="s">
        <v>26</v>
      </c>
      <c r="H55" t="s">
        <v>27</v>
      </c>
      <c r="I55">
        <v>11</v>
      </c>
      <c r="J55">
        <v>0</v>
      </c>
      <c r="K55">
        <v>6005</v>
      </c>
      <c r="L55">
        <v>2854</v>
      </c>
      <c r="M55">
        <v>280</v>
      </c>
      <c r="N55">
        <v>3134</v>
      </c>
      <c r="O55">
        <v>740.65</v>
      </c>
      <c r="P55">
        <v>470.77</v>
      </c>
      <c r="Q55">
        <v>16.649999999999999</v>
      </c>
      <c r="R55">
        <v>16.649999999999999</v>
      </c>
      <c r="S55">
        <v>4.9000000000000004</v>
      </c>
      <c r="T55">
        <v>38</v>
      </c>
      <c r="U55">
        <v>32</v>
      </c>
      <c r="V55" t="s">
        <v>28</v>
      </c>
      <c r="W55">
        <v>14</v>
      </c>
      <c r="X55" t="b">
        <f t="shared" si="44"/>
        <v>0</v>
      </c>
      <c r="Y55" t="b">
        <f t="shared" si="45"/>
        <v>1</v>
      </c>
      <c r="Z55" t="b">
        <f t="shared" si="46"/>
        <v>0</v>
      </c>
      <c r="AA55" t="b">
        <f t="shared" si="47"/>
        <v>0</v>
      </c>
      <c r="AB55" t="b">
        <f t="shared" si="48"/>
        <v>0</v>
      </c>
      <c r="AC55" t="b">
        <f t="shared" si="49"/>
        <v>0</v>
      </c>
      <c r="AD55" t="b">
        <f t="shared" si="50"/>
        <v>0</v>
      </c>
      <c r="AE55" t="b">
        <f t="shared" si="51"/>
        <v>1</v>
      </c>
    </row>
    <row r="56" spans="1:31" x14ac:dyDescent="0.2">
      <c r="A56" t="s">
        <v>43</v>
      </c>
      <c r="B56">
        <v>9001</v>
      </c>
      <c r="C56" t="s">
        <v>23</v>
      </c>
      <c r="D56">
        <v>1</v>
      </c>
      <c r="E56" t="s">
        <v>44</v>
      </c>
      <c r="F56" t="s">
        <v>40</v>
      </c>
      <c r="G56" t="s">
        <v>26</v>
      </c>
      <c r="H56" t="s">
        <v>27</v>
      </c>
      <c r="I56">
        <v>11</v>
      </c>
      <c r="J56">
        <v>0</v>
      </c>
      <c r="K56">
        <v>6005</v>
      </c>
      <c r="L56">
        <v>3154</v>
      </c>
      <c r="M56">
        <v>165</v>
      </c>
      <c r="N56">
        <v>3320</v>
      </c>
      <c r="O56">
        <v>732.09</v>
      </c>
      <c r="P56">
        <v>477.37</v>
      </c>
      <c r="Q56">
        <v>16.829999999999998</v>
      </c>
      <c r="R56">
        <v>16.829999999999998</v>
      </c>
      <c r="S56">
        <v>4.9000000000000004</v>
      </c>
      <c r="T56">
        <v>17</v>
      </c>
      <c r="U56">
        <v>34</v>
      </c>
      <c r="V56" t="s">
        <v>28</v>
      </c>
      <c r="W56">
        <v>15</v>
      </c>
      <c r="X56" t="b">
        <f t="shared" si="44"/>
        <v>0</v>
      </c>
      <c r="Y56" t="b">
        <f t="shared" si="45"/>
        <v>1</v>
      </c>
      <c r="Z56" t="b">
        <f t="shared" si="46"/>
        <v>0</v>
      </c>
      <c r="AA56" t="b">
        <f t="shared" si="47"/>
        <v>0</v>
      </c>
      <c r="AB56" t="b">
        <f t="shared" si="48"/>
        <v>0</v>
      </c>
      <c r="AC56" t="b">
        <f t="shared" si="49"/>
        <v>0</v>
      </c>
      <c r="AD56" t="b">
        <f t="shared" si="50"/>
        <v>0</v>
      </c>
      <c r="AE56" t="b">
        <f t="shared" si="51"/>
        <v>1</v>
      </c>
    </row>
    <row r="57" spans="1:31" x14ac:dyDescent="0.2">
      <c r="A57" t="s">
        <v>48</v>
      </c>
      <c r="B57">
        <v>9001</v>
      </c>
      <c r="C57" t="s">
        <v>23</v>
      </c>
      <c r="D57">
        <v>1</v>
      </c>
      <c r="E57" t="s">
        <v>49</v>
      </c>
      <c r="F57" t="s">
        <v>42</v>
      </c>
      <c r="G57" t="s">
        <v>42</v>
      </c>
      <c r="H57" t="s">
        <v>27</v>
      </c>
      <c r="I57">
        <v>17</v>
      </c>
      <c r="J57">
        <v>0</v>
      </c>
      <c r="K57">
        <v>6008</v>
      </c>
      <c r="L57">
        <v>0</v>
      </c>
      <c r="M57">
        <v>182</v>
      </c>
      <c r="N57">
        <v>182</v>
      </c>
      <c r="O57">
        <v>844.88</v>
      </c>
      <c r="P57">
        <v>528.54999999999995</v>
      </c>
      <c r="Q57">
        <v>14.71</v>
      </c>
      <c r="R57">
        <v>14.71</v>
      </c>
      <c r="S57">
        <v>4.4000000000000004</v>
      </c>
      <c r="T57">
        <v>17</v>
      </c>
      <c r="U57">
        <v>15</v>
      </c>
      <c r="V57" t="s">
        <v>28</v>
      </c>
      <c r="W57">
        <v>1</v>
      </c>
      <c r="X57" t="b">
        <f t="shared" si="44"/>
        <v>0</v>
      </c>
      <c r="Y57" t="b">
        <f t="shared" si="45"/>
        <v>0</v>
      </c>
      <c r="Z57" t="b">
        <f t="shared" si="46"/>
        <v>1</v>
      </c>
      <c r="AA57" t="b">
        <f t="shared" si="47"/>
        <v>0</v>
      </c>
      <c r="AB57" t="b">
        <f t="shared" si="48"/>
        <v>0</v>
      </c>
      <c r="AC57" t="b">
        <f>AND(NOT(G56=G57),FALSE)</f>
        <v>0</v>
      </c>
      <c r="AD57" t="b">
        <f>AND(X57,X56,FALSE)</f>
        <v>0</v>
      </c>
      <c r="AE57" t="b">
        <f>AND(Y56,Y57,FALSE)</f>
        <v>0</v>
      </c>
    </row>
    <row r="58" spans="1:31" x14ac:dyDescent="0.2">
      <c r="A58" t="s">
        <v>48</v>
      </c>
      <c r="B58">
        <v>9001</v>
      </c>
      <c r="C58" t="s">
        <v>23</v>
      </c>
      <c r="D58">
        <v>1</v>
      </c>
      <c r="E58" t="s">
        <v>49</v>
      </c>
      <c r="F58" t="s">
        <v>46</v>
      </c>
      <c r="G58" t="s">
        <v>31</v>
      </c>
      <c r="H58" t="s">
        <v>27</v>
      </c>
      <c r="I58">
        <v>10</v>
      </c>
      <c r="J58">
        <v>0</v>
      </c>
      <c r="K58">
        <v>6008</v>
      </c>
      <c r="L58">
        <v>224</v>
      </c>
      <c r="M58">
        <v>220</v>
      </c>
      <c r="N58">
        <v>444</v>
      </c>
      <c r="O58">
        <v>933.31</v>
      </c>
      <c r="P58">
        <v>493.54</v>
      </c>
      <c r="Q58">
        <v>15.39</v>
      </c>
      <c r="R58">
        <v>15.39</v>
      </c>
      <c r="S58">
        <v>4.5</v>
      </c>
      <c r="T58">
        <v>38</v>
      </c>
      <c r="U58">
        <v>31</v>
      </c>
      <c r="V58" t="s">
        <v>28</v>
      </c>
      <c r="W58">
        <v>2</v>
      </c>
      <c r="X58" t="b">
        <f t="shared" si="44"/>
        <v>1</v>
      </c>
      <c r="Y58" t="b">
        <f t="shared" si="45"/>
        <v>0</v>
      </c>
      <c r="Z58" t="b">
        <f t="shared" si="46"/>
        <v>0</v>
      </c>
      <c r="AA58" t="b">
        <f t="shared" si="47"/>
        <v>0</v>
      </c>
      <c r="AB58" t="b">
        <f t="shared" si="48"/>
        <v>0</v>
      </c>
      <c r="AC58" t="b">
        <f t="shared" ref="AC58:AC63" si="52">NOT(G57=G58)</f>
        <v>1</v>
      </c>
      <c r="AD58" t="b">
        <f t="shared" si="50"/>
        <v>0</v>
      </c>
      <c r="AE58" t="b">
        <f t="shared" si="51"/>
        <v>0</v>
      </c>
    </row>
    <row r="59" spans="1:31" x14ac:dyDescent="0.2">
      <c r="A59" t="s">
        <v>48</v>
      </c>
      <c r="B59">
        <v>9001</v>
      </c>
      <c r="C59" t="s">
        <v>23</v>
      </c>
      <c r="D59">
        <v>1</v>
      </c>
      <c r="E59" t="s">
        <v>49</v>
      </c>
      <c r="F59" t="s">
        <v>33</v>
      </c>
      <c r="G59" t="s">
        <v>26</v>
      </c>
      <c r="H59" t="s">
        <v>27</v>
      </c>
      <c r="I59">
        <v>9</v>
      </c>
      <c r="J59">
        <v>0</v>
      </c>
      <c r="K59">
        <v>6008</v>
      </c>
      <c r="L59">
        <v>480</v>
      </c>
      <c r="M59">
        <v>198</v>
      </c>
      <c r="N59">
        <v>678</v>
      </c>
      <c r="O59">
        <v>1152.78</v>
      </c>
      <c r="P59">
        <v>485.05</v>
      </c>
      <c r="Q59">
        <v>15.88</v>
      </c>
      <c r="R59">
        <v>15.88</v>
      </c>
      <c r="S59">
        <v>4.5999999999999996</v>
      </c>
      <c r="T59">
        <v>26</v>
      </c>
      <c r="U59">
        <v>18</v>
      </c>
      <c r="V59" t="s">
        <v>28</v>
      </c>
      <c r="W59">
        <v>3</v>
      </c>
      <c r="X59" t="b">
        <f t="shared" si="44"/>
        <v>0</v>
      </c>
      <c r="Y59" t="b">
        <f t="shared" si="45"/>
        <v>1</v>
      </c>
      <c r="Z59" t="b">
        <f t="shared" si="46"/>
        <v>0</v>
      </c>
      <c r="AA59" t="b">
        <f t="shared" si="47"/>
        <v>0</v>
      </c>
      <c r="AB59" s="2" t="b">
        <f t="shared" si="48"/>
        <v>1</v>
      </c>
      <c r="AC59" t="b">
        <f t="shared" si="52"/>
        <v>1</v>
      </c>
      <c r="AD59" t="b">
        <f t="shared" si="50"/>
        <v>0</v>
      </c>
      <c r="AE59" t="b">
        <f t="shared" si="51"/>
        <v>0</v>
      </c>
    </row>
    <row r="60" spans="1:31" x14ac:dyDescent="0.2">
      <c r="A60" t="s">
        <v>48</v>
      </c>
      <c r="B60">
        <v>9001</v>
      </c>
      <c r="C60" t="s">
        <v>23</v>
      </c>
      <c r="D60">
        <v>1</v>
      </c>
      <c r="E60" t="s">
        <v>49</v>
      </c>
      <c r="F60" t="s">
        <v>51</v>
      </c>
      <c r="G60" t="s">
        <v>31</v>
      </c>
      <c r="H60" t="s">
        <v>27</v>
      </c>
      <c r="I60">
        <v>5</v>
      </c>
      <c r="J60">
        <v>0</v>
      </c>
      <c r="K60">
        <v>6008</v>
      </c>
      <c r="L60">
        <v>714</v>
      </c>
      <c r="M60">
        <v>138</v>
      </c>
      <c r="N60">
        <v>852</v>
      </c>
      <c r="O60">
        <v>1155.52</v>
      </c>
      <c r="P60">
        <v>644.35</v>
      </c>
      <c r="Q60">
        <v>16.329999999999998</v>
      </c>
      <c r="R60">
        <v>16.329999999999998</v>
      </c>
      <c r="S60">
        <v>4.8</v>
      </c>
      <c r="T60">
        <v>17</v>
      </c>
      <c r="U60">
        <v>24</v>
      </c>
      <c r="V60" t="s">
        <v>28</v>
      </c>
      <c r="W60">
        <v>4</v>
      </c>
      <c r="X60" t="b">
        <f t="shared" si="44"/>
        <v>1</v>
      </c>
      <c r="Y60" t="b">
        <f t="shared" si="45"/>
        <v>0</v>
      </c>
      <c r="Z60" t="b">
        <f t="shared" si="46"/>
        <v>0</v>
      </c>
      <c r="AA60" s="2" t="b">
        <f t="shared" si="47"/>
        <v>1</v>
      </c>
      <c r="AB60" t="b">
        <f t="shared" si="48"/>
        <v>0</v>
      </c>
      <c r="AC60" t="b">
        <f t="shared" si="52"/>
        <v>1</v>
      </c>
      <c r="AD60" t="b">
        <f t="shared" si="50"/>
        <v>0</v>
      </c>
      <c r="AE60" t="b">
        <f t="shared" si="51"/>
        <v>0</v>
      </c>
    </row>
    <row r="61" spans="1:31" x14ac:dyDescent="0.2">
      <c r="A61" t="s">
        <v>48</v>
      </c>
      <c r="B61">
        <v>9001</v>
      </c>
      <c r="C61" t="s">
        <v>23</v>
      </c>
      <c r="D61">
        <v>1</v>
      </c>
      <c r="E61" t="s">
        <v>49</v>
      </c>
      <c r="F61" t="s">
        <v>30</v>
      </c>
      <c r="G61" t="s">
        <v>31</v>
      </c>
      <c r="H61" t="s">
        <v>27</v>
      </c>
      <c r="I61">
        <v>6</v>
      </c>
      <c r="J61">
        <v>0</v>
      </c>
      <c r="K61">
        <v>6008</v>
      </c>
      <c r="L61">
        <v>1024</v>
      </c>
      <c r="M61">
        <v>180</v>
      </c>
      <c r="N61">
        <v>1204</v>
      </c>
      <c r="O61">
        <v>960.87</v>
      </c>
      <c r="P61">
        <v>686.24</v>
      </c>
      <c r="Q61">
        <v>16.899999999999999</v>
      </c>
      <c r="R61">
        <v>16.899999999999999</v>
      </c>
      <c r="S61">
        <v>5</v>
      </c>
      <c r="T61">
        <v>19</v>
      </c>
      <c r="U61">
        <v>21</v>
      </c>
      <c r="V61" t="s">
        <v>28</v>
      </c>
      <c r="W61">
        <v>6</v>
      </c>
      <c r="X61" t="b">
        <f t="shared" si="44"/>
        <v>1</v>
      </c>
      <c r="Y61" t="b">
        <f t="shared" si="45"/>
        <v>0</v>
      </c>
      <c r="Z61" t="b">
        <f t="shared" si="46"/>
        <v>0</v>
      </c>
      <c r="AA61" t="b">
        <f t="shared" si="47"/>
        <v>0</v>
      </c>
      <c r="AB61" t="b">
        <f t="shared" si="48"/>
        <v>0</v>
      </c>
      <c r="AC61" t="b">
        <f t="shared" si="52"/>
        <v>0</v>
      </c>
      <c r="AD61" t="b">
        <f t="shared" si="50"/>
        <v>1</v>
      </c>
      <c r="AE61" t="b">
        <f t="shared" si="51"/>
        <v>0</v>
      </c>
    </row>
    <row r="62" spans="1:31" x14ac:dyDescent="0.2">
      <c r="A62" t="s">
        <v>48</v>
      </c>
      <c r="B62">
        <v>9001</v>
      </c>
      <c r="C62" t="s">
        <v>23</v>
      </c>
      <c r="D62">
        <v>1</v>
      </c>
      <c r="E62" t="s">
        <v>49</v>
      </c>
      <c r="F62" t="s">
        <v>32</v>
      </c>
      <c r="G62" t="s">
        <v>26</v>
      </c>
      <c r="H62" t="s">
        <v>27</v>
      </c>
      <c r="I62">
        <v>7</v>
      </c>
      <c r="J62">
        <v>0</v>
      </c>
      <c r="K62">
        <v>6008</v>
      </c>
      <c r="L62">
        <v>1262</v>
      </c>
      <c r="M62">
        <v>228</v>
      </c>
      <c r="N62">
        <v>1491</v>
      </c>
      <c r="O62">
        <v>748.66</v>
      </c>
      <c r="P62">
        <v>648.41</v>
      </c>
      <c r="Q62">
        <v>15.68</v>
      </c>
      <c r="R62">
        <v>15.68</v>
      </c>
      <c r="S62">
        <v>4.5999999999999996</v>
      </c>
      <c r="T62">
        <v>26</v>
      </c>
      <c r="U62">
        <v>27</v>
      </c>
      <c r="V62" t="s">
        <v>28</v>
      </c>
      <c r="W62">
        <v>7</v>
      </c>
      <c r="X62" t="b">
        <f t="shared" si="44"/>
        <v>0</v>
      </c>
      <c r="Y62" t="b">
        <f t="shared" si="45"/>
        <v>1</v>
      </c>
      <c r="Z62" t="b">
        <f t="shared" si="46"/>
        <v>0</v>
      </c>
      <c r="AA62" t="b">
        <f t="shared" si="47"/>
        <v>0</v>
      </c>
      <c r="AB62" s="2" t="b">
        <f t="shared" si="48"/>
        <v>1</v>
      </c>
      <c r="AC62" t="b">
        <f t="shared" si="52"/>
        <v>1</v>
      </c>
      <c r="AD62" t="b">
        <f t="shared" si="50"/>
        <v>0</v>
      </c>
      <c r="AE62" t="b">
        <f t="shared" si="51"/>
        <v>0</v>
      </c>
    </row>
    <row r="63" spans="1:31" x14ac:dyDescent="0.2">
      <c r="A63" t="s">
        <v>48</v>
      </c>
      <c r="B63">
        <v>9001</v>
      </c>
      <c r="C63" t="s">
        <v>23</v>
      </c>
      <c r="D63">
        <v>1</v>
      </c>
      <c r="E63" t="s">
        <v>49</v>
      </c>
      <c r="F63" t="s">
        <v>50</v>
      </c>
      <c r="G63" t="s">
        <v>31</v>
      </c>
      <c r="H63" t="s">
        <v>27</v>
      </c>
      <c r="I63">
        <v>3</v>
      </c>
      <c r="J63">
        <v>0</v>
      </c>
      <c r="K63">
        <v>6008</v>
      </c>
      <c r="L63">
        <v>2079</v>
      </c>
      <c r="M63">
        <v>210</v>
      </c>
      <c r="N63">
        <v>2289</v>
      </c>
      <c r="O63">
        <v>755.89</v>
      </c>
      <c r="P63">
        <v>840.36</v>
      </c>
      <c r="Q63">
        <v>15.46</v>
      </c>
      <c r="R63">
        <v>15.46</v>
      </c>
      <c r="S63">
        <v>4.5</v>
      </c>
      <c r="T63">
        <v>25</v>
      </c>
      <c r="U63">
        <v>48</v>
      </c>
      <c r="V63" t="s">
        <v>28</v>
      </c>
      <c r="W63">
        <v>8</v>
      </c>
      <c r="X63" t="b">
        <f t="shared" si="44"/>
        <v>1</v>
      </c>
      <c r="Y63" t="b">
        <f t="shared" si="45"/>
        <v>0</v>
      </c>
      <c r="Z63" t="b">
        <f t="shared" si="46"/>
        <v>0</v>
      </c>
      <c r="AA63" s="2" t="b">
        <f t="shared" si="47"/>
        <v>1</v>
      </c>
      <c r="AB63" t="b">
        <f t="shared" si="48"/>
        <v>0</v>
      </c>
      <c r="AC63" t="b">
        <f t="shared" si="52"/>
        <v>1</v>
      </c>
      <c r="AD63" t="b">
        <f t="shared" si="50"/>
        <v>0</v>
      </c>
      <c r="AE63" t="b">
        <f t="shared" si="51"/>
        <v>0</v>
      </c>
    </row>
    <row r="64" spans="1:31" hidden="1" x14ac:dyDescent="0.2">
      <c r="A64" t="s">
        <v>48</v>
      </c>
      <c r="B64">
        <v>9001</v>
      </c>
      <c r="C64" t="s">
        <v>23</v>
      </c>
      <c r="D64">
        <v>1</v>
      </c>
      <c r="E64" t="s">
        <v>49</v>
      </c>
      <c r="F64" t="s">
        <v>51</v>
      </c>
      <c r="G64" t="s">
        <v>31</v>
      </c>
      <c r="H64" t="s">
        <v>27</v>
      </c>
      <c r="I64">
        <v>5</v>
      </c>
      <c r="J64">
        <v>0</v>
      </c>
      <c r="K64">
        <v>6008</v>
      </c>
      <c r="L64">
        <v>876</v>
      </c>
      <c r="M64">
        <v>99</v>
      </c>
      <c r="N64">
        <v>976</v>
      </c>
      <c r="O64">
        <v>1155.21</v>
      </c>
      <c r="P64">
        <v>681.84</v>
      </c>
      <c r="Q64">
        <v>16.559999999999999</v>
      </c>
      <c r="R64">
        <v>16.559999999999999</v>
      </c>
      <c r="S64">
        <v>4.8</v>
      </c>
      <c r="T64">
        <v>11</v>
      </c>
      <c r="U64">
        <v>18</v>
      </c>
      <c r="V64" t="s">
        <v>28</v>
      </c>
      <c r="W64">
        <v>5</v>
      </c>
      <c r="AC64" t="b">
        <f t="shared" si="48"/>
        <v>0</v>
      </c>
    </row>
    <row r="65" spans="1:31" x14ac:dyDescent="0.2">
      <c r="A65" t="s">
        <v>48</v>
      </c>
      <c r="B65">
        <v>9001</v>
      </c>
      <c r="C65" t="s">
        <v>23</v>
      </c>
      <c r="D65">
        <v>1</v>
      </c>
      <c r="E65" t="s">
        <v>49</v>
      </c>
      <c r="F65" t="s">
        <v>29</v>
      </c>
      <c r="G65" t="s">
        <v>26</v>
      </c>
      <c r="H65" t="s">
        <v>27</v>
      </c>
      <c r="I65">
        <v>2</v>
      </c>
      <c r="J65">
        <v>0</v>
      </c>
      <c r="K65">
        <v>6008</v>
      </c>
      <c r="L65">
        <v>2321</v>
      </c>
      <c r="M65">
        <v>498</v>
      </c>
      <c r="N65">
        <v>2819</v>
      </c>
      <c r="O65">
        <v>936.42</v>
      </c>
      <c r="P65">
        <v>886.96</v>
      </c>
      <c r="Q65">
        <v>17.329999999999998</v>
      </c>
      <c r="R65">
        <v>17.329999999999998</v>
      </c>
      <c r="S65">
        <v>5.0999999999999996</v>
      </c>
      <c r="T65">
        <v>42</v>
      </c>
      <c r="U65">
        <v>35</v>
      </c>
      <c r="V65" t="s">
        <v>28</v>
      </c>
      <c r="W65">
        <v>9</v>
      </c>
      <c r="X65" t="b">
        <f t="shared" ref="X65:X68" si="53">(G65="D")</f>
        <v>0</v>
      </c>
      <c r="Y65" t="b">
        <f t="shared" ref="Y65:Y68" si="54">(G65="N")</f>
        <v>1</v>
      </c>
      <c r="Z65" t="b">
        <f t="shared" ref="Z65:Z68" si="55">(G65="White Space")</f>
        <v>0</v>
      </c>
      <c r="AA65" t="b">
        <f>AND(Y63,X65)</f>
        <v>0</v>
      </c>
      <c r="AB65" s="2" t="b">
        <f>AND(X63,Y65)</f>
        <v>1</v>
      </c>
      <c r="AC65" t="b">
        <f>NOT(G63=G65)</f>
        <v>1</v>
      </c>
      <c r="AD65" t="b">
        <f>AND(X65,X63)</f>
        <v>0</v>
      </c>
      <c r="AE65" t="b">
        <f>AND(Y63,Y65)</f>
        <v>0</v>
      </c>
    </row>
    <row r="66" spans="1:31" x14ac:dyDescent="0.2">
      <c r="A66" t="s">
        <v>48</v>
      </c>
      <c r="B66">
        <v>9001</v>
      </c>
      <c r="C66" t="s">
        <v>23</v>
      </c>
      <c r="D66">
        <v>1</v>
      </c>
      <c r="E66" t="s">
        <v>49</v>
      </c>
      <c r="F66" t="s">
        <v>25</v>
      </c>
      <c r="G66" t="s">
        <v>26</v>
      </c>
      <c r="H66" t="s">
        <v>27</v>
      </c>
      <c r="I66">
        <v>1</v>
      </c>
      <c r="J66">
        <v>0</v>
      </c>
      <c r="K66">
        <v>6008</v>
      </c>
      <c r="L66">
        <v>2855</v>
      </c>
      <c r="M66">
        <v>254</v>
      </c>
      <c r="N66">
        <v>3109</v>
      </c>
      <c r="O66">
        <v>1144.97</v>
      </c>
      <c r="P66">
        <v>889.78</v>
      </c>
      <c r="Q66">
        <v>17.62</v>
      </c>
      <c r="R66">
        <v>17.62</v>
      </c>
      <c r="S66">
        <v>5.2</v>
      </c>
      <c r="T66">
        <v>24</v>
      </c>
      <c r="U66">
        <v>18</v>
      </c>
      <c r="V66" t="s">
        <v>28</v>
      </c>
      <c r="W66">
        <v>10</v>
      </c>
      <c r="X66" t="b">
        <f t="shared" si="53"/>
        <v>0</v>
      </c>
      <c r="Y66" t="b">
        <f t="shared" si="54"/>
        <v>1</v>
      </c>
      <c r="Z66" t="b">
        <f t="shared" si="55"/>
        <v>0</v>
      </c>
      <c r="AA66" t="b">
        <f t="shared" ref="AA66:AA68" si="56">AND(Y65,X66)</f>
        <v>0</v>
      </c>
      <c r="AB66" t="b">
        <f t="shared" ref="AB66:AC75" si="57">AND(X65,Y66)</f>
        <v>0</v>
      </c>
      <c r="AC66" t="b">
        <f>NOT(G65=G66)</f>
        <v>0</v>
      </c>
      <c r="AD66" t="b">
        <f t="shared" ref="AD66:AD68" si="58">AND(X66,X65)</f>
        <v>0</v>
      </c>
      <c r="AE66" t="b">
        <f t="shared" ref="AE66:AE68" si="59">AND(Y65,Y66)</f>
        <v>1</v>
      </c>
    </row>
    <row r="67" spans="1:31" x14ac:dyDescent="0.2">
      <c r="A67" t="s">
        <v>48</v>
      </c>
      <c r="B67">
        <v>9001</v>
      </c>
      <c r="C67" t="s">
        <v>23</v>
      </c>
      <c r="D67">
        <v>1</v>
      </c>
      <c r="E67" t="s">
        <v>49</v>
      </c>
      <c r="F67" t="s">
        <v>25</v>
      </c>
      <c r="G67" t="s">
        <v>26</v>
      </c>
      <c r="H67" t="s">
        <v>27</v>
      </c>
      <c r="I67">
        <v>1</v>
      </c>
      <c r="J67">
        <v>0</v>
      </c>
      <c r="K67">
        <v>6008</v>
      </c>
      <c r="L67">
        <v>3133</v>
      </c>
      <c r="M67">
        <v>426</v>
      </c>
      <c r="N67">
        <v>3559</v>
      </c>
      <c r="O67">
        <v>1168.3499999999999</v>
      </c>
      <c r="P67">
        <v>895.26</v>
      </c>
      <c r="Q67">
        <v>17.62</v>
      </c>
      <c r="R67">
        <v>17.62</v>
      </c>
      <c r="S67">
        <v>5.2</v>
      </c>
      <c r="T67">
        <v>36</v>
      </c>
      <c r="U67">
        <v>24</v>
      </c>
      <c r="V67" t="s">
        <v>28</v>
      </c>
      <c r="W67">
        <v>11</v>
      </c>
      <c r="X67" t="b">
        <f t="shared" si="53"/>
        <v>0</v>
      </c>
      <c r="Y67" t="b">
        <f t="shared" si="54"/>
        <v>1</v>
      </c>
      <c r="Z67" t="b">
        <f t="shared" si="55"/>
        <v>0</v>
      </c>
      <c r="AA67" t="b">
        <f t="shared" si="56"/>
        <v>0</v>
      </c>
      <c r="AB67" t="b">
        <f t="shared" si="57"/>
        <v>0</v>
      </c>
      <c r="AC67" t="b">
        <f>NOT(G66=G67)</f>
        <v>0</v>
      </c>
      <c r="AD67" t="b">
        <f t="shared" si="58"/>
        <v>0</v>
      </c>
      <c r="AE67" t="b">
        <f t="shared" si="59"/>
        <v>1</v>
      </c>
    </row>
    <row r="68" spans="1:31" x14ac:dyDescent="0.2">
      <c r="A68" t="s">
        <v>48</v>
      </c>
      <c r="B68">
        <v>9001</v>
      </c>
      <c r="C68" t="s">
        <v>23</v>
      </c>
      <c r="D68">
        <v>1</v>
      </c>
      <c r="E68" t="s">
        <v>49</v>
      </c>
      <c r="F68" t="s">
        <v>25</v>
      </c>
      <c r="G68" t="s">
        <v>26</v>
      </c>
      <c r="H68" t="s">
        <v>27</v>
      </c>
      <c r="I68">
        <v>1</v>
      </c>
      <c r="J68">
        <v>0</v>
      </c>
      <c r="K68">
        <v>6008</v>
      </c>
      <c r="L68">
        <v>3581</v>
      </c>
      <c r="M68">
        <v>238</v>
      </c>
      <c r="N68">
        <v>3820</v>
      </c>
      <c r="O68">
        <v>1135.68</v>
      </c>
      <c r="P68">
        <v>890.38</v>
      </c>
      <c r="Q68">
        <v>17.78</v>
      </c>
      <c r="R68">
        <v>17.78</v>
      </c>
      <c r="S68">
        <v>5.3</v>
      </c>
      <c r="T68">
        <v>8</v>
      </c>
      <c r="U68">
        <v>18</v>
      </c>
      <c r="V68" t="s">
        <v>28</v>
      </c>
      <c r="W68">
        <v>12</v>
      </c>
      <c r="X68" t="b">
        <f t="shared" si="53"/>
        <v>0</v>
      </c>
      <c r="Y68" t="b">
        <f t="shared" si="54"/>
        <v>1</v>
      </c>
      <c r="Z68" t="b">
        <f t="shared" si="55"/>
        <v>0</v>
      </c>
      <c r="AA68" t="b">
        <f t="shared" si="56"/>
        <v>0</v>
      </c>
      <c r="AB68" t="b">
        <f t="shared" si="57"/>
        <v>0</v>
      </c>
      <c r="AC68" t="b">
        <f>NOT(G67=G68)</f>
        <v>0</v>
      </c>
      <c r="AD68" t="b">
        <f t="shared" si="58"/>
        <v>0</v>
      </c>
      <c r="AE68" t="b">
        <f t="shared" si="59"/>
        <v>1</v>
      </c>
    </row>
    <row r="69" spans="1:31" hidden="1" x14ac:dyDescent="0.2">
      <c r="A69" t="s">
        <v>48</v>
      </c>
      <c r="B69">
        <v>9001</v>
      </c>
      <c r="C69" t="s">
        <v>23</v>
      </c>
      <c r="D69">
        <v>1</v>
      </c>
      <c r="E69" t="s">
        <v>49</v>
      </c>
      <c r="F69" t="s">
        <v>33</v>
      </c>
      <c r="G69" t="s">
        <v>26</v>
      </c>
      <c r="H69" t="s">
        <v>27</v>
      </c>
      <c r="I69">
        <v>9</v>
      </c>
      <c r="J69">
        <v>0</v>
      </c>
      <c r="K69">
        <v>6008</v>
      </c>
      <c r="L69">
        <v>4222</v>
      </c>
      <c r="M69">
        <v>96</v>
      </c>
      <c r="N69">
        <v>4318</v>
      </c>
      <c r="O69">
        <v>1120.4100000000001</v>
      </c>
      <c r="P69">
        <v>508.96</v>
      </c>
      <c r="Q69">
        <v>17.420000000000002</v>
      </c>
      <c r="R69">
        <v>17.420000000000002</v>
      </c>
      <c r="S69">
        <v>5.2</v>
      </c>
      <c r="T69">
        <v>16</v>
      </c>
      <c r="U69">
        <v>22</v>
      </c>
      <c r="V69" t="s">
        <v>28</v>
      </c>
      <c r="W69">
        <v>15</v>
      </c>
      <c r="AC69" t="b">
        <f t="shared" si="57"/>
        <v>1</v>
      </c>
    </row>
    <row r="70" spans="1:31" x14ac:dyDescent="0.2">
      <c r="A70" t="s">
        <v>48</v>
      </c>
      <c r="B70">
        <v>9001</v>
      </c>
      <c r="C70" t="s">
        <v>23</v>
      </c>
      <c r="D70">
        <v>1</v>
      </c>
      <c r="E70" t="s">
        <v>49</v>
      </c>
      <c r="F70" t="s">
        <v>42</v>
      </c>
      <c r="G70" t="s">
        <v>42</v>
      </c>
      <c r="H70" t="s">
        <v>27</v>
      </c>
      <c r="I70">
        <v>17</v>
      </c>
      <c r="J70">
        <v>0</v>
      </c>
      <c r="K70">
        <v>6008</v>
      </c>
      <c r="L70">
        <v>3854</v>
      </c>
      <c r="M70">
        <v>150</v>
      </c>
      <c r="N70">
        <v>4004</v>
      </c>
      <c r="O70">
        <v>1153.6500000000001</v>
      </c>
      <c r="P70">
        <v>751.37</v>
      </c>
      <c r="Q70">
        <v>17.63</v>
      </c>
      <c r="R70">
        <v>17.63</v>
      </c>
      <c r="S70">
        <v>5.2</v>
      </c>
      <c r="T70">
        <v>22</v>
      </c>
      <c r="U70">
        <v>21</v>
      </c>
      <c r="V70" t="s">
        <v>28</v>
      </c>
      <c r="W70">
        <v>13</v>
      </c>
      <c r="X70" t="b">
        <f t="shared" ref="X70:X74" si="60">(G70="D")</f>
        <v>0</v>
      </c>
      <c r="Y70" t="b">
        <f t="shared" ref="Y70:Y74" si="61">(G70="N")</f>
        <v>0</v>
      </c>
      <c r="Z70" t="b">
        <f t="shared" ref="Z70:Z74" si="62">(G70="White Space")</f>
        <v>1</v>
      </c>
      <c r="AA70" t="b">
        <f>AND(Y68,X70)</f>
        <v>0</v>
      </c>
      <c r="AB70" t="b">
        <f>AND(X68,Y70)</f>
        <v>0</v>
      </c>
      <c r="AC70" t="b">
        <f>NOT(G68=G70)</f>
        <v>1</v>
      </c>
      <c r="AD70" t="b">
        <f>AND(X70,X68)</f>
        <v>0</v>
      </c>
      <c r="AE70" t="b">
        <f>AND(Y68,Y70)</f>
        <v>0</v>
      </c>
    </row>
    <row r="71" spans="1:31" x14ac:dyDescent="0.2">
      <c r="A71" t="s">
        <v>48</v>
      </c>
      <c r="B71">
        <v>9001</v>
      </c>
      <c r="C71" t="s">
        <v>23</v>
      </c>
      <c r="D71">
        <v>1</v>
      </c>
      <c r="E71" t="s">
        <v>49</v>
      </c>
      <c r="F71" t="s">
        <v>51</v>
      </c>
      <c r="G71" t="s">
        <v>31</v>
      </c>
      <c r="H71" t="s">
        <v>27</v>
      </c>
      <c r="I71">
        <v>5</v>
      </c>
      <c r="J71">
        <v>0</v>
      </c>
      <c r="K71">
        <v>6008</v>
      </c>
      <c r="L71">
        <v>4028</v>
      </c>
      <c r="M71">
        <v>144</v>
      </c>
      <c r="N71">
        <v>4172</v>
      </c>
      <c r="O71">
        <v>1138.42</v>
      </c>
      <c r="P71">
        <v>702.2</v>
      </c>
      <c r="Q71">
        <v>17.61</v>
      </c>
      <c r="R71">
        <v>17.61</v>
      </c>
      <c r="S71">
        <v>5.2</v>
      </c>
      <c r="T71">
        <v>32</v>
      </c>
      <c r="U71">
        <v>16</v>
      </c>
      <c r="V71" t="s">
        <v>28</v>
      </c>
      <c r="W71">
        <v>14</v>
      </c>
      <c r="X71" t="b">
        <f t="shared" si="60"/>
        <v>1</v>
      </c>
      <c r="Y71" t="b">
        <f t="shared" si="61"/>
        <v>0</v>
      </c>
      <c r="Z71" t="b">
        <f t="shared" si="62"/>
        <v>0</v>
      </c>
      <c r="AA71" t="b">
        <f t="shared" ref="AA71:AA74" si="63">AND(Y70,X71)</f>
        <v>0</v>
      </c>
      <c r="AB71" t="b">
        <f t="shared" ref="AB71:AB74" si="64">AND(X70,Y71)</f>
        <v>0</v>
      </c>
      <c r="AC71" t="b">
        <f>NOT(G70=G71)</f>
        <v>1</v>
      </c>
      <c r="AD71" t="b">
        <f t="shared" ref="AD71:AD74" si="65">AND(X71,X70)</f>
        <v>0</v>
      </c>
      <c r="AE71" t="b">
        <f t="shared" ref="AE71:AE74" si="66">AND(Y70,Y71)</f>
        <v>0</v>
      </c>
    </row>
    <row r="72" spans="1:31" x14ac:dyDescent="0.2">
      <c r="A72" t="s">
        <v>48</v>
      </c>
      <c r="B72">
        <v>9001</v>
      </c>
      <c r="C72" t="s">
        <v>23</v>
      </c>
      <c r="D72">
        <v>1</v>
      </c>
      <c r="E72" t="s">
        <v>49</v>
      </c>
      <c r="F72" t="s">
        <v>33</v>
      </c>
      <c r="G72" t="s">
        <v>26</v>
      </c>
      <c r="H72" t="s">
        <v>27</v>
      </c>
      <c r="I72">
        <v>9</v>
      </c>
      <c r="J72">
        <v>0</v>
      </c>
      <c r="K72">
        <v>6008</v>
      </c>
      <c r="L72">
        <v>4354</v>
      </c>
      <c r="M72">
        <v>106</v>
      </c>
      <c r="N72">
        <v>4460</v>
      </c>
      <c r="O72">
        <v>1126.51</v>
      </c>
      <c r="P72">
        <v>367.52</v>
      </c>
      <c r="Q72">
        <v>17.22</v>
      </c>
      <c r="R72">
        <v>17.22</v>
      </c>
      <c r="S72">
        <v>5</v>
      </c>
      <c r="T72">
        <v>17</v>
      </c>
      <c r="U72">
        <v>52</v>
      </c>
      <c r="V72" t="s">
        <v>28</v>
      </c>
      <c r="W72">
        <v>16</v>
      </c>
      <c r="X72" t="b">
        <f t="shared" si="60"/>
        <v>0</v>
      </c>
      <c r="Y72" t="b">
        <f t="shared" si="61"/>
        <v>1</v>
      </c>
      <c r="Z72" t="b">
        <f t="shared" si="62"/>
        <v>0</v>
      </c>
      <c r="AA72" t="b">
        <f t="shared" si="63"/>
        <v>0</v>
      </c>
      <c r="AB72" s="2" t="b">
        <f t="shared" si="64"/>
        <v>1</v>
      </c>
      <c r="AC72" t="b">
        <f>NOT(G71=G72)</f>
        <v>1</v>
      </c>
      <c r="AD72" t="b">
        <f t="shared" si="65"/>
        <v>0</v>
      </c>
      <c r="AE72" t="b">
        <f t="shared" si="66"/>
        <v>0</v>
      </c>
    </row>
    <row r="73" spans="1:31" x14ac:dyDescent="0.2">
      <c r="A73" t="s">
        <v>48</v>
      </c>
      <c r="B73">
        <v>9001</v>
      </c>
      <c r="C73" t="s">
        <v>23</v>
      </c>
      <c r="D73">
        <v>1</v>
      </c>
      <c r="E73" t="s">
        <v>49</v>
      </c>
      <c r="F73" t="s">
        <v>37</v>
      </c>
      <c r="G73" t="s">
        <v>31</v>
      </c>
      <c r="H73" t="s">
        <v>27</v>
      </c>
      <c r="I73">
        <v>13</v>
      </c>
      <c r="J73">
        <v>0</v>
      </c>
      <c r="K73">
        <v>6008</v>
      </c>
      <c r="L73">
        <v>4492</v>
      </c>
      <c r="M73">
        <v>211</v>
      </c>
      <c r="N73">
        <v>4704</v>
      </c>
      <c r="O73">
        <v>1114.6600000000001</v>
      </c>
      <c r="P73">
        <v>209.81</v>
      </c>
      <c r="Q73">
        <v>16.68</v>
      </c>
      <c r="R73">
        <v>16.68</v>
      </c>
      <c r="S73">
        <v>4.9000000000000004</v>
      </c>
      <c r="T73">
        <v>22</v>
      </c>
      <c r="U73">
        <v>26</v>
      </c>
      <c r="V73" t="s">
        <v>28</v>
      </c>
      <c r="W73">
        <v>17</v>
      </c>
      <c r="X73" t="b">
        <f>(G73="D")</f>
        <v>1</v>
      </c>
      <c r="Y73" t="b">
        <f t="shared" si="61"/>
        <v>0</v>
      </c>
      <c r="Z73" t="b">
        <f t="shared" si="62"/>
        <v>0</v>
      </c>
      <c r="AA73" s="2" t="b">
        <f t="shared" si="63"/>
        <v>1</v>
      </c>
      <c r="AB73" t="b">
        <f t="shared" si="64"/>
        <v>0</v>
      </c>
      <c r="AC73" t="b">
        <f>NOT(G72=G73)</f>
        <v>1</v>
      </c>
      <c r="AD73" t="b">
        <f t="shared" si="65"/>
        <v>0</v>
      </c>
      <c r="AE73" t="b">
        <f t="shared" si="66"/>
        <v>0</v>
      </c>
    </row>
    <row r="74" spans="1:31" x14ac:dyDescent="0.2">
      <c r="A74" t="s">
        <v>48</v>
      </c>
      <c r="B74">
        <v>9001</v>
      </c>
      <c r="C74" t="s">
        <v>23</v>
      </c>
      <c r="D74">
        <v>1</v>
      </c>
      <c r="E74" t="s">
        <v>49</v>
      </c>
      <c r="F74" t="s">
        <v>36</v>
      </c>
      <c r="G74" t="s">
        <v>26</v>
      </c>
      <c r="H74" t="s">
        <v>27</v>
      </c>
      <c r="I74">
        <v>14</v>
      </c>
      <c r="J74">
        <v>0</v>
      </c>
      <c r="K74">
        <v>6008</v>
      </c>
      <c r="L74">
        <v>4738</v>
      </c>
      <c r="M74">
        <v>201</v>
      </c>
      <c r="N74">
        <v>4940</v>
      </c>
      <c r="O74">
        <v>908.62</v>
      </c>
      <c r="P74">
        <v>198.57</v>
      </c>
      <c r="Q74">
        <v>16.170000000000002</v>
      </c>
      <c r="R74">
        <v>16.170000000000002</v>
      </c>
      <c r="S74">
        <v>4.7</v>
      </c>
      <c r="T74">
        <v>15</v>
      </c>
      <c r="U74">
        <v>25</v>
      </c>
      <c r="V74" t="s">
        <v>28</v>
      </c>
      <c r="W74">
        <v>18</v>
      </c>
      <c r="X74" t="b">
        <f t="shared" si="60"/>
        <v>0</v>
      </c>
      <c r="Y74" t="b">
        <f t="shared" si="61"/>
        <v>1</v>
      </c>
      <c r="Z74" t="b">
        <f t="shared" si="62"/>
        <v>0</v>
      </c>
      <c r="AA74" t="b">
        <f t="shared" si="63"/>
        <v>0</v>
      </c>
      <c r="AB74" s="2" t="b">
        <f t="shared" si="64"/>
        <v>1</v>
      </c>
      <c r="AC74" t="b">
        <f>NOT(G73=G74)</f>
        <v>1</v>
      </c>
      <c r="AD74" t="b">
        <f t="shared" si="65"/>
        <v>0</v>
      </c>
      <c r="AE74" t="b">
        <f t="shared" si="66"/>
        <v>0</v>
      </c>
    </row>
    <row r="75" spans="1:31" hidden="1" x14ac:dyDescent="0.2">
      <c r="A75" t="s">
        <v>48</v>
      </c>
      <c r="B75">
        <v>9001</v>
      </c>
      <c r="C75" t="s">
        <v>23</v>
      </c>
      <c r="D75">
        <v>1</v>
      </c>
      <c r="E75" t="s">
        <v>49</v>
      </c>
      <c r="F75" t="s">
        <v>36</v>
      </c>
      <c r="G75" t="s">
        <v>26</v>
      </c>
      <c r="H75" t="s">
        <v>27</v>
      </c>
      <c r="I75">
        <v>14</v>
      </c>
      <c r="J75">
        <v>0</v>
      </c>
      <c r="K75">
        <v>6008</v>
      </c>
      <c r="L75">
        <v>5688</v>
      </c>
      <c r="M75">
        <v>61</v>
      </c>
      <c r="N75">
        <v>5750</v>
      </c>
      <c r="O75">
        <v>893.86</v>
      </c>
      <c r="P75">
        <v>202.83</v>
      </c>
      <c r="Q75">
        <v>17.309999999999999</v>
      </c>
      <c r="R75">
        <v>17.309999999999999</v>
      </c>
      <c r="S75">
        <v>5.0999999999999996</v>
      </c>
      <c r="T75">
        <v>20</v>
      </c>
      <c r="U75">
        <v>17</v>
      </c>
      <c r="V75" t="s">
        <v>28</v>
      </c>
      <c r="W75">
        <v>22</v>
      </c>
      <c r="AC75" t="b">
        <f t="shared" si="57"/>
        <v>1</v>
      </c>
    </row>
    <row r="76" spans="1:31" x14ac:dyDescent="0.2">
      <c r="A76" t="s">
        <v>48</v>
      </c>
      <c r="B76">
        <v>9001</v>
      </c>
      <c r="C76" t="s">
        <v>23</v>
      </c>
      <c r="D76">
        <v>1</v>
      </c>
      <c r="E76" t="s">
        <v>49</v>
      </c>
      <c r="F76" t="s">
        <v>41</v>
      </c>
      <c r="G76" t="s">
        <v>31</v>
      </c>
      <c r="H76" t="s">
        <v>27</v>
      </c>
      <c r="I76">
        <v>15</v>
      </c>
      <c r="J76">
        <v>0</v>
      </c>
      <c r="K76">
        <v>6008</v>
      </c>
      <c r="L76">
        <v>4978</v>
      </c>
      <c r="M76">
        <v>194</v>
      </c>
      <c r="N76">
        <v>5172</v>
      </c>
      <c r="O76">
        <v>682.57</v>
      </c>
      <c r="P76">
        <v>208.47</v>
      </c>
      <c r="Q76">
        <v>15.83</v>
      </c>
      <c r="R76">
        <v>15.83</v>
      </c>
      <c r="S76">
        <v>4.5999999999999996</v>
      </c>
      <c r="T76">
        <v>21</v>
      </c>
      <c r="U76">
        <v>33</v>
      </c>
      <c r="V76" t="s">
        <v>28</v>
      </c>
      <c r="W76">
        <v>19</v>
      </c>
      <c r="X76" t="b">
        <f>(G76="D")</f>
        <v>1</v>
      </c>
      <c r="Y76" t="b">
        <f t="shared" ref="Y76:Y92" si="67">(G76="N")</f>
        <v>0</v>
      </c>
      <c r="Z76" t="b">
        <f t="shared" ref="Z76:Z92" si="68">(G76="White Space")</f>
        <v>0</v>
      </c>
      <c r="AA76" s="2" t="b">
        <f>AND(Y74,X76)</f>
        <v>1</v>
      </c>
      <c r="AB76" t="b">
        <f>AND(X74,Y76)</f>
        <v>0</v>
      </c>
      <c r="AC76" t="b">
        <f>NOT(G74=G76)</f>
        <v>1</v>
      </c>
      <c r="AD76" t="b">
        <f>AND(X76,X74)</f>
        <v>0</v>
      </c>
      <c r="AE76" t="b">
        <f>AND(Y74,Y76)</f>
        <v>0</v>
      </c>
    </row>
    <row r="77" spans="1:31" x14ac:dyDescent="0.2">
      <c r="A77" t="s">
        <v>48</v>
      </c>
      <c r="B77">
        <v>9001</v>
      </c>
      <c r="C77" t="s">
        <v>23</v>
      </c>
      <c r="D77">
        <v>1</v>
      </c>
      <c r="E77" t="s">
        <v>49</v>
      </c>
      <c r="F77" t="s">
        <v>47</v>
      </c>
      <c r="G77" t="s">
        <v>26</v>
      </c>
      <c r="H77" t="s">
        <v>27</v>
      </c>
      <c r="I77">
        <v>16</v>
      </c>
      <c r="J77">
        <v>0</v>
      </c>
      <c r="K77">
        <v>6008</v>
      </c>
      <c r="L77">
        <v>5214</v>
      </c>
      <c r="M77">
        <v>164</v>
      </c>
      <c r="N77">
        <v>5378</v>
      </c>
      <c r="O77">
        <v>489.29</v>
      </c>
      <c r="P77">
        <v>218.95</v>
      </c>
      <c r="Q77">
        <v>16.68</v>
      </c>
      <c r="R77">
        <v>16.68</v>
      </c>
      <c r="S77">
        <v>4.8</v>
      </c>
      <c r="T77">
        <v>13</v>
      </c>
      <c r="U77">
        <v>21</v>
      </c>
      <c r="V77" t="s">
        <v>28</v>
      </c>
      <c r="W77">
        <v>20</v>
      </c>
      <c r="X77" t="b">
        <f>(G77="D")</f>
        <v>0</v>
      </c>
      <c r="Y77" t="b">
        <f t="shared" si="67"/>
        <v>1</v>
      </c>
      <c r="Z77" t="b">
        <f t="shared" si="68"/>
        <v>0</v>
      </c>
      <c r="AA77" t="b">
        <f t="shared" ref="AA77:AA92" si="69">AND(Y76,X77)</f>
        <v>0</v>
      </c>
      <c r="AB77" s="2" t="b">
        <f t="shared" ref="AB77:AB92" si="70">AND(X76,Y77)</f>
        <v>1</v>
      </c>
      <c r="AC77" t="b">
        <f>NOT(G76=G77)</f>
        <v>1</v>
      </c>
      <c r="AD77" t="b">
        <f t="shared" ref="AD77:AD92" si="71">AND(X77,X76)</f>
        <v>0</v>
      </c>
      <c r="AE77" t="b">
        <f t="shared" ref="AE77:AE92" si="72">AND(Y76,Y77)</f>
        <v>0</v>
      </c>
    </row>
    <row r="78" spans="1:31" x14ac:dyDescent="0.2">
      <c r="A78" t="s">
        <v>48</v>
      </c>
      <c r="B78">
        <v>9001</v>
      </c>
      <c r="C78" t="s">
        <v>23</v>
      </c>
      <c r="D78">
        <v>1</v>
      </c>
      <c r="E78" t="s">
        <v>49</v>
      </c>
      <c r="F78" t="s">
        <v>36</v>
      </c>
      <c r="G78" t="s">
        <v>26</v>
      </c>
      <c r="H78" t="s">
        <v>27</v>
      </c>
      <c r="I78">
        <v>14</v>
      </c>
      <c r="J78">
        <v>0</v>
      </c>
      <c r="K78">
        <v>6008</v>
      </c>
      <c r="L78">
        <v>5422</v>
      </c>
      <c r="M78">
        <v>246</v>
      </c>
      <c r="N78">
        <v>5668</v>
      </c>
      <c r="O78">
        <v>874.93</v>
      </c>
      <c r="P78">
        <v>196.35</v>
      </c>
      <c r="Q78">
        <v>16.98</v>
      </c>
      <c r="R78">
        <v>16.98</v>
      </c>
      <c r="S78">
        <v>5</v>
      </c>
      <c r="T78">
        <v>32</v>
      </c>
      <c r="U78">
        <v>47</v>
      </c>
      <c r="V78" t="s">
        <v>28</v>
      </c>
      <c r="W78">
        <v>21</v>
      </c>
      <c r="X78" t="b">
        <f>(G78="D")</f>
        <v>0</v>
      </c>
      <c r="Y78" t="b">
        <f t="shared" si="67"/>
        <v>1</v>
      </c>
      <c r="Z78" t="b">
        <f t="shared" si="68"/>
        <v>0</v>
      </c>
      <c r="AA78" t="b">
        <f t="shared" si="69"/>
        <v>0</v>
      </c>
      <c r="AB78" t="b">
        <f t="shared" si="70"/>
        <v>0</v>
      </c>
      <c r="AC78" t="b">
        <f>NOT(G77=G78)</f>
        <v>0</v>
      </c>
      <c r="AD78" t="b">
        <f t="shared" si="71"/>
        <v>0</v>
      </c>
      <c r="AE78" t="b">
        <f t="shared" si="72"/>
        <v>1</v>
      </c>
    </row>
    <row r="79" spans="1:31" x14ac:dyDescent="0.2">
      <c r="A79" t="s">
        <v>48</v>
      </c>
      <c r="B79">
        <v>9001</v>
      </c>
      <c r="C79" t="s">
        <v>23</v>
      </c>
      <c r="D79">
        <v>1</v>
      </c>
      <c r="E79" t="s">
        <v>49</v>
      </c>
      <c r="F79" t="s">
        <v>25</v>
      </c>
      <c r="G79" t="s">
        <v>26</v>
      </c>
      <c r="H79" t="s">
        <v>27</v>
      </c>
      <c r="I79">
        <v>1</v>
      </c>
      <c r="J79">
        <v>0</v>
      </c>
      <c r="K79">
        <v>6008</v>
      </c>
      <c r="L79">
        <v>5812</v>
      </c>
      <c r="M79">
        <v>128</v>
      </c>
      <c r="N79">
        <v>5940</v>
      </c>
      <c r="O79">
        <v>1120.28</v>
      </c>
      <c r="P79">
        <v>770.27</v>
      </c>
      <c r="Q79">
        <v>17.739999999999998</v>
      </c>
      <c r="R79">
        <v>17.739999999999998</v>
      </c>
      <c r="S79">
        <v>5.2</v>
      </c>
      <c r="T79">
        <v>12</v>
      </c>
      <c r="U79">
        <v>39</v>
      </c>
      <c r="V79" t="s">
        <v>28</v>
      </c>
      <c r="W79">
        <v>23</v>
      </c>
      <c r="X79" t="b">
        <f>(G79="D")</f>
        <v>0</v>
      </c>
      <c r="Y79" t="b">
        <f t="shared" si="67"/>
        <v>1</v>
      </c>
      <c r="Z79" t="b">
        <f t="shared" si="68"/>
        <v>0</v>
      </c>
      <c r="AA79" t="b">
        <f t="shared" si="69"/>
        <v>0</v>
      </c>
      <c r="AB79" t="b">
        <f t="shared" si="70"/>
        <v>0</v>
      </c>
      <c r="AC79" t="b">
        <f>NOT(G78=G79)</f>
        <v>0</v>
      </c>
      <c r="AD79" t="b">
        <f t="shared" si="71"/>
        <v>0</v>
      </c>
      <c r="AE79" t="b">
        <f t="shared" si="72"/>
        <v>1</v>
      </c>
    </row>
    <row r="80" spans="1:31" x14ac:dyDescent="0.2">
      <c r="A80" t="s">
        <v>52</v>
      </c>
      <c r="B80">
        <v>9001</v>
      </c>
      <c r="C80" t="s">
        <v>23</v>
      </c>
      <c r="D80">
        <v>1</v>
      </c>
      <c r="E80" t="s">
        <v>53</v>
      </c>
      <c r="F80" t="s">
        <v>42</v>
      </c>
      <c r="G80" t="s">
        <v>42</v>
      </c>
      <c r="H80" t="s">
        <v>27</v>
      </c>
      <c r="I80">
        <v>17</v>
      </c>
      <c r="J80">
        <v>0</v>
      </c>
      <c r="K80">
        <v>6011</v>
      </c>
      <c r="L80">
        <v>1</v>
      </c>
      <c r="M80">
        <v>164</v>
      </c>
      <c r="N80">
        <v>165</v>
      </c>
      <c r="O80">
        <v>835.04</v>
      </c>
      <c r="P80">
        <v>526.86</v>
      </c>
      <c r="Q80">
        <v>14.37</v>
      </c>
      <c r="R80">
        <v>14.37</v>
      </c>
      <c r="S80">
        <v>4.2</v>
      </c>
      <c r="T80">
        <v>25</v>
      </c>
      <c r="U80">
        <v>17</v>
      </c>
      <c r="V80" t="s">
        <v>28</v>
      </c>
      <c r="W80">
        <v>1</v>
      </c>
      <c r="X80" t="b">
        <f>(G80="D")</f>
        <v>0</v>
      </c>
      <c r="Y80" t="b">
        <f t="shared" si="67"/>
        <v>0</v>
      </c>
      <c r="Z80" t="b">
        <f t="shared" si="68"/>
        <v>1</v>
      </c>
      <c r="AA80" t="b">
        <f t="shared" si="69"/>
        <v>0</v>
      </c>
      <c r="AB80" t="b">
        <f t="shared" si="70"/>
        <v>0</v>
      </c>
      <c r="AC80" t="b">
        <f>AND(NOT(G79=G80),FALSE)</f>
        <v>0</v>
      </c>
      <c r="AD80" t="b">
        <f>AND(X80,X79,FALSE)</f>
        <v>0</v>
      </c>
      <c r="AE80" t="b">
        <f>AND(Y79,Y80,FALSE)</f>
        <v>0</v>
      </c>
    </row>
    <row r="81" spans="1:31" x14ac:dyDescent="0.2">
      <c r="A81" t="s">
        <v>52</v>
      </c>
      <c r="B81">
        <v>9001</v>
      </c>
      <c r="C81" t="s">
        <v>23</v>
      </c>
      <c r="D81">
        <v>1</v>
      </c>
      <c r="E81" t="s">
        <v>53</v>
      </c>
      <c r="F81" t="s">
        <v>35</v>
      </c>
      <c r="G81" t="s">
        <v>31</v>
      </c>
      <c r="H81" t="s">
        <v>27</v>
      </c>
      <c r="I81">
        <v>10</v>
      </c>
      <c r="J81">
        <v>0</v>
      </c>
      <c r="K81">
        <v>6011</v>
      </c>
      <c r="L81">
        <v>205</v>
      </c>
      <c r="M81">
        <v>194</v>
      </c>
      <c r="N81">
        <v>399</v>
      </c>
      <c r="O81">
        <v>919.4</v>
      </c>
      <c r="P81">
        <v>452.42</v>
      </c>
      <c r="Q81">
        <v>15.17</v>
      </c>
      <c r="R81">
        <v>15.17</v>
      </c>
      <c r="S81">
        <v>4.4000000000000004</v>
      </c>
      <c r="T81">
        <v>32</v>
      </c>
      <c r="U81">
        <v>31</v>
      </c>
      <c r="V81" t="s">
        <v>28</v>
      </c>
      <c r="W81">
        <v>2</v>
      </c>
      <c r="X81" t="b">
        <f t="shared" ref="X81:X92" si="73">(G81="D")</f>
        <v>1</v>
      </c>
      <c r="Y81" t="b">
        <f t="shared" si="67"/>
        <v>0</v>
      </c>
      <c r="Z81" t="b">
        <f t="shared" si="68"/>
        <v>0</v>
      </c>
      <c r="AA81" t="b">
        <f t="shared" si="69"/>
        <v>0</v>
      </c>
      <c r="AB81" t="b">
        <f t="shared" si="70"/>
        <v>0</v>
      </c>
      <c r="AC81" t="b">
        <f t="shared" ref="AC81:AC92" si="74">NOT(G80=G81)</f>
        <v>1</v>
      </c>
      <c r="AD81" t="b">
        <f t="shared" si="71"/>
        <v>0</v>
      </c>
      <c r="AE81" t="b">
        <f t="shared" si="72"/>
        <v>0</v>
      </c>
    </row>
    <row r="82" spans="1:31" x14ac:dyDescent="0.2">
      <c r="A82" t="s">
        <v>52</v>
      </c>
      <c r="B82">
        <v>9001</v>
      </c>
      <c r="C82" t="s">
        <v>23</v>
      </c>
      <c r="D82">
        <v>1</v>
      </c>
      <c r="E82" t="s">
        <v>53</v>
      </c>
      <c r="F82" t="s">
        <v>40</v>
      </c>
      <c r="G82" t="s">
        <v>26</v>
      </c>
      <c r="H82" t="s">
        <v>27</v>
      </c>
      <c r="I82">
        <v>11</v>
      </c>
      <c r="J82">
        <v>0</v>
      </c>
      <c r="K82">
        <v>6011</v>
      </c>
      <c r="L82">
        <v>441</v>
      </c>
      <c r="M82">
        <v>194</v>
      </c>
      <c r="N82">
        <v>635</v>
      </c>
      <c r="O82">
        <v>745.64</v>
      </c>
      <c r="P82">
        <v>453.04</v>
      </c>
      <c r="Q82">
        <v>14.88</v>
      </c>
      <c r="R82">
        <v>14.88</v>
      </c>
      <c r="S82">
        <v>4.3</v>
      </c>
      <c r="T82">
        <v>22</v>
      </c>
      <c r="U82">
        <v>46</v>
      </c>
      <c r="V82" t="s">
        <v>28</v>
      </c>
      <c r="W82">
        <v>3</v>
      </c>
      <c r="X82" t="b">
        <f t="shared" si="73"/>
        <v>0</v>
      </c>
      <c r="Y82" t="b">
        <f t="shared" si="67"/>
        <v>1</v>
      </c>
      <c r="Z82" t="b">
        <f t="shared" si="68"/>
        <v>0</v>
      </c>
      <c r="AA82" t="b">
        <f t="shared" si="69"/>
        <v>0</v>
      </c>
      <c r="AB82" s="2" t="b">
        <f t="shared" si="70"/>
        <v>1</v>
      </c>
      <c r="AC82" t="b">
        <f t="shared" si="74"/>
        <v>1</v>
      </c>
      <c r="AD82" t="b">
        <f t="shared" si="71"/>
        <v>0</v>
      </c>
      <c r="AE82" t="b">
        <f t="shared" si="72"/>
        <v>0</v>
      </c>
    </row>
    <row r="83" spans="1:31" x14ac:dyDescent="0.2">
      <c r="A83" t="s">
        <v>52</v>
      </c>
      <c r="B83">
        <v>9001</v>
      </c>
      <c r="C83" t="s">
        <v>23</v>
      </c>
      <c r="D83">
        <v>1</v>
      </c>
      <c r="E83" t="s">
        <v>53</v>
      </c>
      <c r="F83" t="s">
        <v>47</v>
      </c>
      <c r="G83" t="s">
        <v>26</v>
      </c>
      <c r="H83" t="s">
        <v>27</v>
      </c>
      <c r="I83">
        <v>16</v>
      </c>
      <c r="J83">
        <v>0</v>
      </c>
      <c r="K83">
        <v>6011</v>
      </c>
      <c r="L83">
        <v>803</v>
      </c>
      <c r="M83">
        <v>162</v>
      </c>
      <c r="N83">
        <v>965</v>
      </c>
      <c r="O83">
        <v>555.9</v>
      </c>
      <c r="P83">
        <v>212.64</v>
      </c>
      <c r="Q83">
        <v>16.46</v>
      </c>
      <c r="R83">
        <v>16.46</v>
      </c>
      <c r="S83">
        <v>4.8</v>
      </c>
      <c r="T83">
        <v>26</v>
      </c>
      <c r="U83">
        <v>16</v>
      </c>
      <c r="V83" t="s">
        <v>28</v>
      </c>
      <c r="W83">
        <v>5</v>
      </c>
      <c r="X83" t="b">
        <f t="shared" si="73"/>
        <v>0</v>
      </c>
      <c r="Y83" t="b">
        <f t="shared" si="67"/>
        <v>1</v>
      </c>
      <c r="Z83" t="b">
        <f t="shared" si="68"/>
        <v>0</v>
      </c>
      <c r="AA83" t="b">
        <f t="shared" si="69"/>
        <v>0</v>
      </c>
      <c r="AB83" t="b">
        <f t="shared" si="70"/>
        <v>0</v>
      </c>
      <c r="AC83" t="b">
        <f t="shared" si="74"/>
        <v>0</v>
      </c>
      <c r="AD83" t="b">
        <f t="shared" si="71"/>
        <v>0</v>
      </c>
      <c r="AE83" t="b">
        <f t="shared" si="72"/>
        <v>1</v>
      </c>
    </row>
    <row r="84" spans="1:31" x14ac:dyDescent="0.2">
      <c r="A84" t="s">
        <v>52</v>
      </c>
      <c r="B84">
        <v>9001</v>
      </c>
      <c r="C84" t="s">
        <v>23</v>
      </c>
      <c r="D84">
        <v>1</v>
      </c>
      <c r="E84" t="s">
        <v>53</v>
      </c>
      <c r="F84" t="s">
        <v>47</v>
      </c>
      <c r="G84" t="s">
        <v>26</v>
      </c>
      <c r="H84" t="s">
        <v>27</v>
      </c>
      <c r="I84">
        <v>16</v>
      </c>
      <c r="J84">
        <v>0</v>
      </c>
      <c r="K84">
        <v>6011</v>
      </c>
      <c r="L84">
        <v>991</v>
      </c>
      <c r="M84">
        <v>114</v>
      </c>
      <c r="N84">
        <v>1105</v>
      </c>
      <c r="O84">
        <v>491.4</v>
      </c>
      <c r="P84">
        <v>227.19</v>
      </c>
      <c r="Q84">
        <v>16.14</v>
      </c>
      <c r="R84">
        <v>16.14</v>
      </c>
      <c r="S84">
        <v>4.7</v>
      </c>
      <c r="T84">
        <v>59</v>
      </c>
      <c r="U84">
        <v>48</v>
      </c>
      <c r="V84" t="s">
        <v>28</v>
      </c>
      <c r="W84">
        <v>6</v>
      </c>
      <c r="X84" t="b">
        <f t="shared" si="73"/>
        <v>0</v>
      </c>
      <c r="Y84" t="b">
        <f t="shared" si="67"/>
        <v>1</v>
      </c>
      <c r="Z84" t="b">
        <f t="shared" si="68"/>
        <v>0</v>
      </c>
      <c r="AA84" t="b">
        <f t="shared" si="69"/>
        <v>0</v>
      </c>
      <c r="AB84" t="b">
        <f t="shared" si="70"/>
        <v>0</v>
      </c>
      <c r="AC84" t="b">
        <f t="shared" si="74"/>
        <v>0</v>
      </c>
      <c r="AD84" t="b">
        <f t="shared" si="71"/>
        <v>0</v>
      </c>
      <c r="AE84" t="b">
        <f t="shared" si="72"/>
        <v>1</v>
      </c>
    </row>
    <row r="85" spans="1:31" x14ac:dyDescent="0.2">
      <c r="A85" t="s">
        <v>52</v>
      </c>
      <c r="B85">
        <v>9001</v>
      </c>
      <c r="C85" t="s">
        <v>23</v>
      </c>
      <c r="D85">
        <v>1</v>
      </c>
      <c r="E85" t="s">
        <v>53</v>
      </c>
      <c r="F85" t="s">
        <v>41</v>
      </c>
      <c r="G85" t="s">
        <v>31</v>
      </c>
      <c r="H85" t="s">
        <v>27</v>
      </c>
      <c r="I85">
        <v>15</v>
      </c>
      <c r="J85">
        <v>0</v>
      </c>
      <c r="K85">
        <v>6011</v>
      </c>
      <c r="L85">
        <v>1343</v>
      </c>
      <c r="M85">
        <v>234</v>
      </c>
      <c r="N85">
        <v>1578</v>
      </c>
      <c r="O85">
        <v>720.67</v>
      </c>
      <c r="P85">
        <v>195.36</v>
      </c>
      <c r="Q85">
        <v>15.77</v>
      </c>
      <c r="R85">
        <v>15.77</v>
      </c>
      <c r="S85">
        <v>4.5999999999999996</v>
      </c>
      <c r="T85">
        <v>39</v>
      </c>
      <c r="U85">
        <v>29</v>
      </c>
      <c r="V85" t="s">
        <v>28</v>
      </c>
      <c r="W85">
        <v>8</v>
      </c>
      <c r="X85" t="b">
        <f t="shared" si="73"/>
        <v>1</v>
      </c>
      <c r="Y85" t="b">
        <f t="shared" si="67"/>
        <v>0</v>
      </c>
      <c r="Z85" t="b">
        <f t="shared" si="68"/>
        <v>0</v>
      </c>
      <c r="AA85" s="2" t="b">
        <f t="shared" si="69"/>
        <v>1</v>
      </c>
      <c r="AB85" t="b">
        <f t="shared" si="70"/>
        <v>0</v>
      </c>
      <c r="AC85" t="b">
        <f t="shared" si="74"/>
        <v>1</v>
      </c>
      <c r="AD85" t="b">
        <f t="shared" si="71"/>
        <v>0</v>
      </c>
      <c r="AE85" t="b">
        <f t="shared" si="72"/>
        <v>0</v>
      </c>
    </row>
    <row r="86" spans="1:31" x14ac:dyDescent="0.2">
      <c r="A86" t="s">
        <v>52</v>
      </c>
      <c r="B86">
        <v>9001</v>
      </c>
      <c r="C86" t="s">
        <v>23</v>
      </c>
      <c r="D86">
        <v>1</v>
      </c>
      <c r="E86" t="s">
        <v>53</v>
      </c>
      <c r="F86" t="s">
        <v>36</v>
      </c>
      <c r="G86" t="s">
        <v>26</v>
      </c>
      <c r="H86" t="s">
        <v>27</v>
      </c>
      <c r="I86">
        <v>13</v>
      </c>
      <c r="J86">
        <v>0</v>
      </c>
      <c r="K86">
        <v>6011</v>
      </c>
      <c r="L86">
        <v>1626</v>
      </c>
      <c r="M86">
        <v>254</v>
      </c>
      <c r="N86">
        <v>1880</v>
      </c>
      <c r="O86">
        <v>1086.06</v>
      </c>
      <c r="P86">
        <v>217.97</v>
      </c>
      <c r="Q86">
        <v>17.41</v>
      </c>
      <c r="R86">
        <v>17.41</v>
      </c>
      <c r="S86">
        <v>5.0999999999999996</v>
      </c>
      <c r="T86">
        <v>41</v>
      </c>
      <c r="U86">
        <v>42</v>
      </c>
      <c r="V86" t="s">
        <v>28</v>
      </c>
      <c r="W86">
        <v>9</v>
      </c>
      <c r="X86" t="b">
        <f t="shared" si="73"/>
        <v>0</v>
      </c>
      <c r="Y86" t="b">
        <f t="shared" si="67"/>
        <v>1</v>
      </c>
      <c r="Z86" t="b">
        <f t="shared" si="68"/>
        <v>0</v>
      </c>
      <c r="AA86" t="b">
        <f t="shared" si="69"/>
        <v>0</v>
      </c>
      <c r="AB86" s="2" t="b">
        <f t="shared" si="70"/>
        <v>1</v>
      </c>
      <c r="AC86" t="b">
        <f t="shared" si="74"/>
        <v>1</v>
      </c>
      <c r="AD86" t="b">
        <f t="shared" si="71"/>
        <v>0</v>
      </c>
      <c r="AE86" t="b">
        <f t="shared" si="72"/>
        <v>0</v>
      </c>
    </row>
    <row r="87" spans="1:31" x14ac:dyDescent="0.2">
      <c r="A87" t="s">
        <v>52</v>
      </c>
      <c r="B87">
        <v>9001</v>
      </c>
      <c r="C87" t="s">
        <v>23</v>
      </c>
      <c r="D87">
        <v>1</v>
      </c>
      <c r="E87" t="s">
        <v>53</v>
      </c>
      <c r="F87" t="s">
        <v>37</v>
      </c>
      <c r="G87" t="s">
        <v>31</v>
      </c>
      <c r="H87" t="s">
        <v>27</v>
      </c>
      <c r="I87">
        <v>14</v>
      </c>
      <c r="J87">
        <v>0</v>
      </c>
      <c r="K87">
        <v>6011</v>
      </c>
      <c r="L87">
        <v>1912</v>
      </c>
      <c r="M87">
        <v>178</v>
      </c>
      <c r="N87">
        <v>2090</v>
      </c>
      <c r="O87">
        <v>914.63</v>
      </c>
      <c r="P87">
        <v>214.5</v>
      </c>
      <c r="Q87">
        <v>16.7</v>
      </c>
      <c r="R87">
        <v>16.7</v>
      </c>
      <c r="S87">
        <v>4.9000000000000004</v>
      </c>
      <c r="T87">
        <v>23</v>
      </c>
      <c r="U87">
        <v>23</v>
      </c>
      <c r="V87" t="s">
        <v>28</v>
      </c>
      <c r="W87">
        <v>10</v>
      </c>
      <c r="X87" t="b">
        <f t="shared" si="73"/>
        <v>1</v>
      </c>
      <c r="Y87" t="b">
        <f t="shared" si="67"/>
        <v>0</v>
      </c>
      <c r="Z87" t="b">
        <f t="shared" si="68"/>
        <v>0</v>
      </c>
      <c r="AA87" s="2" t="b">
        <f t="shared" si="69"/>
        <v>1</v>
      </c>
      <c r="AB87" t="b">
        <f t="shared" si="70"/>
        <v>0</v>
      </c>
      <c r="AC87" t="b">
        <f t="shared" si="74"/>
        <v>1</v>
      </c>
      <c r="AD87" t="b">
        <f t="shared" si="71"/>
        <v>0</v>
      </c>
      <c r="AE87" t="b">
        <f t="shared" si="72"/>
        <v>0</v>
      </c>
    </row>
    <row r="88" spans="1:31" x14ac:dyDescent="0.2">
      <c r="A88" t="s">
        <v>52</v>
      </c>
      <c r="B88">
        <v>9001</v>
      </c>
      <c r="C88" t="s">
        <v>23</v>
      </c>
      <c r="D88">
        <v>1</v>
      </c>
      <c r="E88" t="s">
        <v>53</v>
      </c>
      <c r="F88" t="s">
        <v>30</v>
      </c>
      <c r="G88" t="s">
        <v>31</v>
      </c>
      <c r="H88" t="s">
        <v>27</v>
      </c>
      <c r="I88">
        <v>9</v>
      </c>
      <c r="J88">
        <v>0</v>
      </c>
      <c r="K88">
        <v>6011</v>
      </c>
      <c r="L88">
        <v>2142</v>
      </c>
      <c r="M88">
        <v>180</v>
      </c>
      <c r="N88">
        <v>2322</v>
      </c>
      <c r="O88">
        <v>1103.8699999999999</v>
      </c>
      <c r="P88">
        <v>469.18</v>
      </c>
      <c r="Q88">
        <v>17.52</v>
      </c>
      <c r="R88">
        <v>17.52</v>
      </c>
      <c r="S88">
        <v>5.0999999999999996</v>
      </c>
      <c r="T88">
        <v>29</v>
      </c>
      <c r="U88">
        <v>46</v>
      </c>
      <c r="V88" t="s">
        <v>28</v>
      </c>
      <c r="W88">
        <v>11</v>
      </c>
      <c r="X88" t="b">
        <f t="shared" si="73"/>
        <v>1</v>
      </c>
      <c r="Y88" t="b">
        <f t="shared" si="67"/>
        <v>0</v>
      </c>
      <c r="Z88" t="b">
        <f t="shared" si="68"/>
        <v>0</v>
      </c>
      <c r="AA88" t="b">
        <f t="shared" si="69"/>
        <v>0</v>
      </c>
      <c r="AB88" t="b">
        <f t="shared" si="70"/>
        <v>0</v>
      </c>
      <c r="AC88" t="b">
        <f t="shared" si="74"/>
        <v>0</v>
      </c>
      <c r="AD88" t="b">
        <f t="shared" si="71"/>
        <v>1</v>
      </c>
      <c r="AE88" t="b">
        <f t="shared" si="72"/>
        <v>0</v>
      </c>
    </row>
    <row r="89" spans="1:31" x14ac:dyDescent="0.2">
      <c r="A89" t="s">
        <v>52</v>
      </c>
      <c r="B89">
        <v>9001</v>
      </c>
      <c r="C89" t="s">
        <v>23</v>
      </c>
      <c r="D89">
        <v>1</v>
      </c>
      <c r="E89" t="s">
        <v>53</v>
      </c>
      <c r="F89" t="s">
        <v>30</v>
      </c>
      <c r="G89" t="s">
        <v>31</v>
      </c>
      <c r="H89" t="s">
        <v>27</v>
      </c>
      <c r="I89">
        <v>9</v>
      </c>
      <c r="J89">
        <v>0</v>
      </c>
      <c r="K89">
        <v>6011</v>
      </c>
      <c r="L89">
        <v>2342</v>
      </c>
      <c r="M89">
        <v>190</v>
      </c>
      <c r="N89">
        <v>2532</v>
      </c>
      <c r="O89">
        <v>1134.69</v>
      </c>
      <c r="P89">
        <v>474.61</v>
      </c>
      <c r="Q89">
        <v>17.55</v>
      </c>
      <c r="R89">
        <v>17.55</v>
      </c>
      <c r="S89">
        <v>5.0999999999999996</v>
      </c>
      <c r="T89">
        <v>30</v>
      </c>
      <c r="U89">
        <v>24</v>
      </c>
      <c r="V89" t="s">
        <v>28</v>
      </c>
      <c r="W89">
        <v>12</v>
      </c>
      <c r="X89" t="b">
        <f t="shared" si="73"/>
        <v>1</v>
      </c>
      <c r="Y89" t="b">
        <f t="shared" si="67"/>
        <v>0</v>
      </c>
      <c r="Z89" t="b">
        <f t="shared" si="68"/>
        <v>0</v>
      </c>
      <c r="AA89" t="b">
        <f t="shared" si="69"/>
        <v>0</v>
      </c>
      <c r="AB89" t="b">
        <f t="shared" si="70"/>
        <v>0</v>
      </c>
      <c r="AC89" t="b">
        <f t="shared" si="74"/>
        <v>0</v>
      </c>
      <c r="AD89" t="b">
        <f t="shared" si="71"/>
        <v>1</v>
      </c>
      <c r="AE89" t="b">
        <f t="shared" si="72"/>
        <v>0</v>
      </c>
    </row>
    <row r="90" spans="1:31" x14ac:dyDescent="0.2">
      <c r="A90" t="s">
        <v>52</v>
      </c>
      <c r="B90">
        <v>9001</v>
      </c>
      <c r="C90" t="s">
        <v>23</v>
      </c>
      <c r="D90">
        <v>1</v>
      </c>
      <c r="E90" t="s">
        <v>53</v>
      </c>
      <c r="F90" t="s">
        <v>35</v>
      </c>
      <c r="G90" t="s">
        <v>31</v>
      </c>
      <c r="H90" t="s">
        <v>27</v>
      </c>
      <c r="I90">
        <v>10</v>
      </c>
      <c r="J90">
        <v>0</v>
      </c>
      <c r="K90">
        <v>6011</v>
      </c>
      <c r="L90">
        <v>2566</v>
      </c>
      <c r="M90">
        <v>362</v>
      </c>
      <c r="N90">
        <v>2928</v>
      </c>
      <c r="O90">
        <v>919.41</v>
      </c>
      <c r="P90">
        <v>471.02</v>
      </c>
      <c r="Q90">
        <v>16.93</v>
      </c>
      <c r="R90">
        <v>16.93</v>
      </c>
      <c r="S90">
        <v>5</v>
      </c>
      <c r="T90">
        <v>34</v>
      </c>
      <c r="U90">
        <v>40</v>
      </c>
      <c r="V90" t="s">
        <v>28</v>
      </c>
      <c r="W90">
        <v>13</v>
      </c>
      <c r="X90" t="b">
        <f t="shared" si="73"/>
        <v>1</v>
      </c>
      <c r="Y90" t="b">
        <f t="shared" si="67"/>
        <v>0</v>
      </c>
      <c r="Z90" t="b">
        <f t="shared" si="68"/>
        <v>0</v>
      </c>
      <c r="AA90" t="b">
        <f t="shared" si="69"/>
        <v>0</v>
      </c>
      <c r="AB90" t="b">
        <f t="shared" si="70"/>
        <v>0</v>
      </c>
      <c r="AC90" t="b">
        <f t="shared" si="74"/>
        <v>0</v>
      </c>
      <c r="AD90" t="b">
        <f t="shared" si="71"/>
        <v>1</v>
      </c>
      <c r="AE90" t="b">
        <f t="shared" si="72"/>
        <v>0</v>
      </c>
    </row>
    <row r="91" spans="1:31" x14ac:dyDescent="0.2">
      <c r="A91" t="s">
        <v>52</v>
      </c>
      <c r="B91">
        <v>9001</v>
      </c>
      <c r="C91" t="s">
        <v>23</v>
      </c>
      <c r="D91">
        <v>1</v>
      </c>
      <c r="E91" t="s">
        <v>53</v>
      </c>
      <c r="F91" t="s">
        <v>35</v>
      </c>
      <c r="G91" t="s">
        <v>31</v>
      </c>
      <c r="H91" t="s">
        <v>27</v>
      </c>
      <c r="I91">
        <v>10</v>
      </c>
      <c r="J91">
        <v>0</v>
      </c>
      <c r="K91">
        <v>6011</v>
      </c>
      <c r="L91">
        <v>3168</v>
      </c>
      <c r="M91">
        <v>122</v>
      </c>
      <c r="N91">
        <v>3290</v>
      </c>
      <c r="O91">
        <v>986.2</v>
      </c>
      <c r="P91">
        <v>486.93</v>
      </c>
      <c r="Q91">
        <v>17.34</v>
      </c>
      <c r="R91">
        <v>17.34</v>
      </c>
      <c r="S91">
        <v>5.0999999999999996</v>
      </c>
      <c r="T91">
        <v>23</v>
      </c>
      <c r="U91">
        <v>17</v>
      </c>
      <c r="V91" t="s">
        <v>28</v>
      </c>
      <c r="W91">
        <v>14</v>
      </c>
      <c r="X91" t="b">
        <f t="shared" si="73"/>
        <v>1</v>
      </c>
      <c r="Y91" t="b">
        <f t="shared" si="67"/>
        <v>0</v>
      </c>
      <c r="Z91" t="b">
        <f t="shared" si="68"/>
        <v>0</v>
      </c>
      <c r="AA91" t="b">
        <f t="shared" si="69"/>
        <v>0</v>
      </c>
      <c r="AB91" t="b">
        <f t="shared" si="70"/>
        <v>0</v>
      </c>
      <c r="AC91" t="b">
        <f t="shared" si="74"/>
        <v>0</v>
      </c>
      <c r="AD91" t="b">
        <f t="shared" si="71"/>
        <v>1</v>
      </c>
      <c r="AE91" t="b">
        <f t="shared" si="72"/>
        <v>0</v>
      </c>
    </row>
    <row r="92" spans="1:31" x14ac:dyDescent="0.2">
      <c r="A92" t="s">
        <v>52</v>
      </c>
      <c r="B92">
        <v>9001</v>
      </c>
      <c r="C92" t="s">
        <v>23</v>
      </c>
      <c r="D92">
        <v>1</v>
      </c>
      <c r="E92" t="s">
        <v>53</v>
      </c>
      <c r="F92" t="s">
        <v>35</v>
      </c>
      <c r="G92" t="s">
        <v>31</v>
      </c>
      <c r="H92" t="s">
        <v>27</v>
      </c>
      <c r="I92">
        <v>10</v>
      </c>
      <c r="J92">
        <v>0</v>
      </c>
      <c r="K92">
        <v>6011</v>
      </c>
      <c r="L92">
        <v>3312</v>
      </c>
      <c r="M92">
        <v>612</v>
      </c>
      <c r="N92">
        <v>3925</v>
      </c>
      <c r="O92">
        <v>925.38</v>
      </c>
      <c r="P92">
        <v>500.75</v>
      </c>
      <c r="Q92">
        <v>17.309999999999999</v>
      </c>
      <c r="R92">
        <v>17.309999999999999</v>
      </c>
      <c r="S92">
        <v>5.0999999999999996</v>
      </c>
      <c r="T92">
        <v>57</v>
      </c>
      <c r="U92">
        <v>52</v>
      </c>
      <c r="V92" t="s">
        <v>28</v>
      </c>
      <c r="W92">
        <v>15</v>
      </c>
      <c r="X92" t="b">
        <f t="shared" si="73"/>
        <v>1</v>
      </c>
      <c r="Y92" t="b">
        <f t="shared" si="67"/>
        <v>0</v>
      </c>
      <c r="Z92" t="b">
        <f t="shared" si="68"/>
        <v>0</v>
      </c>
      <c r="AA92" t="b">
        <f t="shared" si="69"/>
        <v>0</v>
      </c>
      <c r="AB92" t="b">
        <f t="shared" si="70"/>
        <v>0</v>
      </c>
      <c r="AC92" t="b">
        <f t="shared" si="74"/>
        <v>0</v>
      </c>
      <c r="AD92" t="b">
        <f t="shared" si="71"/>
        <v>1</v>
      </c>
      <c r="AE92" t="b">
        <f t="shared" si="72"/>
        <v>0</v>
      </c>
    </row>
    <row r="93" spans="1:31" hidden="1" x14ac:dyDescent="0.2">
      <c r="A93" t="s">
        <v>52</v>
      </c>
      <c r="B93">
        <v>9001</v>
      </c>
      <c r="C93" t="s">
        <v>23</v>
      </c>
      <c r="D93">
        <v>1</v>
      </c>
      <c r="E93" t="s">
        <v>53</v>
      </c>
      <c r="F93" t="s">
        <v>40</v>
      </c>
      <c r="G93" t="s">
        <v>26</v>
      </c>
      <c r="H93" t="s">
        <v>27</v>
      </c>
      <c r="I93">
        <v>11</v>
      </c>
      <c r="J93">
        <v>0</v>
      </c>
      <c r="K93">
        <v>6011</v>
      </c>
      <c r="L93">
        <v>663</v>
      </c>
      <c r="M93">
        <v>88</v>
      </c>
      <c r="N93">
        <v>751</v>
      </c>
      <c r="O93">
        <v>684.34</v>
      </c>
      <c r="P93">
        <v>450.47</v>
      </c>
      <c r="Q93">
        <v>15.8</v>
      </c>
      <c r="R93">
        <v>15.8</v>
      </c>
      <c r="S93">
        <v>4.5999999999999996</v>
      </c>
      <c r="T93">
        <v>27</v>
      </c>
      <c r="U93">
        <v>19</v>
      </c>
      <c r="V93" t="s">
        <v>28</v>
      </c>
      <c r="W93">
        <v>4</v>
      </c>
      <c r="AC93" t="b">
        <f>AND(Y91,Z93)</f>
        <v>0</v>
      </c>
    </row>
    <row r="94" spans="1:31" x14ac:dyDescent="0.2">
      <c r="A94" t="s">
        <v>52</v>
      </c>
      <c r="B94">
        <v>9001</v>
      </c>
      <c r="C94" t="s">
        <v>23</v>
      </c>
      <c r="D94">
        <v>1</v>
      </c>
      <c r="E94" t="s">
        <v>53</v>
      </c>
      <c r="F94" t="s">
        <v>35</v>
      </c>
      <c r="G94" t="s">
        <v>31</v>
      </c>
      <c r="H94" t="s">
        <v>27</v>
      </c>
      <c r="I94">
        <v>10</v>
      </c>
      <c r="J94">
        <v>0</v>
      </c>
      <c r="K94">
        <v>6011</v>
      </c>
      <c r="L94">
        <v>3947</v>
      </c>
      <c r="M94">
        <v>173</v>
      </c>
      <c r="N94">
        <v>4121</v>
      </c>
      <c r="O94">
        <v>912.06</v>
      </c>
      <c r="P94">
        <v>470.83</v>
      </c>
      <c r="Q94">
        <v>17.399999999999999</v>
      </c>
      <c r="R94">
        <v>17.399999999999999</v>
      </c>
      <c r="S94">
        <v>5.0999999999999996</v>
      </c>
      <c r="T94">
        <v>23</v>
      </c>
      <c r="U94">
        <v>27</v>
      </c>
      <c r="V94" t="s">
        <v>28</v>
      </c>
      <c r="W94">
        <v>16</v>
      </c>
      <c r="X94" t="b">
        <f t="shared" ref="X94:X95" si="75">(G94="D")</f>
        <v>1</v>
      </c>
      <c r="Y94" t="b">
        <f t="shared" ref="Y94:Y95" si="76">(G94="N")</f>
        <v>0</v>
      </c>
      <c r="Z94" t="b">
        <f t="shared" ref="Z94:Z95" si="77">(G94="White Space")</f>
        <v>0</v>
      </c>
      <c r="AA94" t="b">
        <f>AND(Y92,X94)</f>
        <v>0</v>
      </c>
      <c r="AB94" t="b">
        <f>AND(X92,Y94)</f>
        <v>0</v>
      </c>
      <c r="AC94" t="b">
        <f>NOT(G92=G94)</f>
        <v>0</v>
      </c>
      <c r="AD94" t="b">
        <f>AND(X94,X92)</f>
        <v>1</v>
      </c>
      <c r="AE94" t="b">
        <f>AND(Y92,Y94)</f>
        <v>0</v>
      </c>
    </row>
    <row r="95" spans="1:31" x14ac:dyDescent="0.2">
      <c r="A95" t="s">
        <v>52</v>
      </c>
      <c r="B95">
        <v>9001</v>
      </c>
      <c r="C95" t="s">
        <v>23</v>
      </c>
      <c r="D95">
        <v>1</v>
      </c>
      <c r="E95" t="s">
        <v>53</v>
      </c>
      <c r="F95" t="s">
        <v>25</v>
      </c>
      <c r="G95" t="s">
        <v>26</v>
      </c>
      <c r="H95" t="s">
        <v>27</v>
      </c>
      <c r="I95">
        <v>1</v>
      </c>
      <c r="J95">
        <v>0</v>
      </c>
      <c r="K95">
        <v>6011</v>
      </c>
      <c r="L95">
        <v>4177</v>
      </c>
      <c r="M95">
        <v>110</v>
      </c>
      <c r="N95">
        <v>4287</v>
      </c>
      <c r="O95">
        <v>1135.93</v>
      </c>
      <c r="P95">
        <v>779.14</v>
      </c>
      <c r="Q95">
        <v>18.09</v>
      </c>
      <c r="R95">
        <v>18.09</v>
      </c>
      <c r="S95">
        <v>5.3</v>
      </c>
      <c r="T95">
        <v>25</v>
      </c>
      <c r="U95">
        <v>32</v>
      </c>
      <c r="V95" t="s">
        <v>28</v>
      </c>
      <c r="W95">
        <v>17</v>
      </c>
      <c r="X95" t="b">
        <f t="shared" si="75"/>
        <v>0</v>
      </c>
      <c r="Y95" t="b">
        <f t="shared" si="76"/>
        <v>1</v>
      </c>
      <c r="Z95" t="b">
        <f t="shared" si="77"/>
        <v>0</v>
      </c>
      <c r="AA95" t="b">
        <f t="shared" ref="AA95" si="78">AND(Y94,X95)</f>
        <v>0</v>
      </c>
      <c r="AB95" s="2" t="b">
        <f t="shared" ref="AB95" si="79">AND(X94,Y95)</f>
        <v>1</v>
      </c>
      <c r="AC95" t="b">
        <f>NOT(G94=G95)</f>
        <v>1</v>
      </c>
      <c r="AD95" t="b">
        <f t="shared" ref="AD95" si="80">AND(X95,X94)</f>
        <v>0</v>
      </c>
      <c r="AE95" t="b">
        <f t="shared" ref="AE95" si="81">AND(Y94,Y95)</f>
        <v>0</v>
      </c>
    </row>
    <row r="96" spans="1:31" hidden="1" x14ac:dyDescent="0.2">
      <c r="A96" t="s">
        <v>52</v>
      </c>
      <c r="B96">
        <v>9001</v>
      </c>
      <c r="C96" t="s">
        <v>23</v>
      </c>
      <c r="D96">
        <v>1</v>
      </c>
      <c r="E96" t="s">
        <v>53</v>
      </c>
      <c r="F96" t="s">
        <v>41</v>
      </c>
      <c r="G96" t="s">
        <v>31</v>
      </c>
      <c r="H96" t="s">
        <v>27</v>
      </c>
      <c r="I96">
        <v>15</v>
      </c>
      <c r="J96">
        <v>0</v>
      </c>
      <c r="K96">
        <v>6011</v>
      </c>
      <c r="L96">
        <v>1175</v>
      </c>
      <c r="M96">
        <v>62</v>
      </c>
      <c r="N96">
        <v>1237</v>
      </c>
      <c r="O96">
        <v>674.38</v>
      </c>
      <c r="P96">
        <v>199.48</v>
      </c>
      <c r="Q96">
        <v>13.24</v>
      </c>
      <c r="R96">
        <v>13.24</v>
      </c>
      <c r="S96">
        <v>4.8</v>
      </c>
      <c r="T96">
        <v>23</v>
      </c>
      <c r="U96">
        <v>40</v>
      </c>
      <c r="V96" t="s">
        <v>28</v>
      </c>
      <c r="W96">
        <v>7</v>
      </c>
      <c r="AC96" t="b">
        <f t="shared" ref="AC96:AC108" si="82">AND(Y95,Z96)</f>
        <v>1</v>
      </c>
    </row>
    <row r="97" spans="1:31" x14ac:dyDescent="0.2">
      <c r="A97" t="s">
        <v>52</v>
      </c>
      <c r="B97">
        <v>9001</v>
      </c>
      <c r="C97" t="s">
        <v>23</v>
      </c>
      <c r="D97">
        <v>1</v>
      </c>
      <c r="E97" t="s">
        <v>53</v>
      </c>
      <c r="F97" t="s">
        <v>25</v>
      </c>
      <c r="G97" t="s">
        <v>26</v>
      </c>
      <c r="H97" t="s">
        <v>27</v>
      </c>
      <c r="I97">
        <v>1</v>
      </c>
      <c r="J97">
        <v>0</v>
      </c>
      <c r="K97">
        <v>6011</v>
      </c>
      <c r="L97">
        <v>4313</v>
      </c>
      <c r="M97">
        <v>168</v>
      </c>
      <c r="N97">
        <v>4481</v>
      </c>
      <c r="O97">
        <v>1160.8599999999999</v>
      </c>
      <c r="P97">
        <v>895.69</v>
      </c>
      <c r="Q97">
        <v>18.2</v>
      </c>
      <c r="R97">
        <v>18.2</v>
      </c>
      <c r="S97">
        <v>5.3</v>
      </c>
      <c r="T97">
        <v>22</v>
      </c>
      <c r="U97">
        <v>32</v>
      </c>
      <c r="V97" t="s">
        <v>28</v>
      </c>
      <c r="W97">
        <v>18</v>
      </c>
      <c r="X97" t="b">
        <f t="shared" ref="X97:X103" si="83">(G97="D")</f>
        <v>0</v>
      </c>
      <c r="Y97" t="b">
        <f t="shared" ref="Y97:Y103" si="84">(G97="N")</f>
        <v>1</v>
      </c>
      <c r="Z97" t="b">
        <f t="shared" ref="Z97:Z103" si="85">(G97="White Space")</f>
        <v>0</v>
      </c>
      <c r="AA97" t="b">
        <f>AND(Y95,X97)</f>
        <v>0</v>
      </c>
      <c r="AB97" t="b">
        <f>AND(X95,Y97)</f>
        <v>0</v>
      </c>
      <c r="AC97" t="b">
        <f>NOT(G95=G97)</f>
        <v>0</v>
      </c>
      <c r="AD97" t="b">
        <f>AND(X97,X95)</f>
        <v>0</v>
      </c>
      <c r="AE97" t="b">
        <f>AND(Y95,Y97)</f>
        <v>1</v>
      </c>
    </row>
    <row r="98" spans="1:31" x14ac:dyDescent="0.2">
      <c r="A98" t="s">
        <v>52</v>
      </c>
      <c r="B98">
        <v>9001</v>
      </c>
      <c r="C98" t="s">
        <v>23</v>
      </c>
      <c r="D98">
        <v>1</v>
      </c>
      <c r="E98" t="s">
        <v>53</v>
      </c>
      <c r="F98" t="s">
        <v>33</v>
      </c>
      <c r="G98" t="s">
        <v>26</v>
      </c>
      <c r="H98" t="s">
        <v>27</v>
      </c>
      <c r="I98">
        <v>5</v>
      </c>
      <c r="J98">
        <v>0</v>
      </c>
      <c r="K98">
        <v>6011</v>
      </c>
      <c r="L98">
        <v>4529</v>
      </c>
      <c r="M98">
        <v>514</v>
      </c>
      <c r="N98">
        <v>5043</v>
      </c>
      <c r="O98">
        <v>1156.45</v>
      </c>
      <c r="P98">
        <v>705.1</v>
      </c>
      <c r="Q98">
        <v>17.71</v>
      </c>
      <c r="R98">
        <v>17.71</v>
      </c>
      <c r="S98">
        <v>5.2</v>
      </c>
      <c r="T98">
        <v>47</v>
      </c>
      <c r="U98">
        <v>39</v>
      </c>
      <c r="V98" t="s">
        <v>28</v>
      </c>
      <c r="W98">
        <v>19</v>
      </c>
      <c r="X98" t="b">
        <f t="shared" si="83"/>
        <v>0</v>
      </c>
      <c r="Y98" t="b">
        <f t="shared" si="84"/>
        <v>1</v>
      </c>
      <c r="Z98" t="b">
        <f t="shared" si="85"/>
        <v>0</v>
      </c>
      <c r="AA98" t="b">
        <f t="shared" ref="AA98:AA103" si="86">AND(Y97,X98)</f>
        <v>0</v>
      </c>
      <c r="AB98" t="b">
        <f t="shared" ref="AB98:AB103" si="87">AND(X97,Y98)</f>
        <v>0</v>
      </c>
      <c r="AC98" t="b">
        <f>NOT(G97=G98)</f>
        <v>0</v>
      </c>
      <c r="AD98" t="b">
        <f t="shared" ref="AD98:AD103" si="88">AND(X98,X97)</f>
        <v>0</v>
      </c>
      <c r="AE98" t="b">
        <f t="shared" ref="AE98:AE103" si="89">AND(Y97,Y98)</f>
        <v>1</v>
      </c>
    </row>
    <row r="99" spans="1:31" x14ac:dyDescent="0.2">
      <c r="A99" t="s">
        <v>52</v>
      </c>
      <c r="B99">
        <v>9001</v>
      </c>
      <c r="C99" t="s">
        <v>23</v>
      </c>
      <c r="D99">
        <v>1</v>
      </c>
      <c r="E99" t="s">
        <v>53</v>
      </c>
      <c r="F99" t="s">
        <v>54</v>
      </c>
      <c r="G99" t="s">
        <v>31</v>
      </c>
      <c r="H99" t="s">
        <v>27</v>
      </c>
      <c r="I99">
        <v>6</v>
      </c>
      <c r="J99">
        <v>0</v>
      </c>
      <c r="K99">
        <v>6011</v>
      </c>
      <c r="L99">
        <v>5083</v>
      </c>
      <c r="M99">
        <v>166</v>
      </c>
      <c r="N99">
        <v>5249</v>
      </c>
      <c r="O99">
        <v>968.57</v>
      </c>
      <c r="P99">
        <v>699.5</v>
      </c>
      <c r="Q99">
        <v>17.32</v>
      </c>
      <c r="R99">
        <v>17.32</v>
      </c>
      <c r="S99">
        <v>5.0999999999999996</v>
      </c>
      <c r="T99">
        <v>47</v>
      </c>
      <c r="U99">
        <v>21</v>
      </c>
      <c r="V99" t="s">
        <v>28</v>
      </c>
      <c r="W99">
        <v>20</v>
      </c>
      <c r="X99" t="b">
        <f t="shared" si="83"/>
        <v>1</v>
      </c>
      <c r="Y99" t="b">
        <f t="shared" si="84"/>
        <v>0</v>
      </c>
      <c r="Z99" t="b">
        <f t="shared" si="85"/>
        <v>0</v>
      </c>
      <c r="AA99" s="2" t="b">
        <f t="shared" si="86"/>
        <v>1</v>
      </c>
      <c r="AB99" t="b">
        <f t="shared" si="87"/>
        <v>0</v>
      </c>
      <c r="AC99" t="b">
        <f>NOT(G98=G99)</f>
        <v>1</v>
      </c>
      <c r="AD99" t="b">
        <f t="shared" si="88"/>
        <v>0</v>
      </c>
      <c r="AE99" t="b">
        <f t="shared" si="89"/>
        <v>0</v>
      </c>
    </row>
    <row r="100" spans="1:31" x14ac:dyDescent="0.2">
      <c r="A100" t="s">
        <v>52</v>
      </c>
      <c r="B100">
        <v>9001</v>
      </c>
      <c r="C100" t="s">
        <v>23</v>
      </c>
      <c r="D100">
        <v>1</v>
      </c>
      <c r="E100" t="s">
        <v>53</v>
      </c>
      <c r="F100" t="s">
        <v>35</v>
      </c>
      <c r="G100" t="s">
        <v>31</v>
      </c>
      <c r="H100" t="s">
        <v>27</v>
      </c>
      <c r="I100">
        <v>10</v>
      </c>
      <c r="J100">
        <v>0</v>
      </c>
      <c r="K100">
        <v>6011</v>
      </c>
      <c r="L100">
        <v>5301</v>
      </c>
      <c r="M100">
        <v>682</v>
      </c>
      <c r="N100">
        <v>5984</v>
      </c>
      <c r="O100">
        <v>918.25</v>
      </c>
      <c r="P100">
        <v>498.12</v>
      </c>
      <c r="Q100">
        <v>16.98</v>
      </c>
      <c r="R100">
        <v>16.98</v>
      </c>
      <c r="S100">
        <v>4.9000000000000004</v>
      </c>
      <c r="T100">
        <v>49</v>
      </c>
      <c r="U100">
        <v>67</v>
      </c>
      <c r="V100" t="s">
        <v>28</v>
      </c>
      <c r="W100">
        <v>21</v>
      </c>
      <c r="X100" t="b">
        <f t="shared" si="83"/>
        <v>1</v>
      </c>
      <c r="Y100" t="b">
        <f t="shared" si="84"/>
        <v>0</v>
      </c>
      <c r="Z100" t="b">
        <f t="shared" si="85"/>
        <v>0</v>
      </c>
      <c r="AA100" t="b">
        <f t="shared" si="86"/>
        <v>0</v>
      </c>
      <c r="AB100" t="b">
        <f t="shared" si="87"/>
        <v>0</v>
      </c>
      <c r="AC100" t="b">
        <f>NOT(G99=G100)</f>
        <v>0</v>
      </c>
      <c r="AD100" t="b">
        <f t="shared" si="88"/>
        <v>1</v>
      </c>
      <c r="AE100" t="b">
        <f t="shared" si="89"/>
        <v>0</v>
      </c>
    </row>
    <row r="101" spans="1:31" x14ac:dyDescent="0.2">
      <c r="A101" t="s">
        <v>55</v>
      </c>
      <c r="B101">
        <v>9001</v>
      </c>
      <c r="C101" t="s">
        <v>23</v>
      </c>
      <c r="D101">
        <v>1</v>
      </c>
      <c r="E101" t="s">
        <v>56</v>
      </c>
      <c r="F101" t="s">
        <v>32</v>
      </c>
      <c r="G101" t="s">
        <v>26</v>
      </c>
      <c r="H101" t="s">
        <v>27</v>
      </c>
      <c r="I101">
        <v>7</v>
      </c>
      <c r="J101">
        <v>0</v>
      </c>
      <c r="K101">
        <v>6004</v>
      </c>
      <c r="L101">
        <v>7</v>
      </c>
      <c r="M101">
        <v>164</v>
      </c>
      <c r="N101">
        <v>171</v>
      </c>
      <c r="O101">
        <v>827.8</v>
      </c>
      <c r="P101">
        <v>570.05999999999995</v>
      </c>
      <c r="Q101">
        <v>14.56</v>
      </c>
      <c r="R101">
        <v>14.56</v>
      </c>
      <c r="S101">
        <v>4.2</v>
      </c>
      <c r="T101">
        <v>22</v>
      </c>
      <c r="U101">
        <v>20</v>
      </c>
      <c r="V101" t="s">
        <v>28</v>
      </c>
      <c r="W101">
        <v>1</v>
      </c>
      <c r="X101" t="b">
        <f t="shared" si="83"/>
        <v>0</v>
      </c>
      <c r="Y101" t="b">
        <f t="shared" si="84"/>
        <v>1</v>
      </c>
      <c r="Z101" t="b">
        <f t="shared" si="85"/>
        <v>0</v>
      </c>
      <c r="AA101" t="b">
        <f t="shared" si="86"/>
        <v>0</v>
      </c>
      <c r="AB101" t="b">
        <f>AND(X100,Y101,FALSE)</f>
        <v>0</v>
      </c>
      <c r="AC101" t="b">
        <f>AND(NOT(G100=G101),FALSE)</f>
        <v>0</v>
      </c>
      <c r="AD101" t="b">
        <f>AND(X101,X100,FALSE)</f>
        <v>0</v>
      </c>
      <c r="AE101" t="b">
        <f>AND(Y100,Y101,FALSE)</f>
        <v>0</v>
      </c>
    </row>
    <row r="102" spans="1:31" x14ac:dyDescent="0.2">
      <c r="A102" t="s">
        <v>55</v>
      </c>
      <c r="B102">
        <v>9001</v>
      </c>
      <c r="C102" t="s">
        <v>23</v>
      </c>
      <c r="D102">
        <v>1</v>
      </c>
      <c r="E102" t="s">
        <v>56</v>
      </c>
      <c r="F102" t="s">
        <v>42</v>
      </c>
      <c r="G102" t="s">
        <v>42</v>
      </c>
      <c r="H102" t="s">
        <v>27</v>
      </c>
      <c r="I102">
        <v>17</v>
      </c>
      <c r="J102">
        <v>0</v>
      </c>
      <c r="K102">
        <v>6004</v>
      </c>
      <c r="L102">
        <v>217</v>
      </c>
      <c r="M102">
        <v>224</v>
      </c>
      <c r="N102">
        <v>441</v>
      </c>
      <c r="O102">
        <v>833.05</v>
      </c>
      <c r="P102">
        <v>476.06</v>
      </c>
      <c r="Q102">
        <v>14.55</v>
      </c>
      <c r="R102">
        <v>14.55</v>
      </c>
      <c r="S102">
        <v>4.3</v>
      </c>
      <c r="T102">
        <v>17</v>
      </c>
      <c r="U102">
        <v>50</v>
      </c>
      <c r="V102" t="s">
        <v>28</v>
      </c>
      <c r="W102">
        <v>2</v>
      </c>
      <c r="X102" t="b">
        <f t="shared" si="83"/>
        <v>0</v>
      </c>
      <c r="Y102" t="b">
        <f t="shared" si="84"/>
        <v>0</v>
      </c>
      <c r="Z102" t="b">
        <f t="shared" si="85"/>
        <v>1</v>
      </c>
      <c r="AA102" t="b">
        <f t="shared" si="86"/>
        <v>0</v>
      </c>
      <c r="AB102" t="b">
        <f t="shared" si="87"/>
        <v>0</v>
      </c>
      <c r="AC102" t="b">
        <f>NOT(G101=G102)</f>
        <v>1</v>
      </c>
      <c r="AD102" t="b">
        <f t="shared" si="88"/>
        <v>0</v>
      </c>
      <c r="AE102" t="b">
        <f t="shared" si="89"/>
        <v>0</v>
      </c>
    </row>
    <row r="103" spans="1:31" x14ac:dyDescent="0.2">
      <c r="A103" t="s">
        <v>55</v>
      </c>
      <c r="B103">
        <v>9001</v>
      </c>
      <c r="C103" t="s">
        <v>23</v>
      </c>
      <c r="D103">
        <v>1</v>
      </c>
      <c r="E103" t="s">
        <v>56</v>
      </c>
      <c r="F103" t="s">
        <v>35</v>
      </c>
      <c r="G103" t="s">
        <v>31</v>
      </c>
      <c r="H103" t="s">
        <v>27</v>
      </c>
      <c r="I103">
        <v>11</v>
      </c>
      <c r="J103">
        <v>0</v>
      </c>
      <c r="K103">
        <v>6004</v>
      </c>
      <c r="L103">
        <v>473</v>
      </c>
      <c r="M103">
        <v>135</v>
      </c>
      <c r="N103">
        <v>609</v>
      </c>
      <c r="O103">
        <v>716.18</v>
      </c>
      <c r="P103">
        <v>462.56</v>
      </c>
      <c r="Q103">
        <v>15.05</v>
      </c>
      <c r="R103">
        <v>15.05</v>
      </c>
      <c r="S103">
        <v>4.4000000000000004</v>
      </c>
      <c r="T103">
        <v>33</v>
      </c>
      <c r="U103">
        <v>45</v>
      </c>
      <c r="V103" t="s">
        <v>28</v>
      </c>
      <c r="W103">
        <v>3</v>
      </c>
      <c r="X103" t="b">
        <f t="shared" si="83"/>
        <v>1</v>
      </c>
      <c r="Y103" t="b">
        <f t="shared" si="84"/>
        <v>0</v>
      </c>
      <c r="Z103" t="b">
        <f t="shared" si="85"/>
        <v>0</v>
      </c>
      <c r="AA103" t="b">
        <f t="shared" si="86"/>
        <v>0</v>
      </c>
      <c r="AB103" t="b">
        <f t="shared" si="87"/>
        <v>0</v>
      </c>
      <c r="AC103" t="b">
        <f>NOT(G102=G103)</f>
        <v>1</v>
      </c>
      <c r="AD103" t="b">
        <f t="shared" si="88"/>
        <v>0</v>
      </c>
      <c r="AE103" t="b">
        <f t="shared" si="89"/>
        <v>0</v>
      </c>
    </row>
    <row r="104" spans="1:31" hidden="1" x14ac:dyDescent="0.2">
      <c r="A104" t="s">
        <v>55</v>
      </c>
      <c r="B104">
        <v>9001</v>
      </c>
      <c r="C104" t="s">
        <v>23</v>
      </c>
      <c r="D104">
        <v>1</v>
      </c>
      <c r="E104" t="s">
        <v>56</v>
      </c>
      <c r="F104" t="s">
        <v>29</v>
      </c>
      <c r="G104" t="s">
        <v>26</v>
      </c>
      <c r="H104" t="s">
        <v>27</v>
      </c>
      <c r="I104">
        <v>4</v>
      </c>
      <c r="J104">
        <v>0</v>
      </c>
      <c r="K104">
        <v>6004</v>
      </c>
      <c r="L104">
        <v>3799</v>
      </c>
      <c r="M104">
        <v>57</v>
      </c>
      <c r="N104">
        <v>3857</v>
      </c>
      <c r="O104">
        <v>585.62</v>
      </c>
      <c r="P104">
        <v>883.64</v>
      </c>
      <c r="Q104">
        <v>10.47</v>
      </c>
      <c r="R104">
        <v>10.47</v>
      </c>
      <c r="S104">
        <v>3.1</v>
      </c>
      <c r="T104">
        <v>8</v>
      </c>
      <c r="U104">
        <v>28</v>
      </c>
      <c r="V104" t="s">
        <v>28</v>
      </c>
      <c r="W104">
        <v>14</v>
      </c>
      <c r="AC104" t="b">
        <f t="shared" si="82"/>
        <v>0</v>
      </c>
    </row>
    <row r="105" spans="1:31" x14ac:dyDescent="0.2">
      <c r="A105" t="s">
        <v>55</v>
      </c>
      <c r="B105">
        <v>9001</v>
      </c>
      <c r="C105" t="s">
        <v>23</v>
      </c>
      <c r="D105">
        <v>1</v>
      </c>
      <c r="E105" t="s">
        <v>56</v>
      </c>
      <c r="F105" t="s">
        <v>36</v>
      </c>
      <c r="G105" t="s">
        <v>26</v>
      </c>
      <c r="H105" t="s">
        <v>27</v>
      </c>
      <c r="I105">
        <v>12</v>
      </c>
      <c r="J105">
        <v>0</v>
      </c>
      <c r="K105">
        <v>6004</v>
      </c>
      <c r="L105">
        <v>653</v>
      </c>
      <c r="M105">
        <v>400</v>
      </c>
      <c r="N105">
        <v>1054</v>
      </c>
      <c r="O105">
        <v>490.41</v>
      </c>
      <c r="P105">
        <v>498</v>
      </c>
      <c r="Q105">
        <v>16.170000000000002</v>
      </c>
      <c r="R105">
        <v>16.170000000000002</v>
      </c>
      <c r="S105">
        <v>4.7</v>
      </c>
      <c r="T105">
        <v>21</v>
      </c>
      <c r="U105">
        <v>33</v>
      </c>
      <c r="V105" t="s">
        <v>28</v>
      </c>
      <c r="W105">
        <v>4</v>
      </c>
      <c r="X105" t="b">
        <f>(G105="D")</f>
        <v>0</v>
      </c>
      <c r="Y105" t="b">
        <f>(G105="N")</f>
        <v>1</v>
      </c>
      <c r="Z105" t="b">
        <f>(G105="White Space")</f>
        <v>0</v>
      </c>
      <c r="AA105" t="b">
        <f>AND(Y103,X105)</f>
        <v>0</v>
      </c>
      <c r="AB105" s="2" t="b">
        <f>AND(X103,Y105)</f>
        <v>1</v>
      </c>
      <c r="AC105" t="b">
        <f>NOT(G103=G105)</f>
        <v>1</v>
      </c>
      <c r="AD105" t="b">
        <f>AND(X105,X103)</f>
        <v>0</v>
      </c>
      <c r="AE105" t="b">
        <f>AND(Y103,Y105)</f>
        <v>0</v>
      </c>
    </row>
    <row r="106" spans="1:31" hidden="1" x14ac:dyDescent="0.2">
      <c r="A106" t="s">
        <v>55</v>
      </c>
      <c r="B106">
        <v>9001</v>
      </c>
      <c r="C106" t="s">
        <v>23</v>
      </c>
      <c r="D106">
        <v>1</v>
      </c>
      <c r="E106" t="s">
        <v>56</v>
      </c>
      <c r="F106" t="s">
        <v>51</v>
      </c>
      <c r="G106" t="s">
        <v>31</v>
      </c>
      <c r="H106" t="s">
        <v>27</v>
      </c>
      <c r="I106">
        <v>5</v>
      </c>
      <c r="J106">
        <v>0</v>
      </c>
      <c r="K106">
        <v>6004</v>
      </c>
      <c r="L106">
        <v>2776</v>
      </c>
      <c r="M106">
        <v>63</v>
      </c>
      <c r="N106">
        <v>2840</v>
      </c>
      <c r="O106">
        <v>1148.3599999999999</v>
      </c>
      <c r="P106">
        <v>704.03</v>
      </c>
      <c r="Q106">
        <v>17.14</v>
      </c>
      <c r="R106">
        <v>17.14</v>
      </c>
      <c r="S106">
        <v>5</v>
      </c>
      <c r="T106">
        <v>16</v>
      </c>
      <c r="U106">
        <v>14</v>
      </c>
      <c r="V106" t="s">
        <v>28</v>
      </c>
      <c r="W106">
        <v>10</v>
      </c>
      <c r="AC106" t="b">
        <f t="shared" si="82"/>
        <v>1</v>
      </c>
    </row>
    <row r="107" spans="1:31" x14ac:dyDescent="0.2">
      <c r="A107" t="s">
        <v>55</v>
      </c>
      <c r="B107">
        <v>9001</v>
      </c>
      <c r="C107" t="s">
        <v>23</v>
      </c>
      <c r="D107">
        <v>1</v>
      </c>
      <c r="E107" t="s">
        <v>56</v>
      </c>
      <c r="F107" t="s">
        <v>41</v>
      </c>
      <c r="G107" t="s">
        <v>31</v>
      </c>
      <c r="H107" t="s">
        <v>27</v>
      </c>
      <c r="I107">
        <v>16</v>
      </c>
      <c r="J107">
        <v>0</v>
      </c>
      <c r="K107">
        <v>6004</v>
      </c>
      <c r="L107">
        <v>1110</v>
      </c>
      <c r="M107">
        <v>226</v>
      </c>
      <c r="N107">
        <v>1336</v>
      </c>
      <c r="O107">
        <v>493.08</v>
      </c>
      <c r="P107">
        <v>221.68</v>
      </c>
      <c r="Q107">
        <v>16.440000000000001</v>
      </c>
      <c r="R107">
        <v>16.440000000000001</v>
      </c>
      <c r="S107">
        <v>4.8</v>
      </c>
      <c r="T107">
        <v>40</v>
      </c>
      <c r="U107">
        <v>48</v>
      </c>
      <c r="V107" t="s">
        <v>28</v>
      </c>
      <c r="W107">
        <v>5</v>
      </c>
      <c r="X107" t="b">
        <f>(G107="D")</f>
        <v>1</v>
      </c>
      <c r="Y107" t="b">
        <f>(G107="N")</f>
        <v>0</v>
      </c>
      <c r="Z107" t="b">
        <f>(G107="White Space")</f>
        <v>0</v>
      </c>
      <c r="AA107" s="2" t="b">
        <f>AND(Y105,X107)</f>
        <v>1</v>
      </c>
      <c r="AB107" t="b">
        <f>AND(X105,Y107)</f>
        <v>0</v>
      </c>
      <c r="AC107" t="b">
        <f>NOT(G105=G107)</f>
        <v>1</v>
      </c>
      <c r="AD107" t="b">
        <f>AND(X107,X105)</f>
        <v>0</v>
      </c>
      <c r="AE107" t="b">
        <f>AND(Y105,Y107)</f>
        <v>0</v>
      </c>
    </row>
    <row r="108" spans="1:31" hidden="1" x14ac:dyDescent="0.2">
      <c r="A108" t="s">
        <v>55</v>
      </c>
      <c r="B108">
        <v>9001</v>
      </c>
      <c r="C108" t="s">
        <v>23</v>
      </c>
      <c r="D108">
        <v>1</v>
      </c>
      <c r="E108" t="s">
        <v>56</v>
      </c>
      <c r="F108" t="s">
        <v>33</v>
      </c>
      <c r="G108" t="s">
        <v>26</v>
      </c>
      <c r="H108" t="s">
        <v>27</v>
      </c>
      <c r="I108">
        <v>8</v>
      </c>
      <c r="J108">
        <v>0</v>
      </c>
      <c r="K108">
        <v>6004</v>
      </c>
      <c r="L108">
        <v>4765</v>
      </c>
      <c r="M108">
        <v>54</v>
      </c>
      <c r="N108">
        <v>4819</v>
      </c>
      <c r="O108">
        <v>506.84</v>
      </c>
      <c r="P108">
        <v>709.27</v>
      </c>
      <c r="Q108">
        <v>0</v>
      </c>
      <c r="R108">
        <v>0</v>
      </c>
      <c r="S108" t="s">
        <v>45</v>
      </c>
      <c r="T108">
        <v>7</v>
      </c>
      <c r="U108">
        <v>31</v>
      </c>
      <c r="V108" t="s">
        <v>28</v>
      </c>
      <c r="W108">
        <v>15</v>
      </c>
      <c r="AC108" t="b">
        <f t="shared" si="82"/>
        <v>0</v>
      </c>
    </row>
    <row r="109" spans="1:31" x14ac:dyDescent="0.2">
      <c r="A109" t="s">
        <v>55</v>
      </c>
      <c r="B109">
        <v>9001</v>
      </c>
      <c r="C109" t="s">
        <v>23</v>
      </c>
      <c r="D109">
        <v>1</v>
      </c>
      <c r="E109" t="s">
        <v>56</v>
      </c>
      <c r="F109" t="s">
        <v>37</v>
      </c>
      <c r="G109" t="s">
        <v>31</v>
      </c>
      <c r="H109" t="s">
        <v>27</v>
      </c>
      <c r="I109">
        <v>15</v>
      </c>
      <c r="J109">
        <v>0</v>
      </c>
      <c r="K109">
        <v>6004</v>
      </c>
      <c r="L109">
        <v>1372</v>
      </c>
      <c r="M109">
        <v>276</v>
      </c>
      <c r="N109">
        <v>1648</v>
      </c>
      <c r="O109">
        <v>669.83</v>
      </c>
      <c r="P109">
        <v>234.34</v>
      </c>
      <c r="Q109">
        <v>16.71</v>
      </c>
      <c r="R109">
        <v>16.71</v>
      </c>
      <c r="S109">
        <v>4.8</v>
      </c>
      <c r="T109">
        <v>27</v>
      </c>
      <c r="U109">
        <v>30</v>
      </c>
      <c r="V109" t="s">
        <v>28</v>
      </c>
      <c r="W109">
        <v>6</v>
      </c>
      <c r="X109" t="b">
        <f t="shared" ref="X109:X130" si="90">(G109="D")</f>
        <v>1</v>
      </c>
      <c r="Y109" t="b">
        <f t="shared" ref="Y109:Y130" si="91">(G109="N")</f>
        <v>0</v>
      </c>
      <c r="Z109" t="b">
        <f t="shared" ref="Z109:Z130" si="92">(G109="White Space")</f>
        <v>0</v>
      </c>
      <c r="AA109" t="b">
        <f>AND(Y107,X109)</f>
        <v>0</v>
      </c>
      <c r="AB109" t="b">
        <f>AND(X107,Y109)</f>
        <v>0</v>
      </c>
      <c r="AC109" t="b">
        <f>NOT(G107=G109)</f>
        <v>0</v>
      </c>
      <c r="AD109" t="b">
        <f>AND(X109,X107)</f>
        <v>1</v>
      </c>
      <c r="AE109" t="b">
        <f>AND(Y107,Y109)</f>
        <v>0</v>
      </c>
    </row>
    <row r="110" spans="1:31" x14ac:dyDescent="0.2">
      <c r="A110" t="s">
        <v>55</v>
      </c>
      <c r="B110">
        <v>9001</v>
      </c>
      <c r="C110" t="s">
        <v>23</v>
      </c>
      <c r="D110">
        <v>1</v>
      </c>
      <c r="E110" t="s">
        <v>56</v>
      </c>
      <c r="F110" t="s">
        <v>47</v>
      </c>
      <c r="G110" t="s">
        <v>26</v>
      </c>
      <c r="H110" t="s">
        <v>27</v>
      </c>
      <c r="I110">
        <v>14</v>
      </c>
      <c r="J110">
        <v>0</v>
      </c>
      <c r="K110">
        <v>6004</v>
      </c>
      <c r="L110">
        <v>1682</v>
      </c>
      <c r="M110">
        <v>290</v>
      </c>
      <c r="N110">
        <v>1972</v>
      </c>
      <c r="O110">
        <v>887.93</v>
      </c>
      <c r="P110">
        <v>207.46</v>
      </c>
      <c r="Q110">
        <v>16.45</v>
      </c>
      <c r="R110">
        <v>16.45</v>
      </c>
      <c r="S110">
        <v>4.8</v>
      </c>
      <c r="T110">
        <v>33</v>
      </c>
      <c r="U110">
        <v>42</v>
      </c>
      <c r="V110" t="s">
        <v>28</v>
      </c>
      <c r="W110">
        <v>7</v>
      </c>
      <c r="X110" t="b">
        <f t="shared" si="90"/>
        <v>0</v>
      </c>
      <c r="Y110" t="b">
        <f t="shared" si="91"/>
        <v>1</v>
      </c>
      <c r="Z110" t="b">
        <f t="shared" si="92"/>
        <v>0</v>
      </c>
      <c r="AA110" t="b">
        <f t="shared" ref="AA110:AA130" si="93">AND(Y109,X110)</f>
        <v>0</v>
      </c>
      <c r="AB110" s="2" t="b">
        <f t="shared" ref="AB110:AB130" si="94">AND(X109,Y110)</f>
        <v>1</v>
      </c>
      <c r="AC110" t="b">
        <f t="shared" ref="AC110:AC115" si="95">NOT(G109=G110)</f>
        <v>1</v>
      </c>
      <c r="AD110" t="b">
        <f t="shared" ref="AD110:AD130" si="96">AND(X110,X109)</f>
        <v>0</v>
      </c>
      <c r="AE110" t="b">
        <f t="shared" ref="AE110:AE130" si="97">AND(Y109,Y110)</f>
        <v>0</v>
      </c>
    </row>
    <row r="111" spans="1:31" x14ac:dyDescent="0.2">
      <c r="A111" t="s">
        <v>55</v>
      </c>
      <c r="B111">
        <v>9001</v>
      </c>
      <c r="C111" t="s">
        <v>23</v>
      </c>
      <c r="D111">
        <v>1</v>
      </c>
      <c r="E111" t="s">
        <v>56</v>
      </c>
      <c r="F111" t="s">
        <v>46</v>
      </c>
      <c r="G111" t="s">
        <v>31</v>
      </c>
      <c r="H111" t="s">
        <v>27</v>
      </c>
      <c r="I111">
        <v>13</v>
      </c>
      <c r="J111">
        <v>0</v>
      </c>
      <c r="K111">
        <v>6004</v>
      </c>
      <c r="L111">
        <v>2010</v>
      </c>
      <c r="M111">
        <v>466</v>
      </c>
      <c r="N111">
        <v>2476</v>
      </c>
      <c r="O111">
        <v>1120.42</v>
      </c>
      <c r="P111">
        <v>209.38</v>
      </c>
      <c r="Q111">
        <v>16.850000000000001</v>
      </c>
      <c r="R111">
        <v>16.850000000000001</v>
      </c>
      <c r="S111">
        <v>4.9000000000000004</v>
      </c>
      <c r="T111">
        <v>30</v>
      </c>
      <c r="U111">
        <v>34</v>
      </c>
      <c r="V111" t="s">
        <v>28</v>
      </c>
      <c r="W111">
        <v>8</v>
      </c>
      <c r="X111" t="b">
        <f t="shared" si="90"/>
        <v>1</v>
      </c>
      <c r="Y111" t="b">
        <f t="shared" si="91"/>
        <v>0</v>
      </c>
      <c r="Z111" t="b">
        <f t="shared" si="92"/>
        <v>0</v>
      </c>
      <c r="AA111" s="2" t="b">
        <f t="shared" si="93"/>
        <v>1</v>
      </c>
      <c r="AB111" t="b">
        <f t="shared" si="94"/>
        <v>0</v>
      </c>
      <c r="AC111" t="b">
        <f t="shared" si="95"/>
        <v>1</v>
      </c>
      <c r="AD111" t="b">
        <f t="shared" si="96"/>
        <v>0</v>
      </c>
      <c r="AE111" t="b">
        <f t="shared" si="97"/>
        <v>0</v>
      </c>
    </row>
    <row r="112" spans="1:31" x14ac:dyDescent="0.2">
      <c r="A112" t="s">
        <v>55</v>
      </c>
      <c r="B112">
        <v>9001</v>
      </c>
      <c r="C112" t="s">
        <v>23</v>
      </c>
      <c r="D112">
        <v>1</v>
      </c>
      <c r="E112" t="s">
        <v>56</v>
      </c>
      <c r="F112" t="s">
        <v>51</v>
      </c>
      <c r="G112" t="s">
        <v>31</v>
      </c>
      <c r="H112" t="s">
        <v>27</v>
      </c>
      <c r="I112">
        <v>5</v>
      </c>
      <c r="J112">
        <v>0</v>
      </c>
      <c r="K112">
        <v>6004</v>
      </c>
      <c r="L112">
        <v>2536</v>
      </c>
      <c r="M112">
        <v>218</v>
      </c>
      <c r="N112">
        <v>2754</v>
      </c>
      <c r="O112">
        <v>1191.94</v>
      </c>
      <c r="P112">
        <v>680.49</v>
      </c>
      <c r="Q112">
        <v>17.23</v>
      </c>
      <c r="R112">
        <v>17.23</v>
      </c>
      <c r="S112">
        <v>5.0999999999999996</v>
      </c>
      <c r="T112">
        <v>22</v>
      </c>
      <c r="U112">
        <v>34</v>
      </c>
      <c r="V112" t="s">
        <v>28</v>
      </c>
      <c r="W112">
        <v>9</v>
      </c>
      <c r="X112" t="b">
        <f t="shared" si="90"/>
        <v>1</v>
      </c>
      <c r="Y112" t="b">
        <f t="shared" si="91"/>
        <v>0</v>
      </c>
      <c r="Z112" t="b">
        <f t="shared" si="92"/>
        <v>0</v>
      </c>
      <c r="AA112" t="b">
        <f t="shared" si="93"/>
        <v>0</v>
      </c>
      <c r="AB112" t="b">
        <f t="shared" si="94"/>
        <v>0</v>
      </c>
      <c r="AC112" t="b">
        <f t="shared" si="95"/>
        <v>0</v>
      </c>
      <c r="AD112" t="b">
        <f t="shared" si="96"/>
        <v>1</v>
      </c>
      <c r="AE112" t="b">
        <f t="shared" si="97"/>
        <v>0</v>
      </c>
    </row>
    <row r="113" spans="1:31" x14ac:dyDescent="0.2">
      <c r="A113" t="s">
        <v>55</v>
      </c>
      <c r="B113">
        <v>9001</v>
      </c>
      <c r="C113" t="s">
        <v>23</v>
      </c>
      <c r="D113">
        <v>1</v>
      </c>
      <c r="E113" t="s">
        <v>56</v>
      </c>
      <c r="F113" t="s">
        <v>25</v>
      </c>
      <c r="G113" t="s">
        <v>26</v>
      </c>
      <c r="H113" t="s">
        <v>27</v>
      </c>
      <c r="I113">
        <v>1</v>
      </c>
      <c r="J113">
        <v>0</v>
      </c>
      <c r="K113">
        <v>6004</v>
      </c>
      <c r="L113">
        <v>2894</v>
      </c>
      <c r="M113">
        <v>210</v>
      </c>
      <c r="N113">
        <v>3104</v>
      </c>
      <c r="O113">
        <v>1166.8699999999999</v>
      </c>
      <c r="P113">
        <v>872.73</v>
      </c>
      <c r="Q113">
        <v>17.09</v>
      </c>
      <c r="R113">
        <v>17.09</v>
      </c>
      <c r="S113">
        <v>5.0999999999999996</v>
      </c>
      <c r="T113">
        <v>30</v>
      </c>
      <c r="U113">
        <v>16</v>
      </c>
      <c r="V113" t="s">
        <v>28</v>
      </c>
      <c r="W113">
        <v>11</v>
      </c>
      <c r="X113" t="b">
        <f t="shared" si="90"/>
        <v>0</v>
      </c>
      <c r="Y113" t="b">
        <f t="shared" si="91"/>
        <v>1</v>
      </c>
      <c r="Z113" t="b">
        <f t="shared" si="92"/>
        <v>0</v>
      </c>
      <c r="AA113" t="b">
        <f t="shared" si="93"/>
        <v>0</v>
      </c>
      <c r="AB113" s="2" t="b">
        <f t="shared" si="94"/>
        <v>1</v>
      </c>
      <c r="AC113" t="b">
        <f t="shared" si="95"/>
        <v>1</v>
      </c>
      <c r="AD113" t="b">
        <f t="shared" si="96"/>
        <v>0</v>
      </c>
      <c r="AE113" t="b">
        <f t="shared" si="97"/>
        <v>0</v>
      </c>
    </row>
    <row r="114" spans="1:31" x14ac:dyDescent="0.2">
      <c r="A114" t="s">
        <v>55</v>
      </c>
      <c r="B114">
        <v>9001</v>
      </c>
      <c r="C114" t="s">
        <v>23</v>
      </c>
      <c r="D114">
        <v>1</v>
      </c>
      <c r="E114" t="s">
        <v>56</v>
      </c>
      <c r="F114" t="s">
        <v>50</v>
      </c>
      <c r="G114" t="s">
        <v>31</v>
      </c>
      <c r="H114" t="s">
        <v>27</v>
      </c>
      <c r="I114">
        <v>2</v>
      </c>
      <c r="J114">
        <v>0</v>
      </c>
      <c r="K114">
        <v>6004</v>
      </c>
      <c r="L114">
        <v>3141</v>
      </c>
      <c r="M114">
        <v>234</v>
      </c>
      <c r="N114">
        <v>3375</v>
      </c>
      <c r="O114">
        <v>956.93</v>
      </c>
      <c r="P114">
        <v>892.31</v>
      </c>
      <c r="Q114">
        <v>17.059999999999999</v>
      </c>
      <c r="R114">
        <v>17.059999999999999</v>
      </c>
      <c r="S114">
        <v>5.0999999999999996</v>
      </c>
      <c r="T114">
        <v>36</v>
      </c>
      <c r="U114">
        <v>34</v>
      </c>
      <c r="V114" t="s">
        <v>28</v>
      </c>
      <c r="W114">
        <v>12</v>
      </c>
      <c r="X114" t="b">
        <f t="shared" si="90"/>
        <v>1</v>
      </c>
      <c r="Y114" t="b">
        <f t="shared" si="91"/>
        <v>0</v>
      </c>
      <c r="Z114" t="b">
        <f t="shared" si="92"/>
        <v>0</v>
      </c>
      <c r="AA114" s="2" t="b">
        <f t="shared" si="93"/>
        <v>1</v>
      </c>
      <c r="AB114" t="b">
        <f t="shared" si="94"/>
        <v>0</v>
      </c>
      <c r="AC114" t="b">
        <f t="shared" si="95"/>
        <v>1</v>
      </c>
      <c r="AD114" t="b">
        <f t="shared" si="96"/>
        <v>0</v>
      </c>
      <c r="AE114" t="b">
        <f t="shared" si="97"/>
        <v>0</v>
      </c>
    </row>
    <row r="115" spans="1:31" x14ac:dyDescent="0.2">
      <c r="A115" t="s">
        <v>55</v>
      </c>
      <c r="B115">
        <v>9001</v>
      </c>
      <c r="C115" t="s">
        <v>23</v>
      </c>
      <c r="D115">
        <v>1</v>
      </c>
      <c r="E115" t="s">
        <v>56</v>
      </c>
      <c r="F115" t="s">
        <v>54</v>
      </c>
      <c r="G115" t="s">
        <v>31</v>
      </c>
      <c r="H115" t="s">
        <v>27</v>
      </c>
      <c r="I115">
        <v>3</v>
      </c>
      <c r="J115">
        <v>0</v>
      </c>
      <c r="K115">
        <v>6004</v>
      </c>
      <c r="L115">
        <v>3481</v>
      </c>
      <c r="M115">
        <v>111</v>
      </c>
      <c r="N115">
        <v>3593</v>
      </c>
      <c r="O115">
        <v>799.84</v>
      </c>
      <c r="P115">
        <v>856.73</v>
      </c>
      <c r="Q115">
        <v>14.29</v>
      </c>
      <c r="R115">
        <v>14.29</v>
      </c>
      <c r="S115">
        <v>4.2</v>
      </c>
      <c r="T115">
        <v>46</v>
      </c>
      <c r="U115">
        <v>41</v>
      </c>
      <c r="V115" t="s">
        <v>28</v>
      </c>
      <c r="W115">
        <v>13</v>
      </c>
      <c r="X115" t="b">
        <f t="shared" si="90"/>
        <v>1</v>
      </c>
      <c r="Y115" t="b">
        <f t="shared" si="91"/>
        <v>0</v>
      </c>
      <c r="Z115" t="b">
        <f t="shared" si="92"/>
        <v>0</v>
      </c>
      <c r="AA115" t="b">
        <f t="shared" si="93"/>
        <v>0</v>
      </c>
      <c r="AB115" t="b">
        <f t="shared" si="94"/>
        <v>0</v>
      </c>
      <c r="AC115" t="b">
        <f t="shared" si="95"/>
        <v>0</v>
      </c>
      <c r="AD115" t="b">
        <f t="shared" si="96"/>
        <v>1</v>
      </c>
      <c r="AE115" t="b">
        <f t="shared" si="97"/>
        <v>0</v>
      </c>
    </row>
    <row r="116" spans="1:31" x14ac:dyDescent="0.2">
      <c r="A116" t="s">
        <v>57</v>
      </c>
      <c r="B116">
        <v>9001</v>
      </c>
      <c r="C116" t="s">
        <v>23</v>
      </c>
      <c r="D116">
        <v>1</v>
      </c>
      <c r="E116" t="s">
        <v>58</v>
      </c>
      <c r="F116" t="s">
        <v>42</v>
      </c>
      <c r="G116" t="s">
        <v>42</v>
      </c>
      <c r="H116" t="s">
        <v>27</v>
      </c>
      <c r="I116">
        <v>17</v>
      </c>
      <c r="J116">
        <v>0</v>
      </c>
      <c r="K116">
        <v>6004</v>
      </c>
      <c r="L116">
        <v>1</v>
      </c>
      <c r="M116">
        <v>174</v>
      </c>
      <c r="N116">
        <v>175</v>
      </c>
      <c r="O116">
        <v>845.15</v>
      </c>
      <c r="P116">
        <v>545.6</v>
      </c>
      <c r="Q116">
        <v>12.92</v>
      </c>
      <c r="R116">
        <v>12.92</v>
      </c>
      <c r="S116">
        <v>3.8</v>
      </c>
      <c r="T116">
        <v>16</v>
      </c>
      <c r="U116">
        <v>25</v>
      </c>
      <c r="V116" t="s">
        <v>28</v>
      </c>
      <c r="W116">
        <v>1</v>
      </c>
      <c r="X116" t="b">
        <f t="shared" si="90"/>
        <v>0</v>
      </c>
      <c r="Y116" t="b">
        <f t="shared" si="91"/>
        <v>0</v>
      </c>
      <c r="Z116" t="b">
        <f t="shared" si="92"/>
        <v>1</v>
      </c>
      <c r="AA116" t="b">
        <f t="shared" si="93"/>
        <v>0</v>
      </c>
      <c r="AB116" t="b">
        <f t="shared" si="94"/>
        <v>0</v>
      </c>
      <c r="AC116" t="b">
        <f>AND(NOT(G115=G116),FALSE)</f>
        <v>0</v>
      </c>
      <c r="AD116" t="b">
        <f>AND(X116,X115,FALSE)</f>
        <v>0</v>
      </c>
      <c r="AE116" t="b">
        <f>AND(Y115,Y116,FALSE)</f>
        <v>0</v>
      </c>
    </row>
    <row r="117" spans="1:31" x14ac:dyDescent="0.2">
      <c r="A117" t="s">
        <v>57</v>
      </c>
      <c r="B117">
        <v>9001</v>
      </c>
      <c r="C117" t="s">
        <v>23</v>
      </c>
      <c r="D117">
        <v>1</v>
      </c>
      <c r="E117" t="s">
        <v>58</v>
      </c>
      <c r="F117" t="s">
        <v>34</v>
      </c>
      <c r="G117" t="s">
        <v>26</v>
      </c>
      <c r="H117" t="s">
        <v>27</v>
      </c>
      <c r="I117">
        <v>10</v>
      </c>
      <c r="J117">
        <v>0</v>
      </c>
      <c r="K117">
        <v>6004</v>
      </c>
      <c r="L117">
        <v>309</v>
      </c>
      <c r="M117">
        <v>151</v>
      </c>
      <c r="N117">
        <v>461</v>
      </c>
      <c r="O117">
        <v>912.12</v>
      </c>
      <c r="P117">
        <v>457.24</v>
      </c>
      <c r="Q117">
        <v>13.27</v>
      </c>
      <c r="R117">
        <v>13.27</v>
      </c>
      <c r="S117">
        <v>3.9</v>
      </c>
      <c r="T117">
        <v>15</v>
      </c>
      <c r="U117">
        <v>30</v>
      </c>
      <c r="V117" t="s">
        <v>28</v>
      </c>
      <c r="W117">
        <v>3</v>
      </c>
      <c r="X117" t="b">
        <f t="shared" si="90"/>
        <v>0</v>
      </c>
      <c r="Y117" t="b">
        <f t="shared" si="91"/>
        <v>1</v>
      </c>
      <c r="Z117" t="b">
        <f t="shared" si="92"/>
        <v>0</v>
      </c>
      <c r="AA117" t="b">
        <f t="shared" si="93"/>
        <v>0</v>
      </c>
      <c r="AB117" t="b">
        <f t="shared" si="94"/>
        <v>0</v>
      </c>
      <c r="AC117" t="b">
        <f t="shared" ref="AC117:AC130" si="98">NOT(G116=G117)</f>
        <v>1</v>
      </c>
      <c r="AD117" t="b">
        <f t="shared" si="96"/>
        <v>0</v>
      </c>
      <c r="AE117" t="b">
        <f t="shared" si="97"/>
        <v>0</v>
      </c>
    </row>
    <row r="118" spans="1:31" x14ac:dyDescent="0.2">
      <c r="A118" t="s">
        <v>57</v>
      </c>
      <c r="B118">
        <v>9001</v>
      </c>
      <c r="C118" t="s">
        <v>23</v>
      </c>
      <c r="D118">
        <v>1</v>
      </c>
      <c r="E118" t="s">
        <v>58</v>
      </c>
      <c r="F118" t="s">
        <v>35</v>
      </c>
      <c r="G118" t="s">
        <v>31</v>
      </c>
      <c r="H118" t="s">
        <v>27</v>
      </c>
      <c r="I118">
        <v>9</v>
      </c>
      <c r="J118">
        <v>0</v>
      </c>
      <c r="K118">
        <v>6004</v>
      </c>
      <c r="L118">
        <v>503</v>
      </c>
      <c r="M118">
        <v>298</v>
      </c>
      <c r="N118">
        <v>801</v>
      </c>
      <c r="O118">
        <v>1137.83</v>
      </c>
      <c r="P118">
        <v>439.9</v>
      </c>
      <c r="Q118">
        <v>14.41</v>
      </c>
      <c r="R118">
        <v>14.41</v>
      </c>
      <c r="S118">
        <v>4.2</v>
      </c>
      <c r="T118">
        <v>23</v>
      </c>
      <c r="U118">
        <v>42</v>
      </c>
      <c r="V118" t="s">
        <v>28</v>
      </c>
      <c r="W118">
        <v>4</v>
      </c>
      <c r="X118" t="b">
        <f t="shared" si="90"/>
        <v>1</v>
      </c>
      <c r="Y118" t="b">
        <f t="shared" si="91"/>
        <v>0</v>
      </c>
      <c r="Z118" t="b">
        <f t="shared" si="92"/>
        <v>0</v>
      </c>
      <c r="AA118" s="2" t="b">
        <f t="shared" si="93"/>
        <v>1</v>
      </c>
      <c r="AB118" t="b">
        <f t="shared" si="94"/>
        <v>0</v>
      </c>
      <c r="AC118" t="b">
        <f t="shared" si="98"/>
        <v>1</v>
      </c>
      <c r="AD118" t="b">
        <f t="shared" si="96"/>
        <v>0</v>
      </c>
      <c r="AE118" t="b">
        <f t="shared" si="97"/>
        <v>0</v>
      </c>
    </row>
    <row r="119" spans="1:31" x14ac:dyDescent="0.2">
      <c r="A119" t="s">
        <v>57</v>
      </c>
      <c r="B119">
        <v>9001</v>
      </c>
      <c r="C119" t="s">
        <v>23</v>
      </c>
      <c r="D119">
        <v>1</v>
      </c>
      <c r="E119" t="s">
        <v>58</v>
      </c>
      <c r="F119" t="s">
        <v>37</v>
      </c>
      <c r="G119" t="s">
        <v>31</v>
      </c>
      <c r="H119" t="s">
        <v>27</v>
      </c>
      <c r="I119">
        <v>13</v>
      </c>
      <c r="J119">
        <v>0</v>
      </c>
      <c r="K119">
        <v>6004</v>
      </c>
      <c r="L119">
        <v>1055</v>
      </c>
      <c r="M119">
        <v>130</v>
      </c>
      <c r="N119">
        <v>1185</v>
      </c>
      <c r="O119">
        <v>1106.3499999999999</v>
      </c>
      <c r="P119">
        <v>204.49</v>
      </c>
      <c r="Q119">
        <v>15.56</v>
      </c>
      <c r="R119">
        <v>15.56</v>
      </c>
      <c r="S119">
        <v>4.5999999999999996</v>
      </c>
      <c r="T119">
        <v>17</v>
      </c>
      <c r="U119">
        <v>20</v>
      </c>
      <c r="V119" t="s">
        <v>28</v>
      </c>
      <c r="W119">
        <v>6</v>
      </c>
      <c r="X119" t="b">
        <f t="shared" si="90"/>
        <v>1</v>
      </c>
      <c r="Y119" t="b">
        <f t="shared" si="91"/>
        <v>0</v>
      </c>
      <c r="Z119" t="b">
        <f t="shared" si="92"/>
        <v>0</v>
      </c>
      <c r="AA119" t="b">
        <f t="shared" si="93"/>
        <v>0</v>
      </c>
      <c r="AB119" t="b">
        <f t="shared" si="94"/>
        <v>0</v>
      </c>
      <c r="AC119" t="b">
        <f t="shared" si="98"/>
        <v>0</v>
      </c>
      <c r="AD119" t="b">
        <f t="shared" si="96"/>
        <v>1</v>
      </c>
      <c r="AE119" t="b">
        <f t="shared" si="97"/>
        <v>0</v>
      </c>
    </row>
    <row r="120" spans="1:31" x14ac:dyDescent="0.2">
      <c r="A120" t="s">
        <v>57</v>
      </c>
      <c r="B120">
        <v>9001</v>
      </c>
      <c r="C120" t="s">
        <v>23</v>
      </c>
      <c r="D120">
        <v>1</v>
      </c>
      <c r="E120" t="s">
        <v>58</v>
      </c>
      <c r="F120" t="s">
        <v>41</v>
      </c>
      <c r="G120" t="s">
        <v>31</v>
      </c>
      <c r="H120" t="s">
        <v>27</v>
      </c>
      <c r="I120">
        <v>14</v>
      </c>
      <c r="J120">
        <v>0</v>
      </c>
      <c r="K120">
        <v>6004</v>
      </c>
      <c r="L120">
        <v>1233</v>
      </c>
      <c r="M120">
        <v>196</v>
      </c>
      <c r="N120">
        <v>1430</v>
      </c>
      <c r="O120">
        <v>881.39</v>
      </c>
      <c r="P120">
        <v>214.33</v>
      </c>
      <c r="Q120">
        <v>15.43</v>
      </c>
      <c r="R120">
        <v>15.43</v>
      </c>
      <c r="S120">
        <v>4.5</v>
      </c>
      <c r="T120">
        <v>36</v>
      </c>
      <c r="U120">
        <v>88</v>
      </c>
      <c r="V120" t="s">
        <v>28</v>
      </c>
      <c r="W120">
        <v>7</v>
      </c>
      <c r="X120" t="b">
        <f t="shared" si="90"/>
        <v>1</v>
      </c>
      <c r="Y120" t="b">
        <f t="shared" si="91"/>
        <v>0</v>
      </c>
      <c r="Z120" t="b">
        <f t="shared" si="92"/>
        <v>0</v>
      </c>
      <c r="AA120" t="b">
        <f t="shared" si="93"/>
        <v>0</v>
      </c>
      <c r="AB120" t="b">
        <f t="shared" si="94"/>
        <v>0</v>
      </c>
      <c r="AC120" t="b">
        <f t="shared" si="98"/>
        <v>0</v>
      </c>
      <c r="AD120" t="b">
        <f t="shared" si="96"/>
        <v>1</v>
      </c>
      <c r="AE120" t="b">
        <f t="shared" si="97"/>
        <v>0</v>
      </c>
    </row>
    <row r="121" spans="1:31" x14ac:dyDescent="0.2">
      <c r="A121" t="s">
        <v>57</v>
      </c>
      <c r="B121">
        <v>9001</v>
      </c>
      <c r="C121" t="s">
        <v>23</v>
      </c>
      <c r="D121">
        <v>1</v>
      </c>
      <c r="E121" t="s">
        <v>58</v>
      </c>
      <c r="F121" t="s">
        <v>36</v>
      </c>
      <c r="G121" t="s">
        <v>26</v>
      </c>
      <c r="H121" t="s">
        <v>27</v>
      </c>
      <c r="I121">
        <v>15</v>
      </c>
      <c r="J121">
        <v>0</v>
      </c>
      <c r="K121">
        <v>6004</v>
      </c>
      <c r="L121">
        <v>1471</v>
      </c>
      <c r="M121">
        <v>172</v>
      </c>
      <c r="N121">
        <v>1644</v>
      </c>
      <c r="O121">
        <v>665.34</v>
      </c>
      <c r="P121">
        <v>252.13</v>
      </c>
      <c r="Q121">
        <v>16.04</v>
      </c>
      <c r="R121">
        <v>16.04</v>
      </c>
      <c r="S121">
        <v>4.5999999999999996</v>
      </c>
      <c r="T121">
        <v>20</v>
      </c>
      <c r="U121">
        <v>11</v>
      </c>
      <c r="V121" t="s">
        <v>28</v>
      </c>
      <c r="W121">
        <v>8</v>
      </c>
      <c r="X121" t="b">
        <f t="shared" si="90"/>
        <v>0</v>
      </c>
      <c r="Y121" t="b">
        <f t="shared" si="91"/>
        <v>1</v>
      </c>
      <c r="Z121" t="b">
        <f t="shared" si="92"/>
        <v>0</v>
      </c>
      <c r="AA121" t="b">
        <f t="shared" si="93"/>
        <v>0</v>
      </c>
      <c r="AB121" s="2" t="b">
        <f t="shared" si="94"/>
        <v>1</v>
      </c>
      <c r="AC121" t="b">
        <f t="shared" si="98"/>
        <v>1</v>
      </c>
      <c r="AD121" t="b">
        <f t="shared" si="96"/>
        <v>0</v>
      </c>
      <c r="AE121" t="b">
        <f t="shared" si="97"/>
        <v>0</v>
      </c>
    </row>
    <row r="122" spans="1:31" x14ac:dyDescent="0.2">
      <c r="A122" t="s">
        <v>57</v>
      </c>
      <c r="B122">
        <v>9001</v>
      </c>
      <c r="C122" t="s">
        <v>23</v>
      </c>
      <c r="D122">
        <v>1</v>
      </c>
      <c r="E122" t="s">
        <v>58</v>
      </c>
      <c r="F122" t="s">
        <v>47</v>
      </c>
      <c r="G122" t="s">
        <v>26</v>
      </c>
      <c r="H122" t="s">
        <v>27</v>
      </c>
      <c r="I122">
        <v>16</v>
      </c>
      <c r="J122">
        <v>0</v>
      </c>
      <c r="K122">
        <v>6004</v>
      </c>
      <c r="L122">
        <v>1720</v>
      </c>
      <c r="M122">
        <v>166</v>
      </c>
      <c r="N122">
        <v>1886</v>
      </c>
      <c r="O122">
        <v>431.87</v>
      </c>
      <c r="P122">
        <v>185.66</v>
      </c>
      <c r="Q122">
        <v>16.05</v>
      </c>
      <c r="R122">
        <v>16.05</v>
      </c>
      <c r="S122">
        <v>4.7</v>
      </c>
      <c r="T122">
        <v>32</v>
      </c>
      <c r="U122">
        <v>62</v>
      </c>
      <c r="V122" t="s">
        <v>28</v>
      </c>
      <c r="W122">
        <v>9</v>
      </c>
      <c r="X122" t="b">
        <f t="shared" si="90"/>
        <v>0</v>
      </c>
      <c r="Y122" t="b">
        <f t="shared" si="91"/>
        <v>1</v>
      </c>
      <c r="Z122" t="b">
        <f t="shared" si="92"/>
        <v>0</v>
      </c>
      <c r="AA122" t="b">
        <f t="shared" si="93"/>
        <v>0</v>
      </c>
      <c r="AB122" t="b">
        <f t="shared" si="94"/>
        <v>0</v>
      </c>
      <c r="AC122" t="b">
        <f t="shared" si="98"/>
        <v>0</v>
      </c>
      <c r="AD122" t="b">
        <f t="shared" si="96"/>
        <v>0</v>
      </c>
      <c r="AE122" t="b">
        <f t="shared" si="97"/>
        <v>1</v>
      </c>
    </row>
    <row r="123" spans="1:31" x14ac:dyDescent="0.2">
      <c r="A123" t="s">
        <v>57</v>
      </c>
      <c r="B123">
        <v>9001</v>
      </c>
      <c r="C123" t="s">
        <v>23</v>
      </c>
      <c r="D123">
        <v>1</v>
      </c>
      <c r="E123" t="s">
        <v>58</v>
      </c>
      <c r="F123" t="s">
        <v>47</v>
      </c>
      <c r="G123" t="s">
        <v>26</v>
      </c>
      <c r="H123" t="s">
        <v>27</v>
      </c>
      <c r="I123">
        <v>16</v>
      </c>
      <c r="J123">
        <v>0</v>
      </c>
      <c r="K123">
        <v>6004</v>
      </c>
      <c r="L123">
        <v>1918</v>
      </c>
      <c r="M123">
        <v>176</v>
      </c>
      <c r="N123">
        <v>2094</v>
      </c>
      <c r="O123">
        <v>495.31</v>
      </c>
      <c r="P123">
        <v>212.55</v>
      </c>
      <c r="Q123">
        <v>16.05</v>
      </c>
      <c r="R123">
        <v>16.05</v>
      </c>
      <c r="S123">
        <v>4.7</v>
      </c>
      <c r="T123">
        <v>13</v>
      </c>
      <c r="U123">
        <v>31</v>
      </c>
      <c r="V123" t="s">
        <v>28</v>
      </c>
      <c r="W123">
        <v>10</v>
      </c>
      <c r="X123" t="b">
        <f t="shared" si="90"/>
        <v>0</v>
      </c>
      <c r="Y123" t="b">
        <f t="shared" si="91"/>
        <v>1</v>
      </c>
      <c r="Z123" t="b">
        <f t="shared" si="92"/>
        <v>0</v>
      </c>
      <c r="AA123" t="b">
        <f t="shared" si="93"/>
        <v>0</v>
      </c>
      <c r="AB123" t="b">
        <f t="shared" si="94"/>
        <v>0</v>
      </c>
      <c r="AC123" t="b">
        <f t="shared" si="98"/>
        <v>0</v>
      </c>
      <c r="AD123" t="b">
        <f t="shared" si="96"/>
        <v>0</v>
      </c>
      <c r="AE123" t="b">
        <f t="shared" si="97"/>
        <v>1</v>
      </c>
    </row>
    <row r="124" spans="1:31" x14ac:dyDescent="0.2">
      <c r="A124" t="s">
        <v>57</v>
      </c>
      <c r="B124">
        <v>9001</v>
      </c>
      <c r="C124" t="s">
        <v>23</v>
      </c>
      <c r="D124">
        <v>1</v>
      </c>
      <c r="E124" t="s">
        <v>58</v>
      </c>
      <c r="F124" t="s">
        <v>40</v>
      </c>
      <c r="G124" t="s">
        <v>26</v>
      </c>
      <c r="H124" t="s">
        <v>27</v>
      </c>
      <c r="I124">
        <v>12</v>
      </c>
      <c r="J124">
        <v>0</v>
      </c>
      <c r="K124">
        <v>6004</v>
      </c>
      <c r="L124">
        <v>2130</v>
      </c>
      <c r="M124">
        <v>158</v>
      </c>
      <c r="N124">
        <v>2288</v>
      </c>
      <c r="O124">
        <v>477.57</v>
      </c>
      <c r="P124">
        <v>481.76</v>
      </c>
      <c r="Q124">
        <v>16.73</v>
      </c>
      <c r="R124">
        <v>16.73</v>
      </c>
      <c r="S124">
        <v>4.9000000000000004</v>
      </c>
      <c r="T124">
        <v>22</v>
      </c>
      <c r="U124">
        <v>42</v>
      </c>
      <c r="V124" t="s">
        <v>28</v>
      </c>
      <c r="W124">
        <v>11</v>
      </c>
      <c r="X124" t="b">
        <f t="shared" si="90"/>
        <v>0</v>
      </c>
      <c r="Y124" t="b">
        <f t="shared" si="91"/>
        <v>1</v>
      </c>
      <c r="Z124" t="b">
        <f t="shared" si="92"/>
        <v>0</v>
      </c>
      <c r="AA124" t="b">
        <f t="shared" si="93"/>
        <v>0</v>
      </c>
      <c r="AB124" t="b">
        <f t="shared" si="94"/>
        <v>0</v>
      </c>
      <c r="AC124" t="b">
        <f t="shared" si="98"/>
        <v>0</v>
      </c>
      <c r="AD124" t="b">
        <f t="shared" si="96"/>
        <v>0</v>
      </c>
      <c r="AE124" t="b">
        <f t="shared" si="97"/>
        <v>1</v>
      </c>
    </row>
    <row r="125" spans="1:31" x14ac:dyDescent="0.2">
      <c r="A125" t="s">
        <v>57</v>
      </c>
      <c r="B125">
        <v>9001</v>
      </c>
      <c r="C125" t="s">
        <v>23</v>
      </c>
      <c r="D125">
        <v>1</v>
      </c>
      <c r="E125" t="s">
        <v>58</v>
      </c>
      <c r="F125" t="s">
        <v>40</v>
      </c>
      <c r="G125" t="s">
        <v>26</v>
      </c>
      <c r="H125" t="s">
        <v>27</v>
      </c>
      <c r="I125">
        <v>12</v>
      </c>
      <c r="J125">
        <v>0</v>
      </c>
      <c r="K125">
        <v>6004</v>
      </c>
      <c r="L125">
        <v>2310</v>
      </c>
      <c r="M125">
        <v>156</v>
      </c>
      <c r="N125">
        <v>2466</v>
      </c>
      <c r="O125">
        <v>495.93</v>
      </c>
      <c r="P125">
        <v>504.09</v>
      </c>
      <c r="Q125">
        <v>16.86</v>
      </c>
      <c r="R125">
        <v>16.86</v>
      </c>
      <c r="S125">
        <v>4.9000000000000004</v>
      </c>
      <c r="T125">
        <v>27</v>
      </c>
      <c r="U125">
        <v>31</v>
      </c>
      <c r="V125" t="s">
        <v>28</v>
      </c>
      <c r="W125">
        <v>12</v>
      </c>
      <c r="X125" t="b">
        <f t="shared" si="90"/>
        <v>0</v>
      </c>
      <c r="Y125" t="b">
        <f t="shared" si="91"/>
        <v>1</v>
      </c>
      <c r="Z125" t="b">
        <f t="shared" si="92"/>
        <v>0</v>
      </c>
      <c r="AA125" t="b">
        <f t="shared" si="93"/>
        <v>0</v>
      </c>
      <c r="AB125" t="b">
        <f t="shared" si="94"/>
        <v>0</v>
      </c>
      <c r="AC125" t="b">
        <f t="shared" si="98"/>
        <v>0</v>
      </c>
      <c r="AD125" t="b">
        <f t="shared" si="96"/>
        <v>0</v>
      </c>
      <c r="AE125" t="b">
        <f t="shared" si="97"/>
        <v>1</v>
      </c>
    </row>
    <row r="126" spans="1:31" x14ac:dyDescent="0.2">
      <c r="A126" t="s">
        <v>57</v>
      </c>
      <c r="B126">
        <v>9001</v>
      </c>
      <c r="C126" t="s">
        <v>23</v>
      </c>
      <c r="D126">
        <v>1</v>
      </c>
      <c r="E126" t="s">
        <v>58</v>
      </c>
      <c r="F126" t="s">
        <v>30</v>
      </c>
      <c r="G126" t="s">
        <v>31</v>
      </c>
      <c r="H126" t="s">
        <v>27</v>
      </c>
      <c r="I126">
        <v>8</v>
      </c>
      <c r="J126">
        <v>0</v>
      </c>
      <c r="K126">
        <v>6004</v>
      </c>
      <c r="L126">
        <v>2520</v>
      </c>
      <c r="M126">
        <v>228</v>
      </c>
      <c r="N126">
        <v>2748</v>
      </c>
      <c r="O126">
        <v>469.81</v>
      </c>
      <c r="P126">
        <v>682.92</v>
      </c>
      <c r="Q126">
        <v>0</v>
      </c>
      <c r="R126">
        <v>0</v>
      </c>
      <c r="S126" t="s">
        <v>45</v>
      </c>
      <c r="T126">
        <v>33</v>
      </c>
      <c r="U126">
        <v>21</v>
      </c>
      <c r="V126" t="s">
        <v>28</v>
      </c>
      <c r="W126">
        <v>13</v>
      </c>
      <c r="X126" t="b">
        <f t="shared" si="90"/>
        <v>1</v>
      </c>
      <c r="Y126" t="b">
        <f t="shared" si="91"/>
        <v>0</v>
      </c>
      <c r="Z126" t="b">
        <f t="shared" si="92"/>
        <v>0</v>
      </c>
      <c r="AA126" s="2" t="b">
        <f t="shared" si="93"/>
        <v>1</v>
      </c>
      <c r="AB126" t="b">
        <f t="shared" si="94"/>
        <v>0</v>
      </c>
      <c r="AC126" t="b">
        <f t="shared" si="98"/>
        <v>1</v>
      </c>
      <c r="AD126" t="b">
        <f t="shared" si="96"/>
        <v>0</v>
      </c>
      <c r="AE126" t="b">
        <f t="shared" si="97"/>
        <v>0</v>
      </c>
    </row>
    <row r="127" spans="1:31" x14ac:dyDescent="0.2">
      <c r="A127" t="s">
        <v>57</v>
      </c>
      <c r="B127">
        <v>9001</v>
      </c>
      <c r="C127" t="s">
        <v>23</v>
      </c>
      <c r="D127">
        <v>1</v>
      </c>
      <c r="E127" t="s">
        <v>58</v>
      </c>
      <c r="F127" t="s">
        <v>51</v>
      </c>
      <c r="G127" t="s">
        <v>31</v>
      </c>
      <c r="H127" t="s">
        <v>27</v>
      </c>
      <c r="I127">
        <v>7</v>
      </c>
      <c r="J127">
        <v>0</v>
      </c>
      <c r="K127">
        <v>6004</v>
      </c>
      <c r="L127">
        <v>2802</v>
      </c>
      <c r="M127">
        <v>115</v>
      </c>
      <c r="N127">
        <v>2918</v>
      </c>
      <c r="O127">
        <v>784.9</v>
      </c>
      <c r="P127">
        <v>645.26</v>
      </c>
      <c r="Q127">
        <v>15.79</v>
      </c>
      <c r="R127">
        <v>15.79</v>
      </c>
      <c r="S127">
        <v>4.5999999999999996</v>
      </c>
      <c r="T127">
        <v>54</v>
      </c>
      <c r="U127">
        <v>24</v>
      </c>
      <c r="V127" t="s">
        <v>28</v>
      </c>
      <c r="W127">
        <v>14</v>
      </c>
      <c r="X127" t="b">
        <f t="shared" si="90"/>
        <v>1</v>
      </c>
      <c r="Y127" t="b">
        <f t="shared" si="91"/>
        <v>0</v>
      </c>
      <c r="Z127" t="b">
        <f t="shared" si="92"/>
        <v>0</v>
      </c>
      <c r="AA127" t="b">
        <f t="shared" si="93"/>
        <v>0</v>
      </c>
      <c r="AB127" t="b">
        <f t="shared" si="94"/>
        <v>0</v>
      </c>
      <c r="AC127" t="b">
        <f t="shared" si="98"/>
        <v>0</v>
      </c>
      <c r="AD127" t="b">
        <f t="shared" si="96"/>
        <v>1</v>
      </c>
      <c r="AE127" t="b">
        <f t="shared" si="97"/>
        <v>0</v>
      </c>
    </row>
    <row r="128" spans="1:31" x14ac:dyDescent="0.2">
      <c r="A128" t="s">
        <v>57</v>
      </c>
      <c r="B128">
        <v>9001</v>
      </c>
      <c r="C128" t="s">
        <v>23</v>
      </c>
      <c r="D128">
        <v>1</v>
      </c>
      <c r="E128" t="s">
        <v>58</v>
      </c>
      <c r="F128" t="s">
        <v>33</v>
      </c>
      <c r="G128" t="s">
        <v>26</v>
      </c>
      <c r="H128" t="s">
        <v>27</v>
      </c>
      <c r="I128">
        <v>6</v>
      </c>
      <c r="J128">
        <v>0</v>
      </c>
      <c r="K128">
        <v>6004</v>
      </c>
      <c r="L128">
        <v>2950</v>
      </c>
      <c r="M128">
        <v>132</v>
      </c>
      <c r="N128">
        <v>3082</v>
      </c>
      <c r="O128">
        <v>994.81</v>
      </c>
      <c r="P128">
        <v>663.6</v>
      </c>
      <c r="Q128">
        <v>17.23</v>
      </c>
      <c r="R128">
        <v>17.23</v>
      </c>
      <c r="S128">
        <v>5</v>
      </c>
      <c r="T128">
        <v>42</v>
      </c>
      <c r="U128">
        <v>18</v>
      </c>
      <c r="V128" t="s">
        <v>28</v>
      </c>
      <c r="W128">
        <v>15</v>
      </c>
      <c r="X128" t="b">
        <f t="shared" si="90"/>
        <v>0</v>
      </c>
      <c r="Y128" t="b">
        <f t="shared" si="91"/>
        <v>1</v>
      </c>
      <c r="Z128" t="b">
        <f t="shared" si="92"/>
        <v>0</v>
      </c>
      <c r="AA128" t="b">
        <f t="shared" si="93"/>
        <v>0</v>
      </c>
      <c r="AB128" s="2" t="b">
        <f t="shared" si="94"/>
        <v>1</v>
      </c>
      <c r="AC128" t="b">
        <f t="shared" si="98"/>
        <v>1</v>
      </c>
      <c r="AD128" t="b">
        <f t="shared" si="96"/>
        <v>0</v>
      </c>
      <c r="AE128" t="b">
        <f t="shared" si="97"/>
        <v>0</v>
      </c>
    </row>
    <row r="129" spans="1:31" x14ac:dyDescent="0.2">
      <c r="A129" t="s">
        <v>57</v>
      </c>
      <c r="B129">
        <v>9001</v>
      </c>
      <c r="C129" t="s">
        <v>23</v>
      </c>
      <c r="D129">
        <v>1</v>
      </c>
      <c r="E129" t="s">
        <v>58</v>
      </c>
      <c r="F129" t="s">
        <v>54</v>
      </c>
      <c r="G129" t="s">
        <v>31</v>
      </c>
      <c r="H129" t="s">
        <v>27</v>
      </c>
      <c r="I129">
        <v>5</v>
      </c>
      <c r="J129">
        <v>0</v>
      </c>
      <c r="K129">
        <v>6004</v>
      </c>
      <c r="L129">
        <v>3110</v>
      </c>
      <c r="M129">
        <v>180</v>
      </c>
      <c r="N129">
        <v>3290</v>
      </c>
      <c r="O129">
        <v>1133.1199999999999</v>
      </c>
      <c r="P129">
        <v>669.93</v>
      </c>
      <c r="Q129">
        <v>17.39</v>
      </c>
      <c r="R129">
        <v>17.39</v>
      </c>
      <c r="S129">
        <v>5.0999999999999996</v>
      </c>
      <c r="T129">
        <v>49</v>
      </c>
      <c r="U129">
        <v>21</v>
      </c>
      <c r="V129" t="s">
        <v>28</v>
      </c>
      <c r="W129">
        <v>16</v>
      </c>
      <c r="X129" t="b">
        <f t="shared" si="90"/>
        <v>1</v>
      </c>
      <c r="Y129" t="b">
        <f t="shared" si="91"/>
        <v>0</v>
      </c>
      <c r="Z129" t="b">
        <f t="shared" si="92"/>
        <v>0</v>
      </c>
      <c r="AA129" s="2" t="b">
        <f t="shared" si="93"/>
        <v>1</v>
      </c>
      <c r="AB129" t="b">
        <f t="shared" si="94"/>
        <v>0</v>
      </c>
      <c r="AC129" t="b">
        <f t="shared" si="98"/>
        <v>1</v>
      </c>
      <c r="AD129" t="b">
        <f t="shared" si="96"/>
        <v>0</v>
      </c>
      <c r="AE129" t="b">
        <f t="shared" si="97"/>
        <v>0</v>
      </c>
    </row>
    <row r="130" spans="1:31" x14ac:dyDescent="0.2">
      <c r="A130" t="s">
        <v>57</v>
      </c>
      <c r="B130">
        <v>9001</v>
      </c>
      <c r="C130" t="s">
        <v>23</v>
      </c>
      <c r="D130">
        <v>1</v>
      </c>
      <c r="E130" t="s">
        <v>58</v>
      </c>
      <c r="F130" t="s">
        <v>33</v>
      </c>
      <c r="G130" t="s">
        <v>26</v>
      </c>
      <c r="H130" t="s">
        <v>27</v>
      </c>
      <c r="I130">
        <v>6</v>
      </c>
      <c r="J130">
        <v>0</v>
      </c>
      <c r="K130">
        <v>6004</v>
      </c>
      <c r="L130">
        <v>3322</v>
      </c>
      <c r="M130">
        <v>179</v>
      </c>
      <c r="N130">
        <v>3502</v>
      </c>
      <c r="O130">
        <v>958.08</v>
      </c>
      <c r="P130">
        <v>685.72</v>
      </c>
      <c r="Q130">
        <v>16.989999999999998</v>
      </c>
      <c r="R130">
        <v>16.989999999999998</v>
      </c>
      <c r="S130">
        <v>5</v>
      </c>
      <c r="T130">
        <v>28</v>
      </c>
      <c r="U130">
        <v>30</v>
      </c>
      <c r="V130" t="s">
        <v>28</v>
      </c>
      <c r="W130">
        <v>17</v>
      </c>
      <c r="X130" t="b">
        <f t="shared" si="90"/>
        <v>0</v>
      </c>
      <c r="Y130" t="b">
        <f t="shared" si="91"/>
        <v>1</v>
      </c>
      <c r="Z130" t="b">
        <f t="shared" si="92"/>
        <v>0</v>
      </c>
      <c r="AA130" t="b">
        <f t="shared" si="93"/>
        <v>0</v>
      </c>
      <c r="AB130" s="2" t="b">
        <f t="shared" si="94"/>
        <v>1</v>
      </c>
      <c r="AC130" t="b">
        <f t="shared" si="98"/>
        <v>1</v>
      </c>
      <c r="AD130" t="b">
        <f t="shared" si="96"/>
        <v>0</v>
      </c>
      <c r="AE130" t="b">
        <f t="shared" si="97"/>
        <v>0</v>
      </c>
    </row>
    <row r="131" spans="1:31" hidden="1" x14ac:dyDescent="0.2">
      <c r="A131" t="s">
        <v>57</v>
      </c>
      <c r="B131">
        <v>9001</v>
      </c>
      <c r="C131" t="s">
        <v>23</v>
      </c>
      <c r="D131">
        <v>1</v>
      </c>
      <c r="E131" t="s">
        <v>58</v>
      </c>
      <c r="F131" t="s">
        <v>34</v>
      </c>
      <c r="G131" t="s">
        <v>26</v>
      </c>
      <c r="H131" t="s">
        <v>27</v>
      </c>
      <c r="I131">
        <v>10</v>
      </c>
      <c r="J131">
        <v>0</v>
      </c>
      <c r="K131">
        <v>6004</v>
      </c>
      <c r="L131">
        <v>211</v>
      </c>
      <c r="M131">
        <v>74</v>
      </c>
      <c r="N131">
        <v>285</v>
      </c>
      <c r="O131">
        <v>876.89</v>
      </c>
      <c r="P131">
        <v>485.21</v>
      </c>
      <c r="Q131">
        <v>12.94</v>
      </c>
      <c r="R131">
        <v>12.94</v>
      </c>
      <c r="S131">
        <v>3.8</v>
      </c>
      <c r="T131">
        <v>22</v>
      </c>
      <c r="U131">
        <v>10</v>
      </c>
      <c r="V131" t="s">
        <v>28</v>
      </c>
      <c r="W131">
        <v>2</v>
      </c>
      <c r="AC131" t="b">
        <f t="shared" ref="AC131" si="99">AND(Y130,Z131)</f>
        <v>1</v>
      </c>
    </row>
    <row r="132" spans="1:31" x14ac:dyDescent="0.2">
      <c r="A132" t="s">
        <v>57</v>
      </c>
      <c r="B132">
        <v>9001</v>
      </c>
      <c r="C132" t="s">
        <v>23</v>
      </c>
      <c r="D132">
        <v>1</v>
      </c>
      <c r="E132" t="s">
        <v>58</v>
      </c>
      <c r="F132" t="s">
        <v>33</v>
      </c>
      <c r="G132" t="s">
        <v>26</v>
      </c>
      <c r="H132" t="s">
        <v>27</v>
      </c>
      <c r="I132">
        <v>6</v>
      </c>
      <c r="J132">
        <v>0</v>
      </c>
      <c r="K132">
        <v>6004</v>
      </c>
      <c r="L132">
        <v>3522</v>
      </c>
      <c r="M132">
        <v>234</v>
      </c>
      <c r="N132">
        <v>3756</v>
      </c>
      <c r="O132">
        <v>935.07</v>
      </c>
      <c r="P132">
        <v>681.38</v>
      </c>
      <c r="Q132">
        <v>16.850000000000001</v>
      </c>
      <c r="R132">
        <v>16.850000000000001</v>
      </c>
      <c r="S132">
        <v>4.9000000000000004</v>
      </c>
      <c r="T132">
        <v>17</v>
      </c>
      <c r="U132">
        <v>12</v>
      </c>
      <c r="V132" t="s">
        <v>28</v>
      </c>
      <c r="W132">
        <v>18</v>
      </c>
      <c r="X132" t="b">
        <f t="shared" ref="X132:X134" si="100">(G132="D")</f>
        <v>0</v>
      </c>
      <c r="Y132" t="b">
        <f t="shared" ref="Y132:Y134" si="101">(G132="N")</f>
        <v>1</v>
      </c>
      <c r="Z132" t="b">
        <f t="shared" ref="Z132:Z134" si="102">(G132="White Space")</f>
        <v>0</v>
      </c>
      <c r="AA132" t="b">
        <f>AND(Y130,X132)</f>
        <v>0</v>
      </c>
      <c r="AB132" t="b">
        <f>AND(X130,Y132)</f>
        <v>0</v>
      </c>
      <c r="AC132" t="b">
        <f>NOT(G130=G132)</f>
        <v>0</v>
      </c>
      <c r="AD132" t="b">
        <f>AND(X132,X130)</f>
        <v>0</v>
      </c>
      <c r="AE132" t="b">
        <f>AND(Y130,Y132)</f>
        <v>1</v>
      </c>
    </row>
    <row r="133" spans="1:31" x14ac:dyDescent="0.2">
      <c r="A133" t="s">
        <v>57</v>
      </c>
      <c r="B133">
        <v>9001</v>
      </c>
      <c r="C133" t="s">
        <v>23</v>
      </c>
      <c r="D133">
        <v>1</v>
      </c>
      <c r="E133" t="s">
        <v>58</v>
      </c>
      <c r="F133" t="s">
        <v>50</v>
      </c>
      <c r="G133" t="s">
        <v>31</v>
      </c>
      <c r="H133" t="s">
        <v>27</v>
      </c>
      <c r="I133">
        <v>1</v>
      </c>
      <c r="J133">
        <v>0</v>
      </c>
      <c r="K133">
        <v>6004</v>
      </c>
      <c r="L133">
        <v>3811</v>
      </c>
      <c r="M133">
        <v>198</v>
      </c>
      <c r="N133">
        <v>4009</v>
      </c>
      <c r="O133">
        <v>1130.52</v>
      </c>
      <c r="P133">
        <v>907.17</v>
      </c>
      <c r="Q133">
        <v>17.690000000000001</v>
      </c>
      <c r="R133">
        <v>17.690000000000001</v>
      </c>
      <c r="S133">
        <v>5.2</v>
      </c>
      <c r="T133">
        <v>17</v>
      </c>
      <c r="U133">
        <v>39</v>
      </c>
      <c r="V133" t="s">
        <v>28</v>
      </c>
      <c r="W133">
        <v>19</v>
      </c>
      <c r="X133" t="b">
        <f t="shared" si="100"/>
        <v>1</v>
      </c>
      <c r="Y133" t="b">
        <f t="shared" si="101"/>
        <v>0</v>
      </c>
      <c r="Z133" t="b">
        <f t="shared" si="102"/>
        <v>0</v>
      </c>
      <c r="AA133" s="2" t="b">
        <f t="shared" ref="AA133:AA134" si="103">AND(Y132,X133)</f>
        <v>1</v>
      </c>
      <c r="AB133" t="b">
        <f t="shared" ref="AB133:AC135" si="104">AND(X132,Y133)</f>
        <v>0</v>
      </c>
      <c r="AC133" t="b">
        <f>NOT(G132=G133)</f>
        <v>1</v>
      </c>
      <c r="AD133" t="b">
        <f t="shared" ref="AD133:AD134" si="105">AND(X133,X132)</f>
        <v>0</v>
      </c>
      <c r="AE133" t="b">
        <f t="shared" ref="AE133:AE134" si="106">AND(Y132,Y133)</f>
        <v>0</v>
      </c>
    </row>
    <row r="134" spans="1:31" x14ac:dyDescent="0.2">
      <c r="A134" t="s">
        <v>57</v>
      </c>
      <c r="B134">
        <v>9001</v>
      </c>
      <c r="C134" t="s">
        <v>23</v>
      </c>
      <c r="D134">
        <v>1</v>
      </c>
      <c r="E134" t="s">
        <v>58</v>
      </c>
      <c r="F134" t="s">
        <v>25</v>
      </c>
      <c r="G134" t="s">
        <v>26</v>
      </c>
      <c r="H134" t="s">
        <v>27</v>
      </c>
      <c r="I134">
        <v>2</v>
      </c>
      <c r="J134">
        <v>0</v>
      </c>
      <c r="K134">
        <v>6004</v>
      </c>
      <c r="L134">
        <v>4043</v>
      </c>
      <c r="M134">
        <v>150</v>
      </c>
      <c r="N134">
        <v>4193</v>
      </c>
      <c r="O134">
        <v>950.07</v>
      </c>
      <c r="P134">
        <v>897.23</v>
      </c>
      <c r="Q134">
        <v>17.13</v>
      </c>
      <c r="R134">
        <v>17.13</v>
      </c>
      <c r="S134">
        <v>5.0999999999999996</v>
      </c>
      <c r="T134">
        <v>22</v>
      </c>
      <c r="U134">
        <v>27</v>
      </c>
      <c r="V134" t="s">
        <v>28</v>
      </c>
      <c r="W134">
        <v>20</v>
      </c>
      <c r="X134" t="b">
        <f t="shared" si="100"/>
        <v>0</v>
      </c>
      <c r="Y134" t="b">
        <f t="shared" si="101"/>
        <v>1</v>
      </c>
      <c r="Z134" t="b">
        <f t="shared" si="102"/>
        <v>0</v>
      </c>
      <c r="AA134" t="b">
        <f t="shared" si="103"/>
        <v>0</v>
      </c>
      <c r="AB134" s="2" t="b">
        <f t="shared" si="104"/>
        <v>1</v>
      </c>
      <c r="AC134" t="b">
        <f>NOT(G133=G134)</f>
        <v>1</v>
      </c>
      <c r="AD134" t="b">
        <f t="shared" si="105"/>
        <v>0</v>
      </c>
      <c r="AE134" t="b">
        <f t="shared" si="106"/>
        <v>0</v>
      </c>
    </row>
    <row r="135" spans="1:31" hidden="1" x14ac:dyDescent="0.2">
      <c r="A135" t="s">
        <v>57</v>
      </c>
      <c r="B135">
        <v>9001</v>
      </c>
      <c r="C135" t="s">
        <v>23</v>
      </c>
      <c r="D135">
        <v>1</v>
      </c>
      <c r="E135" t="s">
        <v>58</v>
      </c>
      <c r="F135" t="s">
        <v>37</v>
      </c>
      <c r="G135" t="s">
        <v>31</v>
      </c>
      <c r="H135" t="s">
        <v>27</v>
      </c>
      <c r="I135">
        <v>13</v>
      </c>
      <c r="J135">
        <v>0</v>
      </c>
      <c r="K135">
        <v>6004</v>
      </c>
      <c r="L135">
        <v>953</v>
      </c>
      <c r="M135">
        <v>80</v>
      </c>
      <c r="N135">
        <v>1033</v>
      </c>
      <c r="O135">
        <v>1092.1600000000001</v>
      </c>
      <c r="P135">
        <v>177.51</v>
      </c>
      <c r="Q135">
        <v>15.29</v>
      </c>
      <c r="R135">
        <v>15.29</v>
      </c>
      <c r="S135">
        <v>4.4000000000000004</v>
      </c>
      <c r="T135">
        <v>4</v>
      </c>
      <c r="U135">
        <v>12</v>
      </c>
      <c r="V135" t="s">
        <v>28</v>
      </c>
      <c r="W135">
        <v>5</v>
      </c>
      <c r="AC135" t="b">
        <f t="shared" si="104"/>
        <v>1</v>
      </c>
    </row>
    <row r="136" spans="1:31" x14ac:dyDescent="0.2">
      <c r="A136" t="s">
        <v>57</v>
      </c>
      <c r="B136">
        <v>9001</v>
      </c>
      <c r="C136" t="s">
        <v>23</v>
      </c>
      <c r="D136">
        <v>1</v>
      </c>
      <c r="E136" t="s">
        <v>58</v>
      </c>
      <c r="F136" t="s">
        <v>50</v>
      </c>
      <c r="G136" t="s">
        <v>31</v>
      </c>
      <c r="H136" t="s">
        <v>27</v>
      </c>
      <c r="I136">
        <v>1</v>
      </c>
      <c r="J136">
        <v>0</v>
      </c>
      <c r="K136">
        <v>6004</v>
      </c>
      <c r="L136">
        <v>4475</v>
      </c>
      <c r="M136">
        <v>129</v>
      </c>
      <c r="N136">
        <v>4605</v>
      </c>
      <c r="O136">
        <v>1105.47</v>
      </c>
      <c r="P136">
        <v>882.88</v>
      </c>
      <c r="Q136">
        <v>17.52</v>
      </c>
      <c r="R136">
        <v>17.52</v>
      </c>
      <c r="S136">
        <v>5.0999999999999996</v>
      </c>
      <c r="T136">
        <v>16</v>
      </c>
      <c r="U136">
        <v>5</v>
      </c>
      <c r="V136" t="s">
        <v>28</v>
      </c>
      <c r="W136">
        <v>21</v>
      </c>
      <c r="X136" t="b">
        <f t="shared" ref="X136:X147" si="107">(G136="D")</f>
        <v>1</v>
      </c>
      <c r="Y136" t="b">
        <f t="shared" ref="Y136:Y147" si="108">(G136="N")</f>
        <v>0</v>
      </c>
      <c r="Z136" t="b">
        <f t="shared" ref="Z136:Z147" si="109">(G136="White Space")</f>
        <v>0</v>
      </c>
      <c r="AA136" s="2" t="b">
        <f>AND(Y134,X136)</f>
        <v>1</v>
      </c>
      <c r="AB136" t="b">
        <f>AND(X134,Y136)</f>
        <v>0</v>
      </c>
      <c r="AC136" t="b">
        <f>NOT(G134=G136)</f>
        <v>1</v>
      </c>
      <c r="AD136" t="b">
        <f>AND(X136,X134)</f>
        <v>0</v>
      </c>
      <c r="AE136" t="b">
        <f>AND(Y134,Y136)</f>
        <v>0</v>
      </c>
    </row>
    <row r="137" spans="1:31" x14ac:dyDescent="0.2">
      <c r="A137" t="s">
        <v>57</v>
      </c>
      <c r="B137">
        <v>9001</v>
      </c>
      <c r="C137" t="s">
        <v>23</v>
      </c>
      <c r="D137">
        <v>1</v>
      </c>
      <c r="E137" t="s">
        <v>58</v>
      </c>
      <c r="F137" t="s">
        <v>50</v>
      </c>
      <c r="G137" t="s">
        <v>31</v>
      </c>
      <c r="H137" t="s">
        <v>27</v>
      </c>
      <c r="I137">
        <v>1</v>
      </c>
      <c r="J137">
        <v>0</v>
      </c>
      <c r="K137">
        <v>6004</v>
      </c>
      <c r="L137">
        <v>4625</v>
      </c>
      <c r="M137">
        <v>187</v>
      </c>
      <c r="N137">
        <v>4813</v>
      </c>
      <c r="O137">
        <v>1140.08</v>
      </c>
      <c r="P137">
        <v>878.55</v>
      </c>
      <c r="Q137">
        <v>17.71</v>
      </c>
      <c r="R137">
        <v>17.71</v>
      </c>
      <c r="S137">
        <v>5.2</v>
      </c>
      <c r="T137">
        <v>20</v>
      </c>
      <c r="U137">
        <v>14</v>
      </c>
      <c r="V137" t="s">
        <v>28</v>
      </c>
      <c r="W137">
        <v>22</v>
      </c>
      <c r="X137" t="b">
        <f t="shared" si="107"/>
        <v>1</v>
      </c>
      <c r="Y137" t="b">
        <f t="shared" si="108"/>
        <v>0</v>
      </c>
      <c r="Z137" t="b">
        <f t="shared" si="109"/>
        <v>0</v>
      </c>
      <c r="AA137" t="b">
        <f t="shared" ref="AA137:AA147" si="110">AND(Y136,X137)</f>
        <v>0</v>
      </c>
      <c r="AB137" t="b">
        <f t="shared" ref="AB137:AB147" si="111">AND(X136,Y137)</f>
        <v>0</v>
      </c>
      <c r="AC137" t="b">
        <f>NOT(G136=G137)</f>
        <v>0</v>
      </c>
      <c r="AD137" t="b">
        <f t="shared" ref="AD137:AD147" si="112">AND(X137,X136)</f>
        <v>1</v>
      </c>
      <c r="AE137" t="b">
        <f t="shared" ref="AE137:AE147" si="113">AND(Y136,Y137)</f>
        <v>0</v>
      </c>
    </row>
    <row r="138" spans="1:31" x14ac:dyDescent="0.2">
      <c r="A138" t="s">
        <v>57</v>
      </c>
      <c r="B138">
        <v>9001</v>
      </c>
      <c r="C138" t="s">
        <v>23</v>
      </c>
      <c r="D138">
        <v>1</v>
      </c>
      <c r="E138" t="s">
        <v>58</v>
      </c>
      <c r="F138" t="s">
        <v>33</v>
      </c>
      <c r="G138" t="s">
        <v>26</v>
      </c>
      <c r="H138" t="s">
        <v>27</v>
      </c>
      <c r="I138">
        <v>6</v>
      </c>
      <c r="J138">
        <v>0</v>
      </c>
      <c r="K138">
        <v>6004</v>
      </c>
      <c r="L138">
        <v>4853</v>
      </c>
      <c r="M138">
        <v>236</v>
      </c>
      <c r="N138">
        <v>5089</v>
      </c>
      <c r="O138">
        <v>923.7</v>
      </c>
      <c r="P138">
        <v>684</v>
      </c>
      <c r="Q138">
        <v>17.32</v>
      </c>
      <c r="R138">
        <v>17.32</v>
      </c>
      <c r="S138">
        <v>5.0999999999999996</v>
      </c>
      <c r="T138">
        <v>29</v>
      </c>
      <c r="U138">
        <v>40</v>
      </c>
      <c r="V138" t="s">
        <v>28</v>
      </c>
      <c r="W138">
        <v>23</v>
      </c>
      <c r="X138" t="b">
        <f t="shared" si="107"/>
        <v>0</v>
      </c>
      <c r="Y138" t="b">
        <f t="shared" si="108"/>
        <v>1</v>
      </c>
      <c r="Z138" t="b">
        <f t="shared" si="109"/>
        <v>0</v>
      </c>
      <c r="AA138" t="b">
        <f t="shared" si="110"/>
        <v>0</v>
      </c>
      <c r="AB138" s="2" t="b">
        <f t="shared" si="111"/>
        <v>1</v>
      </c>
      <c r="AC138" t="b">
        <f>NOT(G137=G138)</f>
        <v>1</v>
      </c>
      <c r="AD138" t="b">
        <f t="shared" si="112"/>
        <v>0</v>
      </c>
      <c r="AE138" t="b">
        <f t="shared" si="113"/>
        <v>0</v>
      </c>
    </row>
    <row r="139" spans="1:31" x14ac:dyDescent="0.2">
      <c r="A139" t="s">
        <v>57</v>
      </c>
      <c r="B139">
        <v>9001</v>
      </c>
      <c r="C139" t="s">
        <v>23</v>
      </c>
      <c r="D139">
        <v>1</v>
      </c>
      <c r="E139" t="s">
        <v>58</v>
      </c>
      <c r="F139" t="s">
        <v>33</v>
      </c>
      <c r="G139" t="s">
        <v>26</v>
      </c>
      <c r="H139" t="s">
        <v>27</v>
      </c>
      <c r="I139">
        <v>6</v>
      </c>
      <c r="J139">
        <v>0</v>
      </c>
      <c r="K139">
        <v>6004</v>
      </c>
      <c r="L139">
        <v>5111</v>
      </c>
      <c r="M139">
        <v>476</v>
      </c>
      <c r="N139">
        <v>5587</v>
      </c>
      <c r="O139">
        <v>950.37</v>
      </c>
      <c r="P139">
        <v>696.57</v>
      </c>
      <c r="Q139">
        <v>17.82</v>
      </c>
      <c r="R139">
        <v>17.82</v>
      </c>
      <c r="S139">
        <v>5.2</v>
      </c>
      <c r="T139">
        <v>32</v>
      </c>
      <c r="U139">
        <v>27</v>
      </c>
      <c r="V139" t="s">
        <v>28</v>
      </c>
      <c r="W139">
        <v>24</v>
      </c>
      <c r="X139" t="b">
        <f t="shared" si="107"/>
        <v>0</v>
      </c>
      <c r="Y139" t="b">
        <f t="shared" si="108"/>
        <v>1</v>
      </c>
      <c r="Z139" t="b">
        <f t="shared" si="109"/>
        <v>0</v>
      </c>
      <c r="AA139" t="b">
        <f t="shared" si="110"/>
        <v>0</v>
      </c>
      <c r="AB139" t="b">
        <f t="shared" si="111"/>
        <v>0</v>
      </c>
      <c r="AC139" t="b">
        <f>NOT(G138=G139)</f>
        <v>0</v>
      </c>
      <c r="AD139" t="b">
        <f t="shared" si="112"/>
        <v>0</v>
      </c>
      <c r="AE139" t="b">
        <f t="shared" si="113"/>
        <v>1</v>
      </c>
    </row>
    <row r="140" spans="1:31" x14ac:dyDescent="0.2">
      <c r="A140" t="s">
        <v>57</v>
      </c>
      <c r="B140">
        <v>9001</v>
      </c>
      <c r="C140" t="s">
        <v>23</v>
      </c>
      <c r="D140">
        <v>1</v>
      </c>
      <c r="E140" t="s">
        <v>58</v>
      </c>
      <c r="F140" t="s">
        <v>25</v>
      </c>
      <c r="G140" t="s">
        <v>26</v>
      </c>
      <c r="H140" t="s">
        <v>27</v>
      </c>
      <c r="I140">
        <v>2</v>
      </c>
      <c r="J140">
        <v>0</v>
      </c>
      <c r="K140">
        <v>6004</v>
      </c>
      <c r="L140">
        <v>5621</v>
      </c>
      <c r="M140">
        <v>134</v>
      </c>
      <c r="N140">
        <v>5755</v>
      </c>
      <c r="O140">
        <v>916.58</v>
      </c>
      <c r="P140">
        <v>844.08</v>
      </c>
      <c r="Q140">
        <v>17.62</v>
      </c>
      <c r="R140">
        <v>17.62</v>
      </c>
      <c r="S140">
        <v>5.2</v>
      </c>
      <c r="T140">
        <v>24</v>
      </c>
      <c r="U140">
        <v>15</v>
      </c>
      <c r="V140" t="s">
        <v>28</v>
      </c>
      <c r="W140">
        <v>25</v>
      </c>
      <c r="X140" t="b">
        <f t="shared" si="107"/>
        <v>0</v>
      </c>
      <c r="Y140" t="b">
        <f t="shared" si="108"/>
        <v>1</v>
      </c>
      <c r="Z140" t="b">
        <f t="shared" si="109"/>
        <v>0</v>
      </c>
      <c r="AA140" t="b">
        <f t="shared" si="110"/>
        <v>0</v>
      </c>
      <c r="AB140" t="b">
        <f t="shared" si="111"/>
        <v>0</v>
      </c>
      <c r="AC140" t="b">
        <f>NOT(G139=G140)</f>
        <v>0</v>
      </c>
      <c r="AD140" t="b">
        <f t="shared" si="112"/>
        <v>0</v>
      </c>
      <c r="AE140" t="b">
        <f t="shared" si="113"/>
        <v>1</v>
      </c>
    </row>
    <row r="141" spans="1:31" x14ac:dyDescent="0.2">
      <c r="A141" t="s">
        <v>57</v>
      </c>
      <c r="B141">
        <v>9001</v>
      </c>
      <c r="C141" t="s">
        <v>23</v>
      </c>
      <c r="D141">
        <v>1</v>
      </c>
      <c r="E141" t="s">
        <v>58</v>
      </c>
      <c r="F141" t="s">
        <v>33</v>
      </c>
      <c r="G141" t="s">
        <v>26</v>
      </c>
      <c r="H141" t="s">
        <v>27</v>
      </c>
      <c r="I141">
        <v>6</v>
      </c>
      <c r="J141">
        <v>0</v>
      </c>
      <c r="K141">
        <v>6004</v>
      </c>
      <c r="L141">
        <v>5787</v>
      </c>
      <c r="M141">
        <v>216</v>
      </c>
      <c r="N141">
        <v>6004</v>
      </c>
      <c r="O141">
        <v>937.72</v>
      </c>
      <c r="P141">
        <v>700.37</v>
      </c>
      <c r="Q141">
        <v>17.72</v>
      </c>
      <c r="R141">
        <v>17.72</v>
      </c>
      <c r="S141">
        <v>5.2</v>
      </c>
      <c r="T141">
        <v>25</v>
      </c>
      <c r="U141">
        <v>33</v>
      </c>
      <c r="V141" t="s">
        <v>28</v>
      </c>
      <c r="W141">
        <v>26</v>
      </c>
      <c r="X141" t="b">
        <f t="shared" si="107"/>
        <v>0</v>
      </c>
      <c r="Y141" t="b">
        <f t="shared" si="108"/>
        <v>1</v>
      </c>
      <c r="Z141" t="b">
        <f t="shared" si="109"/>
        <v>0</v>
      </c>
      <c r="AA141" t="b">
        <f t="shared" si="110"/>
        <v>0</v>
      </c>
      <c r="AB141" t="b">
        <f t="shared" si="111"/>
        <v>0</v>
      </c>
      <c r="AC141" t="b">
        <f>NOT(G140=G141)</f>
        <v>0</v>
      </c>
      <c r="AD141" t="b">
        <f t="shared" si="112"/>
        <v>0</v>
      </c>
      <c r="AE141" t="b">
        <f t="shared" si="113"/>
        <v>1</v>
      </c>
    </row>
    <row r="142" spans="1:31" x14ac:dyDescent="0.2">
      <c r="A142" t="s">
        <v>59</v>
      </c>
      <c r="B142">
        <v>9001</v>
      </c>
      <c r="C142" t="s">
        <v>23</v>
      </c>
      <c r="D142">
        <v>1</v>
      </c>
      <c r="E142" t="s">
        <v>60</v>
      </c>
      <c r="F142" t="s">
        <v>35</v>
      </c>
      <c r="G142" t="s">
        <v>31</v>
      </c>
      <c r="H142" t="s">
        <v>27</v>
      </c>
      <c r="I142">
        <v>10</v>
      </c>
      <c r="J142">
        <v>0</v>
      </c>
      <c r="K142">
        <v>6007</v>
      </c>
      <c r="L142">
        <v>216</v>
      </c>
      <c r="M142">
        <v>181</v>
      </c>
      <c r="N142">
        <v>398</v>
      </c>
      <c r="O142">
        <v>927.45</v>
      </c>
      <c r="P142">
        <v>400.31</v>
      </c>
      <c r="Q142">
        <v>14.35</v>
      </c>
      <c r="R142">
        <v>14.35</v>
      </c>
      <c r="S142">
        <v>4.5</v>
      </c>
      <c r="T142">
        <v>24</v>
      </c>
      <c r="U142">
        <v>74</v>
      </c>
      <c r="V142" t="s">
        <v>28</v>
      </c>
      <c r="W142">
        <v>1</v>
      </c>
      <c r="X142" t="b">
        <f t="shared" si="107"/>
        <v>1</v>
      </c>
      <c r="Y142" t="b">
        <f t="shared" si="108"/>
        <v>0</v>
      </c>
      <c r="Z142" t="b">
        <f t="shared" si="109"/>
        <v>0</v>
      </c>
      <c r="AA142" t="b">
        <f>AND(Y141,X142,FALSE)</f>
        <v>0</v>
      </c>
      <c r="AB142" t="b">
        <f t="shared" si="111"/>
        <v>0</v>
      </c>
      <c r="AC142" t="b">
        <f>AND(NOT(G141=G142),FALSE)</f>
        <v>0</v>
      </c>
      <c r="AD142" t="b">
        <f>AND(X142,X141,FALSE)</f>
        <v>0</v>
      </c>
      <c r="AE142" t="b">
        <f>AND(Y141,Y142,FALSE)</f>
        <v>0</v>
      </c>
    </row>
    <row r="143" spans="1:31" x14ac:dyDescent="0.2">
      <c r="A143" t="s">
        <v>59</v>
      </c>
      <c r="B143">
        <v>9001</v>
      </c>
      <c r="C143" t="s">
        <v>23</v>
      </c>
      <c r="D143">
        <v>1</v>
      </c>
      <c r="E143" t="s">
        <v>60</v>
      </c>
      <c r="F143" t="s">
        <v>46</v>
      </c>
      <c r="G143" t="s">
        <v>31</v>
      </c>
      <c r="H143" t="s">
        <v>27</v>
      </c>
      <c r="I143">
        <v>11</v>
      </c>
      <c r="J143">
        <v>0</v>
      </c>
      <c r="K143">
        <v>6007</v>
      </c>
      <c r="L143">
        <v>452</v>
      </c>
      <c r="M143">
        <v>112</v>
      </c>
      <c r="N143">
        <v>564</v>
      </c>
      <c r="O143">
        <v>683.02</v>
      </c>
      <c r="P143">
        <v>383.67</v>
      </c>
      <c r="Q143">
        <v>14.92</v>
      </c>
      <c r="R143">
        <v>14.92</v>
      </c>
      <c r="S143">
        <v>4.5</v>
      </c>
      <c r="T143">
        <v>17</v>
      </c>
      <c r="U143">
        <v>11</v>
      </c>
      <c r="V143" t="s">
        <v>28</v>
      </c>
      <c r="W143">
        <v>2</v>
      </c>
      <c r="X143" t="b">
        <f t="shared" si="107"/>
        <v>1</v>
      </c>
      <c r="Y143" t="b">
        <f t="shared" si="108"/>
        <v>0</v>
      </c>
      <c r="Z143" t="b">
        <f t="shared" si="109"/>
        <v>0</v>
      </c>
      <c r="AA143" t="b">
        <f t="shared" si="110"/>
        <v>0</v>
      </c>
      <c r="AB143" t="b">
        <f t="shared" si="111"/>
        <v>0</v>
      </c>
      <c r="AC143" t="b">
        <f>NOT(G142=G143)</f>
        <v>0</v>
      </c>
      <c r="AD143" t="b">
        <f t="shared" si="112"/>
        <v>1</v>
      </c>
      <c r="AE143" t="b">
        <f t="shared" si="113"/>
        <v>0</v>
      </c>
    </row>
    <row r="144" spans="1:31" x14ac:dyDescent="0.2">
      <c r="A144" t="s">
        <v>59</v>
      </c>
      <c r="B144">
        <v>9001</v>
      </c>
      <c r="C144" t="s">
        <v>23</v>
      </c>
      <c r="D144">
        <v>1</v>
      </c>
      <c r="E144" t="s">
        <v>60</v>
      </c>
      <c r="F144" t="s">
        <v>47</v>
      </c>
      <c r="G144" t="s">
        <v>26</v>
      </c>
      <c r="H144" t="s">
        <v>27</v>
      </c>
      <c r="I144">
        <v>16</v>
      </c>
      <c r="J144">
        <v>0</v>
      </c>
      <c r="K144">
        <v>6007</v>
      </c>
      <c r="L144">
        <v>606</v>
      </c>
      <c r="M144">
        <v>182</v>
      </c>
      <c r="N144">
        <v>789</v>
      </c>
      <c r="O144">
        <v>592.15</v>
      </c>
      <c r="P144">
        <v>213.85</v>
      </c>
      <c r="Q144">
        <v>15.43</v>
      </c>
      <c r="R144">
        <v>15.43</v>
      </c>
      <c r="S144">
        <v>4.5</v>
      </c>
      <c r="T144">
        <v>16</v>
      </c>
      <c r="U144">
        <v>29</v>
      </c>
      <c r="V144" t="s">
        <v>28</v>
      </c>
      <c r="W144">
        <v>3</v>
      </c>
      <c r="X144" t="b">
        <f t="shared" si="107"/>
        <v>0</v>
      </c>
      <c r="Y144" t="b">
        <f t="shared" si="108"/>
        <v>1</v>
      </c>
      <c r="Z144" t="b">
        <f t="shared" si="109"/>
        <v>0</v>
      </c>
      <c r="AA144" t="b">
        <f t="shared" si="110"/>
        <v>0</v>
      </c>
      <c r="AB144" s="2" t="b">
        <f t="shared" si="111"/>
        <v>1</v>
      </c>
      <c r="AC144" t="b">
        <f>NOT(G143=G144)</f>
        <v>1</v>
      </c>
      <c r="AD144" t="b">
        <f t="shared" si="112"/>
        <v>0</v>
      </c>
      <c r="AE144" t="b">
        <f t="shared" si="113"/>
        <v>0</v>
      </c>
    </row>
    <row r="145" spans="1:31" x14ac:dyDescent="0.2">
      <c r="A145" t="s">
        <v>59</v>
      </c>
      <c r="B145">
        <v>9001</v>
      </c>
      <c r="C145" t="s">
        <v>23</v>
      </c>
      <c r="D145">
        <v>1</v>
      </c>
      <c r="E145" t="s">
        <v>60</v>
      </c>
      <c r="F145" t="s">
        <v>47</v>
      </c>
      <c r="G145" t="s">
        <v>26</v>
      </c>
      <c r="H145" t="s">
        <v>27</v>
      </c>
      <c r="I145">
        <v>16</v>
      </c>
      <c r="J145">
        <v>0</v>
      </c>
      <c r="K145">
        <v>6007</v>
      </c>
      <c r="L145">
        <v>825</v>
      </c>
      <c r="M145">
        <v>370</v>
      </c>
      <c r="N145">
        <v>1195</v>
      </c>
      <c r="O145">
        <v>495.9</v>
      </c>
      <c r="P145">
        <v>220.03</v>
      </c>
      <c r="Q145">
        <v>15.97</v>
      </c>
      <c r="R145">
        <v>15.97</v>
      </c>
      <c r="S145">
        <v>4.5999999999999996</v>
      </c>
      <c r="T145">
        <v>30</v>
      </c>
      <c r="U145">
        <v>38</v>
      </c>
      <c r="V145" t="s">
        <v>28</v>
      </c>
      <c r="W145">
        <v>4</v>
      </c>
      <c r="X145" t="b">
        <f t="shared" si="107"/>
        <v>0</v>
      </c>
      <c r="Y145" t="b">
        <f t="shared" si="108"/>
        <v>1</v>
      </c>
      <c r="Z145" t="b">
        <f t="shared" si="109"/>
        <v>0</v>
      </c>
      <c r="AA145" t="b">
        <f t="shared" si="110"/>
        <v>0</v>
      </c>
      <c r="AB145" t="b">
        <f t="shared" si="111"/>
        <v>0</v>
      </c>
      <c r="AC145" t="b">
        <f>NOT(G144=G145)</f>
        <v>0</v>
      </c>
      <c r="AD145" t="b">
        <f t="shared" si="112"/>
        <v>0</v>
      </c>
      <c r="AE145" t="b">
        <f t="shared" si="113"/>
        <v>1</v>
      </c>
    </row>
    <row r="146" spans="1:31" x14ac:dyDescent="0.2">
      <c r="A146" t="s">
        <v>59</v>
      </c>
      <c r="B146">
        <v>9001</v>
      </c>
      <c r="C146" t="s">
        <v>23</v>
      </c>
      <c r="D146">
        <v>1</v>
      </c>
      <c r="E146" t="s">
        <v>60</v>
      </c>
      <c r="F146" t="s">
        <v>41</v>
      </c>
      <c r="G146" t="s">
        <v>31</v>
      </c>
      <c r="H146" t="s">
        <v>27</v>
      </c>
      <c r="I146">
        <v>14</v>
      </c>
      <c r="J146">
        <v>0</v>
      </c>
      <c r="K146">
        <v>6007</v>
      </c>
      <c r="L146">
        <v>1285</v>
      </c>
      <c r="M146">
        <v>344</v>
      </c>
      <c r="N146">
        <v>1629</v>
      </c>
      <c r="O146">
        <v>888.95</v>
      </c>
      <c r="P146">
        <v>221.82</v>
      </c>
      <c r="Q146">
        <v>16.55</v>
      </c>
      <c r="R146">
        <v>16.55</v>
      </c>
      <c r="S146">
        <v>4.8</v>
      </c>
      <c r="T146">
        <v>42</v>
      </c>
      <c r="U146">
        <v>57</v>
      </c>
      <c r="V146" t="s">
        <v>28</v>
      </c>
      <c r="W146">
        <v>5</v>
      </c>
      <c r="X146" t="b">
        <f t="shared" si="107"/>
        <v>1</v>
      </c>
      <c r="Y146" t="b">
        <f t="shared" si="108"/>
        <v>0</v>
      </c>
      <c r="Z146" t="b">
        <f t="shared" si="109"/>
        <v>0</v>
      </c>
      <c r="AA146" s="2" t="b">
        <f t="shared" si="110"/>
        <v>1</v>
      </c>
      <c r="AB146" t="b">
        <f t="shared" si="111"/>
        <v>0</v>
      </c>
      <c r="AC146" t="b">
        <f>NOT(G145=G146)</f>
        <v>1</v>
      </c>
      <c r="AD146" t="b">
        <f t="shared" si="112"/>
        <v>0</v>
      </c>
      <c r="AE146" t="b">
        <f t="shared" si="113"/>
        <v>0</v>
      </c>
    </row>
    <row r="147" spans="1:31" x14ac:dyDescent="0.2">
      <c r="A147" t="s">
        <v>59</v>
      </c>
      <c r="B147">
        <v>9001</v>
      </c>
      <c r="C147" t="s">
        <v>23</v>
      </c>
      <c r="D147">
        <v>1</v>
      </c>
      <c r="E147" t="s">
        <v>60</v>
      </c>
      <c r="F147" t="s">
        <v>37</v>
      </c>
      <c r="G147" t="s">
        <v>31</v>
      </c>
      <c r="H147" t="s">
        <v>27</v>
      </c>
      <c r="I147">
        <v>13</v>
      </c>
      <c r="J147">
        <v>0</v>
      </c>
      <c r="K147">
        <v>6007</v>
      </c>
      <c r="L147">
        <v>1689</v>
      </c>
      <c r="M147">
        <v>512</v>
      </c>
      <c r="N147">
        <v>2201</v>
      </c>
      <c r="O147">
        <v>1101.58</v>
      </c>
      <c r="P147">
        <v>215.51</v>
      </c>
      <c r="Q147">
        <v>17.29</v>
      </c>
      <c r="R147">
        <v>17.29</v>
      </c>
      <c r="S147">
        <v>5</v>
      </c>
      <c r="T147">
        <v>43</v>
      </c>
      <c r="U147">
        <v>48</v>
      </c>
      <c r="V147" t="s">
        <v>28</v>
      </c>
      <c r="W147">
        <v>6</v>
      </c>
      <c r="X147" t="b">
        <f t="shared" si="107"/>
        <v>1</v>
      </c>
      <c r="Y147" t="b">
        <f t="shared" si="108"/>
        <v>0</v>
      </c>
      <c r="Z147" t="b">
        <f t="shared" si="109"/>
        <v>0</v>
      </c>
      <c r="AA147" t="b">
        <f t="shared" si="110"/>
        <v>0</v>
      </c>
      <c r="AB147" t="b">
        <f t="shared" si="111"/>
        <v>0</v>
      </c>
      <c r="AC147" t="b">
        <f>NOT(G146=G147)</f>
        <v>0</v>
      </c>
      <c r="AD147" t="b">
        <f t="shared" si="112"/>
        <v>1</v>
      </c>
      <c r="AE147" t="b">
        <f t="shared" si="113"/>
        <v>0</v>
      </c>
    </row>
    <row r="148" spans="1:31" hidden="1" x14ac:dyDescent="0.2">
      <c r="A148" t="s">
        <v>59</v>
      </c>
      <c r="B148">
        <v>9001</v>
      </c>
      <c r="C148" t="s">
        <v>23</v>
      </c>
      <c r="D148">
        <v>1</v>
      </c>
      <c r="E148" t="s">
        <v>60</v>
      </c>
      <c r="F148" t="s">
        <v>33</v>
      </c>
      <c r="G148" t="s">
        <v>26</v>
      </c>
      <c r="H148" t="s">
        <v>27</v>
      </c>
      <c r="I148">
        <v>7</v>
      </c>
      <c r="J148">
        <v>0</v>
      </c>
      <c r="K148">
        <v>6007</v>
      </c>
      <c r="L148">
        <v>2541</v>
      </c>
      <c r="M148">
        <v>68</v>
      </c>
      <c r="N148">
        <v>2609</v>
      </c>
      <c r="O148">
        <v>747.55</v>
      </c>
      <c r="P148">
        <v>678.58</v>
      </c>
      <c r="Q148">
        <v>16.760000000000002</v>
      </c>
      <c r="R148">
        <v>16.760000000000002</v>
      </c>
      <c r="S148">
        <v>5</v>
      </c>
      <c r="T148">
        <v>26</v>
      </c>
      <c r="U148">
        <v>14</v>
      </c>
      <c r="V148" t="s">
        <v>28</v>
      </c>
      <c r="W148">
        <v>8</v>
      </c>
      <c r="AC148" t="b">
        <f>AND(Y146,Z148)</f>
        <v>0</v>
      </c>
    </row>
    <row r="149" spans="1:31" x14ac:dyDescent="0.2">
      <c r="A149" t="s">
        <v>59</v>
      </c>
      <c r="B149">
        <v>9001</v>
      </c>
      <c r="C149" t="s">
        <v>23</v>
      </c>
      <c r="D149">
        <v>1</v>
      </c>
      <c r="E149" t="s">
        <v>60</v>
      </c>
      <c r="F149" t="s">
        <v>37</v>
      </c>
      <c r="G149" t="s">
        <v>31</v>
      </c>
      <c r="H149" t="s">
        <v>27</v>
      </c>
      <c r="I149">
        <v>13</v>
      </c>
      <c r="J149">
        <v>0</v>
      </c>
      <c r="K149">
        <v>6007</v>
      </c>
      <c r="L149">
        <v>2231</v>
      </c>
      <c r="M149">
        <v>214</v>
      </c>
      <c r="N149">
        <v>2445</v>
      </c>
      <c r="O149">
        <v>1111.25</v>
      </c>
      <c r="P149">
        <v>241.23</v>
      </c>
      <c r="Q149">
        <v>17.28</v>
      </c>
      <c r="R149">
        <v>17.28</v>
      </c>
      <c r="S149">
        <v>5</v>
      </c>
      <c r="T149">
        <v>25</v>
      </c>
      <c r="U149">
        <v>13</v>
      </c>
      <c r="V149" t="s">
        <v>28</v>
      </c>
      <c r="W149">
        <v>7</v>
      </c>
      <c r="X149" t="b">
        <f t="shared" ref="X149:X150" si="114">(G149="D")</f>
        <v>1</v>
      </c>
      <c r="Y149" t="b">
        <f t="shared" ref="Y149:Y150" si="115">(G149="N")</f>
        <v>0</v>
      </c>
      <c r="Z149" t="b">
        <f t="shared" ref="Z149:Z150" si="116">(G149="White Space")</f>
        <v>0</v>
      </c>
      <c r="AA149" t="b">
        <f>AND(Y147,X149)</f>
        <v>0</v>
      </c>
      <c r="AB149" t="b">
        <f>AND(X147,Y149)</f>
        <v>0</v>
      </c>
      <c r="AC149" t="b">
        <f>NOT(G147=G149)</f>
        <v>0</v>
      </c>
      <c r="AD149" t="b">
        <f>AND(X149,X147)</f>
        <v>1</v>
      </c>
      <c r="AE149" t="b">
        <f>AND(Y147,Y149)</f>
        <v>0</v>
      </c>
    </row>
    <row r="150" spans="1:31" x14ac:dyDescent="0.2">
      <c r="A150" t="s">
        <v>59</v>
      </c>
      <c r="B150">
        <v>9001</v>
      </c>
      <c r="C150" t="s">
        <v>23</v>
      </c>
      <c r="D150">
        <v>1</v>
      </c>
      <c r="E150" t="s">
        <v>60</v>
      </c>
      <c r="F150" t="s">
        <v>33</v>
      </c>
      <c r="G150" t="s">
        <v>26</v>
      </c>
      <c r="H150" t="s">
        <v>27</v>
      </c>
      <c r="I150">
        <v>6</v>
      </c>
      <c r="J150">
        <v>0</v>
      </c>
      <c r="K150">
        <v>6007</v>
      </c>
      <c r="L150">
        <v>2751</v>
      </c>
      <c r="M150">
        <v>130</v>
      </c>
      <c r="N150">
        <v>2881</v>
      </c>
      <c r="O150">
        <v>943.15</v>
      </c>
      <c r="P150">
        <v>664.8</v>
      </c>
      <c r="Q150">
        <v>16.91</v>
      </c>
      <c r="R150">
        <v>16.91</v>
      </c>
      <c r="S150">
        <v>5</v>
      </c>
      <c r="T150">
        <v>14</v>
      </c>
      <c r="U150">
        <v>22</v>
      </c>
      <c r="V150" t="s">
        <v>28</v>
      </c>
      <c r="W150">
        <v>9</v>
      </c>
      <c r="X150" t="b">
        <f t="shared" si="114"/>
        <v>0</v>
      </c>
      <c r="Y150" t="b">
        <f t="shared" si="115"/>
        <v>1</v>
      </c>
      <c r="Z150" t="b">
        <f t="shared" si="116"/>
        <v>0</v>
      </c>
      <c r="AA150" t="b">
        <f t="shared" ref="AA150" si="117">AND(Y149,X150)</f>
        <v>0</v>
      </c>
      <c r="AB150" s="2" t="b">
        <f t="shared" ref="AB150" si="118">AND(X149,Y150)</f>
        <v>1</v>
      </c>
      <c r="AC150" t="b">
        <f>NOT(G149=G150)</f>
        <v>1</v>
      </c>
      <c r="AD150" t="b">
        <f t="shared" ref="AD150" si="119">AND(X150,X149)</f>
        <v>0</v>
      </c>
      <c r="AE150" t="b">
        <f t="shared" ref="AE150" si="120">AND(Y149,Y150)</f>
        <v>0</v>
      </c>
    </row>
    <row r="151" spans="1:31" hidden="1" x14ac:dyDescent="0.2">
      <c r="A151" t="s">
        <v>59</v>
      </c>
      <c r="B151">
        <v>9001</v>
      </c>
      <c r="C151" t="s">
        <v>23</v>
      </c>
      <c r="D151">
        <v>1</v>
      </c>
      <c r="E151" t="s">
        <v>60</v>
      </c>
      <c r="F151" t="s">
        <v>46</v>
      </c>
      <c r="G151" t="s">
        <v>31</v>
      </c>
      <c r="H151" t="s">
        <v>27</v>
      </c>
      <c r="I151">
        <v>11</v>
      </c>
      <c r="J151">
        <v>0</v>
      </c>
      <c r="K151">
        <v>6007</v>
      </c>
      <c r="L151">
        <v>5499</v>
      </c>
      <c r="M151">
        <v>90</v>
      </c>
      <c r="N151">
        <v>5589</v>
      </c>
      <c r="O151">
        <v>752.42</v>
      </c>
      <c r="P151">
        <v>501.52</v>
      </c>
      <c r="Q151">
        <v>16.66</v>
      </c>
      <c r="R151">
        <v>16.66</v>
      </c>
      <c r="S151">
        <v>4.8</v>
      </c>
      <c r="T151">
        <v>23</v>
      </c>
      <c r="U151">
        <v>26</v>
      </c>
      <c r="V151" t="s">
        <v>28</v>
      </c>
      <c r="W151">
        <v>16</v>
      </c>
      <c r="AC151" t="b">
        <f t="shared" ref="AC151" si="121">AND(Y150,Z151)</f>
        <v>1</v>
      </c>
    </row>
    <row r="152" spans="1:31" x14ac:dyDescent="0.2">
      <c r="A152" t="s">
        <v>59</v>
      </c>
      <c r="B152">
        <v>9001</v>
      </c>
      <c r="C152" t="s">
        <v>23</v>
      </c>
      <c r="D152">
        <v>1</v>
      </c>
      <c r="E152" t="s">
        <v>60</v>
      </c>
      <c r="F152" t="s">
        <v>25</v>
      </c>
      <c r="G152" t="s">
        <v>26</v>
      </c>
      <c r="H152" t="s">
        <v>27</v>
      </c>
      <c r="I152">
        <v>2</v>
      </c>
      <c r="J152">
        <v>0</v>
      </c>
      <c r="K152">
        <v>6007</v>
      </c>
      <c r="L152">
        <v>2939</v>
      </c>
      <c r="M152">
        <v>236</v>
      </c>
      <c r="N152">
        <v>3176</v>
      </c>
      <c r="O152">
        <v>976.35</v>
      </c>
      <c r="P152">
        <v>915.81</v>
      </c>
      <c r="Q152">
        <v>17.079999999999998</v>
      </c>
      <c r="R152">
        <v>17.079999999999998</v>
      </c>
      <c r="S152">
        <v>5</v>
      </c>
      <c r="T152">
        <v>48</v>
      </c>
      <c r="U152">
        <v>71</v>
      </c>
      <c r="V152" t="s">
        <v>28</v>
      </c>
      <c r="W152">
        <v>10</v>
      </c>
      <c r="X152" t="b">
        <f t="shared" ref="X152:X157" si="122">(G152="D")</f>
        <v>0</v>
      </c>
      <c r="Y152" t="b">
        <f t="shared" ref="Y152:Y157" si="123">(G152="N")</f>
        <v>1</v>
      </c>
      <c r="Z152" t="b">
        <f t="shared" ref="Z152:Z157" si="124">(G152="White Space")</f>
        <v>0</v>
      </c>
      <c r="AA152" t="b">
        <f>AND(Y150,X152)</f>
        <v>0</v>
      </c>
      <c r="AB152" t="b">
        <f>AND(X150,Y152)</f>
        <v>0</v>
      </c>
      <c r="AC152" t="b">
        <f>NOT(G150=G152)</f>
        <v>0</v>
      </c>
      <c r="AD152" t="b">
        <f>AND(X152,X150)</f>
        <v>0</v>
      </c>
      <c r="AE152" t="b">
        <f>AND(Y150,Y152)</f>
        <v>1</v>
      </c>
    </row>
    <row r="153" spans="1:31" x14ac:dyDescent="0.2">
      <c r="A153" t="s">
        <v>59</v>
      </c>
      <c r="B153">
        <v>9001</v>
      </c>
      <c r="C153" t="s">
        <v>23</v>
      </c>
      <c r="D153">
        <v>1</v>
      </c>
      <c r="E153" t="s">
        <v>60</v>
      </c>
      <c r="F153" t="s">
        <v>50</v>
      </c>
      <c r="G153" t="s">
        <v>31</v>
      </c>
      <c r="H153" t="s">
        <v>27</v>
      </c>
      <c r="I153">
        <v>1</v>
      </c>
      <c r="J153">
        <v>0</v>
      </c>
      <c r="K153">
        <v>6007</v>
      </c>
      <c r="L153">
        <v>3220</v>
      </c>
      <c r="M153">
        <v>432</v>
      </c>
      <c r="N153">
        <v>3652</v>
      </c>
      <c r="O153">
        <v>1163.1099999999999</v>
      </c>
      <c r="P153">
        <v>908.88</v>
      </c>
      <c r="Q153">
        <v>17.45</v>
      </c>
      <c r="R153">
        <v>17.45</v>
      </c>
      <c r="S153">
        <v>5.0999999999999996</v>
      </c>
      <c r="T153">
        <v>60</v>
      </c>
      <c r="U153">
        <v>36</v>
      </c>
      <c r="V153" t="s">
        <v>28</v>
      </c>
      <c r="W153">
        <v>11</v>
      </c>
      <c r="X153" t="b">
        <f t="shared" si="122"/>
        <v>1</v>
      </c>
      <c r="Y153" t="b">
        <f t="shared" si="123"/>
        <v>0</v>
      </c>
      <c r="Z153" t="b">
        <f t="shared" si="124"/>
        <v>0</v>
      </c>
      <c r="AA153" s="2" t="b">
        <f t="shared" ref="AA153:AA157" si="125">AND(Y152,X153)</f>
        <v>1</v>
      </c>
      <c r="AB153" t="b">
        <f t="shared" ref="AB153:AC158" si="126">AND(X152,Y153)</f>
        <v>0</v>
      </c>
      <c r="AC153" t="b">
        <f>NOT(G152=G153)</f>
        <v>1</v>
      </c>
      <c r="AD153" t="b">
        <f t="shared" ref="AD153:AD157" si="127">AND(X153,X152)</f>
        <v>0</v>
      </c>
      <c r="AE153" t="b">
        <f t="shared" ref="AE153:AE157" si="128">AND(Y152,Y153)</f>
        <v>0</v>
      </c>
    </row>
    <row r="154" spans="1:31" x14ac:dyDescent="0.2">
      <c r="A154" t="s">
        <v>59</v>
      </c>
      <c r="B154">
        <v>9001</v>
      </c>
      <c r="C154" t="s">
        <v>23</v>
      </c>
      <c r="D154">
        <v>1</v>
      </c>
      <c r="E154" t="s">
        <v>60</v>
      </c>
      <c r="F154" t="s">
        <v>42</v>
      </c>
      <c r="G154" t="s">
        <v>42</v>
      </c>
      <c r="H154" t="s">
        <v>27</v>
      </c>
      <c r="I154">
        <v>17</v>
      </c>
      <c r="J154">
        <v>0</v>
      </c>
      <c r="K154">
        <v>6007</v>
      </c>
      <c r="L154">
        <v>3738</v>
      </c>
      <c r="M154">
        <v>101</v>
      </c>
      <c r="N154">
        <v>3840</v>
      </c>
      <c r="O154">
        <v>622.29</v>
      </c>
      <c r="P154">
        <v>818.79</v>
      </c>
      <c r="Q154">
        <v>11.89</v>
      </c>
      <c r="R154">
        <v>11.89</v>
      </c>
      <c r="S154">
        <v>3.8</v>
      </c>
      <c r="T154">
        <v>313</v>
      </c>
      <c r="U154">
        <v>271</v>
      </c>
      <c r="V154" t="s">
        <v>28</v>
      </c>
      <c r="W154">
        <v>12</v>
      </c>
      <c r="X154" t="b">
        <f t="shared" si="122"/>
        <v>0</v>
      </c>
      <c r="Y154" t="b">
        <f t="shared" si="123"/>
        <v>0</v>
      </c>
      <c r="Z154" t="b">
        <f t="shared" si="124"/>
        <v>1</v>
      </c>
      <c r="AA154" t="b">
        <f t="shared" si="125"/>
        <v>0</v>
      </c>
      <c r="AB154" t="b">
        <f t="shared" si="126"/>
        <v>0</v>
      </c>
      <c r="AC154" t="b">
        <f>NOT(G153=G154)</f>
        <v>1</v>
      </c>
      <c r="AD154" t="b">
        <f t="shared" si="127"/>
        <v>0</v>
      </c>
      <c r="AE154" t="b">
        <f t="shared" si="128"/>
        <v>0</v>
      </c>
    </row>
    <row r="155" spans="1:31" x14ac:dyDescent="0.2">
      <c r="A155" t="s">
        <v>59</v>
      </c>
      <c r="B155">
        <v>9001</v>
      </c>
      <c r="C155" t="s">
        <v>23</v>
      </c>
      <c r="D155">
        <v>1</v>
      </c>
      <c r="E155" t="s">
        <v>60</v>
      </c>
      <c r="F155" t="s">
        <v>33</v>
      </c>
      <c r="G155" t="s">
        <v>26</v>
      </c>
      <c r="H155" t="s">
        <v>27</v>
      </c>
      <c r="I155">
        <v>6</v>
      </c>
      <c r="J155">
        <v>0</v>
      </c>
      <c r="K155">
        <v>6007</v>
      </c>
      <c r="L155">
        <v>4326</v>
      </c>
      <c r="M155">
        <v>122</v>
      </c>
      <c r="N155">
        <v>4448</v>
      </c>
      <c r="O155">
        <v>1052.17</v>
      </c>
      <c r="P155">
        <v>688.77</v>
      </c>
      <c r="Q155">
        <v>17.55</v>
      </c>
      <c r="R155">
        <v>17.55</v>
      </c>
      <c r="S155">
        <v>5.0999999999999996</v>
      </c>
      <c r="T155">
        <v>18</v>
      </c>
      <c r="U155">
        <v>13</v>
      </c>
      <c r="V155" t="s">
        <v>28</v>
      </c>
      <c r="W155">
        <v>13</v>
      </c>
      <c r="X155" t="b">
        <f t="shared" si="122"/>
        <v>0</v>
      </c>
      <c r="Y155" t="b">
        <f t="shared" si="123"/>
        <v>1</v>
      </c>
      <c r="Z155" t="b">
        <f t="shared" si="124"/>
        <v>0</v>
      </c>
      <c r="AA155" t="b">
        <f t="shared" si="125"/>
        <v>0</v>
      </c>
      <c r="AB155" t="b">
        <f t="shared" si="126"/>
        <v>0</v>
      </c>
      <c r="AC155" t="b">
        <f>NOT(G154=G155)</f>
        <v>1</v>
      </c>
      <c r="AD155" t="b">
        <f t="shared" si="127"/>
        <v>0</v>
      </c>
      <c r="AE155" t="b">
        <f t="shared" si="128"/>
        <v>0</v>
      </c>
    </row>
    <row r="156" spans="1:31" x14ac:dyDescent="0.2">
      <c r="A156" t="s">
        <v>59</v>
      </c>
      <c r="B156">
        <v>9001</v>
      </c>
      <c r="C156" t="s">
        <v>23</v>
      </c>
      <c r="D156">
        <v>1</v>
      </c>
      <c r="E156" t="s">
        <v>60</v>
      </c>
      <c r="F156" t="s">
        <v>32</v>
      </c>
      <c r="G156" t="s">
        <v>26</v>
      </c>
      <c r="H156" t="s">
        <v>27</v>
      </c>
      <c r="I156">
        <v>5</v>
      </c>
      <c r="J156">
        <v>0</v>
      </c>
      <c r="K156">
        <v>6007</v>
      </c>
      <c r="L156">
        <v>4484</v>
      </c>
      <c r="M156">
        <v>804</v>
      </c>
      <c r="N156">
        <v>5288</v>
      </c>
      <c r="O156">
        <v>1153.57</v>
      </c>
      <c r="P156">
        <v>688.19</v>
      </c>
      <c r="Q156">
        <v>17.89</v>
      </c>
      <c r="R156">
        <v>17.89</v>
      </c>
      <c r="S156">
        <v>5.3</v>
      </c>
      <c r="T156">
        <v>44</v>
      </c>
      <c r="U156">
        <v>31</v>
      </c>
      <c r="V156" t="s">
        <v>28</v>
      </c>
      <c r="W156">
        <v>14</v>
      </c>
      <c r="X156" t="b">
        <f t="shared" si="122"/>
        <v>0</v>
      </c>
      <c r="Y156" t="b">
        <f t="shared" si="123"/>
        <v>1</v>
      </c>
      <c r="Z156" t="b">
        <f t="shared" si="124"/>
        <v>0</v>
      </c>
      <c r="AA156" t="b">
        <f t="shared" si="125"/>
        <v>0</v>
      </c>
      <c r="AB156" t="b">
        <f t="shared" si="126"/>
        <v>0</v>
      </c>
      <c r="AC156" t="b">
        <f>NOT(G155=G156)</f>
        <v>0</v>
      </c>
      <c r="AD156" t="b">
        <f t="shared" si="127"/>
        <v>0</v>
      </c>
      <c r="AE156" t="b">
        <f t="shared" si="128"/>
        <v>1</v>
      </c>
    </row>
    <row r="157" spans="1:31" x14ac:dyDescent="0.2">
      <c r="A157" t="s">
        <v>59</v>
      </c>
      <c r="B157">
        <v>9001</v>
      </c>
      <c r="C157" t="s">
        <v>23</v>
      </c>
      <c r="D157">
        <v>1</v>
      </c>
      <c r="E157" t="s">
        <v>60</v>
      </c>
      <c r="F157" t="s">
        <v>42</v>
      </c>
      <c r="G157" t="s">
        <v>42</v>
      </c>
      <c r="H157" t="s">
        <v>27</v>
      </c>
      <c r="I157">
        <v>17</v>
      </c>
      <c r="J157">
        <v>0</v>
      </c>
      <c r="K157">
        <v>6007</v>
      </c>
      <c r="L157">
        <v>5643</v>
      </c>
      <c r="M157">
        <v>141</v>
      </c>
      <c r="N157">
        <v>5785</v>
      </c>
      <c r="O157">
        <v>511.9</v>
      </c>
      <c r="P157">
        <v>520.38</v>
      </c>
      <c r="Q157">
        <v>17.850000000000001</v>
      </c>
      <c r="R157">
        <v>17.850000000000001</v>
      </c>
      <c r="S157">
        <v>5.2</v>
      </c>
      <c r="T157">
        <v>27</v>
      </c>
      <c r="U157">
        <v>8</v>
      </c>
      <c r="V157" t="s">
        <v>28</v>
      </c>
      <c r="W157">
        <v>17</v>
      </c>
      <c r="X157" t="b">
        <f t="shared" si="122"/>
        <v>0</v>
      </c>
      <c r="Y157" t="b">
        <f t="shared" si="123"/>
        <v>0</v>
      </c>
      <c r="Z157" t="b">
        <f t="shared" si="124"/>
        <v>1</v>
      </c>
      <c r="AA157" t="b">
        <f t="shared" si="125"/>
        <v>0</v>
      </c>
      <c r="AB157" t="b">
        <f t="shared" si="126"/>
        <v>0</v>
      </c>
      <c r="AC157" t="b">
        <f>NOT(G156=G157)</f>
        <v>1</v>
      </c>
      <c r="AD157" t="b">
        <f t="shared" si="127"/>
        <v>0</v>
      </c>
      <c r="AE157" t="b">
        <f t="shared" si="128"/>
        <v>0</v>
      </c>
    </row>
    <row r="158" spans="1:31" hidden="1" x14ac:dyDescent="0.2">
      <c r="A158" t="s">
        <v>59</v>
      </c>
      <c r="B158">
        <v>9001</v>
      </c>
      <c r="C158" t="s">
        <v>23</v>
      </c>
      <c r="D158">
        <v>1</v>
      </c>
      <c r="E158" t="s">
        <v>60</v>
      </c>
      <c r="F158" t="s">
        <v>42</v>
      </c>
      <c r="G158" t="s">
        <v>42</v>
      </c>
      <c r="H158" t="s">
        <v>27</v>
      </c>
      <c r="I158">
        <v>17</v>
      </c>
      <c r="J158">
        <v>0</v>
      </c>
      <c r="K158">
        <v>6007</v>
      </c>
      <c r="L158">
        <v>5346</v>
      </c>
      <c r="M158">
        <v>80</v>
      </c>
      <c r="N158">
        <v>5427</v>
      </c>
      <c r="O158">
        <v>822.17</v>
      </c>
      <c r="P158">
        <v>529.79999999999995</v>
      </c>
      <c r="Q158">
        <v>16.86</v>
      </c>
      <c r="R158">
        <v>16.86</v>
      </c>
      <c r="S158">
        <v>4.9000000000000004</v>
      </c>
      <c r="T158">
        <v>30</v>
      </c>
      <c r="U158">
        <v>20</v>
      </c>
      <c r="V158" t="s">
        <v>28</v>
      </c>
      <c r="W158">
        <v>15</v>
      </c>
      <c r="AC158" t="b">
        <f t="shared" si="126"/>
        <v>0</v>
      </c>
    </row>
    <row r="159" spans="1:31" x14ac:dyDescent="0.2">
      <c r="A159" t="s">
        <v>59</v>
      </c>
      <c r="B159">
        <v>9001</v>
      </c>
      <c r="C159" t="s">
        <v>23</v>
      </c>
      <c r="D159">
        <v>1</v>
      </c>
      <c r="E159" t="s">
        <v>60</v>
      </c>
      <c r="F159" t="s">
        <v>32</v>
      </c>
      <c r="G159" t="s">
        <v>26</v>
      </c>
      <c r="H159" t="s">
        <v>27</v>
      </c>
      <c r="I159">
        <v>5</v>
      </c>
      <c r="J159">
        <v>0</v>
      </c>
      <c r="K159">
        <v>6007</v>
      </c>
      <c r="L159">
        <v>5899</v>
      </c>
      <c r="M159">
        <v>107</v>
      </c>
      <c r="N159">
        <v>6007</v>
      </c>
      <c r="O159">
        <v>1158.1600000000001</v>
      </c>
      <c r="P159">
        <v>683.1</v>
      </c>
      <c r="Q159">
        <v>18.12</v>
      </c>
      <c r="R159">
        <v>18.12</v>
      </c>
      <c r="S159">
        <v>5.3</v>
      </c>
      <c r="T159">
        <v>29</v>
      </c>
      <c r="U159">
        <v>14</v>
      </c>
      <c r="V159" t="s">
        <v>28</v>
      </c>
      <c r="W159">
        <v>18</v>
      </c>
      <c r="X159" t="b">
        <f t="shared" ref="X159:X160" si="129">(G159="D")</f>
        <v>0</v>
      </c>
      <c r="Y159" t="b">
        <f t="shared" ref="Y159:Y160" si="130">(G159="N")</f>
        <v>1</v>
      </c>
      <c r="Z159" t="b">
        <f t="shared" ref="Z159:Z160" si="131">(G159="White Space")</f>
        <v>0</v>
      </c>
      <c r="AA159" t="b">
        <f>AND(Y157,X159)</f>
        <v>0</v>
      </c>
      <c r="AB159" t="b">
        <f>AND(X157,Y159)</f>
        <v>0</v>
      </c>
      <c r="AC159" t="b">
        <f>NOT(G157=G159)</f>
        <v>1</v>
      </c>
      <c r="AD159" t="b">
        <f>AND(X159,X157)</f>
        <v>0</v>
      </c>
      <c r="AE159" t="b">
        <f>AND(Y157,Y159)</f>
        <v>0</v>
      </c>
    </row>
    <row r="160" spans="1:31" x14ac:dyDescent="0.2">
      <c r="A160" t="s">
        <v>61</v>
      </c>
      <c r="B160">
        <v>9001</v>
      </c>
      <c r="C160" t="s">
        <v>23</v>
      </c>
      <c r="D160">
        <v>1</v>
      </c>
      <c r="E160" t="s">
        <v>62</v>
      </c>
      <c r="F160" t="s">
        <v>34</v>
      </c>
      <c r="G160" t="s">
        <v>26</v>
      </c>
      <c r="H160" t="s">
        <v>27</v>
      </c>
      <c r="I160">
        <v>7</v>
      </c>
      <c r="J160">
        <v>0</v>
      </c>
      <c r="K160">
        <v>6006</v>
      </c>
      <c r="L160">
        <v>50</v>
      </c>
      <c r="M160">
        <v>110</v>
      </c>
      <c r="N160">
        <v>160</v>
      </c>
      <c r="O160">
        <v>778.09</v>
      </c>
      <c r="P160">
        <v>602.32000000000005</v>
      </c>
      <c r="Q160">
        <v>15</v>
      </c>
      <c r="R160">
        <v>15</v>
      </c>
      <c r="S160">
        <v>4.7</v>
      </c>
      <c r="T160">
        <v>45</v>
      </c>
      <c r="U160">
        <v>30</v>
      </c>
      <c r="V160" t="s">
        <v>28</v>
      </c>
      <c r="W160">
        <v>1</v>
      </c>
      <c r="X160" t="b">
        <f t="shared" si="129"/>
        <v>0</v>
      </c>
      <c r="Y160" t="b">
        <f t="shared" si="130"/>
        <v>1</v>
      </c>
      <c r="Z160" t="b">
        <f t="shared" si="131"/>
        <v>0</v>
      </c>
      <c r="AA160" t="b">
        <f t="shared" ref="AA160" si="132">AND(Y159,X160)</f>
        <v>0</v>
      </c>
      <c r="AB160" t="b">
        <f t="shared" ref="AB160" si="133">AND(X159,Y160)</f>
        <v>0</v>
      </c>
      <c r="AC160" t="b">
        <f>AND(NOT(G159=G160),FALSE)</f>
        <v>0</v>
      </c>
      <c r="AD160" t="b">
        <f t="shared" ref="AD160" si="134">AND(X160,X159)</f>
        <v>0</v>
      </c>
      <c r="AE160" t="b">
        <f t="shared" ref="AE160" si="135">AND(Y159,Y160)</f>
        <v>1</v>
      </c>
    </row>
    <row r="161" spans="1:31" hidden="1" x14ac:dyDescent="0.2">
      <c r="A161" t="s">
        <v>61</v>
      </c>
      <c r="B161">
        <v>9001</v>
      </c>
      <c r="C161" t="s">
        <v>23</v>
      </c>
      <c r="D161">
        <v>1</v>
      </c>
      <c r="E161" t="s">
        <v>62</v>
      </c>
      <c r="F161" t="s">
        <v>32</v>
      </c>
      <c r="G161" t="s">
        <v>26</v>
      </c>
      <c r="H161" t="s">
        <v>27</v>
      </c>
      <c r="I161">
        <v>4</v>
      </c>
      <c r="J161">
        <v>0</v>
      </c>
      <c r="K161">
        <v>6006</v>
      </c>
      <c r="L161">
        <v>5848</v>
      </c>
      <c r="M161">
        <v>98</v>
      </c>
      <c r="N161">
        <v>5946</v>
      </c>
      <c r="O161">
        <v>560.35</v>
      </c>
      <c r="P161">
        <v>821.4</v>
      </c>
      <c r="Q161">
        <v>14.31</v>
      </c>
      <c r="R161">
        <v>14.31</v>
      </c>
      <c r="S161">
        <v>4.3</v>
      </c>
      <c r="T161">
        <v>10</v>
      </c>
      <c r="U161">
        <v>21</v>
      </c>
      <c r="V161" t="s">
        <v>28</v>
      </c>
      <c r="W161">
        <v>15</v>
      </c>
      <c r="AC161" t="b">
        <f t="shared" ref="AC161" si="136">AND(Y160,Z161)</f>
        <v>1</v>
      </c>
    </row>
    <row r="162" spans="1:31" x14ac:dyDescent="0.2">
      <c r="A162" t="s">
        <v>61</v>
      </c>
      <c r="B162">
        <v>9001</v>
      </c>
      <c r="C162" t="s">
        <v>23</v>
      </c>
      <c r="D162">
        <v>1</v>
      </c>
      <c r="E162" t="s">
        <v>62</v>
      </c>
      <c r="F162" t="s">
        <v>36</v>
      </c>
      <c r="G162" t="s">
        <v>26</v>
      </c>
      <c r="H162" t="s">
        <v>27</v>
      </c>
      <c r="I162">
        <v>10</v>
      </c>
      <c r="J162">
        <v>0</v>
      </c>
      <c r="K162">
        <v>6006</v>
      </c>
      <c r="L162">
        <v>210</v>
      </c>
      <c r="M162">
        <v>148</v>
      </c>
      <c r="N162">
        <v>358</v>
      </c>
      <c r="O162">
        <v>899.86</v>
      </c>
      <c r="P162">
        <v>419.79</v>
      </c>
      <c r="Q162">
        <v>15.07</v>
      </c>
      <c r="R162">
        <v>15.07</v>
      </c>
      <c r="S162">
        <v>4.5999999999999996</v>
      </c>
      <c r="T162">
        <v>15</v>
      </c>
      <c r="U162">
        <v>25</v>
      </c>
      <c r="V162" t="s">
        <v>28</v>
      </c>
      <c r="W162">
        <v>2</v>
      </c>
      <c r="X162" t="b">
        <f t="shared" ref="X162:X166" si="137">(G162="D")</f>
        <v>0</v>
      </c>
      <c r="Y162" t="b">
        <f t="shared" ref="Y162:Y166" si="138">(G162="N")</f>
        <v>1</v>
      </c>
      <c r="Z162" t="b">
        <f t="shared" ref="Z162:Z166" si="139">(G162="White Space")</f>
        <v>0</v>
      </c>
      <c r="AA162" t="b">
        <f>AND(Y160,X162)</f>
        <v>0</v>
      </c>
      <c r="AB162" t="b">
        <f>AND(X160,Y162)</f>
        <v>0</v>
      </c>
      <c r="AC162" t="b">
        <f>NOT(G160=G162)</f>
        <v>0</v>
      </c>
      <c r="AD162" t="b">
        <f>AND(X162,X160,FALSE)</f>
        <v>0</v>
      </c>
      <c r="AE162" t="b">
        <f>AND(Y160,Y162,FALSE)</f>
        <v>0</v>
      </c>
    </row>
    <row r="163" spans="1:31" x14ac:dyDescent="0.2">
      <c r="A163" t="s">
        <v>61</v>
      </c>
      <c r="B163">
        <v>9001</v>
      </c>
      <c r="C163" t="s">
        <v>23</v>
      </c>
      <c r="D163">
        <v>1</v>
      </c>
      <c r="E163" t="s">
        <v>62</v>
      </c>
      <c r="F163" t="s">
        <v>46</v>
      </c>
      <c r="G163" t="s">
        <v>31</v>
      </c>
      <c r="H163" t="s">
        <v>27</v>
      </c>
      <c r="I163">
        <v>14</v>
      </c>
      <c r="J163">
        <v>0</v>
      </c>
      <c r="K163">
        <v>6006</v>
      </c>
      <c r="L163">
        <v>398</v>
      </c>
      <c r="M163">
        <v>208</v>
      </c>
      <c r="N163">
        <v>606</v>
      </c>
      <c r="O163">
        <v>881.72</v>
      </c>
      <c r="P163">
        <v>214.2</v>
      </c>
      <c r="Q163">
        <v>15.31</v>
      </c>
      <c r="R163">
        <v>15.31</v>
      </c>
      <c r="S163">
        <v>4.5</v>
      </c>
      <c r="T163">
        <v>25</v>
      </c>
      <c r="U163">
        <v>22</v>
      </c>
      <c r="V163" t="s">
        <v>28</v>
      </c>
      <c r="W163">
        <v>3</v>
      </c>
      <c r="X163" t="b">
        <f t="shared" si="137"/>
        <v>1</v>
      </c>
      <c r="Y163" t="b">
        <f t="shared" si="138"/>
        <v>0</v>
      </c>
      <c r="Z163" t="b">
        <f t="shared" si="139"/>
        <v>0</v>
      </c>
      <c r="AA163" s="2" t="b">
        <f t="shared" ref="AA163:AA166" si="140">AND(Y162,X163)</f>
        <v>1</v>
      </c>
      <c r="AB163" t="b">
        <f t="shared" ref="AB163:AB166" si="141">AND(X162,Y163)</f>
        <v>0</v>
      </c>
      <c r="AC163" t="b">
        <f>NOT(G162=G163)</f>
        <v>1</v>
      </c>
      <c r="AD163" t="b">
        <f t="shared" ref="AD163:AD166" si="142">AND(X163,X162)</f>
        <v>0</v>
      </c>
      <c r="AE163" t="b">
        <f t="shared" ref="AE163:AE166" si="143">AND(Y162,Y163)</f>
        <v>0</v>
      </c>
    </row>
    <row r="164" spans="1:31" x14ac:dyDescent="0.2">
      <c r="A164" t="s">
        <v>61</v>
      </c>
      <c r="B164">
        <v>9001</v>
      </c>
      <c r="C164" t="s">
        <v>23</v>
      </c>
      <c r="D164">
        <v>1</v>
      </c>
      <c r="E164" t="s">
        <v>62</v>
      </c>
      <c r="F164" t="s">
        <v>37</v>
      </c>
      <c r="G164" t="s">
        <v>31</v>
      </c>
      <c r="H164" t="s">
        <v>27</v>
      </c>
      <c r="I164">
        <v>15</v>
      </c>
      <c r="J164">
        <v>0</v>
      </c>
      <c r="K164">
        <v>6006</v>
      </c>
      <c r="L164">
        <v>644</v>
      </c>
      <c r="M164">
        <v>128</v>
      </c>
      <c r="N164">
        <v>772</v>
      </c>
      <c r="O164">
        <v>678.74</v>
      </c>
      <c r="P164">
        <v>224.35</v>
      </c>
      <c r="Q164">
        <v>16.149999999999999</v>
      </c>
      <c r="R164">
        <v>16.149999999999999</v>
      </c>
      <c r="S164">
        <v>4.7</v>
      </c>
      <c r="T164">
        <v>22</v>
      </c>
      <c r="U164">
        <v>24</v>
      </c>
      <c r="V164" t="s">
        <v>28</v>
      </c>
      <c r="W164">
        <v>4</v>
      </c>
      <c r="X164" t="b">
        <f t="shared" si="137"/>
        <v>1</v>
      </c>
      <c r="Y164" t="b">
        <f t="shared" si="138"/>
        <v>0</v>
      </c>
      <c r="Z164" t="b">
        <f t="shared" si="139"/>
        <v>0</v>
      </c>
      <c r="AA164" t="b">
        <f t="shared" si="140"/>
        <v>0</v>
      </c>
      <c r="AB164" t="b">
        <f t="shared" si="141"/>
        <v>0</v>
      </c>
      <c r="AC164" t="b">
        <f>NOT(G163=G164)</f>
        <v>0</v>
      </c>
      <c r="AD164" t="b">
        <f t="shared" si="142"/>
        <v>1</v>
      </c>
      <c r="AE164" t="b">
        <f t="shared" si="143"/>
        <v>0</v>
      </c>
    </row>
    <row r="165" spans="1:31" x14ac:dyDescent="0.2">
      <c r="A165" t="s">
        <v>61</v>
      </c>
      <c r="B165">
        <v>9001</v>
      </c>
      <c r="C165" t="s">
        <v>23</v>
      </c>
      <c r="D165">
        <v>1</v>
      </c>
      <c r="E165" t="s">
        <v>62</v>
      </c>
      <c r="F165" t="s">
        <v>46</v>
      </c>
      <c r="G165" t="s">
        <v>31</v>
      </c>
      <c r="H165" t="s">
        <v>27</v>
      </c>
      <c r="I165">
        <v>14</v>
      </c>
      <c r="J165">
        <v>0</v>
      </c>
      <c r="K165">
        <v>6006</v>
      </c>
      <c r="L165">
        <v>1098</v>
      </c>
      <c r="M165">
        <v>214</v>
      </c>
      <c r="N165">
        <v>1312</v>
      </c>
      <c r="O165">
        <v>995.74</v>
      </c>
      <c r="P165">
        <v>254.02</v>
      </c>
      <c r="Q165">
        <v>16.88</v>
      </c>
      <c r="R165">
        <v>16.88</v>
      </c>
      <c r="S165">
        <v>4.9000000000000004</v>
      </c>
      <c r="T165">
        <v>35</v>
      </c>
      <c r="U165">
        <v>38</v>
      </c>
      <c r="V165" t="s">
        <v>28</v>
      </c>
      <c r="W165">
        <v>6</v>
      </c>
      <c r="X165" t="b">
        <f t="shared" si="137"/>
        <v>1</v>
      </c>
      <c r="Y165" t="b">
        <f t="shared" si="138"/>
        <v>0</v>
      </c>
      <c r="Z165" t="b">
        <f t="shared" si="139"/>
        <v>0</v>
      </c>
      <c r="AA165" t="b">
        <f t="shared" si="140"/>
        <v>0</v>
      </c>
      <c r="AB165" t="b">
        <f t="shared" si="141"/>
        <v>0</v>
      </c>
      <c r="AC165" t="b">
        <f>NOT(G164=G165)</f>
        <v>0</v>
      </c>
      <c r="AD165" t="b">
        <f t="shared" si="142"/>
        <v>1</v>
      </c>
      <c r="AE165" t="b">
        <f t="shared" si="143"/>
        <v>0</v>
      </c>
    </row>
    <row r="166" spans="1:31" x14ac:dyDescent="0.2">
      <c r="A166" t="s">
        <v>61</v>
      </c>
      <c r="B166">
        <v>9001</v>
      </c>
      <c r="C166" t="s">
        <v>23</v>
      </c>
      <c r="D166">
        <v>1</v>
      </c>
      <c r="E166" t="s">
        <v>62</v>
      </c>
      <c r="F166" t="s">
        <v>42</v>
      </c>
      <c r="G166" t="s">
        <v>42</v>
      </c>
      <c r="H166" t="s">
        <v>27</v>
      </c>
      <c r="I166">
        <v>17</v>
      </c>
      <c r="J166">
        <v>0</v>
      </c>
      <c r="K166">
        <v>6006</v>
      </c>
      <c r="L166">
        <v>1358</v>
      </c>
      <c r="M166">
        <v>186</v>
      </c>
      <c r="N166">
        <v>1544</v>
      </c>
      <c r="O166">
        <v>904.13</v>
      </c>
      <c r="P166">
        <v>291.36</v>
      </c>
      <c r="Q166">
        <v>17.02</v>
      </c>
      <c r="R166">
        <v>17.02</v>
      </c>
      <c r="S166">
        <v>5</v>
      </c>
      <c r="T166">
        <v>21</v>
      </c>
      <c r="U166">
        <v>27</v>
      </c>
      <c r="V166" t="s">
        <v>28</v>
      </c>
      <c r="W166">
        <v>7</v>
      </c>
      <c r="X166" t="b">
        <f t="shared" si="137"/>
        <v>0</v>
      </c>
      <c r="Y166" t="b">
        <f t="shared" si="138"/>
        <v>0</v>
      </c>
      <c r="Z166" t="b">
        <f t="shared" si="139"/>
        <v>1</v>
      </c>
      <c r="AA166" t="b">
        <f t="shared" si="140"/>
        <v>0</v>
      </c>
      <c r="AB166" t="b">
        <f t="shared" si="141"/>
        <v>0</v>
      </c>
      <c r="AC166" t="b">
        <f>NOT(G165=G166)</f>
        <v>1</v>
      </c>
      <c r="AD166" t="b">
        <f t="shared" si="142"/>
        <v>0</v>
      </c>
      <c r="AE166" t="b">
        <f t="shared" si="143"/>
        <v>0</v>
      </c>
    </row>
    <row r="167" spans="1:31" hidden="1" x14ac:dyDescent="0.2">
      <c r="A167" t="s">
        <v>61</v>
      </c>
      <c r="B167">
        <v>9001</v>
      </c>
      <c r="C167" t="s">
        <v>23</v>
      </c>
      <c r="D167">
        <v>1</v>
      </c>
      <c r="E167" t="s">
        <v>62</v>
      </c>
      <c r="F167" t="s">
        <v>47</v>
      </c>
      <c r="G167" t="s">
        <v>26</v>
      </c>
      <c r="H167" t="s">
        <v>27</v>
      </c>
      <c r="I167">
        <v>12</v>
      </c>
      <c r="J167">
        <v>0</v>
      </c>
      <c r="K167">
        <v>6006</v>
      </c>
      <c r="L167">
        <v>5122</v>
      </c>
      <c r="M167">
        <v>99</v>
      </c>
      <c r="N167">
        <v>5222</v>
      </c>
      <c r="O167">
        <v>605.41999999999996</v>
      </c>
      <c r="P167">
        <v>438.94</v>
      </c>
      <c r="Q167">
        <v>13.82</v>
      </c>
      <c r="R167">
        <v>13.82</v>
      </c>
      <c r="S167">
        <v>4.3</v>
      </c>
      <c r="T167">
        <v>57</v>
      </c>
      <c r="U167">
        <v>41</v>
      </c>
      <c r="V167" t="s">
        <v>28</v>
      </c>
      <c r="W167">
        <v>11</v>
      </c>
      <c r="AC167" t="b">
        <f>AND(Y165,Z167)</f>
        <v>0</v>
      </c>
    </row>
    <row r="168" spans="1:31" x14ac:dyDescent="0.2">
      <c r="A168" t="s">
        <v>61</v>
      </c>
      <c r="B168">
        <v>9001</v>
      </c>
      <c r="C168" t="s">
        <v>23</v>
      </c>
      <c r="D168">
        <v>1</v>
      </c>
      <c r="E168" t="s">
        <v>62</v>
      </c>
      <c r="F168" t="s">
        <v>42</v>
      </c>
      <c r="G168" t="s">
        <v>42</v>
      </c>
      <c r="H168" t="s">
        <v>27</v>
      </c>
      <c r="I168">
        <v>17</v>
      </c>
      <c r="J168">
        <v>0</v>
      </c>
      <c r="K168">
        <v>6006</v>
      </c>
      <c r="L168">
        <v>1572</v>
      </c>
      <c r="M168">
        <v>116</v>
      </c>
      <c r="N168">
        <v>1689</v>
      </c>
      <c r="O168">
        <v>908.51</v>
      </c>
      <c r="P168">
        <v>297.62</v>
      </c>
      <c r="Q168">
        <v>17.11</v>
      </c>
      <c r="R168">
        <v>17.11</v>
      </c>
      <c r="S168">
        <v>5</v>
      </c>
      <c r="T168">
        <v>20</v>
      </c>
      <c r="U168">
        <v>23</v>
      </c>
      <c r="V168" t="s">
        <v>28</v>
      </c>
      <c r="W168">
        <v>8</v>
      </c>
      <c r="X168" t="b">
        <f t="shared" ref="X168:X170" si="144">(G168="D")</f>
        <v>0</v>
      </c>
      <c r="Y168" t="b">
        <f t="shared" ref="Y168:Y170" si="145">(G168="N")</f>
        <v>0</v>
      </c>
      <c r="Z168" t="b">
        <f t="shared" ref="Z168:Z170" si="146">(G168="White Space")</f>
        <v>1</v>
      </c>
      <c r="AA168" t="b">
        <f>AND(Y166,X168)</f>
        <v>0</v>
      </c>
      <c r="AB168" t="b">
        <f>AND(X166,Y168)</f>
        <v>0</v>
      </c>
      <c r="AC168" t="b">
        <f>NOT(G166=G168)</f>
        <v>0</v>
      </c>
      <c r="AD168" t="b">
        <f>AND(X168,X166)</f>
        <v>0</v>
      </c>
      <c r="AE168" t="b">
        <f>AND(Y166,Y168)</f>
        <v>0</v>
      </c>
    </row>
    <row r="169" spans="1:31" x14ac:dyDescent="0.2">
      <c r="A169" t="s">
        <v>61</v>
      </c>
      <c r="B169">
        <v>9001</v>
      </c>
      <c r="C169" t="s">
        <v>23</v>
      </c>
      <c r="D169">
        <v>1</v>
      </c>
      <c r="E169" t="s">
        <v>62</v>
      </c>
      <c r="F169" t="s">
        <v>42</v>
      </c>
      <c r="G169" t="s">
        <v>42</v>
      </c>
      <c r="H169" t="s">
        <v>27</v>
      </c>
      <c r="I169">
        <v>17</v>
      </c>
      <c r="J169">
        <v>0</v>
      </c>
      <c r="K169">
        <v>6006</v>
      </c>
      <c r="L169">
        <v>1720</v>
      </c>
      <c r="M169">
        <v>103</v>
      </c>
      <c r="N169">
        <v>1824</v>
      </c>
      <c r="O169">
        <v>921.69</v>
      </c>
      <c r="P169">
        <v>300.88</v>
      </c>
      <c r="Q169">
        <v>17.09</v>
      </c>
      <c r="R169">
        <v>17.09</v>
      </c>
      <c r="S169">
        <v>5</v>
      </c>
      <c r="T169">
        <v>34</v>
      </c>
      <c r="U169">
        <v>14</v>
      </c>
      <c r="V169" t="s">
        <v>28</v>
      </c>
      <c r="W169">
        <v>9</v>
      </c>
      <c r="X169" t="b">
        <f t="shared" si="144"/>
        <v>0</v>
      </c>
      <c r="Y169" t="b">
        <f t="shared" si="145"/>
        <v>0</v>
      </c>
      <c r="Z169" t="b">
        <f t="shared" si="146"/>
        <v>1</v>
      </c>
      <c r="AA169" t="b">
        <f t="shared" ref="AA169:AA170" si="147">AND(Y168,X169)</f>
        <v>0</v>
      </c>
      <c r="AB169" t="b">
        <f t="shared" ref="AB169:AB170" si="148">AND(X168,Y169)</f>
        <v>0</v>
      </c>
      <c r="AC169" t="b">
        <f>NOT(G168=G169)</f>
        <v>0</v>
      </c>
      <c r="AD169" t="b">
        <f t="shared" ref="AD169:AD170" si="149">AND(X169,X168)</f>
        <v>0</v>
      </c>
      <c r="AE169" t="b">
        <f t="shared" ref="AE169:AE170" si="150">AND(Y168,Y169)</f>
        <v>0</v>
      </c>
    </row>
    <row r="170" spans="1:31" x14ac:dyDescent="0.2">
      <c r="A170" t="s">
        <v>61</v>
      </c>
      <c r="B170">
        <v>9001</v>
      </c>
      <c r="C170" t="s">
        <v>23</v>
      </c>
      <c r="D170">
        <v>1</v>
      </c>
      <c r="E170" t="s">
        <v>62</v>
      </c>
      <c r="F170" t="s">
        <v>30</v>
      </c>
      <c r="G170" t="s">
        <v>31</v>
      </c>
      <c r="H170" t="s">
        <v>27</v>
      </c>
      <c r="I170">
        <v>11</v>
      </c>
      <c r="J170">
        <v>0</v>
      </c>
      <c r="K170">
        <v>6006</v>
      </c>
      <c r="L170">
        <v>1897</v>
      </c>
      <c r="M170">
        <v>117</v>
      </c>
      <c r="N170">
        <v>2015</v>
      </c>
      <c r="O170">
        <v>781.37</v>
      </c>
      <c r="P170">
        <v>384.1</v>
      </c>
      <c r="Q170">
        <v>17.600000000000001</v>
      </c>
      <c r="R170">
        <v>17.600000000000001</v>
      </c>
      <c r="S170">
        <v>5.0999999999999996</v>
      </c>
      <c r="T170">
        <v>11</v>
      </c>
      <c r="U170">
        <v>13</v>
      </c>
      <c r="V170" t="s">
        <v>28</v>
      </c>
      <c r="W170">
        <v>10</v>
      </c>
      <c r="X170" t="b">
        <f t="shared" si="144"/>
        <v>1</v>
      </c>
      <c r="Y170" t="b">
        <f t="shared" si="145"/>
        <v>0</v>
      </c>
      <c r="Z170" t="b">
        <f t="shared" si="146"/>
        <v>0</v>
      </c>
      <c r="AA170" t="b">
        <f t="shared" si="147"/>
        <v>0</v>
      </c>
      <c r="AB170" t="b">
        <f t="shared" si="148"/>
        <v>0</v>
      </c>
      <c r="AC170" t="b">
        <f>NOT(G169=G170)</f>
        <v>1</v>
      </c>
      <c r="AD170" t="b">
        <f t="shared" si="149"/>
        <v>0</v>
      </c>
      <c r="AE170" t="b">
        <f t="shared" si="150"/>
        <v>0</v>
      </c>
    </row>
    <row r="171" spans="1:31" hidden="1" x14ac:dyDescent="0.2">
      <c r="A171" t="s">
        <v>61</v>
      </c>
      <c r="B171">
        <v>9001</v>
      </c>
      <c r="C171" t="s">
        <v>23</v>
      </c>
      <c r="D171">
        <v>1</v>
      </c>
      <c r="E171" t="s">
        <v>62</v>
      </c>
      <c r="F171" t="s">
        <v>37</v>
      </c>
      <c r="G171" t="s">
        <v>31</v>
      </c>
      <c r="H171" t="s">
        <v>27</v>
      </c>
      <c r="I171">
        <v>15</v>
      </c>
      <c r="J171">
        <v>0</v>
      </c>
      <c r="K171">
        <v>6006</v>
      </c>
      <c r="L171">
        <v>904</v>
      </c>
      <c r="M171">
        <v>60</v>
      </c>
      <c r="N171">
        <v>964</v>
      </c>
      <c r="O171">
        <v>663.57</v>
      </c>
      <c r="P171">
        <v>251.65</v>
      </c>
      <c r="Q171">
        <v>16.48</v>
      </c>
      <c r="R171">
        <v>16.48</v>
      </c>
      <c r="S171">
        <v>4.8</v>
      </c>
      <c r="T171">
        <v>69</v>
      </c>
      <c r="U171">
        <v>12</v>
      </c>
      <c r="V171" t="s">
        <v>28</v>
      </c>
      <c r="W171">
        <v>5</v>
      </c>
      <c r="AC171" t="b">
        <f t="shared" ref="AB171:AC176" si="151">AND(Y170,Z171)</f>
        <v>0</v>
      </c>
    </row>
    <row r="172" spans="1:31" x14ac:dyDescent="0.2">
      <c r="A172" t="s">
        <v>61</v>
      </c>
      <c r="B172">
        <v>9001</v>
      </c>
      <c r="C172" t="s">
        <v>23</v>
      </c>
      <c r="D172">
        <v>1</v>
      </c>
      <c r="E172" t="s">
        <v>62</v>
      </c>
      <c r="F172" t="s">
        <v>40</v>
      </c>
      <c r="G172" t="s">
        <v>26</v>
      </c>
      <c r="H172" t="s">
        <v>27</v>
      </c>
      <c r="I172">
        <v>8</v>
      </c>
      <c r="J172">
        <v>0</v>
      </c>
      <c r="K172">
        <v>6006</v>
      </c>
      <c r="L172">
        <v>5252</v>
      </c>
      <c r="M172">
        <v>158</v>
      </c>
      <c r="N172">
        <v>5410</v>
      </c>
      <c r="O172">
        <v>593.6</v>
      </c>
      <c r="P172">
        <v>617.54999999999995</v>
      </c>
      <c r="Q172">
        <v>14.65</v>
      </c>
      <c r="R172">
        <v>14.65</v>
      </c>
      <c r="S172">
        <v>4.4000000000000004</v>
      </c>
      <c r="T172">
        <v>36</v>
      </c>
      <c r="U172">
        <v>50</v>
      </c>
      <c r="V172" t="s">
        <v>28</v>
      </c>
      <c r="W172">
        <v>12</v>
      </c>
      <c r="X172" t="b">
        <f t="shared" ref="X172:X176" si="152">(G172="D")</f>
        <v>0</v>
      </c>
      <c r="Y172" t="b">
        <f t="shared" ref="Y172:Y176" si="153">(G172="N")</f>
        <v>1</v>
      </c>
      <c r="Z172" t="b">
        <f t="shared" ref="Z172:Z176" si="154">(G172="White Space")</f>
        <v>0</v>
      </c>
      <c r="AA172" t="b">
        <f>AND(Y170,X172)</f>
        <v>0</v>
      </c>
      <c r="AB172" s="2" t="b">
        <f>AND(X170,Y172)</f>
        <v>1</v>
      </c>
      <c r="AC172" t="b">
        <f>NOT(G170=G172)</f>
        <v>1</v>
      </c>
      <c r="AD172" t="b">
        <f>AND(X172,X170)</f>
        <v>0</v>
      </c>
      <c r="AE172" t="b">
        <f>AND(Y170,Y172)</f>
        <v>0</v>
      </c>
    </row>
    <row r="173" spans="1:31" x14ac:dyDescent="0.2">
      <c r="A173" t="s">
        <v>61</v>
      </c>
      <c r="B173">
        <v>9001</v>
      </c>
      <c r="C173" t="s">
        <v>23</v>
      </c>
      <c r="D173">
        <v>1</v>
      </c>
      <c r="E173" t="s">
        <v>62</v>
      </c>
      <c r="F173" t="s">
        <v>40</v>
      </c>
      <c r="G173" t="s">
        <v>26</v>
      </c>
      <c r="H173" t="s">
        <v>27</v>
      </c>
      <c r="I173">
        <v>8</v>
      </c>
      <c r="J173">
        <v>0</v>
      </c>
      <c r="K173">
        <v>6006</v>
      </c>
      <c r="L173">
        <v>5448</v>
      </c>
      <c r="M173">
        <v>108</v>
      </c>
      <c r="N173">
        <v>5556</v>
      </c>
      <c r="O173">
        <v>574.03</v>
      </c>
      <c r="P173">
        <v>615.79</v>
      </c>
      <c r="Q173">
        <v>13.97</v>
      </c>
      <c r="R173">
        <v>13.97</v>
      </c>
      <c r="S173">
        <v>4.2</v>
      </c>
      <c r="T173">
        <v>17</v>
      </c>
      <c r="U173">
        <v>46</v>
      </c>
      <c r="V173" t="s">
        <v>28</v>
      </c>
      <c r="W173">
        <v>13</v>
      </c>
      <c r="X173" t="b">
        <f t="shared" si="152"/>
        <v>0</v>
      </c>
      <c r="Y173" t="b">
        <f t="shared" si="153"/>
        <v>1</v>
      </c>
      <c r="Z173" t="b">
        <f t="shared" si="154"/>
        <v>0</v>
      </c>
      <c r="AA173" t="b">
        <f t="shared" ref="AA173:AA176" si="155">AND(Y172,X173)</f>
        <v>0</v>
      </c>
      <c r="AB173" t="b">
        <f t="shared" si="151"/>
        <v>0</v>
      </c>
      <c r="AC173" t="b">
        <f>NOT(G172=G173)</f>
        <v>0</v>
      </c>
      <c r="AD173" t="b">
        <f t="shared" ref="AD173:AD176" si="156">AND(X173,X172)</f>
        <v>0</v>
      </c>
      <c r="AE173" t="b">
        <f t="shared" ref="AE173:AE176" si="157">AND(Y172,Y173)</f>
        <v>1</v>
      </c>
    </row>
    <row r="174" spans="1:31" x14ac:dyDescent="0.2">
      <c r="A174" t="s">
        <v>61</v>
      </c>
      <c r="B174">
        <v>9001</v>
      </c>
      <c r="C174" t="s">
        <v>23</v>
      </c>
      <c r="D174">
        <v>1</v>
      </c>
      <c r="E174" t="s">
        <v>62</v>
      </c>
      <c r="F174" t="s">
        <v>32</v>
      </c>
      <c r="G174" t="s">
        <v>26</v>
      </c>
      <c r="H174" t="s">
        <v>27</v>
      </c>
      <c r="I174">
        <v>4</v>
      </c>
      <c r="J174">
        <v>0</v>
      </c>
      <c r="K174">
        <v>6006</v>
      </c>
      <c r="L174">
        <v>5638</v>
      </c>
      <c r="M174">
        <v>166</v>
      </c>
      <c r="N174">
        <v>5804</v>
      </c>
      <c r="O174">
        <v>559.72</v>
      </c>
      <c r="P174">
        <v>803.16</v>
      </c>
      <c r="Q174">
        <v>14.29</v>
      </c>
      <c r="R174">
        <v>14.29</v>
      </c>
      <c r="S174">
        <v>4.2</v>
      </c>
      <c r="T174">
        <v>30</v>
      </c>
      <c r="U174">
        <v>31</v>
      </c>
      <c r="V174" t="s">
        <v>28</v>
      </c>
      <c r="W174">
        <v>14</v>
      </c>
      <c r="X174" t="b">
        <f t="shared" si="152"/>
        <v>0</v>
      </c>
      <c r="Y174" t="b">
        <f t="shared" si="153"/>
        <v>1</v>
      </c>
      <c r="Z174" t="b">
        <f t="shared" si="154"/>
        <v>0</v>
      </c>
      <c r="AA174" t="b">
        <f t="shared" si="155"/>
        <v>0</v>
      </c>
      <c r="AB174" t="b">
        <f t="shared" si="151"/>
        <v>0</v>
      </c>
      <c r="AC174" t="b">
        <f>NOT(G173=G174)</f>
        <v>0</v>
      </c>
      <c r="AD174" t="b">
        <f t="shared" si="156"/>
        <v>0</v>
      </c>
      <c r="AE174" t="b">
        <f t="shared" si="157"/>
        <v>1</v>
      </c>
    </row>
    <row r="175" spans="1:31" x14ac:dyDescent="0.2">
      <c r="A175" t="s">
        <v>63</v>
      </c>
      <c r="B175">
        <v>9001</v>
      </c>
      <c r="C175" t="s">
        <v>23</v>
      </c>
      <c r="D175">
        <v>1</v>
      </c>
      <c r="E175" t="s">
        <v>64</v>
      </c>
      <c r="F175" t="s">
        <v>33</v>
      </c>
      <c r="G175" t="s">
        <v>26</v>
      </c>
      <c r="H175" t="s">
        <v>27</v>
      </c>
      <c r="I175">
        <v>7</v>
      </c>
      <c r="J175">
        <v>0</v>
      </c>
      <c r="K175">
        <v>6006</v>
      </c>
      <c r="L175">
        <v>1</v>
      </c>
      <c r="M175">
        <v>188</v>
      </c>
      <c r="N175">
        <v>189</v>
      </c>
      <c r="O175">
        <v>822.56</v>
      </c>
      <c r="P175">
        <v>562.04999999999995</v>
      </c>
      <c r="Q175">
        <v>14.4</v>
      </c>
      <c r="R175">
        <v>14.4</v>
      </c>
      <c r="S175">
        <v>4.3</v>
      </c>
      <c r="T175">
        <v>13</v>
      </c>
      <c r="U175">
        <v>16</v>
      </c>
      <c r="V175" t="s">
        <v>28</v>
      </c>
      <c r="W175">
        <v>1</v>
      </c>
      <c r="X175" t="b">
        <f t="shared" si="152"/>
        <v>0</v>
      </c>
      <c r="Y175" t="b">
        <f t="shared" si="153"/>
        <v>1</v>
      </c>
      <c r="Z175" t="b">
        <f t="shared" si="154"/>
        <v>0</v>
      </c>
      <c r="AA175" t="b">
        <f t="shared" si="155"/>
        <v>0</v>
      </c>
      <c r="AB175" t="b">
        <f t="shared" si="151"/>
        <v>0</v>
      </c>
      <c r="AC175" t="b">
        <f>AND(NOT(G174=G175),FALSE)</f>
        <v>0</v>
      </c>
      <c r="AD175" t="b">
        <f>AND(X175,X174,FALSE)</f>
        <v>0</v>
      </c>
      <c r="AE175" t="b">
        <f>AND(Y174,Y175,FALSE)</f>
        <v>0</v>
      </c>
    </row>
    <row r="176" spans="1:31" x14ac:dyDescent="0.2">
      <c r="A176" t="s">
        <v>63</v>
      </c>
      <c r="B176">
        <v>9001</v>
      </c>
      <c r="C176" t="s">
        <v>23</v>
      </c>
      <c r="D176">
        <v>1</v>
      </c>
      <c r="E176" t="s">
        <v>64</v>
      </c>
      <c r="F176" t="s">
        <v>46</v>
      </c>
      <c r="G176" t="s">
        <v>31</v>
      </c>
      <c r="H176" t="s">
        <v>27</v>
      </c>
      <c r="I176">
        <v>10</v>
      </c>
      <c r="J176">
        <v>0</v>
      </c>
      <c r="K176">
        <v>6006</v>
      </c>
      <c r="L176">
        <v>223</v>
      </c>
      <c r="M176">
        <v>197</v>
      </c>
      <c r="N176">
        <v>421</v>
      </c>
      <c r="O176">
        <v>930.41</v>
      </c>
      <c r="P176">
        <v>477.98</v>
      </c>
      <c r="Q176">
        <v>14.1</v>
      </c>
      <c r="R176">
        <v>14.1</v>
      </c>
      <c r="S176">
        <v>4.2</v>
      </c>
      <c r="T176">
        <v>11</v>
      </c>
      <c r="U176">
        <v>18</v>
      </c>
      <c r="V176" t="s">
        <v>28</v>
      </c>
      <c r="W176">
        <v>2</v>
      </c>
      <c r="X176" t="b">
        <f t="shared" si="152"/>
        <v>1</v>
      </c>
      <c r="Y176" t="b">
        <f t="shared" si="153"/>
        <v>0</v>
      </c>
      <c r="Z176" t="b">
        <f t="shared" si="154"/>
        <v>0</v>
      </c>
      <c r="AA176" s="2" t="b">
        <f t="shared" si="155"/>
        <v>1</v>
      </c>
      <c r="AB176" t="b">
        <f t="shared" si="151"/>
        <v>0</v>
      </c>
      <c r="AC176" t="b">
        <f>NOT(G175=G176)</f>
        <v>1</v>
      </c>
      <c r="AD176" t="b">
        <f t="shared" si="156"/>
        <v>0</v>
      </c>
      <c r="AE176" t="b">
        <f t="shared" si="157"/>
        <v>0</v>
      </c>
    </row>
    <row r="177" spans="1:31" hidden="1" x14ac:dyDescent="0.2">
      <c r="A177" t="s">
        <v>63</v>
      </c>
      <c r="B177">
        <v>9001</v>
      </c>
      <c r="C177" t="s">
        <v>23</v>
      </c>
      <c r="D177">
        <v>1</v>
      </c>
      <c r="E177" t="s">
        <v>64</v>
      </c>
      <c r="F177" t="s">
        <v>30</v>
      </c>
      <c r="G177" t="s">
        <v>31</v>
      </c>
      <c r="H177" t="s">
        <v>27</v>
      </c>
      <c r="I177">
        <v>8</v>
      </c>
      <c r="J177">
        <v>0</v>
      </c>
      <c r="K177">
        <v>6006</v>
      </c>
      <c r="L177">
        <v>4577</v>
      </c>
      <c r="M177">
        <v>72</v>
      </c>
      <c r="N177">
        <v>4649</v>
      </c>
      <c r="O177">
        <v>520.85</v>
      </c>
      <c r="P177">
        <v>536.97</v>
      </c>
      <c r="Q177">
        <v>16.89</v>
      </c>
      <c r="R177">
        <v>16.89</v>
      </c>
      <c r="S177">
        <v>4.9000000000000004</v>
      </c>
      <c r="T177">
        <v>55</v>
      </c>
      <c r="U177">
        <v>92</v>
      </c>
      <c r="V177" t="s">
        <v>28</v>
      </c>
      <c r="W177">
        <v>17</v>
      </c>
      <c r="AC177" t="b">
        <f t="shared" ref="AB177:AC185" si="158">AND(Y176,Z177)</f>
        <v>0</v>
      </c>
    </row>
    <row r="178" spans="1:31" x14ac:dyDescent="0.2">
      <c r="A178" t="s">
        <v>63</v>
      </c>
      <c r="B178">
        <v>9001</v>
      </c>
      <c r="C178" t="s">
        <v>23</v>
      </c>
      <c r="D178">
        <v>1</v>
      </c>
      <c r="E178" t="s">
        <v>64</v>
      </c>
      <c r="F178" t="s">
        <v>37</v>
      </c>
      <c r="G178" t="s">
        <v>31</v>
      </c>
      <c r="H178" t="s">
        <v>27</v>
      </c>
      <c r="I178">
        <v>13</v>
      </c>
      <c r="J178">
        <v>0</v>
      </c>
      <c r="K178">
        <v>6006</v>
      </c>
      <c r="L178">
        <v>689</v>
      </c>
      <c r="M178">
        <v>124</v>
      </c>
      <c r="N178">
        <v>813</v>
      </c>
      <c r="O178">
        <v>1119.97</v>
      </c>
      <c r="P178">
        <v>204.45</v>
      </c>
      <c r="Q178">
        <v>14.75</v>
      </c>
      <c r="R178">
        <v>14.75</v>
      </c>
      <c r="S178">
        <v>4.4000000000000004</v>
      </c>
      <c r="T178">
        <v>50</v>
      </c>
      <c r="U178">
        <v>19</v>
      </c>
      <c r="V178" t="s">
        <v>28</v>
      </c>
      <c r="W178">
        <v>3</v>
      </c>
      <c r="X178" t="b">
        <f t="shared" ref="X178:X184" si="159">(G178="D")</f>
        <v>1</v>
      </c>
      <c r="Y178" t="b">
        <f t="shared" ref="Y178:Y184" si="160">(G178="N")</f>
        <v>0</v>
      </c>
      <c r="Z178" t="b">
        <f t="shared" ref="Z178:Z184" si="161">(G178="White Space")</f>
        <v>0</v>
      </c>
      <c r="AA178" t="b">
        <f>AND(Y176,X178)</f>
        <v>0</v>
      </c>
      <c r="AB178" t="b">
        <f>AND(X176,Y178)</f>
        <v>0</v>
      </c>
      <c r="AC178" t="b">
        <f>NOT(G176=G178)</f>
        <v>0</v>
      </c>
      <c r="AD178" t="b">
        <f>AND(X178,X176)</f>
        <v>1</v>
      </c>
      <c r="AE178" t="b">
        <f>AND(Y176,Y178)</f>
        <v>0</v>
      </c>
    </row>
    <row r="179" spans="1:31" x14ac:dyDescent="0.2">
      <c r="A179" t="s">
        <v>63</v>
      </c>
      <c r="B179">
        <v>9001</v>
      </c>
      <c r="C179" t="s">
        <v>23</v>
      </c>
      <c r="D179">
        <v>1</v>
      </c>
      <c r="E179" t="s">
        <v>64</v>
      </c>
      <c r="F179" t="s">
        <v>47</v>
      </c>
      <c r="G179" t="s">
        <v>26</v>
      </c>
      <c r="H179" t="s">
        <v>27</v>
      </c>
      <c r="I179">
        <v>15</v>
      </c>
      <c r="J179">
        <v>0</v>
      </c>
      <c r="K179">
        <v>6006</v>
      </c>
      <c r="L179">
        <v>935</v>
      </c>
      <c r="M179">
        <v>111</v>
      </c>
      <c r="N179">
        <v>1047</v>
      </c>
      <c r="O179">
        <v>805.92</v>
      </c>
      <c r="P179">
        <v>226.89</v>
      </c>
      <c r="Q179">
        <v>15.3</v>
      </c>
      <c r="R179">
        <v>15.3</v>
      </c>
      <c r="S179">
        <v>4.7</v>
      </c>
      <c r="T179">
        <v>26</v>
      </c>
      <c r="U179">
        <v>21</v>
      </c>
      <c r="V179" t="s">
        <v>28</v>
      </c>
      <c r="W179">
        <v>4</v>
      </c>
      <c r="X179" t="b">
        <f t="shared" si="159"/>
        <v>0</v>
      </c>
      <c r="Y179" t="b">
        <f t="shared" si="160"/>
        <v>1</v>
      </c>
      <c r="Z179" t="b">
        <f t="shared" si="161"/>
        <v>0</v>
      </c>
      <c r="AA179" t="b">
        <f t="shared" ref="AA179:AA184" si="162">AND(Y178,X179)</f>
        <v>0</v>
      </c>
      <c r="AB179" s="2" t="b">
        <f t="shared" si="158"/>
        <v>1</v>
      </c>
      <c r="AC179" t="b">
        <f t="shared" ref="AC179:AC184" si="163">NOT(G178=G179)</f>
        <v>1</v>
      </c>
      <c r="AD179" t="b">
        <f t="shared" ref="AD179:AD184" si="164">AND(X179,X178)</f>
        <v>0</v>
      </c>
      <c r="AE179" t="b">
        <f t="shared" ref="AE179:AE184" si="165">AND(Y178,Y179)</f>
        <v>0</v>
      </c>
    </row>
    <row r="180" spans="1:31" x14ac:dyDescent="0.2">
      <c r="A180" t="s">
        <v>63</v>
      </c>
      <c r="B180">
        <v>9001</v>
      </c>
      <c r="C180" t="s">
        <v>23</v>
      </c>
      <c r="D180">
        <v>1</v>
      </c>
      <c r="E180" t="s">
        <v>64</v>
      </c>
      <c r="F180" t="s">
        <v>47</v>
      </c>
      <c r="G180" t="s">
        <v>26</v>
      </c>
      <c r="H180" t="s">
        <v>27</v>
      </c>
      <c r="I180">
        <v>15</v>
      </c>
      <c r="J180">
        <v>0</v>
      </c>
      <c r="K180">
        <v>6006</v>
      </c>
      <c r="L180">
        <v>1119</v>
      </c>
      <c r="M180">
        <v>166</v>
      </c>
      <c r="N180">
        <v>1285</v>
      </c>
      <c r="O180">
        <v>713.09</v>
      </c>
      <c r="P180">
        <v>178.77</v>
      </c>
      <c r="Q180">
        <v>15.45</v>
      </c>
      <c r="R180">
        <v>15.45</v>
      </c>
      <c r="S180">
        <v>4.7</v>
      </c>
      <c r="T180">
        <v>26</v>
      </c>
      <c r="U180">
        <v>28</v>
      </c>
      <c r="V180" t="s">
        <v>28</v>
      </c>
      <c r="W180">
        <v>5</v>
      </c>
      <c r="X180" t="b">
        <f t="shared" si="159"/>
        <v>0</v>
      </c>
      <c r="Y180" t="b">
        <f t="shared" si="160"/>
        <v>1</v>
      </c>
      <c r="Z180" t="b">
        <f t="shared" si="161"/>
        <v>0</v>
      </c>
      <c r="AA180" t="b">
        <f t="shared" si="162"/>
        <v>0</v>
      </c>
      <c r="AB180" t="b">
        <f t="shared" si="158"/>
        <v>0</v>
      </c>
      <c r="AC180" t="b">
        <f t="shared" si="163"/>
        <v>0</v>
      </c>
      <c r="AD180" t="b">
        <f t="shared" si="164"/>
        <v>0</v>
      </c>
      <c r="AE180" t="b">
        <f t="shared" si="165"/>
        <v>1</v>
      </c>
    </row>
    <row r="181" spans="1:31" x14ac:dyDescent="0.2">
      <c r="A181" t="s">
        <v>63</v>
      </c>
      <c r="B181">
        <v>9001</v>
      </c>
      <c r="C181" t="s">
        <v>23</v>
      </c>
      <c r="D181">
        <v>1</v>
      </c>
      <c r="E181" t="s">
        <v>64</v>
      </c>
      <c r="F181" t="s">
        <v>47</v>
      </c>
      <c r="G181" t="s">
        <v>26</v>
      </c>
      <c r="H181" t="s">
        <v>27</v>
      </c>
      <c r="I181">
        <v>15</v>
      </c>
      <c r="J181">
        <v>0</v>
      </c>
      <c r="K181">
        <v>6006</v>
      </c>
      <c r="L181">
        <v>1568</v>
      </c>
      <c r="M181">
        <v>112</v>
      </c>
      <c r="N181">
        <v>1680</v>
      </c>
      <c r="O181">
        <v>671.69</v>
      </c>
      <c r="P181">
        <v>161.36000000000001</v>
      </c>
      <c r="Q181">
        <v>16.11</v>
      </c>
      <c r="R181">
        <v>16.11</v>
      </c>
      <c r="S181">
        <v>4.8</v>
      </c>
      <c r="T181">
        <v>19</v>
      </c>
      <c r="U181">
        <v>26</v>
      </c>
      <c r="V181" t="s">
        <v>28</v>
      </c>
      <c r="W181">
        <v>8</v>
      </c>
      <c r="X181" t="b">
        <f t="shared" si="159"/>
        <v>0</v>
      </c>
      <c r="Y181" t="b">
        <f t="shared" si="160"/>
        <v>1</v>
      </c>
      <c r="Z181" t="b">
        <f t="shared" si="161"/>
        <v>0</v>
      </c>
      <c r="AA181" t="b">
        <f t="shared" si="162"/>
        <v>0</v>
      </c>
      <c r="AB181" t="b">
        <f t="shared" si="158"/>
        <v>0</v>
      </c>
      <c r="AC181" t="b">
        <f t="shared" si="163"/>
        <v>0</v>
      </c>
      <c r="AD181" t="b">
        <f t="shared" si="164"/>
        <v>0</v>
      </c>
      <c r="AE181" t="b">
        <f t="shared" si="165"/>
        <v>1</v>
      </c>
    </row>
    <row r="182" spans="1:31" x14ac:dyDescent="0.2">
      <c r="A182" t="s">
        <v>63</v>
      </c>
      <c r="B182">
        <v>9001</v>
      </c>
      <c r="C182" t="s">
        <v>23</v>
      </c>
      <c r="D182">
        <v>1</v>
      </c>
      <c r="E182" t="s">
        <v>64</v>
      </c>
      <c r="F182" t="s">
        <v>40</v>
      </c>
      <c r="G182" t="s">
        <v>26</v>
      </c>
      <c r="H182" t="s">
        <v>27</v>
      </c>
      <c r="I182">
        <v>12</v>
      </c>
      <c r="J182">
        <v>0</v>
      </c>
      <c r="K182">
        <v>6006</v>
      </c>
      <c r="L182">
        <v>1720</v>
      </c>
      <c r="M182">
        <v>176</v>
      </c>
      <c r="N182">
        <v>1896</v>
      </c>
      <c r="O182">
        <v>592.49</v>
      </c>
      <c r="P182">
        <v>474.58</v>
      </c>
      <c r="Q182">
        <v>15.62</v>
      </c>
      <c r="R182">
        <v>15.62</v>
      </c>
      <c r="S182">
        <v>4.5999999999999996</v>
      </c>
      <c r="T182">
        <v>22</v>
      </c>
      <c r="U182">
        <v>44</v>
      </c>
      <c r="V182" t="s">
        <v>28</v>
      </c>
      <c r="W182">
        <v>9</v>
      </c>
      <c r="X182" t="b">
        <f t="shared" si="159"/>
        <v>0</v>
      </c>
      <c r="Y182" t="b">
        <f t="shared" si="160"/>
        <v>1</v>
      </c>
      <c r="Z182" t="b">
        <f t="shared" si="161"/>
        <v>0</v>
      </c>
      <c r="AA182" t="b">
        <f t="shared" si="162"/>
        <v>0</v>
      </c>
      <c r="AB182" t="b">
        <f t="shared" si="158"/>
        <v>0</v>
      </c>
      <c r="AC182" t="b">
        <f t="shared" si="163"/>
        <v>0</v>
      </c>
      <c r="AD182" t="b">
        <f t="shared" si="164"/>
        <v>0</v>
      </c>
      <c r="AE182" t="b">
        <f t="shared" si="165"/>
        <v>1</v>
      </c>
    </row>
    <row r="183" spans="1:31" x14ac:dyDescent="0.2">
      <c r="A183" t="s">
        <v>63</v>
      </c>
      <c r="B183">
        <v>9001</v>
      </c>
      <c r="C183" t="s">
        <v>23</v>
      </c>
      <c r="D183">
        <v>1</v>
      </c>
      <c r="E183" t="s">
        <v>64</v>
      </c>
      <c r="F183" t="s">
        <v>34</v>
      </c>
      <c r="G183" t="s">
        <v>26</v>
      </c>
      <c r="H183" t="s">
        <v>27</v>
      </c>
      <c r="I183">
        <v>11</v>
      </c>
      <c r="J183">
        <v>0</v>
      </c>
      <c r="K183">
        <v>6006</v>
      </c>
      <c r="L183">
        <v>1948</v>
      </c>
      <c r="M183">
        <v>188</v>
      </c>
      <c r="N183">
        <v>2136</v>
      </c>
      <c r="O183">
        <v>713.8</v>
      </c>
      <c r="P183">
        <v>477.08</v>
      </c>
      <c r="Q183">
        <v>16.510000000000002</v>
      </c>
      <c r="R183">
        <v>16.510000000000002</v>
      </c>
      <c r="S183">
        <v>4.9000000000000004</v>
      </c>
      <c r="T183">
        <v>23</v>
      </c>
      <c r="U183">
        <v>13</v>
      </c>
      <c r="V183" t="s">
        <v>28</v>
      </c>
      <c r="W183">
        <v>10</v>
      </c>
      <c r="X183" t="b">
        <f t="shared" si="159"/>
        <v>0</v>
      </c>
      <c r="Y183" t="b">
        <f t="shared" si="160"/>
        <v>1</v>
      </c>
      <c r="Z183" t="b">
        <f t="shared" si="161"/>
        <v>0</v>
      </c>
      <c r="AA183" t="b">
        <f t="shared" si="162"/>
        <v>0</v>
      </c>
      <c r="AB183" t="b">
        <f t="shared" si="158"/>
        <v>0</v>
      </c>
      <c r="AC183" t="b">
        <f t="shared" si="163"/>
        <v>0</v>
      </c>
      <c r="AD183" t="b">
        <f t="shared" si="164"/>
        <v>0</v>
      </c>
      <c r="AE183" t="b">
        <f t="shared" si="165"/>
        <v>1</v>
      </c>
    </row>
    <row r="184" spans="1:31" x14ac:dyDescent="0.2">
      <c r="A184" t="s">
        <v>63</v>
      </c>
      <c r="B184">
        <v>9001</v>
      </c>
      <c r="C184" t="s">
        <v>23</v>
      </c>
      <c r="D184">
        <v>1</v>
      </c>
      <c r="E184" t="s">
        <v>64</v>
      </c>
      <c r="F184" t="s">
        <v>40</v>
      </c>
      <c r="G184" t="s">
        <v>26</v>
      </c>
      <c r="H184" t="s">
        <v>27</v>
      </c>
      <c r="I184">
        <v>12</v>
      </c>
      <c r="J184">
        <v>0</v>
      </c>
      <c r="K184">
        <v>6006</v>
      </c>
      <c r="L184">
        <v>2244</v>
      </c>
      <c r="M184">
        <v>786</v>
      </c>
      <c r="N184">
        <v>3030</v>
      </c>
      <c r="O184">
        <v>546.84</v>
      </c>
      <c r="P184">
        <v>438.41</v>
      </c>
      <c r="Q184">
        <v>14.73</v>
      </c>
      <c r="R184">
        <v>14.73</v>
      </c>
      <c r="S184">
        <v>4.4000000000000004</v>
      </c>
      <c r="T184">
        <v>69</v>
      </c>
      <c r="U184">
        <v>91</v>
      </c>
      <c r="V184" t="s">
        <v>28</v>
      </c>
      <c r="W184">
        <v>11</v>
      </c>
      <c r="X184" t="b">
        <f t="shared" si="159"/>
        <v>0</v>
      </c>
      <c r="Y184" t="b">
        <f t="shared" si="160"/>
        <v>1</v>
      </c>
      <c r="Z184" t="b">
        <f t="shared" si="161"/>
        <v>0</v>
      </c>
      <c r="AA184" t="b">
        <f t="shared" si="162"/>
        <v>0</v>
      </c>
      <c r="AB184" t="b">
        <f t="shared" si="158"/>
        <v>0</v>
      </c>
      <c r="AC184" t="b">
        <f t="shared" si="163"/>
        <v>0</v>
      </c>
      <c r="AD184" t="b">
        <f t="shared" si="164"/>
        <v>0</v>
      </c>
      <c r="AE184" t="b">
        <f t="shared" si="165"/>
        <v>1</v>
      </c>
    </row>
    <row r="185" spans="1:31" hidden="1" x14ac:dyDescent="0.2">
      <c r="A185" t="s">
        <v>63</v>
      </c>
      <c r="B185">
        <v>9001</v>
      </c>
      <c r="C185" t="s">
        <v>23</v>
      </c>
      <c r="D185">
        <v>1</v>
      </c>
      <c r="E185" t="s">
        <v>64</v>
      </c>
      <c r="F185" t="s">
        <v>40</v>
      </c>
      <c r="G185" t="s">
        <v>26</v>
      </c>
      <c r="H185" t="s">
        <v>27</v>
      </c>
      <c r="I185">
        <v>12</v>
      </c>
      <c r="J185">
        <v>0</v>
      </c>
      <c r="K185">
        <v>6006</v>
      </c>
      <c r="L185">
        <v>4293</v>
      </c>
      <c r="M185">
        <v>54</v>
      </c>
      <c r="N185">
        <v>4347</v>
      </c>
      <c r="O185">
        <v>499.29</v>
      </c>
      <c r="P185">
        <v>502.86</v>
      </c>
      <c r="Q185">
        <v>17.29</v>
      </c>
      <c r="R185">
        <v>17.29</v>
      </c>
      <c r="S185">
        <v>5.0999999999999996</v>
      </c>
      <c r="T185">
        <v>51</v>
      </c>
      <c r="U185">
        <v>57</v>
      </c>
      <c r="V185" t="s">
        <v>28</v>
      </c>
      <c r="W185">
        <v>15</v>
      </c>
      <c r="AC185" t="b">
        <f t="shared" si="158"/>
        <v>1</v>
      </c>
    </row>
    <row r="186" spans="1:31" x14ac:dyDescent="0.2">
      <c r="A186" t="s">
        <v>63</v>
      </c>
      <c r="B186">
        <v>9001</v>
      </c>
      <c r="C186" t="s">
        <v>23</v>
      </c>
      <c r="D186">
        <v>1</v>
      </c>
      <c r="E186" t="s">
        <v>64</v>
      </c>
      <c r="F186" t="s">
        <v>34</v>
      </c>
      <c r="G186" t="s">
        <v>26</v>
      </c>
      <c r="H186" t="s">
        <v>27</v>
      </c>
      <c r="I186">
        <v>11</v>
      </c>
      <c r="J186">
        <v>0</v>
      </c>
      <c r="K186">
        <v>6006</v>
      </c>
      <c r="L186">
        <v>3072</v>
      </c>
      <c r="M186">
        <v>246</v>
      </c>
      <c r="N186">
        <v>3318</v>
      </c>
      <c r="O186">
        <v>746.22</v>
      </c>
      <c r="P186">
        <v>476.57</v>
      </c>
      <c r="Q186">
        <v>17.41</v>
      </c>
      <c r="R186">
        <v>17.41</v>
      </c>
      <c r="S186">
        <v>5.2</v>
      </c>
      <c r="T186">
        <v>35</v>
      </c>
      <c r="U186">
        <v>14</v>
      </c>
      <c r="V186" t="s">
        <v>28</v>
      </c>
      <c r="W186">
        <v>12</v>
      </c>
      <c r="X186" t="b">
        <f t="shared" ref="X186:X190" si="166">(G186="D")</f>
        <v>0</v>
      </c>
      <c r="Y186" t="b">
        <f t="shared" ref="Y186:Y190" si="167">(G186="N")</f>
        <v>1</v>
      </c>
      <c r="Z186" t="b">
        <f t="shared" ref="Z186:Z190" si="168">(G186="White Space")</f>
        <v>0</v>
      </c>
      <c r="AA186" t="b">
        <f>AND(Y184,X186)</f>
        <v>0</v>
      </c>
      <c r="AB186" t="b">
        <f>AND(X184,Y186)</f>
        <v>0</v>
      </c>
      <c r="AC186" t="b">
        <f>NOT(G184=G186)</f>
        <v>0</v>
      </c>
      <c r="AD186" t="b">
        <f>AND(X186,X184)</f>
        <v>0</v>
      </c>
      <c r="AE186" t="b">
        <f>AND(Y184,Y186)</f>
        <v>1</v>
      </c>
    </row>
    <row r="187" spans="1:31" x14ac:dyDescent="0.2">
      <c r="A187" t="s">
        <v>63</v>
      </c>
      <c r="B187">
        <v>9001</v>
      </c>
      <c r="C187" t="s">
        <v>23</v>
      </c>
      <c r="D187">
        <v>1</v>
      </c>
      <c r="E187" t="s">
        <v>64</v>
      </c>
      <c r="F187" t="s">
        <v>34</v>
      </c>
      <c r="G187" t="s">
        <v>26</v>
      </c>
      <c r="H187" t="s">
        <v>27</v>
      </c>
      <c r="I187">
        <v>11</v>
      </c>
      <c r="J187">
        <v>0</v>
      </c>
      <c r="K187">
        <v>6006</v>
      </c>
      <c r="L187">
        <v>3340</v>
      </c>
      <c r="M187">
        <v>282</v>
      </c>
      <c r="N187">
        <v>3623</v>
      </c>
      <c r="O187">
        <v>718.66</v>
      </c>
      <c r="P187">
        <v>482.59</v>
      </c>
      <c r="Q187">
        <v>17.29</v>
      </c>
      <c r="R187">
        <v>17.29</v>
      </c>
      <c r="S187">
        <v>5.2</v>
      </c>
      <c r="T187">
        <v>21</v>
      </c>
      <c r="U187">
        <v>14</v>
      </c>
      <c r="V187" t="s">
        <v>28</v>
      </c>
      <c r="W187">
        <v>13</v>
      </c>
      <c r="X187" t="b">
        <f t="shared" si="166"/>
        <v>0</v>
      </c>
      <c r="Y187" t="b">
        <f t="shared" si="167"/>
        <v>1</v>
      </c>
      <c r="Z187" t="b">
        <f t="shared" si="168"/>
        <v>0</v>
      </c>
      <c r="AA187" t="b">
        <f t="shared" ref="AA187:AA190" si="169">AND(Y186,X187)</f>
        <v>0</v>
      </c>
      <c r="AB187" t="b">
        <f t="shared" ref="AB187:AB190" si="170">AND(X186,Y187)</f>
        <v>0</v>
      </c>
      <c r="AC187" t="b">
        <f>NOT(G186=G187)</f>
        <v>0</v>
      </c>
      <c r="AD187" t="b">
        <f t="shared" ref="AD187:AD190" si="171">AND(X187,X186)</f>
        <v>0</v>
      </c>
      <c r="AE187" t="b">
        <f t="shared" ref="AE187:AE190" si="172">AND(Y186,Y187)</f>
        <v>1</v>
      </c>
    </row>
    <row r="188" spans="1:31" x14ac:dyDescent="0.2">
      <c r="A188" t="s">
        <v>63</v>
      </c>
      <c r="B188">
        <v>9001</v>
      </c>
      <c r="C188" t="s">
        <v>23</v>
      </c>
      <c r="D188">
        <v>1</v>
      </c>
      <c r="E188" t="s">
        <v>64</v>
      </c>
      <c r="F188" t="s">
        <v>40</v>
      </c>
      <c r="G188" t="s">
        <v>26</v>
      </c>
      <c r="H188" t="s">
        <v>27</v>
      </c>
      <c r="I188">
        <v>12</v>
      </c>
      <c r="J188">
        <v>0</v>
      </c>
      <c r="K188">
        <v>6006</v>
      </c>
      <c r="L188">
        <v>3667</v>
      </c>
      <c r="M188">
        <v>256</v>
      </c>
      <c r="N188">
        <v>3923</v>
      </c>
      <c r="O188">
        <v>564</v>
      </c>
      <c r="P188">
        <v>445.33</v>
      </c>
      <c r="Q188">
        <v>14.92</v>
      </c>
      <c r="R188">
        <v>14.92</v>
      </c>
      <c r="S188">
        <v>4.4000000000000004</v>
      </c>
      <c r="T188">
        <v>41</v>
      </c>
      <c r="U188">
        <v>49</v>
      </c>
      <c r="V188" t="s">
        <v>28</v>
      </c>
      <c r="W188">
        <v>14</v>
      </c>
      <c r="X188" t="b">
        <f t="shared" si="166"/>
        <v>0</v>
      </c>
      <c r="Y188" t="b">
        <f t="shared" si="167"/>
        <v>1</v>
      </c>
      <c r="Z188" t="b">
        <f t="shared" si="168"/>
        <v>0</v>
      </c>
      <c r="AA188" t="b">
        <f t="shared" si="169"/>
        <v>0</v>
      </c>
      <c r="AB188" t="b">
        <f t="shared" si="170"/>
        <v>0</v>
      </c>
      <c r="AC188" t="b">
        <f>NOT(G187=G188)</f>
        <v>0</v>
      </c>
      <c r="AD188" t="b">
        <f t="shared" si="171"/>
        <v>0</v>
      </c>
      <c r="AE188" t="b">
        <f t="shared" si="172"/>
        <v>1</v>
      </c>
    </row>
    <row r="189" spans="1:31" x14ac:dyDescent="0.2">
      <c r="A189" t="s">
        <v>63</v>
      </c>
      <c r="B189">
        <v>9001</v>
      </c>
      <c r="C189" t="s">
        <v>23</v>
      </c>
      <c r="D189">
        <v>1</v>
      </c>
      <c r="E189" t="s">
        <v>64</v>
      </c>
      <c r="F189" t="s">
        <v>40</v>
      </c>
      <c r="G189" t="s">
        <v>26</v>
      </c>
      <c r="H189" t="s">
        <v>27</v>
      </c>
      <c r="I189">
        <v>12</v>
      </c>
      <c r="J189">
        <v>0</v>
      </c>
      <c r="K189">
        <v>6006</v>
      </c>
      <c r="L189">
        <v>4949</v>
      </c>
      <c r="M189">
        <v>516</v>
      </c>
      <c r="N189">
        <v>5465</v>
      </c>
      <c r="O189">
        <v>585.57000000000005</v>
      </c>
      <c r="P189">
        <v>452.87</v>
      </c>
      <c r="Q189">
        <v>14.48</v>
      </c>
      <c r="R189">
        <v>14.48</v>
      </c>
      <c r="S189">
        <v>4.3</v>
      </c>
      <c r="T189">
        <v>87</v>
      </c>
      <c r="U189">
        <v>86</v>
      </c>
      <c r="V189" t="s">
        <v>28</v>
      </c>
      <c r="W189">
        <v>18</v>
      </c>
      <c r="X189" t="b">
        <f t="shared" si="166"/>
        <v>0</v>
      </c>
      <c r="Y189" t="b">
        <f t="shared" si="167"/>
        <v>1</v>
      </c>
      <c r="Z189" t="b">
        <f t="shared" si="168"/>
        <v>0</v>
      </c>
      <c r="AA189" t="b">
        <f t="shared" si="169"/>
        <v>0</v>
      </c>
      <c r="AB189" t="b">
        <f t="shared" si="170"/>
        <v>0</v>
      </c>
      <c r="AC189" t="b">
        <f>NOT(G188=G189)</f>
        <v>0</v>
      </c>
      <c r="AD189" t="b">
        <f t="shared" si="171"/>
        <v>0</v>
      </c>
      <c r="AE189" t="b">
        <f t="shared" si="172"/>
        <v>1</v>
      </c>
    </row>
    <row r="190" spans="1:31" x14ac:dyDescent="0.2">
      <c r="A190" t="s">
        <v>63</v>
      </c>
      <c r="B190">
        <v>9001</v>
      </c>
      <c r="C190" t="s">
        <v>23</v>
      </c>
      <c r="D190">
        <v>1</v>
      </c>
      <c r="E190" t="s">
        <v>64</v>
      </c>
      <c r="F190" t="s">
        <v>29</v>
      </c>
      <c r="G190" t="s">
        <v>26</v>
      </c>
      <c r="H190" t="s">
        <v>27</v>
      </c>
      <c r="I190">
        <v>4</v>
      </c>
      <c r="J190">
        <v>0</v>
      </c>
      <c r="K190">
        <v>6006</v>
      </c>
      <c r="L190">
        <v>5819</v>
      </c>
      <c r="M190">
        <v>186</v>
      </c>
      <c r="N190">
        <v>6006</v>
      </c>
      <c r="O190">
        <v>554.17999999999995</v>
      </c>
      <c r="P190">
        <v>803.85</v>
      </c>
      <c r="Q190">
        <v>13.71</v>
      </c>
      <c r="R190">
        <v>13.71</v>
      </c>
      <c r="S190">
        <v>4</v>
      </c>
      <c r="T190">
        <v>30</v>
      </c>
      <c r="U190">
        <v>43</v>
      </c>
      <c r="V190" t="s">
        <v>28</v>
      </c>
      <c r="W190">
        <v>19</v>
      </c>
      <c r="X190" t="b">
        <f t="shared" si="166"/>
        <v>0</v>
      </c>
      <c r="Y190" t="b">
        <f t="shared" si="167"/>
        <v>1</v>
      </c>
      <c r="Z190" t="b">
        <f t="shared" si="168"/>
        <v>0</v>
      </c>
      <c r="AA190" t="b">
        <f t="shared" si="169"/>
        <v>0</v>
      </c>
      <c r="AB190" t="b">
        <f t="shared" si="170"/>
        <v>0</v>
      </c>
      <c r="AC190" t="b">
        <f>NOT(G189=G190)</f>
        <v>0</v>
      </c>
      <c r="AD190" t="b">
        <f t="shared" si="171"/>
        <v>0</v>
      </c>
      <c r="AE190" t="b">
        <f t="shared" si="172"/>
        <v>1</v>
      </c>
    </row>
    <row r="191" spans="1:31" hidden="1" x14ac:dyDescent="0.2">
      <c r="A191" t="s">
        <v>63</v>
      </c>
      <c r="B191">
        <v>9001</v>
      </c>
      <c r="C191" t="s">
        <v>23</v>
      </c>
      <c r="D191">
        <v>1</v>
      </c>
      <c r="E191" t="s">
        <v>64</v>
      </c>
      <c r="F191" t="s">
        <v>41</v>
      </c>
      <c r="G191" t="s">
        <v>31</v>
      </c>
      <c r="H191" t="s">
        <v>27</v>
      </c>
      <c r="I191">
        <v>16</v>
      </c>
      <c r="J191">
        <v>0</v>
      </c>
      <c r="K191">
        <v>6006</v>
      </c>
      <c r="L191">
        <v>1330</v>
      </c>
      <c r="M191">
        <v>90</v>
      </c>
      <c r="N191">
        <v>1420</v>
      </c>
      <c r="O191">
        <v>464.29</v>
      </c>
      <c r="P191">
        <v>195.12</v>
      </c>
      <c r="Q191">
        <v>15.96</v>
      </c>
      <c r="R191">
        <v>15.96</v>
      </c>
      <c r="S191">
        <v>4.8</v>
      </c>
      <c r="T191">
        <v>43</v>
      </c>
      <c r="U191">
        <v>78</v>
      </c>
      <c r="V191" t="s">
        <v>28</v>
      </c>
      <c r="W191">
        <v>6</v>
      </c>
    </row>
    <row r="192" spans="1:31" hidden="1" x14ac:dyDescent="0.2">
      <c r="A192" t="s">
        <v>63</v>
      </c>
      <c r="B192">
        <v>9001</v>
      </c>
      <c r="C192" t="s">
        <v>23</v>
      </c>
      <c r="D192">
        <v>1</v>
      </c>
      <c r="E192" t="s">
        <v>64</v>
      </c>
      <c r="F192" t="s">
        <v>41</v>
      </c>
      <c r="G192" t="s">
        <v>31</v>
      </c>
      <c r="H192" t="s">
        <v>27</v>
      </c>
      <c r="I192">
        <v>16</v>
      </c>
      <c r="J192">
        <v>0</v>
      </c>
      <c r="K192">
        <v>6006</v>
      </c>
      <c r="L192">
        <v>1456</v>
      </c>
      <c r="M192">
        <v>50</v>
      </c>
      <c r="N192">
        <v>1506</v>
      </c>
      <c r="O192">
        <v>465.03</v>
      </c>
      <c r="P192">
        <v>175.02</v>
      </c>
      <c r="Q192">
        <v>15.53</v>
      </c>
      <c r="R192">
        <v>15.53</v>
      </c>
      <c r="S192">
        <v>4.8</v>
      </c>
      <c r="T192">
        <v>7</v>
      </c>
      <c r="U192">
        <v>13</v>
      </c>
      <c r="V192" t="s">
        <v>28</v>
      </c>
      <c r="W192">
        <v>7</v>
      </c>
    </row>
    <row r="193" spans="1:23" hidden="1" x14ac:dyDescent="0.2">
      <c r="A193" t="s">
        <v>63</v>
      </c>
      <c r="B193">
        <v>9001</v>
      </c>
      <c r="C193" t="s">
        <v>23</v>
      </c>
      <c r="D193">
        <v>1</v>
      </c>
      <c r="E193" t="s">
        <v>64</v>
      </c>
      <c r="F193" t="s">
        <v>42</v>
      </c>
      <c r="G193" t="s">
        <v>42</v>
      </c>
      <c r="H193" t="s">
        <v>27</v>
      </c>
      <c r="I193">
        <v>17</v>
      </c>
      <c r="J193">
        <v>0</v>
      </c>
      <c r="K193">
        <v>6006</v>
      </c>
      <c r="L193">
        <v>4443</v>
      </c>
      <c r="M193">
        <v>94</v>
      </c>
      <c r="N193">
        <v>4537</v>
      </c>
      <c r="O193">
        <v>514.9</v>
      </c>
      <c r="P193">
        <v>533.11</v>
      </c>
      <c r="Q193">
        <v>17.079999999999998</v>
      </c>
      <c r="R193">
        <v>17.079999999999998</v>
      </c>
      <c r="S193">
        <v>4.9000000000000004</v>
      </c>
      <c r="T193">
        <v>46</v>
      </c>
      <c r="U193">
        <v>39</v>
      </c>
      <c r="V193" t="s">
        <v>28</v>
      </c>
      <c r="W193">
        <v>16</v>
      </c>
    </row>
  </sheetData>
  <autoFilter ref="A1:W193" xr:uid="{4FAC2CDE-D760-4C83-AE60-B43AFFCC9978}">
    <filterColumn colId="12">
      <filters>
        <filter val="101"/>
        <filter val="103"/>
        <filter val="106"/>
        <filter val="107"/>
        <filter val="108"/>
        <filter val="110"/>
        <filter val="111"/>
        <filter val="112"/>
        <filter val="114"/>
        <filter val="115"/>
        <filter val="116"/>
        <filter val="117"/>
        <filter val="122"/>
        <filter val="124"/>
        <filter val="128"/>
        <filter val="129"/>
        <filter val="130"/>
        <filter val="131"/>
        <filter val="132"/>
        <filter val="134"/>
        <filter val="135"/>
        <filter val="138"/>
        <filter val="141"/>
        <filter val="142"/>
        <filter val="144"/>
        <filter val="146"/>
        <filter val="148"/>
        <filter val="150"/>
        <filter val="151"/>
        <filter val="156"/>
        <filter val="157"/>
        <filter val="158"/>
        <filter val="162"/>
        <filter val="1634"/>
        <filter val="164"/>
        <filter val="165"/>
        <filter val="166"/>
        <filter val="168"/>
        <filter val="172"/>
        <filter val="173"/>
        <filter val="174"/>
        <filter val="176"/>
        <filter val="178"/>
        <filter val="179"/>
        <filter val="180"/>
        <filter val="181"/>
        <filter val="182"/>
        <filter val="186"/>
        <filter val="187"/>
        <filter val="188"/>
        <filter val="190"/>
        <filter val="194"/>
        <filter val="196"/>
        <filter val="197"/>
        <filter val="198"/>
        <filter val="201"/>
        <filter val="202"/>
        <filter val="208"/>
        <filter val="210"/>
        <filter val="211"/>
        <filter val="214"/>
        <filter val="216"/>
        <filter val="218"/>
        <filter val="220"/>
        <filter val="224"/>
        <filter val="226"/>
        <filter val="228"/>
        <filter val="234"/>
        <filter val="236"/>
        <filter val="238"/>
        <filter val="244"/>
        <filter val="246"/>
        <filter val="254"/>
        <filter val="256"/>
        <filter val="258"/>
        <filter val="270"/>
        <filter val="272"/>
        <filter val="276"/>
        <filter val="280"/>
        <filter val="282"/>
        <filter val="286"/>
        <filter val="290"/>
        <filter val="296"/>
        <filter val="298"/>
        <filter val="308"/>
        <filter val="330"/>
        <filter val="344"/>
        <filter val="362"/>
        <filter val="368"/>
        <filter val="370"/>
        <filter val="398"/>
        <filter val="400"/>
        <filter val="420"/>
        <filter val="426"/>
        <filter val="432"/>
        <filter val="466"/>
        <filter val="476"/>
        <filter val="498"/>
        <filter val="512"/>
        <filter val="514"/>
        <filter val="516"/>
        <filter val="612"/>
        <filter val="682"/>
        <filter val="786"/>
        <filter val="804"/>
      </filters>
    </filterColumn>
    <sortState ref="A2:W190">
      <sortCondition ref="A2:A193"/>
      <sortCondition ref="L2:L19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2018-04-17T11:17:00Z</dcterms:created>
  <dcterms:modified xsi:type="dcterms:W3CDTF">2018-04-27T19:07:24Z</dcterms:modified>
</cp:coreProperties>
</file>