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filterPrivacy="1" codeName="ThisWorkbook"/>
  <xr:revisionPtr revIDLastSave="0" documentId="8_{AE72D307-3D32-4A57-BFD4-2C122C23BC5E}" xr6:coauthVersionLast="47" xr6:coauthVersionMax="47" xr10:uidLastSave="{00000000-0000-0000-0000-000000000000}"/>
  <bookViews>
    <workbookView xWindow="-120" yWindow="-120" windowWidth="29040" windowHeight="15720" xr2:uid="{00000000-000D-0000-FFFF-FFFF00000000}"/>
  </bookViews>
  <sheets>
    <sheet name="PlanningProjet" sheetId="11" r:id="rId1"/>
  </sheets>
  <definedNames>
    <definedName name="avancement_tâche" localSheetId="0">PlanningProjet!$C1</definedName>
    <definedName name="ce_jour" localSheetId="0">TODAY()</definedName>
    <definedName name="Début_Projet">PlanningProjet!$D$3</definedName>
    <definedName name="début_tâche" localSheetId="0">PlanningProjet!$D1</definedName>
    <definedName name="fin_tâche" localSheetId="0">PlanningProjet!$E1</definedName>
    <definedName name="_xlnm.Print_Titles" localSheetId="0">PlanningProjet!$4:$6</definedName>
    <definedName name="Semaine_Affichage">PlanningProjet!$D$4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1" l="1"/>
  <c r="D3" i="11" l="1"/>
  <c r="D9" i="11" l="1"/>
  <c r="D13" i="11" s="1"/>
  <c r="H5" i="11"/>
  <c r="H6" i="11" s="1"/>
  <c r="G31" i="11"/>
  <c r="G25" i="11"/>
  <c r="G21" i="11"/>
  <c r="G12" i="11"/>
  <c r="G8" i="11"/>
  <c r="I5" i="11" l="1"/>
  <c r="G17" i="11" l="1"/>
  <c r="J5" i="11"/>
  <c r="E13" i="11" l="1"/>
  <c r="K5" i="11"/>
  <c r="D14" i="11" l="1"/>
  <c r="E14" i="11" s="1"/>
  <c r="D15" i="11" s="1"/>
  <c r="E15" i="11" s="1"/>
  <c r="D16" i="11" s="1"/>
  <c r="G13" i="11"/>
  <c r="D10" i="11"/>
  <c r="E9" i="11"/>
  <c r="E10" i="11" s="1"/>
  <c r="D11" i="11" s="1"/>
  <c r="L5" i="11"/>
  <c r="E16" i="11" l="1"/>
  <c r="G16" i="11" s="1"/>
  <c r="G9" i="11"/>
  <c r="G10" i="11"/>
  <c r="E11" i="11"/>
  <c r="M5" i="11"/>
  <c r="D18" i="11" l="1"/>
  <c r="N5" i="11"/>
  <c r="E18" i="11" l="1"/>
  <c r="D19" i="11" s="1"/>
  <c r="O5" i="11"/>
  <c r="O6" i="11" s="1"/>
  <c r="N6" i="11"/>
  <c r="M6" i="11"/>
  <c r="L6" i="11"/>
  <c r="K6" i="11"/>
  <c r="J6" i="11"/>
  <c r="I6" i="11"/>
  <c r="H4" i="11"/>
  <c r="G18" i="11" l="1"/>
  <c r="E19" i="11"/>
  <c r="G19" i="11" s="1"/>
  <c r="G14" i="11"/>
  <c r="G11" i="11"/>
  <c r="O4" i="11"/>
  <c r="P5" i="11"/>
  <c r="D20" i="11" l="1"/>
  <c r="Q5" i="11"/>
  <c r="R5" i="11" l="1"/>
  <c r="S5" i="11" l="1"/>
  <c r="T5" i="11" l="1"/>
  <c r="U5" i="11" l="1"/>
  <c r="V5" i="11" l="1"/>
  <c r="V6" i="11" s="1"/>
  <c r="U6" i="11"/>
  <c r="T6" i="11"/>
  <c r="S6" i="11"/>
  <c r="R6" i="11"/>
  <c r="Q6" i="11"/>
  <c r="P6" i="11"/>
  <c r="E20" i="11"/>
  <c r="G20" i="11" l="1"/>
  <c r="D22" i="11"/>
  <c r="V4" i="11"/>
  <c r="W5" i="11"/>
  <c r="G15" i="11"/>
  <c r="X5" i="11"/>
  <c r="E22" i="11" l="1"/>
  <c r="D23" i="11" s="1"/>
  <c r="Y5" i="11"/>
  <c r="G22" i="11" l="1"/>
  <c r="E23" i="11"/>
  <c r="D24" i="11" s="1"/>
  <c r="Z5" i="11"/>
  <c r="E24" i="11" l="1"/>
  <c r="D26" i="11" s="1"/>
  <c r="G23" i="11"/>
  <c r="AA5" i="11"/>
  <c r="E26" i="11" l="1"/>
  <c r="D27" i="11" s="1"/>
  <c r="E27" i="11" s="1"/>
  <c r="D28" i="11" s="1"/>
  <c r="E28" i="11" s="1"/>
  <c r="D29" i="11" s="1"/>
  <c r="E29" i="11" s="1"/>
  <c r="D30" i="11" s="1"/>
  <c r="E30" i="11" s="1"/>
  <c r="G24" i="11"/>
  <c r="AB5" i="11"/>
  <c r="AC5" i="11" l="1"/>
  <c r="AC6" i="11" s="1"/>
  <c r="AB6" i="11"/>
  <c r="AA6" i="11"/>
  <c r="Z6" i="11"/>
  <c r="Y6" i="11"/>
  <c r="X6" i="11"/>
  <c r="W6" i="11"/>
  <c r="AD5" i="11" l="1"/>
  <c r="AE5" i="11" s="1"/>
  <c r="AF5" i="11" l="1"/>
  <c r="AG5" i="11" l="1"/>
  <c r="AH5" i="11" l="1"/>
  <c r="AI5" i="11" l="1"/>
  <c r="AI6" i="11" s="1"/>
  <c r="AH6" i="11"/>
  <c r="AG6" i="11"/>
  <c r="AF6" i="11"/>
  <c r="AE6" i="11"/>
  <c r="AD6" i="11"/>
  <c r="AC4" i="11"/>
  <c r="AJ5" i="11" l="1"/>
  <c r="AK5" i="11" l="1"/>
  <c r="AL5" i="11" l="1"/>
  <c r="AM5" i="11" l="1"/>
  <c r="AN5" i="11" l="1"/>
  <c r="AO5" i="11" l="1"/>
  <c r="AP5" i="11" l="1"/>
  <c r="AP6" i="11" s="1"/>
  <c r="AO6" i="11"/>
  <c r="AN6" i="11"/>
  <c r="AM6" i="11"/>
  <c r="AL6" i="11"/>
  <c r="AK6" i="11"/>
  <c r="AJ6" i="11"/>
  <c r="AQ5" i="11" l="1"/>
  <c r="AQ6" i="11" s="1"/>
  <c r="AJ4" i="11"/>
  <c r="AR5" i="11" l="1"/>
  <c r="AR6" i="11" s="1"/>
  <c r="AQ4" i="11"/>
  <c r="AS5" i="11" l="1"/>
  <c r="AS6" i="11" s="1"/>
  <c r="AT5" i="11" l="1"/>
  <c r="AT6" i="11" s="1"/>
  <c r="AU5" i="11" l="1"/>
  <c r="AU6" i="11" s="1"/>
  <c r="AV5" i="11" l="1"/>
  <c r="AV6" i="11" s="1"/>
  <c r="AW5" i="11" l="1"/>
  <c r="AX5" i="11" s="1"/>
  <c r="AX6" i="11" s="1"/>
  <c r="AW6" i="11" l="1"/>
  <c r="AX4" i="11"/>
  <c r="AY5" i="11"/>
  <c r="AY6" i="11" s="1"/>
  <c r="AZ5" i="11" l="1"/>
  <c r="AZ6" i="11" s="1"/>
  <c r="BA5" i="11" l="1"/>
  <c r="BA6" i="11" s="1"/>
  <c r="BB5" i="11" l="1"/>
  <c r="BB6" i="11" s="1"/>
  <c r="BC5" i="11" l="1"/>
  <c r="BC6" i="11" s="1"/>
  <c r="BD5" i="11" l="1"/>
  <c r="BD6" i="11" s="1"/>
  <c r="BE5" i="11" l="1"/>
  <c r="BE6" i="11" s="1"/>
  <c r="BE4" i="11" l="1"/>
  <c r="BF5" i="11"/>
  <c r="BF6" i="11" s="1"/>
  <c r="BG5" i="11" l="1"/>
  <c r="BG6" i="11" s="1"/>
  <c r="BH5" i="11" l="1"/>
  <c r="BH6" i="11" s="1"/>
  <c r="BI5" i="11" l="1"/>
  <c r="BI6" i="11" s="1"/>
  <c r="BJ5" i="11"/>
  <c r="BJ6" i="11" s="1"/>
  <c r="BK5" i="11" l="1"/>
  <c r="BK6" i="11" s="1"/>
</calcChain>
</file>

<file path=xl/sharedStrings.xml><?xml version="1.0" encoding="utf-8"?>
<sst xmlns="http://schemas.openxmlformats.org/spreadsheetml/2006/main" count="48" uniqueCount="47">
  <si>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</si>
  <si>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Projet merge compétences A2</t>
  </si>
  <si>
    <t>Entrez le nom de la société dans la cellule B2.</t>
  </si>
  <si>
    <t>Entrez le nom du chef de projet dans la cellule B3. Entrez la date de début du projet dans la cellule E3. Début du projet : l’étiquette figure dans la cellule C3.</t>
  </si>
  <si>
    <t>Edwin Lecomte</t>
  </si>
  <si>
    <t>Début du projet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</si>
  <si>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</si>
  <si>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</si>
  <si>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</si>
  <si>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</si>
  <si>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TÂCHE</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</si>
  <si>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</si>
  <si>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</si>
  <si>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</si>
  <si>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</si>
  <si>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</si>
  <si>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</si>
  <si>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Back-end (API) Rust</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</si>
  <si>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</si>
  <si>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Création de l'API</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</si>
  <si>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</si>
  <si>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Connexion à la BDD</t>
  </si>
  <si>
    <t>Connexion sur le portage web</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</si>
  <si>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</si>
  <si>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Serveur SQL</t>
  </si>
  <si>
    <t>Installation du serveur sur l'ordinateur</t>
  </si>
  <si>
    <t>Paramétrage réseau</t>
  </si>
  <si>
    <t>Vérification de l'interaction réseau</t>
  </si>
  <si>
    <t>Exemple de bloc de titre de phase</t>
  </si>
  <si>
    <t>Vérification des entrées/sorties de l'API + Patch</t>
  </si>
  <si>
    <t>Station météo Raspberry</t>
  </si>
  <si>
    <t>Convertion du code</t>
  </si>
  <si>
    <t>Vérification de la compatibilité et correction du code</t>
  </si>
  <si>
    <t>Envoi de données vers l'API</t>
  </si>
  <si>
    <t>Page Web</t>
  </si>
  <si>
    <t>Création de la page HTML/CSS</t>
  </si>
  <si>
    <t>Création de scripts pour l'animation de diagrammes en JS</t>
  </si>
  <si>
    <t>Connexion à l'API</t>
  </si>
  <si>
    <t>Ceci est une ligne vide.</t>
  </si>
  <si>
    <t>Tests et validation</t>
  </si>
  <si>
    <t>Cahier de recettes du système</t>
  </si>
  <si>
    <t>Validation du Raspberry</t>
  </si>
  <si>
    <t>Validation du serveur</t>
  </si>
  <si>
    <t>Validation de l'API</t>
  </si>
  <si>
    <t>Validation de l'interface Web</t>
  </si>
  <si>
    <t>Cette ligne marque la fin du planning de projet. N’ENTREZ rien dans cette ligne. 
Insérez de nouvelles lignes au-dessus de celle-ci pour continuer d’élaborer votre planning de projet.</t>
  </si>
  <si>
    <t>Insérez les nouvelle lignes au-dessus de celle-ci.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</si>
</sst>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28">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5"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7" fillId="0" borderId="0" applyNumberFormat="0" applyFill="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0" applyNumberFormat="0" applyBorder="0" applyAlignment="0" applyProtection="0"/>
    <xf numFmtId="0" fontId="21" fillId="17" borderId="11" applyNumberFormat="0" applyAlignment="0" applyProtection="0"/>
    <xf numFmtId="0" fontId="22" fillId="18" borderId="12" applyNumberFormat="0" applyAlignment="0" applyProtection="0"/>
    <xf numFmtId="0" fontId="23" fillId="18" borderId="11" applyNumberFormat="0" applyAlignment="0" applyProtection="0"/>
    <xf numFmtId="0" fontId="24" fillId="0" borderId="13" applyNumberFormat="0" applyFill="0" applyAlignment="0" applyProtection="0"/>
    <xf numFmtId="0" fontId="25" fillId="19" borderId="14" applyNumberFormat="0" applyAlignment="0" applyProtection="0"/>
    <xf numFmtId="0" fontId="26" fillId="0" borderId="0" applyNumberFormat="0" applyFill="0" applyBorder="0" applyAlignment="0" applyProtection="0"/>
    <xf numFmtId="0" fontId="8" fillId="20" borderId="15" applyNumberFormat="0" applyFont="0" applyAlignment="0" applyProtection="0"/>
    <xf numFmtId="0" fontId="27" fillId="0" borderId="0" applyNumberFormat="0" applyFill="0" applyBorder="0" applyAlignment="0" applyProtection="0"/>
    <xf numFmtId="0" fontId="5" fillId="0" borderId="16" applyNumberFormat="0" applyFill="0" applyAlignment="0" applyProtection="0"/>
    <xf numFmtId="0" fontId="13"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13"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13"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2" borderId="0" applyNumberFormat="0" applyBorder="0" applyAlignment="0" applyProtection="0"/>
    <xf numFmtId="0" fontId="13"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13"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13"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44" borderId="0" applyNumberFormat="0" applyBorder="0" applyAlignment="0" applyProtection="0"/>
  </cellStyleXfs>
  <cellXfs count="73">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10" xfId="0" applyBorder="1"/>
    <xf numFmtId="0" fontId="14" fillId="0" borderId="0" xfId="0" applyFont="1"/>
    <xf numFmtId="0" fontId="15" fillId="0" borderId="0" xfId="1" applyFont="1" applyProtection="1">
      <alignment vertical="top"/>
    </xf>
    <xf numFmtId="167" fontId="0" fillId="8" borderId="2" xfId="0" applyNumberFormat="1" applyFill="1" applyBorder="1" applyAlignment="1">
      <alignment horizontal="center" vertical="center"/>
    </xf>
    <xf numFmtId="167" fontId="4" fillId="8" borderId="2" xfId="0" applyNumberFormat="1" applyFont="1" applyFill="1" applyBorder="1" applyAlignment="1">
      <alignment horizontal="center" vertical="center"/>
    </xf>
    <xf numFmtId="167" fontId="8" fillId="3" borderId="2" xfId="10" applyFill="1">
      <alignment horizontal="center" vertical="center"/>
    </xf>
    <xf numFmtId="167" fontId="0" fillId="9" borderId="2" xfId="0" applyNumberFormat="1" applyFill="1" applyBorder="1" applyAlignment="1">
      <alignment horizontal="center" vertical="center"/>
    </xf>
    <xf numFmtId="167" fontId="4" fillId="9" borderId="2" xfId="0" applyNumberFormat="1" applyFont="1" applyFill="1" applyBorder="1" applyAlignment="1">
      <alignment horizontal="center" vertical="center"/>
    </xf>
    <xf numFmtId="167" fontId="8" fillId="4" borderId="2" xfId="10" applyFill="1">
      <alignment horizontal="center" vertical="center"/>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8" fillId="11" borderId="2" xfId="10"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8" fillId="10" borderId="2" xfId="10" applyFill="1">
      <alignment horizontal="center" vertical="center"/>
    </xf>
    <xf numFmtId="167" fontId="3" fillId="2" borderId="2" xfId="0" applyNumberFormat="1" applyFont="1" applyFill="1" applyBorder="1" applyAlignment="1">
      <alignment horizontal="left" vertical="center"/>
    </xf>
    <xf numFmtId="167" fontId="4" fillId="2" borderId="2" xfId="0" applyNumberFormat="1" applyFont="1" applyFill="1" applyBorder="1" applyAlignment="1">
      <alignment horizontal="center" vertical="center"/>
    </xf>
    <xf numFmtId="169" fontId="10" fillId="7" borderId="6" xfId="0" applyNumberFormat="1" applyFont="1" applyFill="1" applyBorder="1" applyAlignment="1">
      <alignment horizontal="center" vertical="center"/>
    </xf>
    <xf numFmtId="169" fontId="10" fillId="7" borderId="0" xfId="0" applyNumberFormat="1" applyFont="1" applyFill="1" applyAlignment="1">
      <alignment horizontal="center" vertical="center"/>
    </xf>
    <xf numFmtId="169" fontId="10" fillId="7" borderId="7" xfId="0" applyNumberFormat="1" applyFont="1" applyFill="1" applyBorder="1" applyAlignment="1">
      <alignment horizontal="center" vertical="center"/>
    </xf>
    <xf numFmtId="0" fontId="8" fillId="3" borderId="2" xfId="12" applyFill="1" applyAlignment="1">
      <alignment horizontal="left" vertical="center" wrapText="1" indent="2"/>
    </xf>
    <xf numFmtId="0" fontId="5" fillId="9" borderId="2" xfId="0" applyFont="1" applyFill="1" applyBorder="1" applyAlignment="1">
      <alignment horizontal="left" vertical="center" wrapText="1" indent="1"/>
    </xf>
    <xf numFmtId="0" fontId="8" fillId="4" borderId="2" xfId="12" applyFill="1" applyAlignment="1">
      <alignment horizontal="left" vertical="center" wrapText="1" indent="2"/>
    </xf>
    <xf numFmtId="0" fontId="5" fillId="6" borderId="2" xfId="0" applyFont="1" applyFill="1" applyBorder="1" applyAlignment="1">
      <alignment horizontal="left" vertical="center" wrapText="1" indent="1"/>
    </xf>
    <xf numFmtId="0" fontId="8" fillId="11" borderId="2" xfId="12" applyFill="1" applyAlignment="1">
      <alignment horizontal="left" vertical="center" wrapText="1" indent="2"/>
    </xf>
    <xf numFmtId="0" fontId="5" fillId="5" borderId="2" xfId="0" applyFont="1" applyFill="1" applyBorder="1" applyAlignment="1">
      <alignment horizontal="left" vertical="center" wrapText="1" indent="1"/>
    </xf>
    <xf numFmtId="0" fontId="8" fillId="10" borderId="2" xfId="12" applyFill="1" applyAlignment="1">
      <alignment horizontal="left" vertical="center" wrapText="1" indent="2"/>
    </xf>
    <xf numFmtId="0" fontId="8" fillId="0" borderId="7" xfId="8" applyBorder="1" applyAlignment="1">
      <alignment horizontal="right" vertical="center"/>
    </xf>
    <xf numFmtId="9" fontId="4" fillId="45" borderId="2" xfId="2" applyFont="1" applyFill="1" applyBorder="1" applyAlignment="1">
      <alignment horizontal="center" vertical="center"/>
    </xf>
    <xf numFmtId="0" fontId="5" fillId="45" borderId="2" xfId="0" applyFont="1" applyFill="1" applyBorder="1" applyAlignment="1">
      <alignment horizontal="left" vertical="center" wrapText="1" indent="1"/>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0" fontId="8" fillId="9" borderId="2" xfId="12" applyFill="1">
      <alignment horizontal="left" vertical="center" indent="2"/>
    </xf>
    <xf numFmtId="167" fontId="8" fillId="9" borderId="2" xfId="10" applyFill="1">
      <alignment horizontal="center" vertical="center"/>
    </xf>
    <xf numFmtId="0" fontId="0" fillId="46" borderId="9" xfId="0" applyFill="1" applyBorder="1" applyAlignment="1">
      <alignment vertical="center"/>
    </xf>
    <xf numFmtId="0" fontId="0" fillId="46" borderId="9" xfId="0" applyFill="1" applyBorder="1" applyAlignment="1">
      <alignment horizontal="right"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8" fillId="0" borderId="3" xfId="9" applyAlignment="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Commentaire" xfId="27" builtinId="10"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3"/>
  <sheetViews>
    <sheetView showGridLines="0" tabSelected="1" showRuler="0" zoomScaleNormal="100" zoomScalePageLayoutView="70" workbookViewId="0">
      <pane ySplit="6" topLeftCell="A24" activePane="bottomLeft" state="frozen"/>
      <selection pane="bottomLeft" activeCell="BN10" sqref="BN10"/>
    </sheetView>
  </sheetViews>
  <sheetFormatPr defaultColWidth="9.140625" defaultRowHeight="30" customHeight="1"/>
  <cols>
    <col min="1" max="1" width="2.7109375" style="27" customWidth="1"/>
    <col min="2" max="2" width="30.85546875" customWidth="1"/>
    <col min="3" max="3" width="29.5703125" customWidth="1"/>
    <col min="4" max="4" width="10.42578125" style="4" customWidth="1"/>
    <col min="5" max="5" width="10.42578125" customWidth="1"/>
    <col min="6" max="6" width="2.7109375" customWidth="1"/>
    <col min="7" max="7" width="9.5703125" hidden="1" customWidth="1"/>
    <col min="8" max="63" width="2.5703125" customWidth="1"/>
    <col min="68" max="69" width="10.28515625"/>
  </cols>
  <sheetData>
    <row r="1" spans="1:63" ht="30" customHeight="1">
      <c r="A1" s="28" t="s">
        <v>0</v>
      </c>
      <c r="B1" s="30" t="s">
        <v>1</v>
      </c>
      <c r="C1" s="1"/>
      <c r="D1" s="3"/>
      <c r="E1" s="26"/>
      <c r="G1" s="1"/>
      <c r="H1" s="34"/>
    </row>
    <row r="2" spans="1:63" ht="30" customHeight="1">
      <c r="A2" s="27" t="s">
        <v>2</v>
      </c>
      <c r="B2" s="31"/>
      <c r="H2" s="35"/>
    </row>
    <row r="3" spans="1:63" ht="30" customHeight="1">
      <c r="A3" s="27" t="s">
        <v>3</v>
      </c>
      <c r="B3" s="32" t="s">
        <v>4</v>
      </c>
      <c r="C3" s="60" t="s">
        <v>5</v>
      </c>
      <c r="D3" s="72">
        <f ca="1">TODAY()</f>
        <v>45298</v>
      </c>
      <c r="E3" s="72"/>
    </row>
    <row r="4" spans="1:63" ht="30" customHeight="1">
      <c r="A4" s="28" t="s">
        <v>6</v>
      </c>
      <c r="C4" s="60" t="s">
        <v>7</v>
      </c>
      <c r="D4" s="6">
        <v>1</v>
      </c>
      <c r="H4" s="69">
        <f ca="1">H5</f>
        <v>45299</v>
      </c>
      <c r="I4" s="70"/>
      <c r="J4" s="70"/>
      <c r="K4" s="70"/>
      <c r="L4" s="70"/>
      <c r="M4" s="70"/>
      <c r="N4" s="71"/>
      <c r="O4" s="69">
        <f ca="1">O5</f>
        <v>45306</v>
      </c>
      <c r="P4" s="70"/>
      <c r="Q4" s="70"/>
      <c r="R4" s="70"/>
      <c r="S4" s="70"/>
      <c r="T4" s="70"/>
      <c r="U4" s="71"/>
      <c r="V4" s="69">
        <f ca="1">V5</f>
        <v>45313</v>
      </c>
      <c r="W4" s="70"/>
      <c r="X4" s="70"/>
      <c r="Y4" s="70"/>
      <c r="Z4" s="70"/>
      <c r="AA4" s="70"/>
      <c r="AB4" s="71"/>
      <c r="AC4" s="69">
        <f ca="1">AC5</f>
        <v>45320</v>
      </c>
      <c r="AD4" s="70"/>
      <c r="AE4" s="70"/>
      <c r="AF4" s="70"/>
      <c r="AG4" s="70"/>
      <c r="AH4" s="70"/>
      <c r="AI4" s="71"/>
      <c r="AJ4" s="69">
        <f ca="1">AJ5</f>
        <v>45327</v>
      </c>
      <c r="AK4" s="70"/>
      <c r="AL4" s="70"/>
      <c r="AM4" s="70"/>
      <c r="AN4" s="70"/>
      <c r="AO4" s="70"/>
      <c r="AP4" s="71"/>
      <c r="AQ4" s="69">
        <f ca="1">AQ5</f>
        <v>45334</v>
      </c>
      <c r="AR4" s="70"/>
      <c r="AS4" s="70"/>
      <c r="AT4" s="70"/>
      <c r="AU4" s="70"/>
      <c r="AV4" s="70"/>
      <c r="AW4" s="71"/>
      <c r="AX4" s="69">
        <f ca="1">AX5</f>
        <v>45341</v>
      </c>
      <c r="AY4" s="70"/>
      <c r="AZ4" s="70"/>
      <c r="BA4" s="70"/>
      <c r="BB4" s="70"/>
      <c r="BC4" s="70"/>
      <c r="BD4" s="71"/>
      <c r="BE4" s="69">
        <f ca="1">BE5</f>
        <v>45348</v>
      </c>
      <c r="BF4" s="70"/>
      <c r="BG4" s="70"/>
      <c r="BH4" s="70"/>
      <c r="BI4" s="70"/>
      <c r="BJ4" s="70"/>
      <c r="BK4" s="71"/>
    </row>
    <row r="5" spans="1:63" ht="15" customHeight="1">
      <c r="A5" s="28" t="s">
        <v>8</v>
      </c>
      <c r="B5" s="33"/>
      <c r="C5" s="33"/>
      <c r="D5" s="33"/>
      <c r="E5" s="33"/>
      <c r="F5" s="33"/>
      <c r="H5" s="50">
        <f ca="1">Début_Projet-WEEKDAY(Début_Projet,1)+2+7*(Semaine_Affichage-1)</f>
        <v>45299</v>
      </c>
      <c r="I5" s="51">
        <f ca="1">H5+1</f>
        <v>45300</v>
      </c>
      <c r="J5" s="51">
        <f t="shared" ref="J5:AW5" ca="1" si="0">I5+1</f>
        <v>45301</v>
      </c>
      <c r="K5" s="51">
        <f t="shared" ca="1" si="0"/>
        <v>45302</v>
      </c>
      <c r="L5" s="51">
        <f t="shared" ca="1" si="0"/>
        <v>45303</v>
      </c>
      <c r="M5" s="51">
        <f t="shared" ca="1" si="0"/>
        <v>45304</v>
      </c>
      <c r="N5" s="52">
        <f t="shared" ca="1" si="0"/>
        <v>45305</v>
      </c>
      <c r="O5" s="50">
        <f ca="1">N5+1</f>
        <v>45306</v>
      </c>
      <c r="P5" s="51">
        <f ca="1">O5+1</f>
        <v>45307</v>
      </c>
      <c r="Q5" s="51">
        <f t="shared" ca="1" si="0"/>
        <v>45308</v>
      </c>
      <c r="R5" s="51">
        <f t="shared" ca="1" si="0"/>
        <v>45309</v>
      </c>
      <c r="S5" s="51">
        <f t="shared" ca="1" si="0"/>
        <v>45310</v>
      </c>
      <c r="T5" s="51">
        <f t="shared" ca="1" si="0"/>
        <v>45311</v>
      </c>
      <c r="U5" s="52">
        <f t="shared" ca="1" si="0"/>
        <v>45312</v>
      </c>
      <c r="V5" s="50">
        <f ca="1">U5+1</f>
        <v>45313</v>
      </c>
      <c r="W5" s="51">
        <f ca="1">V5+1</f>
        <v>45314</v>
      </c>
      <c r="X5" s="51">
        <f t="shared" ca="1" si="0"/>
        <v>45315</v>
      </c>
      <c r="Y5" s="51">
        <f t="shared" ca="1" si="0"/>
        <v>45316</v>
      </c>
      <c r="Z5" s="51">
        <f t="shared" ca="1" si="0"/>
        <v>45317</v>
      </c>
      <c r="AA5" s="51">
        <f t="shared" ca="1" si="0"/>
        <v>45318</v>
      </c>
      <c r="AB5" s="52">
        <f t="shared" ca="1" si="0"/>
        <v>45319</v>
      </c>
      <c r="AC5" s="50">
        <f ca="1">AB5+1</f>
        <v>45320</v>
      </c>
      <c r="AD5" s="51">
        <f ca="1">AC5+1</f>
        <v>45321</v>
      </c>
      <c r="AE5" s="51">
        <f t="shared" ca="1" si="0"/>
        <v>45322</v>
      </c>
      <c r="AF5" s="51">
        <f t="shared" ca="1" si="0"/>
        <v>45323</v>
      </c>
      <c r="AG5" s="51">
        <f t="shared" ca="1" si="0"/>
        <v>45324</v>
      </c>
      <c r="AH5" s="51">
        <f t="shared" ca="1" si="0"/>
        <v>45325</v>
      </c>
      <c r="AI5" s="52">
        <f t="shared" ca="1" si="0"/>
        <v>45326</v>
      </c>
      <c r="AJ5" s="50">
        <f ca="1">AI5+1</f>
        <v>45327</v>
      </c>
      <c r="AK5" s="51">
        <f ca="1">AJ5+1</f>
        <v>45328</v>
      </c>
      <c r="AL5" s="51">
        <f t="shared" ca="1" si="0"/>
        <v>45329</v>
      </c>
      <c r="AM5" s="51">
        <f t="shared" ca="1" si="0"/>
        <v>45330</v>
      </c>
      <c r="AN5" s="51">
        <f t="shared" ca="1" si="0"/>
        <v>45331</v>
      </c>
      <c r="AO5" s="51">
        <f t="shared" ca="1" si="0"/>
        <v>45332</v>
      </c>
      <c r="AP5" s="52">
        <f t="shared" ca="1" si="0"/>
        <v>45333</v>
      </c>
      <c r="AQ5" s="50">
        <f ca="1">AP5+1</f>
        <v>45334</v>
      </c>
      <c r="AR5" s="51">
        <f ca="1">AQ5+1</f>
        <v>45335</v>
      </c>
      <c r="AS5" s="51">
        <f t="shared" ca="1" si="0"/>
        <v>45336</v>
      </c>
      <c r="AT5" s="51">
        <f t="shared" ca="1" si="0"/>
        <v>45337</v>
      </c>
      <c r="AU5" s="51">
        <f t="shared" ca="1" si="0"/>
        <v>45338</v>
      </c>
      <c r="AV5" s="51">
        <f t="shared" ca="1" si="0"/>
        <v>45339</v>
      </c>
      <c r="AW5" s="52">
        <f t="shared" ca="1" si="0"/>
        <v>45340</v>
      </c>
      <c r="AX5" s="50">
        <f ca="1">AW5+1</f>
        <v>45341</v>
      </c>
      <c r="AY5" s="51">
        <f ca="1">AX5+1</f>
        <v>45342</v>
      </c>
      <c r="AZ5" s="51">
        <f t="shared" ref="AZ5:BD5" ca="1" si="1">AY5+1</f>
        <v>45343</v>
      </c>
      <c r="BA5" s="51">
        <f t="shared" ca="1" si="1"/>
        <v>45344</v>
      </c>
      <c r="BB5" s="51">
        <f t="shared" ca="1" si="1"/>
        <v>45345</v>
      </c>
      <c r="BC5" s="51">
        <f t="shared" ca="1" si="1"/>
        <v>45346</v>
      </c>
      <c r="BD5" s="52">
        <f t="shared" ca="1" si="1"/>
        <v>45347</v>
      </c>
      <c r="BE5" s="50">
        <f ca="1">BD5+1</f>
        <v>45348</v>
      </c>
      <c r="BF5" s="51">
        <f ca="1">BE5+1</f>
        <v>45349</v>
      </c>
      <c r="BG5" s="51">
        <f t="shared" ref="BG5:BK5" ca="1" si="2">BF5+1</f>
        <v>45350</v>
      </c>
      <c r="BH5" s="51">
        <f t="shared" ca="1" si="2"/>
        <v>45351</v>
      </c>
      <c r="BI5" s="51">
        <f t="shared" ca="1" si="2"/>
        <v>45352</v>
      </c>
      <c r="BJ5" s="51">
        <f t="shared" ca="1" si="2"/>
        <v>45353</v>
      </c>
      <c r="BK5" s="52">
        <f t="shared" ca="1" si="2"/>
        <v>45354</v>
      </c>
    </row>
    <row r="6" spans="1:63" ht="30" customHeight="1" thickBot="1">
      <c r="A6" s="28" t="s">
        <v>9</v>
      </c>
      <c r="B6" s="7" t="s">
        <v>10</v>
      </c>
      <c r="C6" s="8" t="s">
        <v>11</v>
      </c>
      <c r="D6" s="8" t="s">
        <v>12</v>
      </c>
      <c r="E6" s="8" t="s">
        <v>13</v>
      </c>
      <c r="F6" s="8"/>
      <c r="G6" s="8" t="s">
        <v>14</v>
      </c>
      <c r="H6" s="9" t="str">
        <f t="shared" ref="H6:AM6" ca="1" si="3">LEFT(TEXT(H5,"jjj"),1)</f>
        <v>l</v>
      </c>
      <c r="I6" s="9" t="str">
        <f t="shared" ca="1" si="3"/>
        <v>m</v>
      </c>
      <c r="J6" s="9" t="str">
        <f t="shared" ca="1" si="3"/>
        <v>m</v>
      </c>
      <c r="K6" s="9" t="str">
        <f t="shared" ca="1" si="3"/>
        <v>j</v>
      </c>
      <c r="L6" s="9" t="str">
        <f t="shared" ca="1" si="3"/>
        <v>v</v>
      </c>
      <c r="M6" s="9" t="str">
        <f t="shared" ca="1" si="3"/>
        <v>s</v>
      </c>
      <c r="N6" s="9" t="str">
        <f t="shared" ca="1" si="3"/>
        <v>d</v>
      </c>
      <c r="O6" s="9" t="str">
        <f t="shared" ca="1" si="3"/>
        <v>l</v>
      </c>
      <c r="P6" s="9" t="str">
        <f t="shared" ca="1" si="3"/>
        <v>m</v>
      </c>
      <c r="Q6" s="9" t="str">
        <f t="shared" ca="1" si="3"/>
        <v>m</v>
      </c>
      <c r="R6" s="9" t="str">
        <f t="shared" ca="1" si="3"/>
        <v>j</v>
      </c>
      <c r="S6" s="9" t="str">
        <f t="shared" ca="1" si="3"/>
        <v>v</v>
      </c>
      <c r="T6" s="9" t="str">
        <f t="shared" ca="1" si="3"/>
        <v>s</v>
      </c>
      <c r="U6" s="9" t="str">
        <f t="shared" ca="1" si="3"/>
        <v>d</v>
      </c>
      <c r="V6" s="9" t="str">
        <f t="shared" ca="1" si="3"/>
        <v>l</v>
      </c>
      <c r="W6" s="9" t="str">
        <f t="shared" ca="1" si="3"/>
        <v>m</v>
      </c>
      <c r="X6" s="9" t="str">
        <f t="shared" ca="1" si="3"/>
        <v>m</v>
      </c>
      <c r="Y6" s="9" t="str">
        <f t="shared" ca="1" si="3"/>
        <v>j</v>
      </c>
      <c r="Z6" s="9" t="str">
        <f t="shared" ca="1" si="3"/>
        <v>v</v>
      </c>
      <c r="AA6" s="9" t="str">
        <f t="shared" ca="1" si="3"/>
        <v>s</v>
      </c>
      <c r="AB6" s="9" t="str">
        <f t="shared" ca="1" si="3"/>
        <v>d</v>
      </c>
      <c r="AC6" s="9" t="str">
        <f t="shared" ca="1" si="3"/>
        <v>l</v>
      </c>
      <c r="AD6" s="9" t="str">
        <f t="shared" ca="1" si="3"/>
        <v>m</v>
      </c>
      <c r="AE6" s="9" t="str">
        <f t="shared" ca="1" si="3"/>
        <v>m</v>
      </c>
      <c r="AF6" s="9" t="str">
        <f t="shared" ca="1" si="3"/>
        <v>j</v>
      </c>
      <c r="AG6" s="9" t="str">
        <f t="shared" ca="1" si="3"/>
        <v>v</v>
      </c>
      <c r="AH6" s="9" t="str">
        <f t="shared" ca="1" si="3"/>
        <v>s</v>
      </c>
      <c r="AI6" s="9" t="str">
        <f t="shared" ca="1" si="3"/>
        <v>d</v>
      </c>
      <c r="AJ6" s="9" t="str">
        <f t="shared" ca="1" si="3"/>
        <v>l</v>
      </c>
      <c r="AK6" s="9" t="str">
        <f t="shared" ca="1" si="3"/>
        <v>m</v>
      </c>
      <c r="AL6" s="9" t="str">
        <f t="shared" ca="1" si="3"/>
        <v>m</v>
      </c>
      <c r="AM6" s="9" t="str">
        <f t="shared" ca="1" si="3"/>
        <v>j</v>
      </c>
      <c r="AN6" s="9" t="str">
        <f t="shared" ref="AN6:BK6" ca="1" si="4">LEFT(TEXT(AN5,"jjj"),1)</f>
        <v>v</v>
      </c>
      <c r="AO6" s="9" t="str">
        <f t="shared" ca="1" si="4"/>
        <v>s</v>
      </c>
      <c r="AP6" s="9" t="str">
        <f t="shared" ca="1" si="4"/>
        <v>d</v>
      </c>
      <c r="AQ6" s="9" t="str">
        <f t="shared" ca="1" si="4"/>
        <v>l</v>
      </c>
      <c r="AR6" s="9" t="str">
        <f t="shared" ca="1" si="4"/>
        <v>m</v>
      </c>
      <c r="AS6" s="9" t="str">
        <f t="shared" ca="1" si="4"/>
        <v>m</v>
      </c>
      <c r="AT6" s="9" t="str">
        <f t="shared" ca="1" si="4"/>
        <v>j</v>
      </c>
      <c r="AU6" s="9" t="str">
        <f t="shared" ca="1" si="4"/>
        <v>v</v>
      </c>
      <c r="AV6" s="9" t="str">
        <f t="shared" ca="1" si="4"/>
        <v>s</v>
      </c>
      <c r="AW6" s="9" t="str">
        <f t="shared" ca="1" si="4"/>
        <v>d</v>
      </c>
      <c r="AX6" s="9" t="str">
        <f t="shared" ca="1" si="4"/>
        <v>l</v>
      </c>
      <c r="AY6" s="9" t="str">
        <f t="shared" ca="1" si="4"/>
        <v>m</v>
      </c>
      <c r="AZ6" s="9" t="str">
        <f t="shared" ca="1" si="4"/>
        <v>m</v>
      </c>
      <c r="BA6" s="9" t="str">
        <f t="shared" ca="1" si="4"/>
        <v>j</v>
      </c>
      <c r="BB6" s="9" t="str">
        <f t="shared" ca="1" si="4"/>
        <v>v</v>
      </c>
      <c r="BC6" s="9" t="str">
        <f t="shared" ca="1" si="4"/>
        <v>s</v>
      </c>
      <c r="BD6" s="9" t="str">
        <f t="shared" ca="1" si="4"/>
        <v>d</v>
      </c>
      <c r="BE6" s="9" t="str">
        <f t="shared" ca="1" si="4"/>
        <v>l</v>
      </c>
      <c r="BF6" s="9" t="str">
        <f t="shared" ca="1" si="4"/>
        <v>m</v>
      </c>
      <c r="BG6" s="9" t="str">
        <f t="shared" ca="1" si="4"/>
        <v>m</v>
      </c>
      <c r="BH6" s="9" t="str">
        <f t="shared" ca="1" si="4"/>
        <v>j</v>
      </c>
      <c r="BI6" s="9" t="str">
        <f t="shared" ca="1" si="4"/>
        <v>v</v>
      </c>
      <c r="BJ6" s="9" t="str">
        <f t="shared" ca="1" si="4"/>
        <v>s</v>
      </c>
      <c r="BK6" s="9" t="str">
        <f t="shared" ca="1" si="4"/>
        <v>d</v>
      </c>
    </row>
    <row r="7" spans="1:63" ht="15.75" hidden="1" thickBot="1">
      <c r="A7" s="27" t="s">
        <v>15</v>
      </c>
      <c r="D7"/>
      <c r="G7" t="str">
        <f ca="1">IF(OR(ISBLANK(début_tâche),ISBLANK(fin_tâche)),"",fin_tâche-début_tâche+1)</f>
        <v/>
      </c>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row>
    <row r="8" spans="1:63" s="2" customFormat="1" ht="50.1" customHeight="1" thickBot="1">
      <c r="A8" s="28" t="s">
        <v>16</v>
      </c>
      <c r="B8" s="58" t="s">
        <v>17</v>
      </c>
      <c r="C8" s="18"/>
      <c r="D8" s="45"/>
      <c r="E8" s="46"/>
      <c r="F8" s="10"/>
      <c r="G8" s="10" t="str">
        <f t="shared" ref="G8:G31" ca="1" si="5">IF(OR(ISBLANK(début_tâche),ISBLANK(fin_tâche)),"",fin_tâche-début_tâche+1)</f>
        <v/>
      </c>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row>
    <row r="9" spans="1:63" s="2" customFormat="1" ht="50.1" customHeight="1" thickBot="1">
      <c r="A9" s="28" t="s">
        <v>18</v>
      </c>
      <c r="B9" s="59" t="s">
        <v>19</v>
      </c>
      <c r="C9" s="19">
        <v>0</v>
      </c>
      <c r="D9" s="47">
        <f ca="1">Début_Projet+1</f>
        <v>45299</v>
      </c>
      <c r="E9" s="47">
        <f ca="1">D9+15</f>
        <v>45314</v>
      </c>
      <c r="F9" s="10"/>
      <c r="G9" s="10">
        <f t="shared" ca="1" si="5"/>
        <v>16</v>
      </c>
      <c r="H9" s="23"/>
      <c r="I9" s="67"/>
      <c r="J9" s="67"/>
      <c r="K9" s="67"/>
      <c r="L9" s="67"/>
      <c r="M9" s="67"/>
      <c r="N9" s="67"/>
      <c r="O9" s="67"/>
      <c r="P9" s="67"/>
      <c r="Q9" s="67"/>
      <c r="R9" s="67"/>
      <c r="S9" s="67"/>
      <c r="T9" s="67"/>
      <c r="U9" s="67"/>
      <c r="V9" s="67"/>
      <c r="W9" s="67"/>
      <c r="X9" s="67"/>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2" customFormat="1" ht="50.1" customHeight="1" thickBot="1">
      <c r="A10" s="28" t="s">
        <v>20</v>
      </c>
      <c r="B10" s="59" t="s">
        <v>21</v>
      </c>
      <c r="C10" s="19">
        <v>0</v>
      </c>
      <c r="D10" s="47">
        <f ca="1">D9+8</f>
        <v>45307</v>
      </c>
      <c r="E10" s="47">
        <f ca="1">E9</f>
        <v>45314</v>
      </c>
      <c r="F10" s="10"/>
      <c r="G10" s="10">
        <f t="shared" ca="1" si="5"/>
        <v>8</v>
      </c>
      <c r="H10" s="23"/>
      <c r="I10" s="23"/>
      <c r="J10" s="67"/>
      <c r="K10" s="67"/>
      <c r="L10" s="67"/>
      <c r="M10" s="67"/>
      <c r="N10" s="67"/>
      <c r="O10" s="67"/>
      <c r="P10" s="67"/>
      <c r="Q10" s="67"/>
      <c r="R10" s="67"/>
      <c r="S10" s="67"/>
      <c r="T10" s="68"/>
      <c r="U10" s="68"/>
      <c r="V10" s="67"/>
      <c r="W10" s="67"/>
      <c r="X10" s="67"/>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row>
    <row r="11" spans="1:63" s="2" customFormat="1" ht="50.1" customHeight="1" thickBot="1">
      <c r="A11" s="27"/>
      <c r="B11" s="59" t="s">
        <v>22</v>
      </c>
      <c r="C11" s="19">
        <v>0</v>
      </c>
      <c r="D11" s="47">
        <f ca="1">E10+1</f>
        <v>45315</v>
      </c>
      <c r="E11" s="47">
        <f ca="1">D11+4</f>
        <v>45319</v>
      </c>
      <c r="F11" s="10"/>
      <c r="G11" s="10">
        <f t="shared" ca="1" si="5"/>
        <v>5</v>
      </c>
      <c r="H11" s="23"/>
      <c r="I11" s="23"/>
      <c r="J11" s="23"/>
      <c r="K11" s="23"/>
      <c r="L11" s="23"/>
      <c r="M11" s="23"/>
      <c r="N11" s="23"/>
      <c r="O11" s="23"/>
      <c r="P11" s="23"/>
      <c r="Q11" s="23"/>
      <c r="R11" s="23"/>
      <c r="S11" s="23"/>
      <c r="T11" s="23"/>
      <c r="U11" s="23"/>
      <c r="V11" s="23"/>
      <c r="W11" s="23"/>
      <c r="X11" s="23"/>
      <c r="Y11" s="67"/>
      <c r="Z11" s="67"/>
      <c r="AA11" s="67"/>
      <c r="AB11" s="67"/>
      <c r="AC11" s="67"/>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row>
    <row r="12" spans="1:63" s="2" customFormat="1" ht="50.1" customHeight="1" thickBot="1">
      <c r="A12" s="28" t="s">
        <v>23</v>
      </c>
      <c r="B12" s="56" t="s">
        <v>24</v>
      </c>
      <c r="C12" s="16"/>
      <c r="D12" s="42"/>
      <c r="E12" s="43"/>
      <c r="F12" s="10"/>
      <c r="G12" s="10" t="str">
        <f t="shared" ca="1" si="5"/>
        <v/>
      </c>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row>
    <row r="13" spans="1:63" s="2" customFormat="1" ht="50.1" customHeight="1" thickBot="1">
      <c r="A13" s="28"/>
      <c r="B13" s="57" t="s">
        <v>25</v>
      </c>
      <c r="C13" s="17">
        <v>0</v>
      </c>
      <c r="D13" s="44">
        <f ca="1">D9+4</f>
        <v>45303</v>
      </c>
      <c r="E13" s="44">
        <f ca="1">D13</f>
        <v>45303</v>
      </c>
      <c r="F13" s="10"/>
      <c r="G13" s="10">
        <f t="shared" ca="1" si="5"/>
        <v>1</v>
      </c>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row>
    <row r="14" spans="1:63" s="2" customFormat="1" ht="50.1" customHeight="1" thickBot="1">
      <c r="A14" s="27"/>
      <c r="B14" s="57" t="s">
        <v>26</v>
      </c>
      <c r="C14" s="17">
        <v>0</v>
      </c>
      <c r="D14" s="44">
        <f ca="1">E13</f>
        <v>45303</v>
      </c>
      <c r="E14" s="44">
        <f ca="1">D14+4</f>
        <v>45307</v>
      </c>
      <c r="F14" s="10"/>
      <c r="G14" s="10">
        <f t="shared" ca="1" si="5"/>
        <v>5</v>
      </c>
      <c r="H14" s="23"/>
      <c r="I14" s="23"/>
      <c r="J14" s="23"/>
      <c r="K14" s="23"/>
      <c r="L14" s="23"/>
      <c r="M14" s="23"/>
      <c r="N14" s="23"/>
      <c r="O14" s="23"/>
      <c r="P14" s="23"/>
      <c r="Q14" s="23"/>
      <c r="R14" s="23"/>
      <c r="S14" s="23"/>
      <c r="T14" s="24"/>
      <c r="U14" s="24"/>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row>
    <row r="15" spans="1:63" s="2" customFormat="1" ht="50.1" customHeight="1" thickBot="1">
      <c r="A15" s="27"/>
      <c r="B15" s="57" t="s">
        <v>27</v>
      </c>
      <c r="C15" s="17">
        <v>0</v>
      </c>
      <c r="D15" s="44">
        <f ca="1">E14</f>
        <v>45307</v>
      </c>
      <c r="E15" s="44">
        <f ca="1">D15+2</f>
        <v>45309</v>
      </c>
      <c r="F15" s="10"/>
      <c r="G15" s="10">
        <f t="shared" ca="1" si="5"/>
        <v>3</v>
      </c>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row>
    <row r="16" spans="1:63" s="2" customFormat="1" ht="50.1" customHeight="1" thickBot="1">
      <c r="A16" s="27" t="s">
        <v>28</v>
      </c>
      <c r="B16" s="57" t="s">
        <v>29</v>
      </c>
      <c r="C16" s="17">
        <v>0</v>
      </c>
      <c r="D16" s="44">
        <f ca="1">E15</f>
        <v>45309</v>
      </c>
      <c r="E16" s="44">
        <f ca="1">D16+4</f>
        <v>45313</v>
      </c>
      <c r="F16" s="10"/>
      <c r="G16" s="10">
        <f t="shared" ca="1" si="5"/>
        <v>5</v>
      </c>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row>
    <row r="17" spans="1:63" s="2" customFormat="1" ht="50.1" customHeight="1" thickBot="1">
      <c r="A17" s="27"/>
      <c r="B17" s="54" t="s">
        <v>30</v>
      </c>
      <c r="C17" s="14"/>
      <c r="D17" s="39"/>
      <c r="E17" s="40"/>
      <c r="F17" s="10"/>
      <c r="G17" s="10" t="str">
        <f t="shared" ca="1" si="5"/>
        <v/>
      </c>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row>
    <row r="18" spans="1:63" s="2" customFormat="1" ht="50.1" customHeight="1" thickBot="1">
      <c r="A18" s="27"/>
      <c r="B18" s="55" t="s">
        <v>31</v>
      </c>
      <c r="C18" s="15">
        <v>0</v>
      </c>
      <c r="D18" s="41">
        <f ca="1">E11+1</f>
        <v>45320</v>
      </c>
      <c r="E18" s="41">
        <f ca="1">D18+4</f>
        <v>45324</v>
      </c>
      <c r="F18" s="10"/>
      <c r="G18" s="10">
        <f t="shared" ca="1" si="5"/>
        <v>5</v>
      </c>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row>
    <row r="19" spans="1:63" s="2" customFormat="1" ht="50.1" customHeight="1" thickBot="1">
      <c r="A19" s="27"/>
      <c r="B19" s="55" t="s">
        <v>32</v>
      </c>
      <c r="C19" s="15">
        <v>0</v>
      </c>
      <c r="D19" s="41">
        <f ca="1">E18</f>
        <v>45324</v>
      </c>
      <c r="E19" s="41">
        <f ca="1">D19+5</f>
        <v>45329</v>
      </c>
      <c r="F19" s="10"/>
      <c r="G19" s="10">
        <f t="shared" ca="1" si="5"/>
        <v>6</v>
      </c>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row>
    <row r="20" spans="1:63" s="2" customFormat="1" ht="50.1" customHeight="1" thickBot="1">
      <c r="A20" s="27"/>
      <c r="B20" s="55" t="s">
        <v>33</v>
      </c>
      <c r="C20" s="15">
        <v>0</v>
      </c>
      <c r="D20" s="41">
        <f ca="1">E19</f>
        <v>45329</v>
      </c>
      <c r="E20" s="41">
        <f ca="1">D20+3</f>
        <v>45332</v>
      </c>
      <c r="F20" s="10"/>
      <c r="G20" s="10">
        <f t="shared" ca="1" si="5"/>
        <v>4</v>
      </c>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row>
    <row r="21" spans="1:63" s="2" customFormat="1" ht="50.1" customHeight="1" thickBot="1">
      <c r="A21" s="27" t="s">
        <v>28</v>
      </c>
      <c r="B21" s="11" t="s">
        <v>34</v>
      </c>
      <c r="C21" s="12"/>
      <c r="D21" s="36"/>
      <c r="E21" s="37"/>
      <c r="F21" s="10"/>
      <c r="G21" s="10" t="str">
        <f t="shared" ca="1" si="5"/>
        <v/>
      </c>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row>
    <row r="22" spans="1:63" s="2" customFormat="1" ht="50.1" customHeight="1" thickBot="1">
      <c r="A22" s="27"/>
      <c r="B22" s="53" t="s">
        <v>35</v>
      </c>
      <c r="C22" s="13">
        <v>0</v>
      </c>
      <c r="D22" s="38">
        <f ca="1">E20+1</f>
        <v>45333</v>
      </c>
      <c r="E22" s="38">
        <f ca="1">D22+6</f>
        <v>45339</v>
      </c>
      <c r="F22" s="10"/>
      <c r="G22" s="10">
        <f t="shared" ca="1" si="5"/>
        <v>7</v>
      </c>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row>
    <row r="23" spans="1:63" s="2" customFormat="1" ht="50.1" customHeight="1" thickBot="1">
      <c r="A23" s="27"/>
      <c r="B23" s="53" t="s">
        <v>36</v>
      </c>
      <c r="C23" s="13">
        <v>0</v>
      </c>
      <c r="D23" s="38">
        <f ca="1">E22</f>
        <v>45339</v>
      </c>
      <c r="E23" s="38">
        <f ca="1">D23+7</f>
        <v>45346</v>
      </c>
      <c r="F23" s="10"/>
      <c r="G23" s="10">
        <f t="shared" ca="1" si="5"/>
        <v>8</v>
      </c>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row>
    <row r="24" spans="1:63" s="2" customFormat="1" ht="50.1" customHeight="1" thickBot="1">
      <c r="A24" s="27"/>
      <c r="B24" s="53" t="s">
        <v>37</v>
      </c>
      <c r="C24" s="13">
        <v>0</v>
      </c>
      <c r="D24" s="38">
        <f ca="1">E23</f>
        <v>45346</v>
      </c>
      <c r="E24" s="38">
        <f ca="1">D24+7</f>
        <v>45353</v>
      </c>
      <c r="F24" s="10"/>
      <c r="G24" s="10">
        <f t="shared" ca="1" si="5"/>
        <v>8</v>
      </c>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row>
    <row r="25" spans="1:63" s="2" customFormat="1" ht="50.1" customHeight="1" thickBot="1">
      <c r="A25" s="27" t="s">
        <v>38</v>
      </c>
      <c r="B25" s="62" t="s">
        <v>39</v>
      </c>
      <c r="C25" s="61"/>
      <c r="D25" s="63"/>
      <c r="E25" s="64"/>
      <c r="F25" s="10"/>
      <c r="G25" s="10" t="str">
        <f t="shared" ca="1" si="5"/>
        <v/>
      </c>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row>
    <row r="26" spans="1:63" s="2" customFormat="1" ht="50.1" customHeight="1" thickBot="1">
      <c r="A26" s="27"/>
      <c r="B26" s="65" t="s">
        <v>40</v>
      </c>
      <c r="C26" s="14">
        <v>0</v>
      </c>
      <c r="D26" s="66">
        <f ca="1">E24+1</f>
        <v>45354</v>
      </c>
      <c r="E26" s="66">
        <f ca="1">D26+1</f>
        <v>45355</v>
      </c>
      <c r="F26" s="10"/>
      <c r="G26" s="10"/>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row>
    <row r="27" spans="1:63" s="2" customFormat="1" ht="50.1" customHeight="1" thickBot="1">
      <c r="A27" s="27"/>
      <c r="B27" s="65" t="s">
        <v>41</v>
      </c>
      <c r="C27" s="14">
        <v>0</v>
      </c>
      <c r="D27" s="66">
        <f ca="1">E26</f>
        <v>45355</v>
      </c>
      <c r="E27" s="66">
        <f ca="1">D27</f>
        <v>45355</v>
      </c>
      <c r="F27" s="10"/>
      <c r="G27" s="10"/>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row>
    <row r="28" spans="1:63" s="2" customFormat="1" ht="50.1" customHeight="1" thickBot="1">
      <c r="A28" s="27"/>
      <c r="B28" s="65" t="s">
        <v>42</v>
      </c>
      <c r="C28" s="14">
        <v>0</v>
      </c>
      <c r="D28" s="66">
        <f ca="1">E27</f>
        <v>45355</v>
      </c>
      <c r="E28" s="66">
        <f ca="1">D28+1</f>
        <v>45356</v>
      </c>
      <c r="F28" s="10"/>
      <c r="G28" s="10"/>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row>
    <row r="29" spans="1:63" s="2" customFormat="1" ht="50.1" customHeight="1" thickBot="1">
      <c r="A29" s="27"/>
      <c r="B29" s="65" t="s">
        <v>43</v>
      </c>
      <c r="C29" s="14">
        <v>0</v>
      </c>
      <c r="D29" s="66">
        <f ca="1">E28</f>
        <v>45356</v>
      </c>
      <c r="E29" s="66">
        <f ca="1">D29+1</f>
        <v>45357</v>
      </c>
      <c r="F29" s="10"/>
      <c r="G29" s="10"/>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row>
    <row r="30" spans="1:63" s="2" customFormat="1" ht="50.1" customHeight="1" thickBot="1">
      <c r="A30" s="27"/>
      <c r="B30" s="65" t="s">
        <v>44</v>
      </c>
      <c r="C30" s="14">
        <v>0</v>
      </c>
      <c r="D30" s="66">
        <f ca="1">E29</f>
        <v>45357</v>
      </c>
      <c r="E30" s="66">
        <f ca="1">D30</f>
        <v>45357</v>
      </c>
      <c r="F30" s="10"/>
      <c r="G30" s="10"/>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row>
    <row r="31" spans="1:63" s="2" customFormat="1" ht="30" customHeight="1" thickBot="1">
      <c r="A31" s="28" t="s">
        <v>45</v>
      </c>
      <c r="B31" s="20" t="s">
        <v>46</v>
      </c>
      <c r="C31" s="21"/>
      <c r="D31" s="48"/>
      <c r="E31" s="49"/>
      <c r="F31" s="22"/>
      <c r="G31" s="22" t="str">
        <f t="shared" ca="1" si="5"/>
        <v/>
      </c>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row>
    <row r="32" spans="1:63" ht="30" customHeight="1">
      <c r="F32" s="5"/>
    </row>
    <row r="33" spans="5:5" ht="30" customHeight="1">
      <c r="E33" s="29"/>
    </row>
  </sheetData>
  <mergeCells count="9">
    <mergeCell ref="AJ4:AP4"/>
    <mergeCell ref="AQ4:AW4"/>
    <mergeCell ref="AX4:BD4"/>
    <mergeCell ref="BE4:BK4"/>
    <mergeCell ref="D3:E3"/>
    <mergeCell ref="H4:N4"/>
    <mergeCell ref="O4:U4"/>
    <mergeCell ref="V4:AB4"/>
    <mergeCell ref="AC4:AI4"/>
  </mergeCells>
  <conditionalFormatting sqref="C7:C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1">
    <cfRule type="expression" dxfId="2" priority="33">
      <formula>AND(TODAY()&gt;=H$5,TODAY()&lt;I$5)</formula>
    </cfRule>
  </conditionalFormatting>
  <conditionalFormatting sqref="H7:BK31">
    <cfRule type="expression" dxfId="1" priority="27">
      <formula>AND(début_tâche&lt;=H$5,ROUNDDOWN((fin_tâche-début_tâche+1)*avancement_tâche,0)+début_tâche-1&gt;=H$5)</formula>
    </cfRule>
    <cfRule type="expression" dxfId="0" priority="28" stopIfTrue="1">
      <formula>AND(fin_tâche&gt;=H$5,début_tâche&lt;I$5)</formula>
    </cfRule>
  </conditionalFormatting>
  <dataValidations count="1">
    <dataValidation type="whole" operator="greaterThanOrEqual" allowBlank="1" showInputMessage="1" promptTitle="Semaine d’affichage" prompt="La modification de ce nombre entraînera la défilement du diagramme de Gantt." sqref="D4"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3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64966D543908548AB9B37FF13DB18F4" ma:contentTypeVersion="8" ma:contentTypeDescription="Crée un document." ma:contentTypeScope="" ma:versionID="981d0dd749bc0f8aa49722755e062766">
  <xsd:schema xmlns:xsd="http://www.w3.org/2001/XMLSchema" xmlns:xs="http://www.w3.org/2001/XMLSchema" xmlns:p="http://schemas.microsoft.com/office/2006/metadata/properties" xmlns:ns3="6f6a1c03-af3a-4e71-9e6e-f4c2e32f2753" xmlns:ns4="79d77463-1636-453e-8576-2e576500eea0" targetNamespace="http://schemas.microsoft.com/office/2006/metadata/properties" ma:root="true" ma:fieldsID="5fac4ba19bdbb7d85f4597ed9938603b" ns3:_="" ns4:_="">
    <xsd:import namespace="6f6a1c03-af3a-4e71-9e6e-f4c2e32f2753"/>
    <xsd:import namespace="79d77463-1636-453e-8576-2e576500eea0"/>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6a1c03-af3a-4e71-9e6e-f4c2e32f27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d77463-1636-453e-8576-2e576500eea0"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SharingHintHash" ma:index="15"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f6a1c03-af3a-4e71-9e6e-f4c2e32f275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F47BA0-B536-4852-8DE4-1EDA1A392DF5}"/>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E4A34E49-7289-4AEA-9593-4F55E04ADB10}"/>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2024-01-07T18:11:47Z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0x010100D64966D543908548AB9B37FF13DB18F4</vt:lpwstr>
  </property>
</Properties>
</file>