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setk\Desktop\CRISPR Paper\TXTL Data\"/>
    </mc:Choice>
  </mc:AlternateContent>
  <xr:revisionPtr revIDLastSave="0" documentId="13_ncr:1_{ED19FF25-CBE3-431C-BB01-33A7C01357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te 3 - Sheet1" sheetId="1" r:id="rId1"/>
  </sheets>
  <definedNames>
    <definedName name="MethodPointer">47502272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5" i="1" l="1"/>
  <c r="L45" i="1"/>
  <c r="M44" i="1"/>
  <c r="L44" i="1"/>
  <c r="M43" i="1"/>
  <c r="L43" i="1"/>
  <c r="L52" i="1" s="1"/>
  <c r="M42" i="1"/>
  <c r="L42" i="1"/>
  <c r="L51" i="1" s="1"/>
  <c r="M41" i="1"/>
  <c r="M50" i="1" s="1"/>
  <c r="L41" i="1"/>
  <c r="L50" i="1" s="1"/>
  <c r="M40" i="1"/>
  <c r="M49" i="1" s="1"/>
  <c r="L40" i="1"/>
  <c r="M39" i="1"/>
  <c r="L39" i="1"/>
  <c r="L48" i="1" s="1"/>
  <c r="M38" i="1"/>
  <c r="M53" i="1" s="1"/>
  <c r="L38" i="1"/>
  <c r="L53" i="1" s="1"/>
  <c r="J45" i="1"/>
  <c r="I45" i="1"/>
  <c r="I47" i="1" s="1"/>
  <c r="J44" i="1"/>
  <c r="I44" i="1"/>
  <c r="J43" i="1"/>
  <c r="I43" i="1"/>
  <c r="J42" i="1"/>
  <c r="J51" i="1" s="1"/>
  <c r="I42" i="1"/>
  <c r="J41" i="1"/>
  <c r="J50" i="1" s="1"/>
  <c r="I41" i="1"/>
  <c r="J40" i="1"/>
  <c r="J49" i="1" s="1"/>
  <c r="I40" i="1"/>
  <c r="J39" i="1"/>
  <c r="I39" i="1"/>
  <c r="J38" i="1"/>
  <c r="J48" i="1" s="1"/>
  <c r="I38" i="1"/>
  <c r="G51" i="1"/>
  <c r="G53" i="1"/>
  <c r="F53" i="1"/>
  <c r="F48" i="1"/>
  <c r="G39" i="1"/>
  <c r="G48" i="1" s="1"/>
  <c r="G40" i="1"/>
  <c r="G41" i="1"/>
  <c r="G50" i="1" s="1"/>
  <c r="G42" i="1"/>
  <c r="G43" i="1"/>
  <c r="G52" i="1" s="1"/>
  <c r="G44" i="1"/>
  <c r="G45" i="1"/>
  <c r="G47" i="1" s="1"/>
  <c r="G38" i="1"/>
  <c r="G49" i="1" s="1"/>
  <c r="F39" i="1"/>
  <c r="F40" i="1"/>
  <c r="F49" i="1" s="1"/>
  <c r="F41" i="1"/>
  <c r="F50" i="1" s="1"/>
  <c r="F42" i="1"/>
  <c r="F51" i="1" s="1"/>
  <c r="F43" i="1"/>
  <c r="F52" i="1" s="1"/>
  <c r="F44" i="1"/>
  <c r="F45" i="1"/>
  <c r="F47" i="1" s="1"/>
  <c r="F38" i="1"/>
  <c r="I52" i="1" l="1"/>
  <c r="I53" i="1"/>
  <c r="J53" i="1"/>
  <c r="M51" i="1"/>
  <c r="J47" i="1"/>
  <c r="I49" i="1"/>
  <c r="I50" i="1"/>
  <c r="L47" i="1"/>
  <c r="M47" i="1"/>
  <c r="I51" i="1"/>
  <c r="M52" i="1"/>
  <c r="M48" i="1"/>
  <c r="L49" i="1"/>
  <c r="I48" i="1"/>
  <c r="J52" i="1"/>
</calcChain>
</file>

<file path=xl/sharedStrings.xml><?xml version="1.0" encoding="utf-8"?>
<sst xmlns="http://schemas.openxmlformats.org/spreadsheetml/2006/main" count="36" uniqueCount="36">
  <si>
    <t>Software Version</t>
  </si>
  <si>
    <t>2.01.12</t>
  </si>
  <si>
    <t>Experiment File Path:</t>
  </si>
  <si>
    <t>Protocol File Path:</t>
  </si>
  <si>
    <t>Plate Number</t>
  </si>
  <si>
    <t>Plate 3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</si>
  <si>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</si>
  <si>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</si>
  <si>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</si>
  <si>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</si>
  <si>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</si>
  <si>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</si>
  <si>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</si>
  <si>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</si>
  <si>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</si>
  <si>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Costar 96 white opaque</t>
  </si>
  <si>
    <t>Read</t>
  </si>
  <si>
    <t>Fluorescence Endpoint</t>
  </si>
  <si>
    <t>Full Plate</t>
  </si>
  <si>
    <t>Filter Set 1</t>
  </si>
  <si>
    <t>Excitation: 555, Emission: 583</t>
  </si>
  <si>
    <t>Optics: Bottom, Gain: 110</t>
  </si>
  <si>
    <t>Light Source: Xenon Flash, Lamp Energy: High</t>
  </si>
  <si>
    <t>Read Speed: Normal, Delay: 100 msec, Measurements/Data Point: 10</t>
  </si>
  <si>
    <t>Read Height: 7 mm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</si>
  <si>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</si>
  <si>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</si>
  <si>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</si>
  <si>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</si>
  <si>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</si>
  <si>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</si>
  <si>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</si>
  <si>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</si>
  <si>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</si>
  <si>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</si>
  <si>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off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</si>
</sst>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8DBCE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2nM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'Plate 3 - Sheet1'!$G$48:$G$54</c:f>
                <c:numCache>
                  <c:formatCode>General</c:formatCode>
                  <c:ptCount val="7"/>
                  <c:pt idx="0">
                    <c:v>49.911031957986111</c:v>
                  </c:pt>
                  <c:pt idx="1">
                    <c:v>22.769375143917422</c:v>
                  </c:pt>
                  <c:pt idx="2">
                    <c:v>21.270741511391755</c:v>
                  </c:pt>
                  <c:pt idx="3">
                    <c:v>118.8182552378959</c:v>
                  </c:pt>
                  <c:pt idx="4">
                    <c:v>114.58524240833886</c:v>
                  </c:pt>
                  <c:pt idx="5">
                    <c:v>109.41155738261334</c:v>
                  </c:pt>
                </c:numCache>
              </c:numRef>
            </c:plus>
            <c:minus>
              <c:numRef>
                <c:f>'Plate 3 - Sheet1'!$G$48:$G$54</c:f>
                <c:numCache>
                  <c:formatCode>General</c:formatCode>
                  <c:ptCount val="7"/>
                  <c:pt idx="0">
                    <c:v>49.911031957986111</c:v>
                  </c:pt>
                  <c:pt idx="1">
                    <c:v>22.769375143917422</c:v>
                  </c:pt>
                  <c:pt idx="2">
                    <c:v>21.270741511391755</c:v>
                  </c:pt>
                  <c:pt idx="3">
                    <c:v>118.8182552378959</c:v>
                  </c:pt>
                  <c:pt idx="4">
                    <c:v>114.58524240833886</c:v>
                  </c:pt>
                  <c:pt idx="5">
                    <c:v>109.41155738261334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3 - Sheet1'!$E$48:$E$54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</c:numCache>
            </c:numRef>
          </c:cat>
          <c:val>
            <c:numRef>
              <c:f>'Plate 3 - Sheet1'!$F$48:$F$54</c:f>
              <c:numCache>
                <c:formatCode>0.00</c:formatCode>
                <c:ptCount val="7"/>
                <c:pt idx="0">
                  <c:v>85.666666666666629</c:v>
                </c:pt>
                <c:pt idx="1">
                  <c:v>63.666666666666629</c:v>
                </c:pt>
                <c:pt idx="2">
                  <c:v>92</c:v>
                </c:pt>
                <c:pt idx="3">
                  <c:v>578.66666666666674</c:v>
                </c:pt>
                <c:pt idx="4">
                  <c:v>599.66666666666674</c:v>
                </c:pt>
                <c:pt idx="5">
                  <c:v>265.33333333333331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1-42D5-91B0-84DD2F3079E5}"/>
            </c:ext>
          </c:extLst>
        </c:ser>
        <c:ser>
          <c:idx val="1"/>
          <c:order val="1"/>
          <c:tx>
            <c:v>4nM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'Plate 3 - Sheet1'!$J$48:$J$54</c:f>
                <c:numCache>
                  <c:formatCode>General</c:formatCode>
                  <c:ptCount val="7"/>
                  <c:pt idx="0">
                    <c:v>38.221576221931102</c:v>
                  </c:pt>
                  <c:pt idx="1">
                    <c:v>32.782108941717993</c:v>
                  </c:pt>
                  <c:pt idx="2">
                    <c:v>31.169785940162562</c:v>
                  </c:pt>
                  <c:pt idx="3">
                    <c:v>32.683669044680741</c:v>
                  </c:pt>
                  <c:pt idx="4">
                    <c:v>33.065591380365987</c:v>
                  </c:pt>
                  <c:pt idx="5">
                    <c:v>56.352067890677759</c:v>
                  </c:pt>
                </c:numCache>
              </c:numRef>
            </c:plus>
            <c:minus>
              <c:numRef>
                <c:f>'Plate 3 - Sheet1'!$J$48:$J$54</c:f>
                <c:numCache>
                  <c:formatCode>General</c:formatCode>
                  <c:ptCount val="7"/>
                  <c:pt idx="0">
                    <c:v>38.221576221931102</c:v>
                  </c:pt>
                  <c:pt idx="1">
                    <c:v>32.782108941717993</c:v>
                  </c:pt>
                  <c:pt idx="2">
                    <c:v>31.169785940162562</c:v>
                  </c:pt>
                  <c:pt idx="3">
                    <c:v>32.683669044680741</c:v>
                  </c:pt>
                  <c:pt idx="4">
                    <c:v>33.065591380365987</c:v>
                  </c:pt>
                  <c:pt idx="5">
                    <c:v>56.352067890677759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3 - Sheet1'!$E$48:$E$54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</c:numCache>
            </c:numRef>
          </c:cat>
          <c:val>
            <c:numRef>
              <c:f>'Plate 3 - Sheet1'!$I$48:$I$54</c:f>
              <c:numCache>
                <c:formatCode>0.00</c:formatCode>
                <c:ptCount val="7"/>
                <c:pt idx="0">
                  <c:v>162.33333333333337</c:v>
                </c:pt>
                <c:pt idx="1">
                  <c:v>69</c:v>
                </c:pt>
                <c:pt idx="2">
                  <c:v>99.666666666666686</c:v>
                </c:pt>
                <c:pt idx="3">
                  <c:v>383.66666666666663</c:v>
                </c:pt>
                <c:pt idx="4">
                  <c:v>437</c:v>
                </c:pt>
                <c:pt idx="5">
                  <c:v>408.66666666666663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1-42D5-91B0-84DD2F3079E5}"/>
            </c:ext>
          </c:extLst>
        </c:ser>
        <c:ser>
          <c:idx val="2"/>
          <c:order val="2"/>
          <c:tx>
            <c:v>6nM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'Plate 3 - Sheet1'!$M$48:$M$54</c:f>
                <c:numCache>
                  <c:formatCode>General</c:formatCode>
                  <c:ptCount val="7"/>
                  <c:pt idx="0">
                    <c:v>37.741812945915093</c:v>
                  </c:pt>
                  <c:pt idx="1">
                    <c:v>39.592367390136644</c:v>
                  </c:pt>
                  <c:pt idx="2">
                    <c:v>39.265478193672593</c:v>
                  </c:pt>
                  <c:pt idx="3">
                    <c:v>79.62551238279238</c:v>
                  </c:pt>
                  <c:pt idx="4">
                    <c:v>99.701777539041117</c:v>
                  </c:pt>
                  <c:pt idx="5">
                    <c:v>106.19897467594602</c:v>
                  </c:pt>
                </c:numCache>
              </c:numRef>
            </c:plus>
            <c:minus>
              <c:numRef>
                <c:f>'Plate 3 - Sheet1'!$M$48:$M$54</c:f>
                <c:numCache>
                  <c:formatCode>General</c:formatCode>
                  <c:ptCount val="7"/>
                  <c:pt idx="0">
                    <c:v>37.741812945915093</c:v>
                  </c:pt>
                  <c:pt idx="1">
                    <c:v>39.592367390136644</c:v>
                  </c:pt>
                  <c:pt idx="2">
                    <c:v>39.265478193672593</c:v>
                  </c:pt>
                  <c:pt idx="3">
                    <c:v>79.62551238279238</c:v>
                  </c:pt>
                  <c:pt idx="4">
                    <c:v>99.701777539041117</c:v>
                  </c:pt>
                  <c:pt idx="5">
                    <c:v>106.19897467594602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3 - Sheet1'!$E$48:$E$54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</c:numCache>
            </c:numRef>
          </c:cat>
          <c:val>
            <c:numRef>
              <c:f>'Plate 3 - Sheet1'!$L$48:$L$54</c:f>
              <c:numCache>
                <c:formatCode>0.00</c:formatCode>
                <c:ptCount val="7"/>
                <c:pt idx="0">
                  <c:v>91</c:v>
                </c:pt>
                <c:pt idx="1">
                  <c:v>83.333333333333314</c:v>
                </c:pt>
                <c:pt idx="2">
                  <c:v>64</c:v>
                </c:pt>
                <c:pt idx="3">
                  <c:v>239.33333333333331</c:v>
                </c:pt>
                <c:pt idx="4">
                  <c:v>333.66666666666669</c:v>
                </c:pt>
                <c:pt idx="5">
                  <c:v>256.33333333333331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1-42D5-91B0-84DD2F307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891616"/>
        <c:axId val="444927040"/>
      </c:barChart>
      <c:catAx>
        <c:axId val="44489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Sequence length (bp)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27040"/>
        <c:crosses val="autoZero"/>
        <c:auto val="1"/>
        <c:lblAlgn val="ctr"/>
        <c:lblOffset val="100"/>
        <c:noMultiLvlLbl val="0"/>
      </c:catAx>
      <c:valAx>
        <c:axId val="4449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32</xdr:row>
      <xdr:rowOff>142875</xdr:rowOff>
    </xdr:from>
    <xdr:to>
      <xdr:col>23</xdr:col>
      <xdr:colOff>38100</xdr:colOff>
      <xdr:row>49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71E82-6201-49EB-97B0-9B3E58921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3"/>
  <sheetViews>
    <sheetView tabSelected="1" topLeftCell="C30" workbookViewId="0">
      <selection activeCell="F47" sqref="F47:M53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s="1" t="s">
        <v>0</v>
      </c>
      <c r="B2" s="1" t="s">
        <v>1</v>
      </c>
    </row>
    <row r="4" spans="1:2" x14ac:dyDescent="0.25">
      <c r="A4" s="1" t="s">
        <v>2</v>
      </c>
      <c r="B4" s="1"/>
    </row>
    <row r="5" spans="1:2" x14ac:dyDescent="0.25">
      <c r="A5" s="1" t="s">
        <v>3</v>
      </c>
      <c r="B5" s="1"/>
    </row>
    <row r="6" spans="1:2" x14ac:dyDescent="0.25">
      <c r="A6" s="1" t="s">
        <v>4</v>
      </c>
      <c r="B6" s="1" t="s">
        <v>5</v>
      </c>
    </row>
    <row r="7" spans="1:2" x14ac:dyDescent="0.25">
      <c r="A7" s="1" t="s">
        <v>6</v>
      </c>
      <c r="B7" s="2">
        <v>43665</v>
      </c>
    </row>
    <row r="8" spans="1:2" x14ac:dyDescent="0.25">
      <c r="A8" s="1" t="s">
        <v>7</v>
      </c>
      <c r="B8" s="3">
        <v>0.38503472222222218</v>
      </c>
    </row>
    <row r="9" spans="1:2" x14ac:dyDescent="0.25">
      <c r="A9" s="1" t="s">
        <v>8</v>
      </c>
      <c r="B9" s="1" t="s">
        <v>9</v>
      </c>
    </row>
    <row r="10" spans="1:2" x14ac:dyDescent="0.25">
      <c r="A10" s="1" t="s">
        <v>10</v>
      </c>
      <c r="B10" s="1">
        <v>268453</v>
      </c>
    </row>
    <row r="11" spans="1:2" x14ac:dyDescent="0.25">
      <c r="A11" s="1" t="s">
        <v>11</v>
      </c>
      <c r="B11" s="1" t="s">
        <v>12</v>
      </c>
    </row>
    <row r="13" spans="1:2" x14ac:dyDescent="0.25">
      <c r="A13" s="4" t="s">
        <v>13</v>
      </c>
      <c r="B13" s="1"/>
    </row>
    <row r="14" spans="1:2" ht="26.4" x14ac:dyDescent="0.25">
      <c r="A14" s="1" t="s">
        <v>14</v>
      </c>
      <c r="B14" s="1" t="s">
        <v>15</v>
      </c>
    </row>
    <row r="15" spans="1:2" ht="26.4" x14ac:dyDescent="0.25">
      <c r="A15" s="1" t="s">
        <v>16</v>
      </c>
      <c r="B15" s="1" t="s">
        <v>17</v>
      </c>
    </row>
    <row r="16" spans="1:2" x14ac:dyDescent="0.25">
      <c r="A16" s="1"/>
      <c r="B16" s="1" t="s">
        <v>18</v>
      </c>
    </row>
    <row r="17" spans="1:15" x14ac:dyDescent="0.25">
      <c r="A17" s="1"/>
      <c r="B17" s="1" t="s">
        <v>19</v>
      </c>
    </row>
    <row r="18" spans="1:15" ht="39.6" x14ac:dyDescent="0.25">
      <c r="A18" s="1"/>
      <c r="B18" s="1" t="s">
        <v>20</v>
      </c>
    </row>
    <row r="19" spans="1:15" ht="39.6" x14ac:dyDescent="0.25">
      <c r="A19" s="1"/>
      <c r="B19" s="1" t="s">
        <v>21</v>
      </c>
    </row>
    <row r="20" spans="1:15" ht="52.8" x14ac:dyDescent="0.25">
      <c r="A20" s="1"/>
      <c r="B20" s="1" t="s">
        <v>22</v>
      </c>
    </row>
    <row r="21" spans="1:15" ht="92.4" x14ac:dyDescent="0.25">
      <c r="A21" s="1"/>
      <c r="B21" s="1" t="s">
        <v>23</v>
      </c>
    </row>
    <row r="22" spans="1:15" ht="26.4" x14ac:dyDescent="0.25">
      <c r="A22" s="1"/>
      <c r="B22" s="1" t="s">
        <v>24</v>
      </c>
    </row>
    <row r="24" spans="1:15" x14ac:dyDescent="0.25">
      <c r="A24" s="4" t="s">
        <v>25</v>
      </c>
      <c r="B24" s="1"/>
    </row>
    <row r="25" spans="1:15" x14ac:dyDescent="0.25">
      <c r="A25" s="1" t="s">
        <v>26</v>
      </c>
      <c r="B25" s="1">
        <v>28.2</v>
      </c>
    </row>
    <row r="27" spans="1:15" x14ac:dyDescent="0.2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x14ac:dyDescent="0.25">
      <c r="B28" s="6" t="s">
        <v>27</v>
      </c>
      <c r="C28" s="7">
        <v>306</v>
      </c>
      <c r="D28" s="8">
        <v>255</v>
      </c>
      <c r="E28" s="8">
        <v>286</v>
      </c>
      <c r="F28" s="9">
        <v>369</v>
      </c>
      <c r="G28" s="7">
        <v>341</v>
      </c>
      <c r="H28" s="9">
        <v>378</v>
      </c>
      <c r="I28" s="7">
        <v>322</v>
      </c>
      <c r="J28" s="9">
        <v>375</v>
      </c>
      <c r="K28" s="9">
        <v>380</v>
      </c>
      <c r="L28" s="10">
        <v>443</v>
      </c>
      <c r="M28" s="9">
        <v>373</v>
      </c>
      <c r="N28" s="9">
        <v>374</v>
      </c>
      <c r="O28" s="11">
        <v>555583</v>
      </c>
    </row>
    <row r="29" spans="1:15" x14ac:dyDescent="0.25">
      <c r="B29" s="6" t="s">
        <v>28</v>
      </c>
      <c r="C29" s="7">
        <v>318</v>
      </c>
      <c r="D29" s="8">
        <v>284</v>
      </c>
      <c r="E29" s="8">
        <v>280</v>
      </c>
      <c r="F29" s="9">
        <v>390</v>
      </c>
      <c r="G29" s="10">
        <v>449</v>
      </c>
      <c r="H29" s="12">
        <v>506</v>
      </c>
      <c r="I29" s="12">
        <v>483</v>
      </c>
      <c r="J29" s="13">
        <v>548</v>
      </c>
      <c r="K29" s="12">
        <v>533</v>
      </c>
      <c r="L29" s="12">
        <v>514</v>
      </c>
      <c r="M29" s="10">
        <v>477</v>
      </c>
      <c r="N29" s="10">
        <v>472</v>
      </c>
      <c r="O29" s="11">
        <v>555583</v>
      </c>
    </row>
    <row r="30" spans="1:15" x14ac:dyDescent="0.25">
      <c r="B30" s="6" t="s">
        <v>29</v>
      </c>
      <c r="C30" s="8">
        <v>285</v>
      </c>
      <c r="D30" s="8">
        <v>234</v>
      </c>
      <c r="E30" s="8">
        <v>273</v>
      </c>
      <c r="F30" s="9">
        <v>405</v>
      </c>
      <c r="G30" s="10">
        <v>445</v>
      </c>
      <c r="H30" s="10">
        <v>429</v>
      </c>
      <c r="I30" s="9">
        <v>403</v>
      </c>
      <c r="J30" s="10">
        <v>451</v>
      </c>
      <c r="K30" s="10">
        <v>430</v>
      </c>
      <c r="L30" s="10">
        <v>449</v>
      </c>
      <c r="M30" s="12">
        <v>500</v>
      </c>
      <c r="N30" s="12">
        <v>491</v>
      </c>
      <c r="O30" s="11">
        <v>555583</v>
      </c>
    </row>
    <row r="31" spans="1:15" x14ac:dyDescent="0.25">
      <c r="B31" s="6" t="s">
        <v>30</v>
      </c>
      <c r="C31" s="7">
        <v>301</v>
      </c>
      <c r="D31" s="8">
        <v>294</v>
      </c>
      <c r="E31" s="8">
        <v>287</v>
      </c>
      <c r="F31" s="10">
        <v>455</v>
      </c>
      <c r="G31" s="10">
        <v>472</v>
      </c>
      <c r="H31" s="10">
        <v>437</v>
      </c>
      <c r="I31" s="10">
        <v>437</v>
      </c>
      <c r="J31" s="10">
        <v>461</v>
      </c>
      <c r="K31" s="10">
        <v>478</v>
      </c>
      <c r="L31" s="10">
        <v>431</v>
      </c>
      <c r="M31" s="10">
        <v>469</v>
      </c>
      <c r="N31" s="10">
        <v>482</v>
      </c>
      <c r="O31" s="11">
        <v>555583</v>
      </c>
    </row>
    <row r="32" spans="1:15" x14ac:dyDescent="0.25">
      <c r="B32" s="6" t="s">
        <v>31</v>
      </c>
      <c r="C32" s="7">
        <v>299</v>
      </c>
      <c r="D32" s="8">
        <v>280</v>
      </c>
      <c r="E32" s="7">
        <v>315</v>
      </c>
      <c r="F32" s="14">
        <v>823</v>
      </c>
      <c r="G32" s="15">
        <v>1102</v>
      </c>
      <c r="H32" s="16">
        <v>899</v>
      </c>
      <c r="I32" s="17">
        <v>732</v>
      </c>
      <c r="J32" s="17">
        <v>770</v>
      </c>
      <c r="K32" s="18">
        <v>726</v>
      </c>
      <c r="L32" s="13">
        <v>606</v>
      </c>
      <c r="M32" s="17">
        <v>736</v>
      </c>
      <c r="N32" s="13">
        <v>566</v>
      </c>
      <c r="O32" s="11">
        <v>555583</v>
      </c>
    </row>
    <row r="33" spans="2:15" x14ac:dyDescent="0.25">
      <c r="B33" s="6" t="s">
        <v>32</v>
      </c>
      <c r="C33" s="7">
        <v>319</v>
      </c>
      <c r="D33" s="8">
        <v>274</v>
      </c>
      <c r="E33" s="7">
        <v>315</v>
      </c>
      <c r="F33" s="15">
        <v>1102</v>
      </c>
      <c r="G33" s="19">
        <v>961</v>
      </c>
      <c r="H33" s="14">
        <v>824</v>
      </c>
      <c r="I33" s="14">
        <v>822</v>
      </c>
      <c r="J33" s="14">
        <v>793</v>
      </c>
      <c r="K33" s="17">
        <v>773</v>
      </c>
      <c r="L33" s="20">
        <v>654</v>
      </c>
      <c r="M33" s="16">
        <v>863</v>
      </c>
      <c r="N33" s="18">
        <v>674</v>
      </c>
      <c r="O33" s="11">
        <v>555583</v>
      </c>
    </row>
    <row r="34" spans="2:15" x14ac:dyDescent="0.25">
      <c r="B34" s="6" t="s">
        <v>33</v>
      </c>
      <c r="C34" s="8">
        <v>293</v>
      </c>
      <c r="D34" s="8">
        <v>259</v>
      </c>
      <c r="E34" s="7">
        <v>302</v>
      </c>
      <c r="F34" s="18">
        <v>688</v>
      </c>
      <c r="G34" s="18">
        <v>720</v>
      </c>
      <c r="H34" s="10">
        <v>476</v>
      </c>
      <c r="I34" s="14">
        <v>812</v>
      </c>
      <c r="J34" s="14">
        <v>793</v>
      </c>
      <c r="K34" s="18">
        <v>698</v>
      </c>
      <c r="L34" s="20">
        <v>616</v>
      </c>
      <c r="M34" s="17">
        <v>791</v>
      </c>
      <c r="N34" s="13">
        <v>552</v>
      </c>
      <c r="O34" s="11">
        <v>555583</v>
      </c>
    </row>
    <row r="35" spans="2:15" x14ac:dyDescent="0.25">
      <c r="B35" s="6" t="s">
        <v>34</v>
      </c>
      <c r="C35" s="7">
        <v>324</v>
      </c>
      <c r="D35" s="7">
        <v>330</v>
      </c>
      <c r="E35" s="8">
        <v>290</v>
      </c>
      <c r="F35" s="9">
        <v>415</v>
      </c>
      <c r="G35" s="10">
        <v>466</v>
      </c>
      <c r="H35" s="10">
        <v>452</v>
      </c>
      <c r="I35" s="10">
        <v>445</v>
      </c>
      <c r="J35" s="10">
        <v>442</v>
      </c>
      <c r="K35" s="12">
        <v>525</v>
      </c>
      <c r="L35" s="10">
        <v>447</v>
      </c>
      <c r="M35" s="12">
        <v>521</v>
      </c>
      <c r="N35" s="13">
        <v>582</v>
      </c>
      <c r="O35" s="11">
        <v>555583</v>
      </c>
    </row>
    <row r="38" spans="2:15" x14ac:dyDescent="0.25">
      <c r="F38">
        <f>AVERAGE(F28:H28)</f>
        <v>362.66666666666669</v>
      </c>
      <c r="G38">
        <f>_xlfn.STDEV.P(F28:H28)</f>
        <v>15.755069730795297</v>
      </c>
      <c r="I38">
        <f>AVERAGE(I28:K28)</f>
        <v>359</v>
      </c>
      <c r="J38">
        <f>_xlfn.STDEV.P(I28:K28)</f>
        <v>26.242459234352765</v>
      </c>
      <c r="L38">
        <f>AVERAGE(L28:N28)</f>
        <v>396.66666666666669</v>
      </c>
      <c r="M38">
        <f>_xlfn.STDEV.P(L28:N28)</f>
        <v>32.765157645821809</v>
      </c>
    </row>
    <row r="39" spans="2:15" x14ac:dyDescent="0.25">
      <c r="F39">
        <f t="shared" ref="F39:F45" si="0">AVERAGE(F29:H29)</f>
        <v>448.33333333333331</v>
      </c>
      <c r="G39">
        <f t="shared" ref="G39:G45" si="1">_xlfn.STDEV.P(F29:H29)</f>
        <v>47.359147890232236</v>
      </c>
      <c r="I39">
        <f t="shared" ref="I39:I45" si="2">AVERAGE(I29:K29)</f>
        <v>521.33333333333337</v>
      </c>
      <c r="J39">
        <f t="shared" ref="J39:J45" si="3">_xlfn.STDEV.P(I29:K29)</f>
        <v>27.788886667555111</v>
      </c>
      <c r="L39">
        <f t="shared" ref="L39:L45" si="4">AVERAGE(L29:N29)</f>
        <v>487.66666666666669</v>
      </c>
      <c r="M39">
        <f t="shared" ref="M39:M45" si="5">_xlfn.STDEV.P(L29:N29)</f>
        <v>18.732028424302822</v>
      </c>
    </row>
    <row r="40" spans="2:15" x14ac:dyDescent="0.25">
      <c r="F40">
        <f t="shared" si="0"/>
        <v>426.33333333333331</v>
      </c>
      <c r="G40">
        <f t="shared" si="1"/>
        <v>16.438437341250605</v>
      </c>
      <c r="I40">
        <f t="shared" si="2"/>
        <v>428</v>
      </c>
      <c r="J40">
        <f t="shared" si="3"/>
        <v>19.646882704388499</v>
      </c>
      <c r="L40">
        <f t="shared" si="4"/>
        <v>480</v>
      </c>
      <c r="M40">
        <f t="shared" si="5"/>
        <v>22.22611077089287</v>
      </c>
    </row>
    <row r="41" spans="2:15" x14ac:dyDescent="0.25">
      <c r="F41">
        <f t="shared" si="0"/>
        <v>454.66666666666669</v>
      </c>
      <c r="G41">
        <f t="shared" si="1"/>
        <v>14.290634073484011</v>
      </c>
      <c r="I41">
        <f t="shared" si="2"/>
        <v>458.66666666666669</v>
      </c>
      <c r="J41">
        <f t="shared" si="3"/>
        <v>16.819301082057152</v>
      </c>
      <c r="L41">
        <f t="shared" si="4"/>
        <v>460.66666666666669</v>
      </c>
      <c r="M41">
        <f t="shared" si="5"/>
        <v>21.63844315615664</v>
      </c>
    </row>
    <row r="42" spans="2:15" x14ac:dyDescent="0.25">
      <c r="F42">
        <f t="shared" si="0"/>
        <v>941.33333333333337</v>
      </c>
      <c r="G42">
        <f t="shared" si="1"/>
        <v>117.76907724676947</v>
      </c>
      <c r="I42">
        <f t="shared" si="2"/>
        <v>742.66666666666663</v>
      </c>
      <c r="J42">
        <f t="shared" si="3"/>
        <v>19.48218559493661</v>
      </c>
      <c r="L42">
        <f t="shared" si="4"/>
        <v>636</v>
      </c>
      <c r="M42">
        <f t="shared" si="5"/>
        <v>72.571803523590802</v>
      </c>
    </row>
    <row r="43" spans="2:15" x14ac:dyDescent="0.25">
      <c r="F43">
        <f t="shared" si="0"/>
        <v>962.33333333333337</v>
      </c>
      <c r="G43">
        <f t="shared" si="1"/>
        <v>113.49694073214289</v>
      </c>
      <c r="I43">
        <f t="shared" si="2"/>
        <v>796</v>
      </c>
      <c r="J43">
        <f t="shared" si="3"/>
        <v>20.11632835948615</v>
      </c>
      <c r="L43">
        <f t="shared" si="4"/>
        <v>730.33333333333337</v>
      </c>
      <c r="M43">
        <f t="shared" si="5"/>
        <v>94.164159258652589</v>
      </c>
    </row>
    <row r="44" spans="2:15" x14ac:dyDescent="0.25">
      <c r="F44">
        <f t="shared" si="0"/>
        <v>628</v>
      </c>
      <c r="G44">
        <f t="shared" si="1"/>
        <v>108.27126427019621</v>
      </c>
      <c r="I44">
        <f t="shared" si="2"/>
        <v>767.66666666666663</v>
      </c>
      <c r="J44">
        <f t="shared" si="3"/>
        <v>49.868716535408133</v>
      </c>
      <c r="L44">
        <f t="shared" si="4"/>
        <v>653</v>
      </c>
      <c r="M44">
        <f t="shared" si="5"/>
        <v>101.01815018434394</v>
      </c>
    </row>
    <row r="45" spans="2:15" x14ac:dyDescent="0.25">
      <c r="F45">
        <f t="shared" si="0"/>
        <v>444.33333333333331</v>
      </c>
      <c r="G45">
        <f t="shared" si="1"/>
        <v>21.514852750806568</v>
      </c>
      <c r="I45">
        <f t="shared" si="2"/>
        <v>470.66666666666669</v>
      </c>
      <c r="J45">
        <f t="shared" si="3"/>
        <v>38.438984840335671</v>
      </c>
      <c r="L45">
        <f t="shared" si="4"/>
        <v>516.66666666666663</v>
      </c>
      <c r="M45">
        <f t="shared" si="5"/>
        <v>55.19863122296502</v>
      </c>
    </row>
    <row r="47" spans="2:15" x14ac:dyDescent="0.25">
      <c r="E47" t="s">
        <v>35</v>
      </c>
      <c r="F47" s="21">
        <f>F45-F$38</f>
        <v>81.666666666666629</v>
      </c>
      <c r="G47" s="21">
        <f>SQRT(G45^2+G$38^2)</f>
        <v>26.666666666666668</v>
      </c>
      <c r="H47" s="21"/>
      <c r="I47" s="21">
        <f>I45-I$38</f>
        <v>111.66666666666669</v>
      </c>
      <c r="J47" s="21">
        <f>SQRT(J45^2+J$38^2)</f>
        <v>46.542692468552161</v>
      </c>
      <c r="K47" s="21"/>
      <c r="L47" s="21">
        <f>L45-L$38</f>
        <v>119.99999999999994</v>
      </c>
      <c r="M47" s="21">
        <f>SQRT(M45^2+M$38^2)</f>
        <v>64.190688144344151</v>
      </c>
    </row>
    <row r="48" spans="2:15" x14ac:dyDescent="0.25">
      <c r="E48">
        <v>11</v>
      </c>
      <c r="F48" s="21">
        <f>F39-F$38</f>
        <v>85.666666666666629</v>
      </c>
      <c r="G48" s="21">
        <f>SQRT(G39^2+G$38^2)</f>
        <v>49.911031957986111</v>
      </c>
      <c r="H48" s="21"/>
      <c r="I48" s="21">
        <f>I39-I$38</f>
        <v>162.33333333333337</v>
      </c>
      <c r="J48" s="21">
        <f>SQRT(J39^2+J$38^2)</f>
        <v>38.221576221931102</v>
      </c>
      <c r="K48" s="21"/>
      <c r="L48" s="21">
        <f>L39-L$38</f>
        <v>91</v>
      </c>
      <c r="M48" s="21">
        <f>SQRT(M39^2+M$38^2)</f>
        <v>37.741812945915093</v>
      </c>
    </row>
    <row r="49" spans="5:13" x14ac:dyDescent="0.25">
      <c r="E49">
        <v>14</v>
      </c>
      <c r="F49" s="21">
        <f t="shared" ref="F49:F54" si="6">F40-F$38</f>
        <v>63.666666666666629</v>
      </c>
      <c r="G49" s="21">
        <f t="shared" ref="G49:G54" si="7">SQRT(G40^2+G$38^2)</f>
        <v>22.769375143917422</v>
      </c>
      <c r="H49" s="21"/>
      <c r="I49" s="21">
        <f t="shared" ref="I49:I54" si="8">I40-I$38</f>
        <v>69</v>
      </c>
      <c r="J49" s="21">
        <f t="shared" ref="J49:J54" si="9">SQRT(J40^2+J$38^2)</f>
        <v>32.782108941717993</v>
      </c>
      <c r="K49" s="21"/>
      <c r="L49" s="21">
        <f t="shared" ref="L49:L54" si="10">L40-L$38</f>
        <v>83.333333333333314</v>
      </c>
      <c r="M49" s="21">
        <f t="shared" ref="M49:M54" si="11">SQRT(M40^2+M$38^2)</f>
        <v>39.592367390136644</v>
      </c>
    </row>
    <row r="50" spans="5:13" x14ac:dyDescent="0.25">
      <c r="E50">
        <v>17</v>
      </c>
      <c r="F50" s="21">
        <f t="shared" si="6"/>
        <v>92</v>
      </c>
      <c r="G50" s="21">
        <f t="shared" si="7"/>
        <v>21.270741511391755</v>
      </c>
      <c r="H50" s="21"/>
      <c r="I50" s="21">
        <f t="shared" si="8"/>
        <v>99.666666666666686</v>
      </c>
      <c r="J50" s="21">
        <f t="shared" si="9"/>
        <v>31.169785940162562</v>
      </c>
      <c r="K50" s="21"/>
      <c r="L50" s="21">
        <f t="shared" si="10"/>
        <v>64</v>
      </c>
      <c r="M50" s="21">
        <f t="shared" si="11"/>
        <v>39.265478193672593</v>
      </c>
    </row>
    <row r="51" spans="5:13" x14ac:dyDescent="0.25">
      <c r="E51">
        <v>18</v>
      </c>
      <c r="F51" s="21">
        <f t="shared" si="6"/>
        <v>578.66666666666674</v>
      </c>
      <c r="G51" s="21">
        <f t="shared" si="7"/>
        <v>118.8182552378959</v>
      </c>
      <c r="H51" s="21"/>
      <c r="I51" s="21">
        <f t="shared" si="8"/>
        <v>383.66666666666663</v>
      </c>
      <c r="J51" s="21">
        <f t="shared" si="9"/>
        <v>32.683669044680741</v>
      </c>
      <c r="K51" s="21"/>
      <c r="L51" s="21">
        <f t="shared" si="10"/>
        <v>239.33333333333331</v>
      </c>
      <c r="M51" s="21">
        <f t="shared" si="11"/>
        <v>79.62551238279238</v>
      </c>
    </row>
    <row r="52" spans="5:13" x14ac:dyDescent="0.25">
      <c r="E52">
        <v>19</v>
      </c>
      <c r="F52" s="21">
        <f t="shared" si="6"/>
        <v>599.66666666666674</v>
      </c>
      <c r="G52" s="21">
        <f t="shared" si="7"/>
        <v>114.58524240833886</v>
      </c>
      <c r="H52" s="21"/>
      <c r="I52" s="21">
        <f t="shared" si="8"/>
        <v>437</v>
      </c>
      <c r="J52" s="21">
        <f t="shared" si="9"/>
        <v>33.065591380365987</v>
      </c>
      <c r="K52" s="21"/>
      <c r="L52" s="21">
        <f t="shared" si="10"/>
        <v>333.66666666666669</v>
      </c>
      <c r="M52" s="21">
        <f t="shared" si="11"/>
        <v>99.701777539041117</v>
      </c>
    </row>
    <row r="53" spans="5:13" x14ac:dyDescent="0.25">
      <c r="E53">
        <v>20</v>
      </c>
      <c r="F53" s="21">
        <f t="shared" si="6"/>
        <v>265.33333333333331</v>
      </c>
      <c r="G53" s="21">
        <f t="shared" si="7"/>
        <v>109.41155738261334</v>
      </c>
      <c r="H53" s="21"/>
      <c r="I53" s="21">
        <f t="shared" si="8"/>
        <v>408.66666666666663</v>
      </c>
      <c r="J53" s="21">
        <f t="shared" si="9"/>
        <v>56.352067890677759</v>
      </c>
      <c r="K53" s="21"/>
      <c r="L53" s="21">
        <f t="shared" si="10"/>
        <v>256.33333333333331</v>
      </c>
      <c r="M53" s="21">
        <f t="shared" si="11"/>
        <v>106.19897467594602</v>
      </c>
    </row>
  </sheetData>
  <phoneticPr fontId="0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3 -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Noireaux Lab User</dc:creator>
  <cp:lastModifiedBy>Aset Khakimzhan</cp:lastModifiedBy>
  <dcterms:created xsi:type="dcterms:W3CDTF">2011-01-18T20:51:17Z</dcterms:created>
  <dcterms:modified xsi:type="dcterms:W3CDTF">2020-01-16T21:58:41Z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