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eaa6f54e50ae22f/Projects/Beursfuif/"/>
    </mc:Choice>
  </mc:AlternateContent>
  <bookViews>
    <workbookView xWindow="0" yWindow="72" windowWidth="10512" windowHeight="7236"/>
  </bookViews>
  <sheets>
    <sheet name="Blad1" sheetId="1" r:id="rId1"/>
    <sheet name="Blad2" sheetId="2" r:id="rId2"/>
    <sheet name="Blad3" sheetId="3" r:id="rId3"/>
  </sheets>
  <calcPr calcId="152511"/>
  <fileRecoveryPr repairLoad="1"/>
</workbook>
</file>

<file path=xl/calcChain.xml><?xml version="1.0" encoding="utf-8"?>
<calcChain xmlns="http://schemas.openxmlformats.org/spreadsheetml/2006/main">
  <c r="I89" i="1" l="1"/>
  <c r="I90" i="1"/>
  <c r="I91" i="1"/>
  <c r="I92" i="1"/>
  <c r="I93" i="1"/>
  <c r="I94" i="1"/>
  <c r="I95" i="1"/>
  <c r="I96" i="1"/>
  <c r="I97" i="1"/>
  <c r="I98" i="1"/>
  <c r="I88" i="1"/>
  <c r="I71" i="1"/>
  <c r="B72" i="1"/>
  <c r="B73" i="1"/>
  <c r="B74" i="1"/>
  <c r="B75" i="1"/>
  <c r="B76" i="1"/>
  <c r="B77" i="1"/>
  <c r="B78" i="1"/>
  <c r="B79" i="1"/>
  <c r="B80" i="1"/>
  <c r="B81" i="1"/>
  <c r="B71" i="1"/>
  <c r="B55" i="1"/>
  <c r="B56" i="1"/>
  <c r="B57" i="1"/>
  <c r="B58" i="1"/>
  <c r="B59" i="1"/>
  <c r="B60" i="1"/>
  <c r="B61" i="1"/>
  <c r="B62" i="1"/>
  <c r="B63" i="1"/>
  <c r="B64" i="1"/>
  <c r="B54" i="1"/>
  <c r="B38" i="1"/>
  <c r="B39" i="1"/>
  <c r="B40" i="1"/>
  <c r="B41" i="1"/>
  <c r="B42" i="1"/>
  <c r="B43" i="1"/>
  <c r="B44" i="1"/>
  <c r="B45" i="1"/>
  <c r="B46" i="1"/>
  <c r="B47" i="1"/>
  <c r="B37" i="1"/>
  <c r="J89" i="1" l="1"/>
  <c r="J90" i="1"/>
  <c r="J91" i="1"/>
  <c r="J92" i="1"/>
  <c r="J93" i="1"/>
  <c r="J94" i="1"/>
  <c r="J95" i="1"/>
  <c r="J96" i="1"/>
  <c r="J97" i="1"/>
  <c r="J98" i="1"/>
  <c r="J88" i="1"/>
  <c r="J72" i="1"/>
  <c r="J73" i="1"/>
  <c r="J74" i="1"/>
  <c r="J75" i="1"/>
  <c r="J76" i="1"/>
  <c r="J77" i="1"/>
  <c r="J78" i="1"/>
  <c r="J79" i="1"/>
  <c r="J80" i="1"/>
  <c r="J81" i="1"/>
  <c r="J71" i="1"/>
  <c r="J55" i="1"/>
  <c r="J56" i="1"/>
  <c r="J57" i="1"/>
  <c r="J58" i="1"/>
  <c r="J59" i="1"/>
  <c r="J60" i="1"/>
  <c r="J61" i="1"/>
  <c r="J62" i="1"/>
  <c r="J63" i="1"/>
  <c r="J64" i="1"/>
  <c r="J54" i="1"/>
  <c r="J40" i="1"/>
  <c r="J37" i="1"/>
  <c r="J38" i="1"/>
  <c r="J41" i="1"/>
  <c r="J42" i="1"/>
  <c r="J43" i="1"/>
  <c r="J44" i="1"/>
  <c r="J45" i="1"/>
  <c r="J46" i="1"/>
  <c r="J47" i="1"/>
  <c r="J39" i="1"/>
  <c r="G89" i="1"/>
  <c r="G90" i="1"/>
  <c r="G91" i="1"/>
  <c r="G92" i="1"/>
  <c r="G93" i="1"/>
  <c r="G94" i="1"/>
  <c r="G95" i="1"/>
  <c r="G96" i="1"/>
  <c r="G97" i="1"/>
  <c r="G98" i="1"/>
  <c r="G88" i="1"/>
  <c r="C100" i="1"/>
  <c r="G81" i="1"/>
  <c r="G80" i="1"/>
  <c r="G79" i="1"/>
  <c r="G78" i="1"/>
  <c r="G77" i="1"/>
  <c r="G76" i="1"/>
  <c r="G75" i="1"/>
  <c r="G74" i="1"/>
  <c r="G73" i="1"/>
  <c r="G72" i="1"/>
  <c r="G71" i="1"/>
  <c r="C83" i="1"/>
  <c r="G64" i="1"/>
  <c r="G63" i="1"/>
  <c r="G62" i="1"/>
  <c r="G61" i="1"/>
  <c r="G60" i="1"/>
  <c r="G59" i="1"/>
  <c r="G58" i="1"/>
  <c r="G57" i="1"/>
  <c r="G56" i="1"/>
  <c r="G55" i="1"/>
  <c r="G54" i="1"/>
  <c r="C66" i="1"/>
  <c r="G38" i="1"/>
  <c r="G39" i="1"/>
  <c r="G40" i="1"/>
  <c r="G41" i="1"/>
  <c r="G42" i="1"/>
  <c r="G43" i="1"/>
  <c r="G44" i="1"/>
  <c r="G45" i="1"/>
  <c r="G46" i="1"/>
  <c r="G47" i="1"/>
  <c r="G37" i="1"/>
  <c r="C32" i="1"/>
  <c r="I38" i="1" s="1"/>
  <c r="C15" i="1"/>
  <c r="H88" i="1" l="1"/>
  <c r="H95" i="1"/>
  <c r="H91" i="1"/>
  <c r="H98" i="1"/>
  <c r="H94" i="1"/>
  <c r="H90" i="1"/>
  <c r="H97" i="1"/>
  <c r="H93" i="1"/>
  <c r="H89" i="1"/>
  <c r="K89" i="1" s="1"/>
  <c r="B89" i="1" s="1"/>
  <c r="H96" i="1"/>
  <c r="H92" i="1"/>
  <c r="H37" i="1"/>
  <c r="H46" i="1"/>
  <c r="H44" i="1"/>
  <c r="H42" i="1"/>
  <c r="H40" i="1"/>
  <c r="H38" i="1"/>
  <c r="K38" i="1" s="1"/>
  <c r="I47" i="1"/>
  <c r="I45" i="1"/>
  <c r="I43" i="1"/>
  <c r="I41" i="1"/>
  <c r="I39" i="1"/>
  <c r="H47" i="1"/>
  <c r="H45" i="1"/>
  <c r="H43" i="1"/>
  <c r="H41" i="1"/>
  <c r="H39" i="1"/>
  <c r="I37" i="1"/>
  <c r="I46" i="1"/>
  <c r="I44" i="1"/>
  <c r="I42" i="1"/>
  <c r="I40" i="1"/>
  <c r="C49" i="1"/>
  <c r="I79" i="1" s="1"/>
  <c r="K98" i="1" l="1"/>
  <c r="B98" i="1" s="1"/>
  <c r="H76" i="1"/>
  <c r="K92" i="1"/>
  <c r="B92" i="1" s="1"/>
  <c r="K91" i="1"/>
  <c r="B91" i="1" s="1"/>
  <c r="H73" i="1"/>
  <c r="I77" i="1"/>
  <c r="H71" i="1"/>
  <c r="K71" i="1" s="1"/>
  <c r="H75" i="1"/>
  <c r="K75" i="1" s="1"/>
  <c r="I75" i="1"/>
  <c r="H80" i="1"/>
  <c r="K97" i="1"/>
  <c r="B97" i="1" s="1"/>
  <c r="I80" i="1"/>
  <c r="I72" i="1"/>
  <c r="I81" i="1"/>
  <c r="I74" i="1"/>
  <c r="H79" i="1"/>
  <c r="K79" i="1" s="1"/>
  <c r="I57" i="1"/>
  <c r="I61" i="1"/>
  <c r="I54" i="1"/>
  <c r="H58" i="1"/>
  <c r="K58" i="1" s="1"/>
  <c r="H62" i="1"/>
  <c r="I58" i="1"/>
  <c r="I62" i="1"/>
  <c r="K62" i="1" s="1"/>
  <c r="H55" i="1"/>
  <c r="K55" i="1" s="1"/>
  <c r="H59" i="1"/>
  <c r="I55" i="1"/>
  <c r="I59" i="1"/>
  <c r="I63" i="1"/>
  <c r="H56" i="1"/>
  <c r="H60" i="1"/>
  <c r="H64" i="1"/>
  <c r="H63" i="1"/>
  <c r="K63" i="1" s="1"/>
  <c r="I56" i="1"/>
  <c r="I60" i="1"/>
  <c r="I64" i="1"/>
  <c r="H57" i="1"/>
  <c r="K57" i="1" s="1"/>
  <c r="H61" i="1"/>
  <c r="K61" i="1" s="1"/>
  <c r="H54" i="1"/>
  <c r="K93" i="1"/>
  <c r="B93" i="1" s="1"/>
  <c r="I73" i="1"/>
  <c r="H78" i="1"/>
  <c r="K96" i="1"/>
  <c r="B96" i="1" s="1"/>
  <c r="H77" i="1"/>
  <c r="K77" i="1" s="1"/>
  <c r="K95" i="1"/>
  <c r="B95" i="1" s="1"/>
  <c r="I76" i="1"/>
  <c r="H81" i="1"/>
  <c r="K81" i="1" s="1"/>
  <c r="K88" i="1"/>
  <c r="B88" i="1" s="1"/>
  <c r="H74" i="1"/>
  <c r="K74" i="1" s="1"/>
  <c r="K90" i="1"/>
  <c r="B90" i="1" s="1"/>
  <c r="K94" i="1"/>
  <c r="B94" i="1" s="1"/>
  <c r="I78" i="1"/>
  <c r="H72" i="1"/>
  <c r="K72" i="1" s="1"/>
  <c r="K41" i="1"/>
  <c r="K45" i="1"/>
  <c r="K42" i="1"/>
  <c r="K46" i="1"/>
  <c r="K39" i="1"/>
  <c r="K43" i="1"/>
  <c r="K40" i="1"/>
  <c r="K44" i="1"/>
  <c r="K37" i="1"/>
  <c r="K47" i="1"/>
  <c r="K76" i="1" l="1"/>
  <c r="K64" i="1"/>
  <c r="K73" i="1"/>
  <c r="K54" i="1"/>
  <c r="K60" i="1"/>
  <c r="K78" i="1"/>
  <c r="K56" i="1"/>
  <c r="K59" i="1"/>
  <c r="K80" i="1"/>
</calcChain>
</file>

<file path=xl/sharedStrings.xml><?xml version="1.0" encoding="utf-8"?>
<sst xmlns="http://schemas.openxmlformats.org/spreadsheetml/2006/main" count="171" uniqueCount="61">
  <si>
    <t>Drank</t>
  </si>
  <si>
    <t>Bier</t>
  </si>
  <si>
    <t>St-Bernardus Triple</t>
  </si>
  <si>
    <t>Kriek</t>
  </si>
  <si>
    <t>Hommel</t>
  </si>
  <si>
    <t>Keizer Karel</t>
  </si>
  <si>
    <t>Cola</t>
  </si>
  <si>
    <t>Limonade</t>
  </si>
  <si>
    <t>Ice-Tea</t>
  </si>
  <si>
    <t>Water</t>
  </si>
  <si>
    <t>Witte Wijn</t>
  </si>
  <si>
    <t>Rosé</t>
  </si>
  <si>
    <t>Prijs</t>
  </si>
  <si>
    <t>Aantal</t>
  </si>
  <si>
    <t>Totaal</t>
  </si>
  <si>
    <t>Startprijs</t>
  </si>
  <si>
    <t>Factor1gs</t>
  </si>
  <si>
    <t>Factor1gd</t>
  </si>
  <si>
    <t>Factor1ks</t>
  </si>
  <si>
    <t>Factor1kd</t>
  </si>
  <si>
    <t>Omschrijving</t>
  </si>
  <si>
    <t>Onder het motto dat we het best niet te wiskundig houden, denk ik dat we ons moeten beperken tot het analyseren van enkele typerende waarden:</t>
  </si>
  <si>
    <t>3de interval (nieuw)</t>
  </si>
  <si>
    <t>2de interval (huidig)</t>
  </si>
  <si>
    <t>Eerste interval (vorig)</t>
  </si>
  <si>
    <t>(1)</t>
  </si>
  <si>
    <t>HuidigTotaal - VorigTotaal</t>
  </si>
  <si>
    <t>HuidigVerbruikDrank - VorigVerbruikDrank</t>
  </si>
  <si>
    <t>(2)</t>
  </si>
  <si>
    <t>(3)</t>
  </si>
  <si>
    <t>(1) &gt;= 0</t>
  </si>
  <si>
    <t>Meer van HuidigeDrank gedronken</t>
  </si>
  <si>
    <t>(2) &gt;= 0</t>
  </si>
  <si>
    <t>In totaal meer gedronken</t>
  </si>
  <si>
    <t>(3) &gt; 0</t>
  </si>
  <si>
    <t>(3) &lt; 0</t>
  </si>
  <si>
    <t>Procentueel meer HuidigeDrank gedronken</t>
  </si>
  <si>
    <t>Procentueel minder HuidigeDrank gedronken</t>
  </si>
  <si>
    <t>(2) &lt; 0</t>
  </si>
  <si>
    <t>In totaal minder gedronken</t>
  </si>
  <si>
    <t>(1) &lt; 0</t>
  </si>
  <si>
    <t>Minder van HuidigeDrank gedronken</t>
  </si>
  <si>
    <t>HuidigePrijs * Factor1gs</t>
  </si>
  <si>
    <t>HuidigePrijs * Factor1gd</t>
  </si>
  <si>
    <t>HuidigePrijs * Factor1ks</t>
  </si>
  <si>
    <t>HuidigePrijs * Factor1kd</t>
  </si>
  <si>
    <t>Opmerking: In bovenstaande factoren staat gs voor grote steiging, gd voor grote daling, ks voor kleine steiging en kd voor kleine daling</t>
  </si>
  <si>
    <t>Factor</t>
  </si>
  <si>
    <t>Afgerond</t>
  </si>
  <si>
    <t>Waarde 1</t>
  </si>
  <si>
    <t>Waarde 2</t>
  </si>
  <si>
    <t>Waarde 3</t>
  </si>
  <si>
    <t>Nieuwe Prijs</t>
  </si>
  <si>
    <t>Nieuwe prijs</t>
  </si>
  <si>
    <t>(HuidigVerbruikDrank / HuidigTotaal)                                                                                                     -                                                                                                                                    (VorigVerbruikDrank / VorigTotaal)</t>
  </si>
  <si>
    <t>Factorwaarde</t>
  </si>
  <si>
    <t>Onderstaand voorbeeld toont het bovenstaande aan. Het zou misschien nuttig zijn moest je de factorwaarde at runtime kunnen aanpassen</t>
  </si>
  <si>
    <t>Opmerking: De startpijzen zijn voorbeelden. Het systeem is onafhankelijk van de startprijs. Om een referentie aan te maken, laten we de prijzen tijdens het eerste en het tweede interval gelijk.</t>
  </si>
  <si>
    <t>4de interval</t>
  </si>
  <si>
    <t>5de interval</t>
  </si>
  <si>
    <t>6de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</si>
</sst>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1" fillId="4" borderId="1" xfId="0" applyFont="1" applyFill="1" applyBorder="1"/>
    <xf numFmtId="0" fontId="0" fillId="0" borderId="0" xfId="0" applyAlignment="1">
      <alignment vertical="top" wrapText="1"/>
    </xf>
    <xf numFmtId="49" fontId="1" fillId="0" borderId="1" xfId="0" applyNumberFormat="1" applyFont="1" applyBorder="1" applyAlignment="1">
      <alignment horizontal="right" vertical="top" wrapText="1"/>
    </xf>
    <xf numFmtId="0" fontId="0" fillId="0" borderId="0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2" fillId="7" borderId="1" xfId="0" applyFont="1" applyFill="1" applyBorder="1"/>
    <xf numFmtId="0" fontId="0" fillId="0" borderId="14" xfId="0" applyBorder="1"/>
    <xf numFmtId="0" fontId="0" fillId="0" borderId="15" xfId="0" applyBorder="1"/>
    <xf numFmtId="0" fontId="0" fillId="0" borderId="0" xfId="0" applyBorder="1"/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1" fillId="0" borderId="0" xfId="0" applyFont="1" applyBorder="1"/>
    <xf numFmtId="0" fontId="1" fillId="0" borderId="7" xfId="0" applyFont="1" applyBorder="1"/>
    <xf numFmtId="0" fontId="1" fillId="0" borderId="13" xfId="0" applyFont="1" applyBorder="1"/>
    <xf numFmtId="0" fontId="0" fillId="0" borderId="13" xfId="0" applyBorder="1"/>
    <xf numFmtId="0" fontId="1" fillId="0" borderId="9" xfId="0" applyFont="1" applyBorder="1"/>
    <xf numFmtId="0" fontId="0" fillId="0" borderId="0" xfId="0" applyFont="1" applyBorder="1" applyAlignment="1">
      <alignment vertical="top" wrapText="1"/>
    </xf>
    <xf numFmtId="0" fontId="0" fillId="0" borderId="10" xfId="0" applyBorder="1"/>
    <xf numFmtId="0" fontId="0" fillId="0" borderId="6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6" borderId="1" xfId="0" applyFill="1" applyBorder="1" applyAlignment="1">
      <alignment horizontal="center"/>
    </xf>
    <xf numFmtId="49" fontId="1" fillId="0" borderId="1" xfId="0" applyNumberFormat="1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abSelected="1" topLeftCell="A64" zoomScale="85" zoomScaleNormal="85" workbookViewId="0">
      <selection activeCell="I88" sqref="I88:I98"/>
    </sheetView>
  </sheetViews>
  <sheetFormatPr defaultRowHeight="14.4" x14ac:dyDescent="0.3"/>
  <cols>
    <col min="1" max="1" width="18.33203125" bestFit="1" customWidth="1"/>
    <col min="5" max="5" width="7.77734375" customWidth="1"/>
    <col min="7" max="7" width="10.5546875" bestFit="1" customWidth="1"/>
    <col min="9" max="9" width="17.44140625" customWidth="1"/>
    <col min="10" max="10" width="12.33203125" bestFit="1" customWidth="1"/>
    <col min="12" max="12" width="9.5546875" bestFit="1" customWidth="1"/>
    <col min="13" max="13" width="12.88671875" customWidth="1"/>
    <col min="14" max="14" width="22.33203125" bestFit="1" customWidth="1"/>
  </cols>
  <sheetData>
    <row r="1" spans="1:14" x14ac:dyDescent="0.3">
      <c r="A1" s="49" t="s">
        <v>24</v>
      </c>
      <c r="B1" s="49"/>
      <c r="C1" s="49"/>
    </row>
    <row r="2" spans="1:14" ht="15" customHeight="1" x14ac:dyDescent="0.3">
      <c r="A2" s="3" t="s">
        <v>0</v>
      </c>
      <c r="B2" s="3" t="s">
        <v>15</v>
      </c>
      <c r="C2" s="3" t="s">
        <v>13</v>
      </c>
      <c r="E2" s="14"/>
      <c r="G2" s="45" t="s">
        <v>20</v>
      </c>
      <c r="H2" s="45"/>
      <c r="I2" s="45"/>
      <c r="J2" s="45"/>
      <c r="K2" s="45"/>
      <c r="L2" s="45"/>
      <c r="M2" s="45"/>
      <c r="N2" s="45"/>
    </row>
    <row r="3" spans="1:14" ht="15" customHeight="1" x14ac:dyDescent="0.3">
      <c r="A3" s="5" t="s">
        <v>1</v>
      </c>
      <c r="B3" s="2">
        <v>1.4</v>
      </c>
      <c r="C3" s="2">
        <v>43</v>
      </c>
      <c r="E3" s="9"/>
      <c r="G3" s="44" t="s">
        <v>21</v>
      </c>
      <c r="H3" s="44"/>
      <c r="I3" s="44"/>
      <c r="J3" s="44"/>
      <c r="K3" s="44"/>
      <c r="L3" s="44"/>
      <c r="M3" s="44"/>
      <c r="N3" s="44"/>
    </row>
    <row r="4" spans="1:14" x14ac:dyDescent="0.3">
      <c r="A4" s="5" t="s">
        <v>2</v>
      </c>
      <c r="B4" s="2">
        <v>2.2000000000000002</v>
      </c>
      <c r="C4" s="2">
        <v>3</v>
      </c>
      <c r="E4" s="24"/>
      <c r="G4" s="44"/>
      <c r="H4" s="44"/>
      <c r="I4" s="44"/>
      <c r="J4" s="44"/>
      <c r="K4" s="44"/>
      <c r="L4" s="44"/>
      <c r="M4" s="44"/>
      <c r="N4" s="44"/>
    </row>
    <row r="5" spans="1:14" x14ac:dyDescent="0.3">
      <c r="A5" s="5" t="s">
        <v>3</v>
      </c>
      <c r="B5" s="2">
        <v>1.6</v>
      </c>
      <c r="C5" s="2">
        <v>4</v>
      </c>
      <c r="E5" s="24"/>
      <c r="G5" s="44"/>
      <c r="H5" s="44"/>
      <c r="I5" s="44"/>
      <c r="J5" s="44"/>
      <c r="K5" s="44"/>
      <c r="L5" s="44"/>
      <c r="M5" s="44"/>
      <c r="N5" s="44"/>
    </row>
    <row r="6" spans="1:14" x14ac:dyDescent="0.3">
      <c r="A6" s="5" t="s">
        <v>4</v>
      </c>
      <c r="B6" s="2">
        <v>2</v>
      </c>
      <c r="C6" s="2">
        <v>0</v>
      </c>
      <c r="E6" s="24"/>
      <c r="G6" s="47"/>
      <c r="H6" s="47"/>
      <c r="I6" s="47"/>
      <c r="J6" s="47"/>
      <c r="K6" s="47"/>
      <c r="L6" s="47"/>
      <c r="M6" s="47"/>
      <c r="N6" s="47"/>
    </row>
    <row r="7" spans="1:14" ht="15" customHeight="1" x14ac:dyDescent="0.3">
      <c r="A7" s="5" t="s">
        <v>5</v>
      </c>
      <c r="B7" s="2">
        <v>1.8</v>
      </c>
      <c r="C7" s="2">
        <v>0</v>
      </c>
      <c r="E7" s="24"/>
      <c r="G7" s="46" t="s">
        <v>27</v>
      </c>
      <c r="H7" s="46"/>
      <c r="I7" s="46"/>
      <c r="J7" s="46"/>
      <c r="K7" s="46"/>
      <c r="L7" s="46"/>
      <c r="M7" s="46"/>
      <c r="N7" s="8" t="s">
        <v>25</v>
      </c>
    </row>
    <row r="8" spans="1:14" ht="15" customHeight="1" x14ac:dyDescent="0.3">
      <c r="A8" s="5" t="s">
        <v>6</v>
      </c>
      <c r="B8" s="2">
        <v>1.4</v>
      </c>
      <c r="C8" s="2">
        <v>9</v>
      </c>
      <c r="E8" s="7"/>
      <c r="G8" s="46" t="s">
        <v>26</v>
      </c>
      <c r="H8" s="46"/>
      <c r="I8" s="46"/>
      <c r="J8" s="46"/>
      <c r="K8" s="46"/>
      <c r="L8" s="46"/>
      <c r="M8" s="46"/>
      <c r="N8" s="8" t="s">
        <v>28</v>
      </c>
    </row>
    <row r="9" spans="1:14" ht="15" customHeight="1" x14ac:dyDescent="0.3">
      <c r="A9" s="5" t="s">
        <v>7</v>
      </c>
      <c r="B9" s="2">
        <v>1.4</v>
      </c>
      <c r="C9" s="2">
        <v>6</v>
      </c>
      <c r="E9" s="7"/>
      <c r="G9" s="46" t="s">
        <v>54</v>
      </c>
      <c r="H9" s="46"/>
      <c r="I9" s="46"/>
      <c r="J9" s="46"/>
      <c r="K9" s="46"/>
      <c r="L9" s="46"/>
      <c r="M9" s="46"/>
      <c r="N9" s="48" t="s">
        <v>29</v>
      </c>
    </row>
    <row r="10" spans="1:14" x14ac:dyDescent="0.3">
      <c r="A10" s="5" t="s">
        <v>8</v>
      </c>
      <c r="B10" s="2">
        <v>1.5</v>
      </c>
      <c r="C10" s="2">
        <v>4</v>
      </c>
      <c r="E10" s="7"/>
      <c r="G10" s="46"/>
      <c r="H10" s="46"/>
      <c r="I10" s="46"/>
      <c r="J10" s="46"/>
      <c r="K10" s="46"/>
      <c r="L10" s="46"/>
      <c r="M10" s="46"/>
      <c r="N10" s="48"/>
    </row>
    <row r="11" spans="1:14" x14ac:dyDescent="0.3">
      <c r="A11" s="5" t="s">
        <v>9</v>
      </c>
      <c r="B11" s="2">
        <v>1.2</v>
      </c>
      <c r="C11" s="2">
        <v>2</v>
      </c>
      <c r="E11" s="7"/>
      <c r="G11" s="46"/>
      <c r="H11" s="46"/>
      <c r="I11" s="46"/>
      <c r="J11" s="46"/>
      <c r="K11" s="46"/>
      <c r="L11" s="46"/>
      <c r="M11" s="46"/>
      <c r="N11" s="48"/>
    </row>
    <row r="12" spans="1:14" x14ac:dyDescent="0.3">
      <c r="A12" s="5" t="s">
        <v>10</v>
      </c>
      <c r="B12" s="2">
        <v>2</v>
      </c>
      <c r="C12" s="2">
        <v>6</v>
      </c>
      <c r="E12" s="7"/>
      <c r="G12" s="47"/>
      <c r="H12" s="47"/>
      <c r="I12" s="47"/>
      <c r="J12" s="47"/>
      <c r="K12" s="47"/>
      <c r="L12" s="47"/>
      <c r="M12" s="47"/>
      <c r="N12" s="47"/>
    </row>
    <row r="13" spans="1:14" x14ac:dyDescent="0.3">
      <c r="A13" s="5" t="s">
        <v>11</v>
      </c>
      <c r="B13" s="2">
        <v>2</v>
      </c>
      <c r="C13" s="2">
        <v>4</v>
      </c>
      <c r="E13" s="7"/>
      <c r="G13" s="43" t="s">
        <v>30</v>
      </c>
      <c r="H13" s="42" t="s">
        <v>31</v>
      </c>
      <c r="I13" s="42"/>
      <c r="J13" s="42"/>
      <c r="K13" s="42"/>
      <c r="L13" s="42"/>
      <c r="M13" s="42"/>
      <c r="N13" s="11" t="s">
        <v>52</v>
      </c>
    </row>
    <row r="14" spans="1:14" x14ac:dyDescent="0.3">
      <c r="G14" s="43"/>
      <c r="H14" s="43" t="s">
        <v>32</v>
      </c>
      <c r="I14" s="42" t="s">
        <v>33</v>
      </c>
      <c r="J14" s="42"/>
      <c r="K14" s="42"/>
      <c r="L14" s="42"/>
      <c r="M14" s="42"/>
      <c r="N14" s="2"/>
    </row>
    <row r="15" spans="1:14" x14ac:dyDescent="0.3">
      <c r="B15" s="6" t="s">
        <v>14</v>
      </c>
      <c r="C15" s="4">
        <f>SUM(C3:C13)</f>
        <v>81</v>
      </c>
      <c r="G15" s="43"/>
      <c r="H15" s="43"/>
      <c r="I15" s="10" t="s">
        <v>34</v>
      </c>
      <c r="J15" s="42" t="s">
        <v>36</v>
      </c>
      <c r="K15" s="42"/>
      <c r="L15" s="42"/>
      <c r="M15" s="42"/>
      <c r="N15" s="2" t="s">
        <v>42</v>
      </c>
    </row>
    <row r="16" spans="1:14" x14ac:dyDescent="0.3">
      <c r="G16" s="43"/>
      <c r="H16" s="43"/>
      <c r="I16" s="10" t="s">
        <v>35</v>
      </c>
      <c r="J16" s="42" t="s">
        <v>37</v>
      </c>
      <c r="K16" s="42"/>
      <c r="L16" s="42"/>
      <c r="M16" s="42"/>
      <c r="N16" s="2" t="s">
        <v>43</v>
      </c>
    </row>
    <row r="17" spans="1:14" x14ac:dyDescent="0.3">
      <c r="G17" s="43"/>
      <c r="H17" s="43" t="s">
        <v>38</v>
      </c>
      <c r="I17" s="42" t="s">
        <v>39</v>
      </c>
      <c r="J17" s="42"/>
      <c r="K17" s="42"/>
      <c r="L17" s="42"/>
      <c r="M17" s="42"/>
      <c r="N17" s="2"/>
    </row>
    <row r="18" spans="1:14" x14ac:dyDescent="0.3">
      <c r="A18" s="49" t="s">
        <v>23</v>
      </c>
      <c r="B18" s="49"/>
      <c r="C18" s="49"/>
      <c r="G18" s="43"/>
      <c r="H18" s="43"/>
      <c r="I18" s="10" t="s">
        <v>34</v>
      </c>
      <c r="J18" s="42" t="s">
        <v>36</v>
      </c>
      <c r="K18" s="42"/>
      <c r="L18" s="42"/>
      <c r="M18" s="42"/>
      <c r="N18" s="2" t="s">
        <v>44</v>
      </c>
    </row>
    <row r="19" spans="1:14" x14ac:dyDescent="0.3">
      <c r="A19" s="3" t="s">
        <v>0</v>
      </c>
      <c r="B19" s="3" t="s">
        <v>12</v>
      </c>
      <c r="C19" s="3" t="s">
        <v>13</v>
      </c>
      <c r="G19" s="43"/>
      <c r="H19" s="43"/>
      <c r="I19" s="10" t="s">
        <v>35</v>
      </c>
      <c r="J19" s="42" t="s">
        <v>37</v>
      </c>
      <c r="K19" s="42"/>
      <c r="L19" s="42"/>
      <c r="M19" s="42"/>
      <c r="N19" s="2" t="s">
        <v>45</v>
      </c>
    </row>
    <row r="20" spans="1:14" x14ac:dyDescent="0.3">
      <c r="A20" s="5" t="s">
        <v>1</v>
      </c>
      <c r="B20" s="2">
        <v>1.4</v>
      </c>
      <c r="C20" s="2">
        <v>37</v>
      </c>
      <c r="G20" s="43" t="s">
        <v>40</v>
      </c>
      <c r="H20" s="42" t="s">
        <v>41</v>
      </c>
      <c r="I20" s="42"/>
      <c r="J20" s="42"/>
      <c r="K20" s="42"/>
      <c r="L20" s="42"/>
      <c r="M20" s="42"/>
      <c r="N20" s="2"/>
    </row>
    <row r="21" spans="1:14" x14ac:dyDescent="0.3">
      <c r="A21" s="5" t="s">
        <v>2</v>
      </c>
      <c r="B21" s="2">
        <v>2.2000000000000002</v>
      </c>
      <c r="C21" s="2">
        <v>0</v>
      </c>
      <c r="G21" s="43"/>
      <c r="H21" s="43" t="s">
        <v>32</v>
      </c>
      <c r="I21" s="42" t="s">
        <v>33</v>
      </c>
      <c r="J21" s="42"/>
      <c r="K21" s="42"/>
      <c r="L21" s="42"/>
      <c r="M21" s="42"/>
      <c r="N21" s="2"/>
    </row>
    <row r="22" spans="1:14" x14ac:dyDescent="0.3">
      <c r="A22" s="5" t="s">
        <v>3</v>
      </c>
      <c r="B22" s="2">
        <v>1.6</v>
      </c>
      <c r="C22" s="2">
        <v>4</v>
      </c>
      <c r="G22" s="43"/>
      <c r="H22" s="43"/>
      <c r="I22" s="10" t="s">
        <v>34</v>
      </c>
      <c r="J22" s="42" t="s">
        <v>36</v>
      </c>
      <c r="K22" s="42"/>
      <c r="L22" s="42"/>
      <c r="M22" s="42"/>
      <c r="N22" s="2" t="s">
        <v>43</v>
      </c>
    </row>
    <row r="23" spans="1:14" x14ac:dyDescent="0.3">
      <c r="A23" s="5" t="s">
        <v>4</v>
      </c>
      <c r="B23" s="2">
        <v>2</v>
      </c>
      <c r="C23" s="2">
        <v>0</v>
      </c>
      <c r="G23" s="43"/>
      <c r="H23" s="43"/>
      <c r="I23" s="10" t="s">
        <v>35</v>
      </c>
      <c r="J23" s="42" t="s">
        <v>37</v>
      </c>
      <c r="K23" s="42"/>
      <c r="L23" s="42"/>
      <c r="M23" s="42"/>
      <c r="N23" s="2" t="s">
        <v>42</v>
      </c>
    </row>
    <row r="24" spans="1:14" x14ac:dyDescent="0.3">
      <c r="A24" s="5" t="s">
        <v>5</v>
      </c>
      <c r="B24" s="2">
        <v>1.8</v>
      </c>
      <c r="C24" s="2">
        <v>0</v>
      </c>
      <c r="G24" s="43"/>
      <c r="H24" s="43" t="s">
        <v>38</v>
      </c>
      <c r="I24" s="42" t="s">
        <v>39</v>
      </c>
      <c r="J24" s="42"/>
      <c r="K24" s="42"/>
      <c r="L24" s="42"/>
      <c r="M24" s="42"/>
      <c r="N24" s="2"/>
    </row>
    <row r="25" spans="1:14" x14ac:dyDescent="0.3">
      <c r="A25" s="5" t="s">
        <v>6</v>
      </c>
      <c r="B25" s="2">
        <v>1.4</v>
      </c>
      <c r="C25" s="2">
        <v>7</v>
      </c>
      <c r="G25" s="43"/>
      <c r="H25" s="43"/>
      <c r="I25" s="10" t="s">
        <v>34</v>
      </c>
      <c r="J25" s="42" t="s">
        <v>36</v>
      </c>
      <c r="K25" s="42"/>
      <c r="L25" s="42"/>
      <c r="M25" s="42"/>
      <c r="N25" s="2" t="s">
        <v>45</v>
      </c>
    </row>
    <row r="26" spans="1:14" x14ac:dyDescent="0.3">
      <c r="A26" s="5" t="s">
        <v>7</v>
      </c>
      <c r="B26" s="2">
        <v>1.4</v>
      </c>
      <c r="C26" s="2">
        <v>5</v>
      </c>
      <c r="G26" s="43"/>
      <c r="H26" s="43"/>
      <c r="I26" s="10" t="s">
        <v>35</v>
      </c>
      <c r="J26" s="42" t="s">
        <v>37</v>
      </c>
      <c r="K26" s="42"/>
      <c r="L26" s="42"/>
      <c r="M26" s="42"/>
      <c r="N26" s="2" t="s">
        <v>44</v>
      </c>
    </row>
    <row r="27" spans="1:14" x14ac:dyDescent="0.3">
      <c r="A27" s="5" t="s">
        <v>8</v>
      </c>
      <c r="B27" s="2">
        <v>1.5</v>
      </c>
      <c r="C27" s="2">
        <v>2</v>
      </c>
      <c r="G27" s="41" t="s">
        <v>46</v>
      </c>
      <c r="H27" s="41"/>
      <c r="I27" s="41"/>
      <c r="J27" s="41"/>
      <c r="K27" s="41"/>
      <c r="L27" s="41"/>
      <c r="M27" s="41"/>
      <c r="N27" s="41"/>
    </row>
    <row r="28" spans="1:14" x14ac:dyDescent="0.3">
      <c r="A28" s="5" t="s">
        <v>9</v>
      </c>
      <c r="B28" s="2">
        <v>1.2</v>
      </c>
      <c r="C28" s="2">
        <v>1</v>
      </c>
      <c r="G28" s="41"/>
      <c r="H28" s="41"/>
      <c r="I28" s="41"/>
      <c r="J28" s="41"/>
      <c r="K28" s="41"/>
      <c r="L28" s="41"/>
      <c r="M28" s="41"/>
      <c r="N28" s="41"/>
    </row>
    <row r="29" spans="1:14" x14ac:dyDescent="0.3">
      <c r="A29" s="5" t="s">
        <v>10</v>
      </c>
      <c r="B29" s="2">
        <v>2</v>
      </c>
      <c r="C29" s="2">
        <v>6</v>
      </c>
      <c r="G29" s="35" t="s">
        <v>57</v>
      </c>
      <c r="H29" s="36"/>
      <c r="I29" s="36"/>
      <c r="J29" s="36"/>
      <c r="K29" s="36"/>
      <c r="L29" s="36"/>
      <c r="M29" s="36"/>
      <c r="N29" s="37"/>
    </row>
    <row r="30" spans="1:14" x14ac:dyDescent="0.3">
      <c r="A30" s="5" t="s">
        <v>11</v>
      </c>
      <c r="B30" s="2">
        <v>2</v>
      </c>
      <c r="C30" s="2">
        <v>4</v>
      </c>
      <c r="G30" s="38"/>
      <c r="H30" s="39"/>
      <c r="I30" s="39"/>
      <c r="J30" s="39"/>
      <c r="K30" s="39"/>
      <c r="L30" s="39"/>
      <c r="M30" s="39"/>
      <c r="N30" s="40"/>
    </row>
    <row r="31" spans="1:14" x14ac:dyDescent="0.3">
      <c r="G31" s="32"/>
      <c r="H31" s="33"/>
      <c r="I31" s="33"/>
      <c r="J31" s="33"/>
      <c r="K31" s="33"/>
      <c r="L31" s="33"/>
      <c r="M31" s="33"/>
      <c r="N31" s="34"/>
    </row>
    <row r="32" spans="1:14" ht="15" customHeight="1" x14ac:dyDescent="0.3">
      <c r="B32" s="6" t="s">
        <v>14</v>
      </c>
      <c r="C32" s="4">
        <f>SUM(C20:C30)</f>
        <v>66</v>
      </c>
      <c r="G32" s="32" t="s">
        <v>56</v>
      </c>
      <c r="H32" s="33"/>
      <c r="I32" s="33"/>
      <c r="J32" s="33"/>
      <c r="K32" s="33"/>
      <c r="L32" s="33"/>
      <c r="M32" s="33"/>
      <c r="N32" s="34"/>
    </row>
    <row r="33" spans="1:14" x14ac:dyDescent="0.3">
      <c r="G33" s="32"/>
      <c r="H33" s="33"/>
      <c r="I33" s="33"/>
      <c r="J33" s="33"/>
      <c r="K33" s="33"/>
      <c r="L33" s="33"/>
      <c r="M33" s="33"/>
      <c r="N33" s="34"/>
    </row>
    <row r="34" spans="1:14" ht="15" customHeight="1" x14ac:dyDescent="0.3">
      <c r="G34" s="26" t="s">
        <v>56</v>
      </c>
      <c r="H34" s="27"/>
      <c r="I34" s="27"/>
      <c r="J34" s="27"/>
      <c r="K34" s="27"/>
      <c r="L34" s="27"/>
      <c r="M34" s="27"/>
      <c r="N34" s="28"/>
    </row>
    <row r="35" spans="1:14" x14ac:dyDescent="0.3">
      <c r="A35" s="49" t="s">
        <v>22</v>
      </c>
      <c r="B35" s="49"/>
      <c r="C35" s="49"/>
      <c r="G35" s="29"/>
      <c r="H35" s="30"/>
      <c r="I35" s="30"/>
      <c r="J35" s="30"/>
      <c r="K35" s="30"/>
      <c r="L35" s="30"/>
      <c r="M35" s="30"/>
      <c r="N35" s="31"/>
    </row>
    <row r="36" spans="1:14" x14ac:dyDescent="0.3">
      <c r="A36" s="3" t="s">
        <v>0</v>
      </c>
      <c r="B36" s="3" t="s">
        <v>12</v>
      </c>
      <c r="C36" s="3" t="s">
        <v>13</v>
      </c>
      <c r="G36" s="1" t="s">
        <v>49</v>
      </c>
      <c r="H36" s="1" t="s">
        <v>50</v>
      </c>
      <c r="I36" s="1" t="s">
        <v>51</v>
      </c>
      <c r="J36" s="1" t="s">
        <v>53</v>
      </c>
      <c r="K36" s="1" t="s">
        <v>48</v>
      </c>
      <c r="L36" s="19"/>
      <c r="M36" s="21" t="s">
        <v>47</v>
      </c>
      <c r="N36" s="20" t="s">
        <v>55</v>
      </c>
    </row>
    <row r="37" spans="1:14" x14ac:dyDescent="0.3">
      <c r="A37" s="5" t="s">
        <v>1</v>
      </c>
      <c r="B37" s="2">
        <f>K37</f>
        <v>1.3</v>
      </c>
      <c r="C37" s="2">
        <v>78</v>
      </c>
      <c r="G37" s="12">
        <f t="shared" ref="G37:G47" si="0">C20-C3</f>
        <v>-6</v>
      </c>
      <c r="H37" s="12">
        <f>$C$32-$C$15</f>
        <v>-15</v>
      </c>
      <c r="I37" s="12">
        <f t="shared" ref="I37:I47" si="1">C20/$C$32-C3/$C$15</f>
        <v>2.9741863075196329E-2</v>
      </c>
      <c r="J37" s="12">
        <f t="shared" ref="J37:J38" si="2">IF(G37&gt;=0,IF(H37&gt;=0,IF(I37&gt;0,B20*$N$37,B20*$N$38),IF(I37&gt;0,B20*$N$39,B20*$N$40)),IF(H37&gt;=0,IF(I37&gt;0,B20*$N$38,B20*$N$37),IF(I37&gt;0,B20*$N$40,B20*$N$39)))</f>
        <v>1.288</v>
      </c>
      <c r="K37" s="12">
        <f>ROUND(J37,1)</f>
        <v>1.3</v>
      </c>
      <c r="L37" s="14"/>
      <c r="M37" s="12" t="s">
        <v>16</v>
      </c>
      <c r="N37" s="17">
        <v>1.1200000000000001</v>
      </c>
    </row>
    <row r="38" spans="1:14" x14ac:dyDescent="0.3">
      <c r="A38" s="5" t="s">
        <v>2</v>
      </c>
      <c r="B38" s="2">
        <f t="shared" ref="B38:B47" si="3">K38</f>
        <v>2.4</v>
      </c>
      <c r="C38" s="2">
        <v>3</v>
      </c>
      <c r="G38" s="12">
        <f t="shared" si="0"/>
        <v>-3</v>
      </c>
      <c r="H38" s="12">
        <f t="shared" ref="H38:H47" si="4">$C$32-$C$15</f>
        <v>-15</v>
      </c>
      <c r="I38" s="12">
        <f t="shared" si="1"/>
        <v>-3.7037037037037035E-2</v>
      </c>
      <c r="J38" s="12">
        <f t="shared" si="2"/>
        <v>2.3760000000000003</v>
      </c>
      <c r="K38" s="12">
        <f t="shared" ref="K38:K47" si="5">ROUND(J38,1)</f>
        <v>2.4</v>
      </c>
      <c r="L38" s="14"/>
      <c r="M38" s="12" t="s">
        <v>17</v>
      </c>
      <c r="N38" s="17">
        <v>0.88</v>
      </c>
    </row>
    <row r="39" spans="1:14" x14ac:dyDescent="0.3">
      <c r="A39" s="5" t="s">
        <v>3</v>
      </c>
      <c r="B39" s="2">
        <f t="shared" si="3"/>
        <v>1.7</v>
      </c>
      <c r="C39" s="2">
        <v>6</v>
      </c>
      <c r="G39" s="12">
        <f t="shared" si="0"/>
        <v>0</v>
      </c>
      <c r="H39" s="12">
        <f t="shared" si="4"/>
        <v>-15</v>
      </c>
      <c r="I39" s="12">
        <f t="shared" si="1"/>
        <v>1.1223344556677894E-2</v>
      </c>
      <c r="J39" s="12">
        <f>IF(G39&gt;=0,IF(H39&gt;=0,IF(I39&gt;0,B22*$N$37,B22*$N$38),IF(I39&gt;0,B22*$N$39,B22*$N$40)),IF(H39&gt;=0,IF(I39&gt;0,B22*$N$38,B22*$N$37),IF(I39&gt;0,B22*$N$40,B22*$N$39)))</f>
        <v>1.7280000000000002</v>
      </c>
      <c r="K39" s="12">
        <f t="shared" si="5"/>
        <v>1.7</v>
      </c>
      <c r="L39" s="14"/>
      <c r="M39" s="12" t="s">
        <v>18</v>
      </c>
      <c r="N39" s="17">
        <v>1.08</v>
      </c>
    </row>
    <row r="40" spans="1:14" x14ac:dyDescent="0.3">
      <c r="A40" s="5" t="s">
        <v>4</v>
      </c>
      <c r="B40" s="2">
        <f t="shared" si="3"/>
        <v>1.8</v>
      </c>
      <c r="C40" s="2">
        <v>2</v>
      </c>
      <c r="G40" s="12">
        <f t="shared" si="0"/>
        <v>0</v>
      </c>
      <c r="H40" s="12">
        <f t="shared" si="4"/>
        <v>-15</v>
      </c>
      <c r="I40" s="12">
        <f t="shared" si="1"/>
        <v>0</v>
      </c>
      <c r="J40" s="12">
        <f>IF(G40&gt;=0,IF(H40&gt;=0,IF(I40&gt;0,B23*$N$37,B23*$N$38),IF(I40&gt;0,B23*$N$39,B23*$N$40)),IF(H40&gt;=0,IF(I40&gt;0,B23*$N$38,B23*$N$37),IF(I40&gt;0,B23*$N$40,B23*$N$39)))</f>
        <v>1.84</v>
      </c>
      <c r="K40" s="12">
        <f t="shared" si="5"/>
        <v>1.8</v>
      </c>
      <c r="L40" s="14"/>
      <c r="M40" s="13" t="s">
        <v>19</v>
      </c>
      <c r="N40" s="18">
        <v>0.92</v>
      </c>
    </row>
    <row r="41" spans="1:14" x14ac:dyDescent="0.3">
      <c r="A41" s="5" t="s">
        <v>5</v>
      </c>
      <c r="B41" s="2">
        <f t="shared" si="3"/>
        <v>1.7</v>
      </c>
      <c r="C41" s="2">
        <v>0</v>
      </c>
      <c r="G41" s="12">
        <f t="shared" si="0"/>
        <v>0</v>
      </c>
      <c r="H41" s="12">
        <f t="shared" si="4"/>
        <v>-15</v>
      </c>
      <c r="I41" s="12">
        <f t="shared" si="1"/>
        <v>0</v>
      </c>
      <c r="J41" s="12">
        <f t="shared" ref="J41:J47" si="6">IF(G41&gt;=0,IF(H41&gt;=0,IF(I41&gt;0,B24*$N$37,B24*$N$38),IF(I41&gt;0,B24*$N$39,B24*$N$40)),IF(H41&gt;=0,IF(I41&gt;0,B24*$N$38,B24*$N$37),IF(I41&gt;0,B24*$N$40,B24*$N$39)))</f>
        <v>1.6560000000000001</v>
      </c>
      <c r="K41" s="12">
        <f t="shared" si="5"/>
        <v>1.7</v>
      </c>
      <c r="L41" s="14"/>
      <c r="M41" s="14"/>
      <c r="N41" s="17"/>
    </row>
    <row r="42" spans="1:14" x14ac:dyDescent="0.3">
      <c r="A42" s="5" t="s">
        <v>6</v>
      </c>
      <c r="B42" s="2">
        <f t="shared" si="3"/>
        <v>1.5</v>
      </c>
      <c r="C42" s="2">
        <v>9</v>
      </c>
      <c r="G42" s="12">
        <f t="shared" si="0"/>
        <v>-2</v>
      </c>
      <c r="H42" s="12">
        <f t="shared" si="4"/>
        <v>-15</v>
      </c>
      <c r="I42" s="12">
        <f t="shared" si="1"/>
        <v>-5.0505050505050414E-3</v>
      </c>
      <c r="J42" s="12">
        <f t="shared" si="6"/>
        <v>1.512</v>
      </c>
      <c r="K42" s="12">
        <f t="shared" si="5"/>
        <v>1.5</v>
      </c>
      <c r="L42" s="14"/>
      <c r="M42" s="14"/>
      <c r="N42" s="17"/>
    </row>
    <row r="43" spans="1:14" x14ac:dyDescent="0.3">
      <c r="A43" s="5" t="s">
        <v>7</v>
      </c>
      <c r="B43" s="2">
        <f t="shared" si="3"/>
        <v>1.3</v>
      </c>
      <c r="C43" s="2">
        <v>13</v>
      </c>
      <c r="G43" s="12">
        <f t="shared" si="0"/>
        <v>-1</v>
      </c>
      <c r="H43" s="12">
        <f t="shared" si="4"/>
        <v>-15</v>
      </c>
      <c r="I43" s="12">
        <f t="shared" si="1"/>
        <v>1.6835016835016897E-3</v>
      </c>
      <c r="J43" s="12">
        <f t="shared" si="6"/>
        <v>1.288</v>
      </c>
      <c r="K43" s="12">
        <f t="shared" si="5"/>
        <v>1.3</v>
      </c>
      <c r="L43" s="14"/>
      <c r="M43" s="14"/>
      <c r="N43" s="17"/>
    </row>
    <row r="44" spans="1:14" x14ac:dyDescent="0.3">
      <c r="A44" s="5" t="s">
        <v>8</v>
      </c>
      <c r="B44" s="2">
        <f t="shared" si="3"/>
        <v>1.6</v>
      </c>
      <c r="C44" s="2">
        <v>4</v>
      </c>
      <c r="G44" s="12">
        <f t="shared" si="0"/>
        <v>-2</v>
      </c>
      <c r="H44" s="12">
        <f t="shared" si="4"/>
        <v>-15</v>
      </c>
      <c r="I44" s="12">
        <f t="shared" si="1"/>
        <v>-1.9079685746352409E-2</v>
      </c>
      <c r="J44" s="12">
        <f t="shared" si="6"/>
        <v>1.62</v>
      </c>
      <c r="K44" s="12">
        <f t="shared" si="5"/>
        <v>1.6</v>
      </c>
      <c r="L44" s="14"/>
      <c r="M44" s="14"/>
      <c r="N44" s="17"/>
    </row>
    <row r="45" spans="1:14" x14ac:dyDescent="0.3">
      <c r="A45" s="5" t="s">
        <v>9</v>
      </c>
      <c r="B45" s="2">
        <f t="shared" si="3"/>
        <v>1.3</v>
      </c>
      <c r="C45" s="2">
        <v>2</v>
      </c>
      <c r="G45" s="12">
        <f t="shared" si="0"/>
        <v>-1</v>
      </c>
      <c r="H45" s="12">
        <f t="shared" si="4"/>
        <v>-15</v>
      </c>
      <c r="I45" s="12">
        <f t="shared" si="1"/>
        <v>-9.5398428731762047E-3</v>
      </c>
      <c r="J45" s="12">
        <f t="shared" si="6"/>
        <v>1.296</v>
      </c>
      <c r="K45" s="12">
        <f t="shared" si="5"/>
        <v>1.3</v>
      </c>
      <c r="L45" s="14"/>
      <c r="M45" s="14"/>
      <c r="N45" s="17"/>
    </row>
    <row r="46" spans="1:14" x14ac:dyDescent="0.3">
      <c r="A46" s="5" t="s">
        <v>10</v>
      </c>
      <c r="B46" s="2">
        <f t="shared" si="3"/>
        <v>2.2000000000000002</v>
      </c>
      <c r="C46" s="2">
        <v>2</v>
      </c>
      <c r="G46" s="12">
        <f t="shared" si="0"/>
        <v>0</v>
      </c>
      <c r="H46" s="12">
        <f t="shared" si="4"/>
        <v>-15</v>
      </c>
      <c r="I46" s="12">
        <f t="shared" si="1"/>
        <v>1.6835016835016842E-2</v>
      </c>
      <c r="J46" s="12">
        <f t="shared" si="6"/>
        <v>2.16</v>
      </c>
      <c r="K46" s="12">
        <f t="shared" si="5"/>
        <v>2.2000000000000002</v>
      </c>
      <c r="L46" s="14"/>
      <c r="M46" s="14"/>
      <c r="N46" s="17"/>
    </row>
    <row r="47" spans="1:14" x14ac:dyDescent="0.3">
      <c r="A47" s="5" t="s">
        <v>11</v>
      </c>
      <c r="B47" s="2">
        <f t="shared" si="3"/>
        <v>2.2000000000000002</v>
      </c>
      <c r="C47" s="2">
        <v>1</v>
      </c>
      <c r="G47" s="13">
        <f t="shared" si="0"/>
        <v>0</v>
      </c>
      <c r="H47" s="13">
        <f t="shared" si="4"/>
        <v>-15</v>
      </c>
      <c r="I47" s="13">
        <f t="shared" si="1"/>
        <v>1.1223344556677894E-2</v>
      </c>
      <c r="J47" s="12">
        <f t="shared" si="6"/>
        <v>2.16</v>
      </c>
      <c r="K47" s="13">
        <f t="shared" si="5"/>
        <v>2.2000000000000002</v>
      </c>
      <c r="L47" s="14"/>
      <c r="M47" s="14"/>
      <c r="N47" s="17"/>
    </row>
    <row r="48" spans="1:14" x14ac:dyDescent="0.3">
      <c r="G48" s="16"/>
      <c r="H48" s="14"/>
      <c r="I48" s="14"/>
      <c r="J48" s="14"/>
      <c r="K48" s="14"/>
      <c r="L48" s="14"/>
      <c r="M48" s="14"/>
      <c r="N48" s="17"/>
    </row>
    <row r="49" spans="1:14" x14ac:dyDescent="0.3">
      <c r="B49" s="6" t="s">
        <v>14</v>
      </c>
      <c r="C49" s="4">
        <f>SUM(C37:C47)</f>
        <v>120</v>
      </c>
      <c r="G49" s="16"/>
      <c r="H49" s="14"/>
      <c r="I49" s="14"/>
      <c r="J49" s="14"/>
      <c r="K49" s="14"/>
      <c r="L49" s="14"/>
      <c r="M49" s="14"/>
      <c r="N49" s="17"/>
    </row>
    <row r="50" spans="1:14" x14ac:dyDescent="0.3">
      <c r="G50" s="16"/>
      <c r="H50" s="14"/>
      <c r="I50" s="14"/>
      <c r="J50" s="14"/>
      <c r="K50" s="14"/>
      <c r="L50" s="14"/>
      <c r="M50" s="14"/>
      <c r="N50" s="17"/>
    </row>
    <row r="51" spans="1:14" x14ac:dyDescent="0.3">
      <c r="G51" s="16"/>
      <c r="H51" s="14"/>
      <c r="I51" s="14"/>
      <c r="J51" s="14"/>
      <c r="K51" s="14"/>
      <c r="L51" s="14"/>
      <c r="M51" s="14"/>
      <c r="N51" s="17"/>
    </row>
    <row r="52" spans="1:14" x14ac:dyDescent="0.3">
      <c r="A52" s="49" t="s">
        <v>58</v>
      </c>
      <c r="B52" s="49"/>
      <c r="C52" s="49"/>
      <c r="G52" s="16"/>
      <c r="H52" s="14"/>
      <c r="I52" s="14"/>
      <c r="J52" s="14"/>
      <c r="K52" s="14"/>
      <c r="L52" s="14"/>
      <c r="M52" s="14"/>
      <c r="N52" s="17"/>
    </row>
    <row r="53" spans="1:14" x14ac:dyDescent="0.3">
      <c r="A53" s="3" t="s">
        <v>0</v>
      </c>
      <c r="B53" s="3" t="s">
        <v>12</v>
      </c>
      <c r="C53" s="3" t="s">
        <v>13</v>
      </c>
      <c r="G53" s="1" t="s">
        <v>49</v>
      </c>
      <c r="H53" s="1" t="s">
        <v>50</v>
      </c>
      <c r="I53" s="1" t="s">
        <v>51</v>
      </c>
      <c r="J53" s="1" t="s">
        <v>53</v>
      </c>
      <c r="K53" s="1" t="s">
        <v>48</v>
      </c>
      <c r="L53" s="19"/>
      <c r="M53" s="19"/>
      <c r="N53" s="23"/>
    </row>
    <row r="54" spans="1:14" x14ac:dyDescent="0.3">
      <c r="A54" s="5" t="s">
        <v>1</v>
      </c>
      <c r="B54" s="2">
        <f>K54</f>
        <v>1.5</v>
      </c>
      <c r="C54" s="2">
        <v>91</v>
      </c>
      <c r="G54" s="22">
        <f t="shared" ref="G54:G64" si="7">C37-C20</f>
        <v>41</v>
      </c>
      <c r="H54" s="22">
        <f>$C$49-$C$32</f>
        <v>54</v>
      </c>
      <c r="I54" s="22">
        <f>C37/$C$49-C20/$C$32</f>
        <v>8.939393939393947E-2</v>
      </c>
      <c r="J54" s="22">
        <f>IF(G54&gt;=0,IF(H54&gt;=0,IF(I54&gt;0,B37*$N$37,B37*$N$38),IF(I54&gt;0,B37*$N$39,B37*$N$40)),IF(H54&gt;=0,IF(I54&gt;0,B37*$N$38,B37*$N$37),IF(I54&gt;0,B37*$N$40,B37*$N$39)))</f>
        <v>1.4560000000000002</v>
      </c>
      <c r="K54" s="22">
        <f>ROUND(J54,1)</f>
        <v>1.5</v>
      </c>
      <c r="L54" s="14"/>
      <c r="M54" s="14"/>
      <c r="N54" s="17"/>
    </row>
    <row r="55" spans="1:14" x14ac:dyDescent="0.3">
      <c r="A55" s="5" t="s">
        <v>2</v>
      </c>
      <c r="B55" s="2">
        <f t="shared" ref="B55:B64" si="8">K55</f>
        <v>2.7</v>
      </c>
      <c r="C55" s="2">
        <v>6</v>
      </c>
      <c r="G55" s="12">
        <f t="shared" si="7"/>
        <v>3</v>
      </c>
      <c r="H55" s="12">
        <f t="shared" ref="H55:H64" si="9">$C$49-$C$32</f>
        <v>54</v>
      </c>
      <c r="I55" s="12">
        <f t="shared" ref="I55:I64" si="10">C38/$C$49-C21/$C$32</f>
        <v>2.5000000000000001E-2</v>
      </c>
      <c r="J55" s="22">
        <f t="shared" ref="J55:J64" si="11">IF(G55&gt;=0,IF(H55&gt;=0,IF(I55&gt;0,B38*$N$37,B38*$N$38),IF(I55&gt;0,B38*$N$39,B38*$N$40)),IF(H55&gt;=0,IF(I55&gt;0,B38*$N$38,B38*$N$37),IF(I55&gt;0,B38*$N$40,B38*$N$39)))</f>
        <v>2.6880000000000002</v>
      </c>
      <c r="K55" s="12">
        <f t="shared" ref="K55:K64" si="12">ROUND(J55,1)</f>
        <v>2.7</v>
      </c>
      <c r="L55" s="14"/>
      <c r="M55" s="14"/>
      <c r="N55" s="17"/>
    </row>
    <row r="56" spans="1:14" x14ac:dyDescent="0.3">
      <c r="A56" s="5" t="s">
        <v>3</v>
      </c>
      <c r="B56" s="2">
        <f t="shared" si="8"/>
        <v>1.5</v>
      </c>
      <c r="C56" s="2">
        <v>7</v>
      </c>
      <c r="G56" s="12">
        <f t="shared" si="7"/>
        <v>2</v>
      </c>
      <c r="H56" s="12">
        <f t="shared" si="9"/>
        <v>54</v>
      </c>
      <c r="I56" s="12">
        <f t="shared" si="10"/>
        <v>-1.0606060606060605E-2</v>
      </c>
      <c r="J56" s="22">
        <f t="shared" si="11"/>
        <v>1.496</v>
      </c>
      <c r="K56" s="12">
        <f t="shared" si="12"/>
        <v>1.5</v>
      </c>
      <c r="L56" s="14"/>
      <c r="M56" s="14"/>
      <c r="N56" s="17"/>
    </row>
    <row r="57" spans="1:14" x14ac:dyDescent="0.3">
      <c r="A57" s="5" t="s">
        <v>4</v>
      </c>
      <c r="B57" s="2">
        <f t="shared" si="8"/>
        <v>2</v>
      </c>
      <c r="C57" s="2">
        <v>6</v>
      </c>
      <c r="G57" s="12">
        <f t="shared" si="7"/>
        <v>2</v>
      </c>
      <c r="H57" s="12">
        <f t="shared" si="9"/>
        <v>54</v>
      </c>
      <c r="I57" s="12">
        <f t="shared" si="10"/>
        <v>1.6666666666666666E-2</v>
      </c>
      <c r="J57" s="22">
        <f t="shared" si="11"/>
        <v>2.0160000000000005</v>
      </c>
      <c r="K57" s="12">
        <f t="shared" si="12"/>
        <v>2</v>
      </c>
      <c r="L57" s="14"/>
      <c r="M57" s="14"/>
      <c r="N57" s="17"/>
    </row>
    <row r="58" spans="1:14" x14ac:dyDescent="0.3">
      <c r="A58" s="5" t="s">
        <v>5</v>
      </c>
      <c r="B58" s="2">
        <f t="shared" si="8"/>
        <v>1.5</v>
      </c>
      <c r="C58" s="2">
        <v>2</v>
      </c>
      <c r="G58" s="12">
        <f t="shared" si="7"/>
        <v>0</v>
      </c>
      <c r="H58" s="12">
        <f t="shared" si="9"/>
        <v>54</v>
      </c>
      <c r="I58" s="12">
        <f t="shared" si="10"/>
        <v>0</v>
      </c>
      <c r="J58" s="22">
        <f t="shared" si="11"/>
        <v>1.496</v>
      </c>
      <c r="K58" s="12">
        <f t="shared" si="12"/>
        <v>1.5</v>
      </c>
      <c r="L58" s="14"/>
      <c r="M58" s="14"/>
      <c r="N58" s="17"/>
    </row>
    <row r="59" spans="1:14" x14ac:dyDescent="0.3">
      <c r="A59" s="5" t="s">
        <v>6</v>
      </c>
      <c r="B59" s="2">
        <f t="shared" si="8"/>
        <v>1.3</v>
      </c>
      <c r="C59" s="2">
        <v>14</v>
      </c>
      <c r="G59" s="12">
        <f t="shared" si="7"/>
        <v>2</v>
      </c>
      <c r="H59" s="12">
        <f t="shared" si="9"/>
        <v>54</v>
      </c>
      <c r="I59" s="12">
        <f t="shared" si="10"/>
        <v>-3.1060606060606066E-2</v>
      </c>
      <c r="J59" s="22">
        <f t="shared" si="11"/>
        <v>1.32</v>
      </c>
      <c r="K59" s="12">
        <f t="shared" si="12"/>
        <v>1.3</v>
      </c>
      <c r="L59" s="14"/>
      <c r="M59" s="14"/>
      <c r="N59" s="17"/>
    </row>
    <row r="60" spans="1:14" x14ac:dyDescent="0.3">
      <c r="A60" s="5" t="s">
        <v>7</v>
      </c>
      <c r="B60" s="2">
        <f t="shared" si="8"/>
        <v>1.5</v>
      </c>
      <c r="C60" s="2">
        <v>9</v>
      </c>
      <c r="G60" s="12">
        <f t="shared" si="7"/>
        <v>8</v>
      </c>
      <c r="H60" s="12">
        <f t="shared" si="9"/>
        <v>54</v>
      </c>
      <c r="I60" s="12">
        <f t="shared" si="10"/>
        <v>3.2575757575757577E-2</v>
      </c>
      <c r="J60" s="22">
        <f t="shared" si="11"/>
        <v>1.4560000000000002</v>
      </c>
      <c r="K60" s="12">
        <f t="shared" si="12"/>
        <v>1.5</v>
      </c>
      <c r="L60" s="14"/>
      <c r="M60" s="14"/>
      <c r="N60" s="17"/>
    </row>
    <row r="61" spans="1:14" x14ac:dyDescent="0.3">
      <c r="A61" s="5" t="s">
        <v>8</v>
      </c>
      <c r="B61" s="2">
        <f t="shared" si="8"/>
        <v>1.8</v>
      </c>
      <c r="C61" s="2">
        <v>9</v>
      </c>
      <c r="G61" s="12">
        <f t="shared" si="7"/>
        <v>2</v>
      </c>
      <c r="H61" s="12">
        <f t="shared" si="9"/>
        <v>54</v>
      </c>
      <c r="I61" s="12">
        <f t="shared" si="10"/>
        <v>3.030303030303029E-3</v>
      </c>
      <c r="J61" s="22">
        <f t="shared" si="11"/>
        <v>1.7920000000000003</v>
      </c>
      <c r="K61" s="12">
        <f t="shared" si="12"/>
        <v>1.8</v>
      </c>
      <c r="L61" s="14"/>
      <c r="M61" s="14"/>
      <c r="N61" s="17"/>
    </row>
    <row r="62" spans="1:14" x14ac:dyDescent="0.3">
      <c r="A62" s="5" t="s">
        <v>9</v>
      </c>
      <c r="B62" s="2">
        <f t="shared" si="8"/>
        <v>1.5</v>
      </c>
      <c r="C62" s="2">
        <v>0</v>
      </c>
      <c r="G62" s="12">
        <f t="shared" si="7"/>
        <v>1</v>
      </c>
      <c r="H62" s="12">
        <f t="shared" si="9"/>
        <v>54</v>
      </c>
      <c r="I62" s="12">
        <f t="shared" si="10"/>
        <v>1.5151515151515145E-3</v>
      </c>
      <c r="J62" s="22">
        <f t="shared" si="11"/>
        <v>1.4560000000000002</v>
      </c>
      <c r="K62" s="12">
        <f t="shared" si="12"/>
        <v>1.5</v>
      </c>
      <c r="L62" s="14"/>
      <c r="M62" s="14"/>
      <c r="N62" s="17"/>
    </row>
    <row r="63" spans="1:14" x14ac:dyDescent="0.3">
      <c r="A63" s="5" t="s">
        <v>10</v>
      </c>
      <c r="B63" s="2">
        <f t="shared" si="8"/>
        <v>2.5</v>
      </c>
      <c r="C63" s="2">
        <v>3</v>
      </c>
      <c r="G63" s="12">
        <f t="shared" si="7"/>
        <v>-4</v>
      </c>
      <c r="H63" s="12">
        <f t="shared" si="9"/>
        <v>54</v>
      </c>
      <c r="I63" s="12">
        <f t="shared" si="10"/>
        <v>-7.4242424242424249E-2</v>
      </c>
      <c r="J63" s="22">
        <f t="shared" si="11"/>
        <v>2.4640000000000004</v>
      </c>
      <c r="K63" s="12">
        <f t="shared" si="12"/>
        <v>2.5</v>
      </c>
      <c r="L63" s="14"/>
      <c r="M63" s="14"/>
      <c r="N63" s="17"/>
    </row>
    <row r="64" spans="1:14" x14ac:dyDescent="0.3">
      <c r="A64" s="5" t="s">
        <v>11</v>
      </c>
      <c r="B64" s="2">
        <f t="shared" si="8"/>
        <v>2.5</v>
      </c>
      <c r="C64" s="2">
        <v>0</v>
      </c>
      <c r="G64" s="13">
        <f t="shared" si="7"/>
        <v>-3</v>
      </c>
      <c r="H64" s="13">
        <f t="shared" si="9"/>
        <v>54</v>
      </c>
      <c r="I64" s="13">
        <f t="shared" si="10"/>
        <v>-5.2272727272727276E-2</v>
      </c>
      <c r="J64" s="22">
        <f t="shared" si="11"/>
        <v>2.4640000000000004</v>
      </c>
      <c r="K64" s="13">
        <f t="shared" si="12"/>
        <v>2.5</v>
      </c>
      <c r="L64" s="14"/>
      <c r="M64" s="14"/>
      <c r="N64" s="17"/>
    </row>
    <row r="65" spans="1:14" x14ac:dyDescent="0.3">
      <c r="G65" s="16"/>
      <c r="H65" s="14"/>
      <c r="I65" s="14"/>
      <c r="J65" s="14"/>
      <c r="K65" s="14"/>
      <c r="L65" s="14"/>
      <c r="M65" s="14"/>
      <c r="N65" s="17"/>
    </row>
    <row r="66" spans="1:14" x14ac:dyDescent="0.3">
      <c r="B66" s="6" t="s">
        <v>14</v>
      </c>
      <c r="C66" s="4">
        <f>SUM(C54:C64)</f>
        <v>147</v>
      </c>
      <c r="G66" s="16"/>
      <c r="H66" s="14"/>
      <c r="I66" s="14"/>
      <c r="J66" s="14"/>
      <c r="K66" s="14"/>
      <c r="L66" s="14"/>
      <c r="M66" s="14"/>
      <c r="N66" s="17"/>
    </row>
    <row r="67" spans="1:14" x14ac:dyDescent="0.3">
      <c r="G67" s="16"/>
      <c r="H67" s="14"/>
      <c r="I67" s="14"/>
      <c r="J67" s="14"/>
      <c r="K67" s="14"/>
      <c r="L67" s="14"/>
      <c r="M67" s="14"/>
      <c r="N67" s="17"/>
    </row>
    <row r="68" spans="1:14" x14ac:dyDescent="0.3">
      <c r="G68" s="16"/>
      <c r="H68" s="14"/>
      <c r="I68" s="14"/>
      <c r="J68" s="14"/>
      <c r="K68" s="14"/>
      <c r="L68" s="14"/>
      <c r="M68" s="14"/>
      <c r="N68" s="17"/>
    </row>
    <row r="69" spans="1:14" x14ac:dyDescent="0.3">
      <c r="A69" s="49" t="s">
        <v>59</v>
      </c>
      <c r="B69" s="49"/>
      <c r="C69" s="49"/>
      <c r="G69" s="16"/>
      <c r="H69" s="14"/>
      <c r="I69" s="14"/>
      <c r="J69" s="14"/>
      <c r="K69" s="14"/>
      <c r="L69" s="14"/>
      <c r="M69" s="14"/>
      <c r="N69" s="17"/>
    </row>
    <row r="70" spans="1:14" x14ac:dyDescent="0.3">
      <c r="A70" s="3" t="s">
        <v>0</v>
      </c>
      <c r="B70" s="3" t="s">
        <v>12</v>
      </c>
      <c r="C70" s="3" t="s">
        <v>13</v>
      </c>
      <c r="G70" s="1" t="s">
        <v>49</v>
      </c>
      <c r="H70" s="21" t="s">
        <v>50</v>
      </c>
      <c r="I70" s="1" t="s">
        <v>51</v>
      </c>
      <c r="J70" s="1" t="s">
        <v>53</v>
      </c>
      <c r="K70" s="1" t="s">
        <v>48</v>
      </c>
      <c r="L70" s="14"/>
      <c r="M70" s="14"/>
      <c r="N70" s="17"/>
    </row>
    <row r="71" spans="1:14" x14ac:dyDescent="0.3">
      <c r="A71" s="5" t="s">
        <v>1</v>
      </c>
      <c r="B71" s="2">
        <f>K71</f>
        <v>1.3</v>
      </c>
      <c r="C71" s="2">
        <v>87</v>
      </c>
      <c r="G71" s="16">
        <f t="shared" ref="G71:G81" si="13">C54-C37</f>
        <v>13</v>
      </c>
      <c r="H71" s="22">
        <f>$C$66-$C$49</f>
        <v>27</v>
      </c>
      <c r="I71" s="17">
        <f>C54/$C$66-C37/$C$49</f>
        <v>-3.0952380952380953E-2</v>
      </c>
      <c r="J71" s="12">
        <f>IF(G71&gt;=0,IF(H71&gt;=0,IF(I71&gt;0,B54*$N$37,B54*$N$38),IF(I71&gt;0,B54*$N$39,B54*$N$40)),IF(H71&gt;=0,IF(I71&gt;0,B54*$N$38,B54*$N$37),IF(I71&gt;0,B54*$N$40,B54*$N$39)))</f>
        <v>1.32</v>
      </c>
      <c r="K71" s="12">
        <f>ROUND(J71,1)</f>
        <v>1.3</v>
      </c>
      <c r="L71" s="14"/>
      <c r="M71" s="14"/>
      <c r="N71" s="17"/>
    </row>
    <row r="72" spans="1:14" x14ac:dyDescent="0.3">
      <c r="A72" s="5" t="s">
        <v>2</v>
      </c>
      <c r="B72" s="2">
        <f t="shared" ref="B72:B81" si="14">K72</f>
        <v>3</v>
      </c>
      <c r="C72" s="2">
        <v>2</v>
      </c>
      <c r="G72" s="16">
        <f t="shared" si="13"/>
        <v>3</v>
      </c>
      <c r="H72" s="12">
        <f t="shared" ref="H72:H81" si="15">$C$66-$C$49</f>
        <v>27</v>
      </c>
      <c r="I72" s="17">
        <f t="shared" ref="I72:I81" si="16">C55/$C$66-C38/$C$49</f>
        <v>1.581632653061224E-2</v>
      </c>
      <c r="J72" s="12">
        <f t="shared" ref="J72:J81" si="17">IF(G72&gt;=0,IF(H72&gt;=0,IF(I72&gt;0,B55*$N$37,B55*$N$38),IF(I72&gt;0,B55*$N$39,B55*$N$40)),IF(H72&gt;=0,IF(I72&gt;0,B55*$N$38,B55*$N$37),IF(I72&gt;0,B55*$N$40,B55*$N$39)))</f>
        <v>3.0240000000000005</v>
      </c>
      <c r="K72" s="12">
        <f t="shared" ref="K72:K81" si="18">ROUND(J72,1)</f>
        <v>3</v>
      </c>
      <c r="L72" s="14"/>
      <c r="M72" s="14"/>
      <c r="N72" s="17"/>
    </row>
    <row r="73" spans="1:14" x14ac:dyDescent="0.3">
      <c r="A73" s="5" t="s">
        <v>3</v>
      </c>
      <c r="B73" s="2">
        <f t="shared" si="14"/>
        <v>1.3</v>
      </c>
      <c r="C73" s="2">
        <v>12</v>
      </c>
      <c r="G73" s="16">
        <f t="shared" si="13"/>
        <v>1</v>
      </c>
      <c r="H73" s="12">
        <f t="shared" si="15"/>
        <v>27</v>
      </c>
      <c r="I73" s="17">
        <f t="shared" si="16"/>
        <v>-2.3809523809523864E-3</v>
      </c>
      <c r="J73" s="12">
        <f t="shared" si="17"/>
        <v>1.32</v>
      </c>
      <c r="K73" s="12">
        <f t="shared" si="18"/>
        <v>1.3</v>
      </c>
      <c r="L73" s="14"/>
      <c r="M73" s="14"/>
      <c r="N73" s="17"/>
    </row>
    <row r="74" spans="1:14" x14ac:dyDescent="0.3">
      <c r="A74" s="5" t="s">
        <v>4</v>
      </c>
      <c r="B74" s="2">
        <f t="shared" si="14"/>
        <v>2.2000000000000002</v>
      </c>
      <c r="C74" s="2">
        <v>2</v>
      </c>
      <c r="G74" s="16">
        <f t="shared" si="13"/>
        <v>4</v>
      </c>
      <c r="H74" s="12">
        <f t="shared" si="15"/>
        <v>27</v>
      </c>
      <c r="I74" s="17">
        <f t="shared" si="16"/>
        <v>2.4149659863945575E-2</v>
      </c>
      <c r="J74" s="12">
        <f t="shared" si="17"/>
        <v>2.2400000000000002</v>
      </c>
      <c r="K74" s="12">
        <f t="shared" si="18"/>
        <v>2.2000000000000002</v>
      </c>
      <c r="L74" s="14"/>
      <c r="M74" s="14"/>
      <c r="N74" s="17"/>
    </row>
    <row r="75" spans="1:14" x14ac:dyDescent="0.3">
      <c r="A75" s="5" t="s">
        <v>5</v>
      </c>
      <c r="B75" s="2">
        <f t="shared" si="14"/>
        <v>1.7</v>
      </c>
      <c r="C75" s="2">
        <v>2</v>
      </c>
      <c r="G75" s="16">
        <f t="shared" si="13"/>
        <v>2</v>
      </c>
      <c r="H75" s="12">
        <f t="shared" si="15"/>
        <v>27</v>
      </c>
      <c r="I75" s="17">
        <f t="shared" si="16"/>
        <v>1.3605442176870748E-2</v>
      </c>
      <c r="J75" s="12">
        <f t="shared" si="17"/>
        <v>1.6800000000000002</v>
      </c>
      <c r="K75" s="12">
        <f t="shared" si="18"/>
        <v>1.7</v>
      </c>
      <c r="L75" s="14"/>
      <c r="M75" s="14"/>
      <c r="N75" s="17"/>
    </row>
    <row r="76" spans="1:14" x14ac:dyDescent="0.3">
      <c r="A76" s="5" t="s">
        <v>6</v>
      </c>
      <c r="B76" s="2">
        <f t="shared" si="14"/>
        <v>1.5</v>
      </c>
      <c r="C76" s="2">
        <v>7</v>
      </c>
      <c r="G76" s="16">
        <f t="shared" si="13"/>
        <v>5</v>
      </c>
      <c r="H76" s="12">
        <f t="shared" si="15"/>
        <v>27</v>
      </c>
      <c r="I76" s="17">
        <f t="shared" si="16"/>
        <v>2.0238095238095236E-2</v>
      </c>
      <c r="J76" s="12">
        <f t="shared" si="17"/>
        <v>1.4560000000000002</v>
      </c>
      <c r="K76" s="12">
        <f t="shared" si="18"/>
        <v>1.5</v>
      </c>
      <c r="L76" s="14"/>
      <c r="M76" s="14"/>
      <c r="N76" s="17"/>
    </row>
    <row r="77" spans="1:14" x14ac:dyDescent="0.3">
      <c r="A77" s="5" t="s">
        <v>7</v>
      </c>
      <c r="B77" s="2">
        <f t="shared" si="14"/>
        <v>1.7</v>
      </c>
      <c r="C77" s="2">
        <v>1</v>
      </c>
      <c r="G77" s="16">
        <f t="shared" si="13"/>
        <v>-4</v>
      </c>
      <c r="H77" s="12">
        <f t="shared" si="15"/>
        <v>27</v>
      </c>
      <c r="I77" s="17">
        <f t="shared" si="16"/>
        <v>-4.7108843537414971E-2</v>
      </c>
      <c r="J77" s="12">
        <f t="shared" si="17"/>
        <v>1.6800000000000002</v>
      </c>
      <c r="K77" s="12">
        <f t="shared" si="18"/>
        <v>1.7</v>
      </c>
      <c r="L77" s="14"/>
      <c r="M77" s="14"/>
      <c r="N77" s="17"/>
    </row>
    <row r="78" spans="1:14" x14ac:dyDescent="0.3">
      <c r="A78" s="5" t="s">
        <v>8</v>
      </c>
      <c r="B78" s="2">
        <f t="shared" si="14"/>
        <v>2</v>
      </c>
      <c r="C78" s="2">
        <v>0</v>
      </c>
      <c r="G78" s="16">
        <f t="shared" si="13"/>
        <v>5</v>
      </c>
      <c r="H78" s="12">
        <f t="shared" si="15"/>
        <v>27</v>
      </c>
      <c r="I78" s="17">
        <f t="shared" si="16"/>
        <v>2.7891156462585033E-2</v>
      </c>
      <c r="J78" s="12">
        <f t="shared" si="17"/>
        <v>2.0160000000000005</v>
      </c>
      <c r="K78" s="12">
        <f t="shared" si="18"/>
        <v>2</v>
      </c>
      <c r="L78" s="14"/>
      <c r="M78" s="14"/>
      <c r="N78" s="17"/>
    </row>
    <row r="79" spans="1:14" x14ac:dyDescent="0.3">
      <c r="A79" s="5" t="s">
        <v>9</v>
      </c>
      <c r="B79" s="2">
        <f t="shared" si="14"/>
        <v>1.7</v>
      </c>
      <c r="C79" s="2">
        <v>0</v>
      </c>
      <c r="G79" s="16">
        <f t="shared" si="13"/>
        <v>-2</v>
      </c>
      <c r="H79" s="12">
        <f t="shared" si="15"/>
        <v>27</v>
      </c>
      <c r="I79" s="17">
        <f t="shared" si="16"/>
        <v>-1.6666666666666666E-2</v>
      </c>
      <c r="J79" s="12">
        <f t="shared" si="17"/>
        <v>1.6800000000000002</v>
      </c>
      <c r="K79" s="12">
        <f t="shared" si="18"/>
        <v>1.7</v>
      </c>
      <c r="L79" s="14"/>
      <c r="M79" s="14"/>
      <c r="N79" s="17"/>
    </row>
    <row r="80" spans="1:14" x14ac:dyDescent="0.3">
      <c r="A80" s="5" t="s">
        <v>10</v>
      </c>
      <c r="B80" s="2">
        <f t="shared" si="14"/>
        <v>2.8</v>
      </c>
      <c r="C80" s="2">
        <v>6</v>
      </c>
      <c r="G80" s="16">
        <f t="shared" si="13"/>
        <v>1</v>
      </c>
      <c r="H80" s="12">
        <f t="shared" si="15"/>
        <v>27</v>
      </c>
      <c r="I80" s="17">
        <f t="shared" si="16"/>
        <v>3.7414965986394544E-3</v>
      </c>
      <c r="J80" s="12">
        <f t="shared" si="17"/>
        <v>2.8000000000000003</v>
      </c>
      <c r="K80" s="12">
        <f t="shared" si="18"/>
        <v>2.8</v>
      </c>
      <c r="L80" s="14"/>
      <c r="M80" s="14"/>
      <c r="N80" s="17"/>
    </row>
    <row r="81" spans="1:14" x14ac:dyDescent="0.3">
      <c r="A81" s="5" t="s">
        <v>11</v>
      </c>
      <c r="B81" s="2">
        <f t="shared" si="14"/>
        <v>2.8</v>
      </c>
      <c r="C81" s="2">
        <v>4</v>
      </c>
      <c r="G81" s="25">
        <f t="shared" si="13"/>
        <v>-1</v>
      </c>
      <c r="H81" s="13">
        <f t="shared" si="15"/>
        <v>27</v>
      </c>
      <c r="I81" s="18">
        <f t="shared" si="16"/>
        <v>-8.3333333333333332E-3</v>
      </c>
      <c r="J81" s="12">
        <f t="shared" si="17"/>
        <v>2.8000000000000003</v>
      </c>
      <c r="K81" s="13">
        <f t="shared" si="18"/>
        <v>2.8</v>
      </c>
      <c r="L81" s="14"/>
      <c r="M81" s="14"/>
      <c r="N81" s="17"/>
    </row>
    <row r="82" spans="1:14" x14ac:dyDescent="0.3">
      <c r="G82" s="16"/>
      <c r="H82" s="14"/>
      <c r="I82" s="14"/>
      <c r="J82" s="14"/>
      <c r="K82" s="14"/>
      <c r="L82" s="14"/>
      <c r="M82" s="14"/>
      <c r="N82" s="17"/>
    </row>
    <row r="83" spans="1:14" x14ac:dyDescent="0.3">
      <c r="B83" s="6" t="s">
        <v>14</v>
      </c>
      <c r="C83" s="4">
        <f>SUM(C71:C81)</f>
        <v>123</v>
      </c>
      <c r="G83" s="16"/>
      <c r="H83" s="14"/>
      <c r="I83" s="14"/>
      <c r="J83" s="14"/>
      <c r="K83" s="14"/>
      <c r="L83" s="14"/>
      <c r="M83" s="14"/>
      <c r="N83" s="17"/>
    </row>
    <row r="84" spans="1:14" x14ac:dyDescent="0.3">
      <c r="G84" s="16"/>
      <c r="H84" s="14"/>
      <c r="I84" s="14"/>
      <c r="J84" s="14"/>
      <c r="K84" s="14"/>
      <c r="L84" s="14"/>
      <c r="M84" s="14"/>
      <c r="N84" s="17"/>
    </row>
    <row r="85" spans="1:14" x14ac:dyDescent="0.3">
      <c r="G85" s="16"/>
      <c r="H85" s="14"/>
      <c r="I85" s="14"/>
      <c r="J85" s="14"/>
      <c r="K85" s="14"/>
      <c r="L85" s="14"/>
      <c r="M85" s="14"/>
      <c r="N85" s="17"/>
    </row>
    <row r="86" spans="1:14" x14ac:dyDescent="0.3">
      <c r="A86" s="49" t="s">
        <v>60</v>
      </c>
      <c r="B86" s="49"/>
      <c r="C86" s="49"/>
      <c r="G86" s="16"/>
      <c r="H86" s="14"/>
      <c r="I86" s="14"/>
      <c r="J86" s="14"/>
      <c r="K86" s="14"/>
      <c r="L86" s="14"/>
      <c r="M86" s="14"/>
      <c r="N86" s="17"/>
    </row>
    <row r="87" spans="1:14" x14ac:dyDescent="0.3">
      <c r="A87" s="3" t="s">
        <v>0</v>
      </c>
      <c r="B87" s="3" t="s">
        <v>12</v>
      </c>
      <c r="C87" s="3" t="s">
        <v>13</v>
      </c>
      <c r="G87" s="1" t="s">
        <v>49</v>
      </c>
      <c r="H87" s="21" t="s">
        <v>50</v>
      </c>
      <c r="I87" s="1" t="s">
        <v>51</v>
      </c>
      <c r="J87" s="1" t="s">
        <v>53</v>
      </c>
      <c r="K87" s="1" t="s">
        <v>48</v>
      </c>
      <c r="L87" s="14"/>
      <c r="M87" s="14"/>
      <c r="N87" s="17"/>
    </row>
    <row r="88" spans="1:14" x14ac:dyDescent="0.3">
      <c r="A88" s="5" t="s">
        <v>1</v>
      </c>
      <c r="B88" s="2">
        <f>K88</f>
        <v>1.2</v>
      </c>
      <c r="C88" s="2"/>
      <c r="G88" s="16">
        <f>C71-C54</f>
        <v>-4</v>
      </c>
      <c r="H88" s="22">
        <f>$C$83-$C$66</f>
        <v>-24</v>
      </c>
      <c r="I88" s="17">
        <f>C71/$C$83-C54/$C$66</f>
        <v>8.8269454123112601E-2</v>
      </c>
      <c r="J88" s="12">
        <f>IF(G88&gt;=0,IF(H88&gt;=0,IF(I88&gt;0,B71*$N$37,B71*$N$38),IF(I88&gt;0,B71*$N$39,B71*$N$40)),IF(H88&gt;=0,IF(I88&gt;0,B71*$N$38,B71*$N$37),IF(I88&gt;0,B71*$N$40,B71*$N$39)))</f>
        <v>1.1960000000000002</v>
      </c>
      <c r="K88" s="12">
        <f>ROUND(J88,1)</f>
        <v>1.2</v>
      </c>
      <c r="L88" s="14"/>
      <c r="M88" s="14"/>
      <c r="N88" s="17"/>
    </row>
    <row r="89" spans="1:14" x14ac:dyDescent="0.3">
      <c r="A89" s="5" t="s">
        <v>2</v>
      </c>
      <c r="B89" s="2">
        <f t="shared" ref="B89:B98" si="19">K89</f>
        <v>3.2</v>
      </c>
      <c r="C89" s="2"/>
      <c r="G89" s="16">
        <f t="shared" ref="G89:G98" si="20">C72-C55</f>
        <v>-4</v>
      </c>
      <c r="H89" s="12">
        <f t="shared" ref="H89:H98" si="21">$C$83-$C$66</f>
        <v>-24</v>
      </c>
      <c r="I89" s="17">
        <f t="shared" ref="I89:I98" si="22">C72/$C$83-C55/$C$66</f>
        <v>-2.4556163928986224E-2</v>
      </c>
      <c r="J89" s="12">
        <f t="shared" ref="J89:J98" si="23">IF(G89&gt;=0,IF(H89&gt;=0,IF(I89&gt;0,B72*$N$37,B72*$N$38),IF(I89&gt;0,B72*$N$39,B72*$N$40)),IF(H89&gt;=0,IF(I89&gt;0,B72*$N$38,B72*$N$37),IF(I89&gt;0,B72*$N$40,B72*$N$39)))</f>
        <v>3.24</v>
      </c>
      <c r="K89" s="12">
        <f t="shared" ref="K89:K98" si="24">ROUND(J89,1)</f>
        <v>3.2</v>
      </c>
      <c r="L89" s="14"/>
      <c r="M89" s="14"/>
      <c r="N89" s="17"/>
    </row>
    <row r="90" spans="1:14" x14ac:dyDescent="0.3">
      <c r="A90" s="5" t="s">
        <v>3</v>
      </c>
      <c r="B90" s="2">
        <f t="shared" si="19"/>
        <v>1.4</v>
      </c>
      <c r="C90" s="2"/>
      <c r="G90" s="16">
        <f t="shared" si="20"/>
        <v>5</v>
      </c>
      <c r="H90" s="12">
        <f t="shared" si="21"/>
        <v>-24</v>
      </c>
      <c r="I90" s="17">
        <f t="shared" si="22"/>
        <v>4.9941927990708485E-2</v>
      </c>
      <c r="J90" s="12">
        <f t="shared" si="23"/>
        <v>1.4040000000000001</v>
      </c>
      <c r="K90" s="12">
        <f t="shared" si="24"/>
        <v>1.4</v>
      </c>
      <c r="L90" s="14"/>
      <c r="M90" s="14"/>
      <c r="N90" s="17"/>
    </row>
    <row r="91" spans="1:14" x14ac:dyDescent="0.3">
      <c r="A91" s="5" t="s">
        <v>4</v>
      </c>
      <c r="B91" s="2">
        <f t="shared" si="19"/>
        <v>2.4</v>
      </c>
      <c r="C91" s="2"/>
      <c r="G91" s="16">
        <f t="shared" si="20"/>
        <v>-4</v>
      </c>
      <c r="H91" s="12">
        <f t="shared" si="21"/>
        <v>-24</v>
      </c>
      <c r="I91" s="17">
        <f t="shared" si="22"/>
        <v>-2.4556163928986224E-2</v>
      </c>
      <c r="J91" s="12">
        <f t="shared" si="23"/>
        <v>2.3760000000000003</v>
      </c>
      <c r="K91" s="12">
        <f t="shared" si="24"/>
        <v>2.4</v>
      </c>
      <c r="L91" s="14"/>
      <c r="M91" s="14"/>
      <c r="N91" s="17"/>
    </row>
    <row r="92" spans="1:14" x14ac:dyDescent="0.3">
      <c r="A92" s="5" t="s">
        <v>5</v>
      </c>
      <c r="B92" s="2">
        <f t="shared" si="19"/>
        <v>1.8</v>
      </c>
      <c r="C92" s="2"/>
      <c r="G92" s="16">
        <f t="shared" si="20"/>
        <v>0</v>
      </c>
      <c r="H92" s="12">
        <f t="shared" si="21"/>
        <v>-24</v>
      </c>
      <c r="I92" s="17">
        <f t="shared" si="22"/>
        <v>2.6547204247552702E-3</v>
      </c>
      <c r="J92" s="12">
        <f t="shared" si="23"/>
        <v>1.8360000000000001</v>
      </c>
      <c r="K92" s="12">
        <f t="shared" si="24"/>
        <v>1.8</v>
      </c>
      <c r="L92" s="14"/>
      <c r="M92" s="14"/>
      <c r="N92" s="17"/>
    </row>
    <row r="93" spans="1:14" x14ac:dyDescent="0.3">
      <c r="A93" s="5" t="s">
        <v>6</v>
      </c>
      <c r="B93" s="2">
        <f t="shared" si="19"/>
        <v>1.6</v>
      </c>
      <c r="C93" s="2"/>
      <c r="G93" s="16">
        <f t="shared" si="20"/>
        <v>-7</v>
      </c>
      <c r="H93" s="12">
        <f t="shared" si="21"/>
        <v>-24</v>
      </c>
      <c r="I93" s="17">
        <f t="shared" si="22"/>
        <v>-3.8327526132404179E-2</v>
      </c>
      <c r="J93" s="12">
        <f t="shared" si="23"/>
        <v>1.62</v>
      </c>
      <c r="K93" s="12">
        <f t="shared" si="24"/>
        <v>1.6</v>
      </c>
      <c r="L93" s="14"/>
      <c r="M93" s="14"/>
      <c r="N93" s="17"/>
    </row>
    <row r="94" spans="1:14" x14ac:dyDescent="0.3">
      <c r="A94" s="5" t="s">
        <v>7</v>
      </c>
      <c r="B94" s="2">
        <f t="shared" si="19"/>
        <v>1.8</v>
      </c>
      <c r="C94" s="2"/>
      <c r="G94" s="16">
        <f t="shared" si="20"/>
        <v>-8</v>
      </c>
      <c r="H94" s="12">
        <f t="shared" si="21"/>
        <v>-24</v>
      </c>
      <c r="I94" s="17">
        <f t="shared" si="22"/>
        <v>-5.3094408495105355E-2</v>
      </c>
      <c r="J94" s="12">
        <f t="shared" si="23"/>
        <v>1.8360000000000001</v>
      </c>
      <c r="K94" s="12">
        <f t="shared" si="24"/>
        <v>1.8</v>
      </c>
      <c r="L94" s="14"/>
      <c r="M94" s="14"/>
      <c r="N94" s="17"/>
    </row>
    <row r="95" spans="1:14" x14ac:dyDescent="0.3">
      <c r="A95" s="5" t="s">
        <v>8</v>
      </c>
      <c r="B95" s="2">
        <f t="shared" si="19"/>
        <v>2.2000000000000002</v>
      </c>
      <c r="C95" s="2"/>
      <c r="G95" s="16">
        <f t="shared" si="20"/>
        <v>-9</v>
      </c>
      <c r="H95" s="12">
        <f t="shared" si="21"/>
        <v>-24</v>
      </c>
      <c r="I95" s="17">
        <f t="shared" si="22"/>
        <v>-6.1224489795918366E-2</v>
      </c>
      <c r="J95" s="12">
        <f t="shared" si="23"/>
        <v>2.16</v>
      </c>
      <c r="K95" s="12">
        <f t="shared" si="24"/>
        <v>2.2000000000000002</v>
      </c>
      <c r="L95" s="14"/>
      <c r="M95" s="14"/>
      <c r="N95" s="17"/>
    </row>
    <row r="96" spans="1:14" x14ac:dyDescent="0.3">
      <c r="A96" s="5" t="s">
        <v>9</v>
      </c>
      <c r="B96" s="2">
        <f t="shared" si="19"/>
        <v>1.6</v>
      </c>
      <c r="C96" s="2"/>
      <c r="G96" s="16">
        <f t="shared" si="20"/>
        <v>0</v>
      </c>
      <c r="H96" s="12">
        <f t="shared" si="21"/>
        <v>-24</v>
      </c>
      <c r="I96" s="17">
        <f t="shared" si="22"/>
        <v>0</v>
      </c>
      <c r="J96" s="12">
        <f t="shared" si="23"/>
        <v>1.5640000000000001</v>
      </c>
      <c r="K96" s="12">
        <f t="shared" si="24"/>
        <v>1.6</v>
      </c>
      <c r="L96" s="14"/>
      <c r="M96" s="14"/>
      <c r="N96" s="17"/>
    </row>
    <row r="97" spans="1:14" x14ac:dyDescent="0.3">
      <c r="A97" s="5" t="s">
        <v>10</v>
      </c>
      <c r="B97" s="2">
        <f t="shared" si="19"/>
        <v>3</v>
      </c>
      <c r="C97" s="2"/>
      <c r="G97" s="16">
        <f t="shared" si="20"/>
        <v>3</v>
      </c>
      <c r="H97" s="12">
        <f t="shared" si="21"/>
        <v>-24</v>
      </c>
      <c r="I97" s="17">
        <f t="shared" si="22"/>
        <v>2.837232453957193E-2</v>
      </c>
      <c r="J97" s="12">
        <f t="shared" si="23"/>
        <v>3.024</v>
      </c>
      <c r="K97" s="12">
        <f t="shared" si="24"/>
        <v>3</v>
      </c>
      <c r="L97" s="14"/>
      <c r="M97" s="14"/>
      <c r="N97" s="17"/>
    </row>
    <row r="98" spans="1:14" x14ac:dyDescent="0.3">
      <c r="A98" s="5" t="s">
        <v>11</v>
      </c>
      <c r="B98" s="2">
        <f t="shared" si="19"/>
        <v>3</v>
      </c>
      <c r="C98" s="2"/>
      <c r="G98" s="25">
        <f t="shared" si="20"/>
        <v>4</v>
      </c>
      <c r="H98" s="13">
        <f t="shared" si="21"/>
        <v>-24</v>
      </c>
      <c r="I98" s="17">
        <f t="shared" si="22"/>
        <v>3.2520325203252036E-2</v>
      </c>
      <c r="J98" s="12">
        <f t="shared" si="23"/>
        <v>3.024</v>
      </c>
      <c r="K98" s="13">
        <f t="shared" si="24"/>
        <v>3</v>
      </c>
      <c r="L98" s="15"/>
      <c r="M98" s="15"/>
      <c r="N98" s="18"/>
    </row>
    <row r="100" spans="1:14" x14ac:dyDescent="0.3">
      <c r="B100" s="6" t="s">
        <v>14</v>
      </c>
      <c r="C100" s="4">
        <f>SUM(C88:C98)</f>
        <v>0</v>
      </c>
    </row>
  </sheetData>
  <mergeCells count="40">
    <mergeCell ref="A1:C1"/>
    <mergeCell ref="A18:C18"/>
    <mergeCell ref="A35:C35"/>
    <mergeCell ref="A69:C69"/>
    <mergeCell ref="A86:C86"/>
    <mergeCell ref="A52:C52"/>
    <mergeCell ref="H13:M13"/>
    <mergeCell ref="G13:G19"/>
    <mergeCell ref="G6:N6"/>
    <mergeCell ref="G12:N12"/>
    <mergeCell ref="N9:N11"/>
    <mergeCell ref="H17:H19"/>
    <mergeCell ref="H14:H16"/>
    <mergeCell ref="J16:M16"/>
    <mergeCell ref="J18:M18"/>
    <mergeCell ref="J19:M19"/>
    <mergeCell ref="I17:M17"/>
    <mergeCell ref="J15:M15"/>
    <mergeCell ref="I14:M14"/>
    <mergeCell ref="G3:N5"/>
    <mergeCell ref="G2:N2"/>
    <mergeCell ref="G7:M7"/>
    <mergeCell ref="G8:M8"/>
    <mergeCell ref="G9:M11"/>
    <mergeCell ref="G27:N28"/>
    <mergeCell ref="J22:M22"/>
    <mergeCell ref="J23:M23"/>
    <mergeCell ref="J25:M25"/>
    <mergeCell ref="J26:M26"/>
    <mergeCell ref="I24:M24"/>
    <mergeCell ref="G20:G26"/>
    <mergeCell ref="H21:H23"/>
    <mergeCell ref="H24:H26"/>
    <mergeCell ref="H20:M20"/>
    <mergeCell ref="I21:M21"/>
    <mergeCell ref="G34:N35"/>
    <mergeCell ref="G33:N33"/>
    <mergeCell ref="G29:N30"/>
    <mergeCell ref="G31:N31"/>
    <mergeCell ref="G32:N3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jurgen</dc:creator>
  <cp:lastModifiedBy>Florian Verdonck</cp:lastModifiedBy>
  <dcterms:created xsi:type="dcterms:W3CDTF">2013-10-12T09:35:33Z</dcterms:created>
  <dcterms:modified xsi:type="dcterms:W3CDTF">2013-10-20T15:57:07Z</dcterms:modified>
</cp:coreProperties>
</file>