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ubin\Downloads\"/>
    </mc:Choice>
  </mc:AlternateContent>
  <bookViews>
    <workbookView xWindow="0" yWindow="585" windowWidth="13830" windowHeight="7103" activeTab="1"/>
  </bookViews>
  <sheets>
    <sheet name="Digest Table" sheetId="1" r:id="rId1"/>
    <sheet name="ACT2017(from GA)" sheetId="2" r:id="rId2"/>
    <sheet name="ACT2018(from GA)" sheetId="3" r:id="rId3"/>
  </sheets>
  <definedNames>
    <definedName name="_xlnm._FilterDatabase" localSheetId="1" hidden="1">'ACT2017(from GA)'!$A$2:$T$54</definedName>
    <definedName name="_xlnm._FilterDatabase" localSheetId="0" hidden="1">'Digest Table'!$B$1:$I$154</definedName>
    <definedName name="act_2017" localSheetId="1">'ACT2017(from GA)'!#REF!</definedName>
    <definedName name="act_2018" localSheetId="1">'ACT2017(from GA)'!$A$2:$G$54</definedName>
    <definedName name="act_2018" localSheetId="2">'ACT2018(from GA)'!$A$2:$C$54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3" l="1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F54" i="3"/>
  <c r="D54" i="3"/>
  <c r="E54" i="3" s="1"/>
  <c r="F53" i="3"/>
  <c r="D53" i="3"/>
  <c r="E53" i="3" s="1"/>
  <c r="F52" i="3"/>
  <c r="D52" i="3"/>
  <c r="E52" i="3" s="1"/>
  <c r="F51" i="3"/>
  <c r="D51" i="3"/>
  <c r="E51" i="3" s="1"/>
  <c r="F50" i="3"/>
  <c r="D50" i="3"/>
  <c r="E50" i="3" s="1"/>
  <c r="F49" i="3"/>
  <c r="E49" i="3"/>
  <c r="D49" i="3"/>
  <c r="F48" i="3"/>
  <c r="D48" i="3"/>
  <c r="E48" i="3" s="1"/>
  <c r="F47" i="3"/>
  <c r="E47" i="3"/>
  <c r="D47" i="3"/>
  <c r="F46" i="3"/>
  <c r="D46" i="3"/>
  <c r="E46" i="3" s="1"/>
  <c r="F45" i="3"/>
  <c r="D45" i="3"/>
  <c r="E45" i="3" s="1"/>
  <c r="F44" i="3"/>
  <c r="D44" i="3"/>
  <c r="E44" i="3" s="1"/>
  <c r="F43" i="3"/>
  <c r="D43" i="3"/>
  <c r="E43" i="3" s="1"/>
  <c r="F42" i="3"/>
  <c r="D42" i="3"/>
  <c r="E42" i="3" s="1"/>
  <c r="F41" i="3"/>
  <c r="E41" i="3"/>
  <c r="D41" i="3"/>
  <c r="F40" i="3"/>
  <c r="D40" i="3"/>
  <c r="E40" i="3" s="1"/>
  <c r="F39" i="3"/>
  <c r="E39" i="3"/>
  <c r="D39" i="3"/>
  <c r="F38" i="3"/>
  <c r="D38" i="3"/>
  <c r="E38" i="3" s="1"/>
  <c r="F37" i="3"/>
  <c r="D37" i="3"/>
  <c r="E37" i="3" s="1"/>
  <c r="F36" i="3"/>
  <c r="D36" i="3"/>
  <c r="E36" i="3" s="1"/>
  <c r="F35" i="3"/>
  <c r="D35" i="3"/>
  <c r="E35" i="3" s="1"/>
  <c r="F34" i="3"/>
  <c r="D34" i="3"/>
  <c r="E34" i="3" s="1"/>
  <c r="F33" i="3"/>
  <c r="E33" i="3"/>
  <c r="D33" i="3"/>
  <c r="F32" i="3"/>
  <c r="D32" i="3"/>
  <c r="E32" i="3" s="1"/>
  <c r="F31" i="3"/>
  <c r="E31" i="3"/>
  <c r="D31" i="3"/>
  <c r="F30" i="3"/>
  <c r="D30" i="3"/>
  <c r="E30" i="3" s="1"/>
  <c r="F29" i="3"/>
  <c r="D29" i="3"/>
  <c r="E29" i="3" s="1"/>
  <c r="F28" i="3"/>
  <c r="D28" i="3"/>
  <c r="E28" i="3" s="1"/>
  <c r="F27" i="3"/>
  <c r="E27" i="3"/>
  <c r="D27" i="3"/>
  <c r="F26" i="3"/>
  <c r="D26" i="3"/>
  <c r="E26" i="3" s="1"/>
  <c r="F25" i="3"/>
  <c r="E25" i="3"/>
  <c r="D25" i="3"/>
  <c r="F24" i="3"/>
  <c r="D24" i="3"/>
  <c r="E24" i="3" s="1"/>
  <c r="F23" i="3"/>
  <c r="E23" i="3"/>
  <c r="D23" i="3"/>
  <c r="F22" i="3"/>
  <c r="D22" i="3"/>
  <c r="E22" i="3" s="1"/>
  <c r="F21" i="3"/>
  <c r="D21" i="3"/>
  <c r="E21" i="3" s="1"/>
  <c r="F20" i="3"/>
  <c r="D20" i="3"/>
  <c r="E20" i="3" s="1"/>
  <c r="F19" i="3"/>
  <c r="E19" i="3"/>
  <c r="D19" i="3"/>
  <c r="F18" i="3"/>
  <c r="D18" i="3"/>
  <c r="E18" i="3" s="1"/>
  <c r="F17" i="3"/>
  <c r="E17" i="3"/>
  <c r="D17" i="3"/>
  <c r="F16" i="3"/>
  <c r="D16" i="3"/>
  <c r="E16" i="3" s="1"/>
  <c r="F15" i="3"/>
  <c r="E15" i="3"/>
  <c r="D15" i="3"/>
  <c r="F14" i="3"/>
  <c r="D14" i="3"/>
  <c r="E14" i="3" s="1"/>
  <c r="F13" i="3"/>
  <c r="D13" i="3"/>
  <c r="E13" i="3" s="1"/>
  <c r="F12" i="3"/>
  <c r="D12" i="3"/>
  <c r="E12" i="3" s="1"/>
  <c r="F11" i="3"/>
  <c r="D11" i="3"/>
  <c r="E11" i="3" s="1"/>
  <c r="F10" i="3"/>
  <c r="D10" i="3"/>
  <c r="E10" i="3" s="1"/>
  <c r="F9" i="3"/>
  <c r="E9" i="3"/>
  <c r="D9" i="3"/>
  <c r="F8" i="3"/>
  <c r="D8" i="3"/>
  <c r="E8" i="3" s="1"/>
  <c r="F7" i="3"/>
  <c r="E7" i="3"/>
  <c r="D7" i="3"/>
  <c r="F6" i="3"/>
  <c r="D6" i="3"/>
  <c r="E6" i="3" s="1"/>
  <c r="F5" i="3"/>
  <c r="D5" i="3"/>
  <c r="E5" i="3" s="1"/>
  <c r="F4" i="3"/>
  <c r="D4" i="3"/>
  <c r="E4" i="3" s="1"/>
  <c r="E3" i="3"/>
  <c r="F3" i="3"/>
  <c r="D3" i="3"/>
  <c r="N54" i="2" l="1"/>
  <c r="T54" i="2" s="1"/>
  <c r="M54" i="2"/>
  <c r="S54" i="2" s="1"/>
  <c r="L54" i="2"/>
  <c r="R54" i="2" s="1"/>
  <c r="K54" i="2"/>
  <c r="Q54" i="2" s="1"/>
  <c r="J54" i="2"/>
  <c r="P54" i="2" s="1"/>
  <c r="H54" i="2"/>
  <c r="I54" i="2" s="1"/>
  <c r="O54" i="2" s="1"/>
  <c r="N53" i="2"/>
  <c r="T53" i="2" s="1"/>
  <c r="M53" i="2"/>
  <c r="S53" i="2" s="1"/>
  <c r="L53" i="2"/>
  <c r="R53" i="2" s="1"/>
  <c r="K53" i="2"/>
  <c r="Q53" i="2" s="1"/>
  <c r="J53" i="2"/>
  <c r="P53" i="2" s="1"/>
  <c r="H53" i="2"/>
  <c r="I53" i="2" s="1"/>
  <c r="O53" i="2" s="1"/>
  <c r="N52" i="2"/>
  <c r="T52" i="2" s="1"/>
  <c r="M52" i="2"/>
  <c r="S52" i="2" s="1"/>
  <c r="L52" i="2"/>
  <c r="R52" i="2" s="1"/>
  <c r="K52" i="2"/>
  <c r="Q52" i="2" s="1"/>
  <c r="J52" i="2"/>
  <c r="P52" i="2" s="1"/>
  <c r="H52" i="2"/>
  <c r="I52" i="2" s="1"/>
  <c r="O52" i="2" s="1"/>
  <c r="N51" i="2"/>
  <c r="T51" i="2" s="1"/>
  <c r="M51" i="2"/>
  <c r="S51" i="2" s="1"/>
  <c r="L51" i="2"/>
  <c r="R51" i="2" s="1"/>
  <c r="K51" i="2"/>
  <c r="Q51" i="2" s="1"/>
  <c r="J51" i="2"/>
  <c r="P51" i="2" s="1"/>
  <c r="H51" i="2"/>
  <c r="I51" i="2" s="1"/>
  <c r="O51" i="2" s="1"/>
  <c r="N50" i="2"/>
  <c r="T50" i="2" s="1"/>
  <c r="M50" i="2"/>
  <c r="S50" i="2" s="1"/>
  <c r="L50" i="2"/>
  <c r="R50" i="2" s="1"/>
  <c r="K50" i="2"/>
  <c r="Q50" i="2" s="1"/>
  <c r="J50" i="2"/>
  <c r="P50" i="2" s="1"/>
  <c r="H50" i="2"/>
  <c r="I50" i="2" s="1"/>
  <c r="O50" i="2" s="1"/>
  <c r="N49" i="2"/>
  <c r="T49" i="2" s="1"/>
  <c r="M49" i="2"/>
  <c r="S49" i="2" s="1"/>
  <c r="L49" i="2"/>
  <c r="R49" i="2" s="1"/>
  <c r="K49" i="2"/>
  <c r="Q49" i="2" s="1"/>
  <c r="J49" i="2"/>
  <c r="P49" i="2" s="1"/>
  <c r="H49" i="2"/>
  <c r="I49" i="2" s="1"/>
  <c r="O49" i="2" s="1"/>
  <c r="N48" i="2"/>
  <c r="T48" i="2" s="1"/>
  <c r="M48" i="2"/>
  <c r="S48" i="2" s="1"/>
  <c r="L48" i="2"/>
  <c r="R48" i="2" s="1"/>
  <c r="K48" i="2"/>
  <c r="Q48" i="2" s="1"/>
  <c r="J48" i="2"/>
  <c r="P48" i="2" s="1"/>
  <c r="H48" i="2"/>
  <c r="I48" i="2" s="1"/>
  <c r="O48" i="2" s="1"/>
  <c r="N47" i="2"/>
  <c r="T47" i="2" s="1"/>
  <c r="M47" i="2"/>
  <c r="S47" i="2" s="1"/>
  <c r="L47" i="2"/>
  <c r="R47" i="2" s="1"/>
  <c r="K47" i="2"/>
  <c r="Q47" i="2" s="1"/>
  <c r="J47" i="2"/>
  <c r="P47" i="2" s="1"/>
  <c r="H47" i="2"/>
  <c r="I47" i="2" s="1"/>
  <c r="O47" i="2" s="1"/>
  <c r="N46" i="2"/>
  <c r="T46" i="2" s="1"/>
  <c r="M46" i="2"/>
  <c r="S46" i="2" s="1"/>
  <c r="L46" i="2"/>
  <c r="R46" i="2" s="1"/>
  <c r="K46" i="2"/>
  <c r="Q46" i="2" s="1"/>
  <c r="J46" i="2"/>
  <c r="P46" i="2" s="1"/>
  <c r="H46" i="2"/>
  <c r="I46" i="2" s="1"/>
  <c r="O46" i="2" s="1"/>
  <c r="N45" i="2"/>
  <c r="T45" i="2" s="1"/>
  <c r="M45" i="2"/>
  <c r="S45" i="2" s="1"/>
  <c r="L45" i="2"/>
  <c r="R45" i="2" s="1"/>
  <c r="K45" i="2"/>
  <c r="Q45" i="2" s="1"/>
  <c r="J45" i="2"/>
  <c r="P45" i="2" s="1"/>
  <c r="H45" i="2"/>
  <c r="I45" i="2" s="1"/>
  <c r="O45" i="2" s="1"/>
  <c r="N44" i="2"/>
  <c r="T44" i="2" s="1"/>
  <c r="M44" i="2"/>
  <c r="S44" i="2" s="1"/>
  <c r="L44" i="2"/>
  <c r="R44" i="2" s="1"/>
  <c r="K44" i="2"/>
  <c r="Q44" i="2" s="1"/>
  <c r="J44" i="2"/>
  <c r="P44" i="2" s="1"/>
  <c r="H44" i="2"/>
  <c r="I44" i="2" s="1"/>
  <c r="O44" i="2" s="1"/>
  <c r="N43" i="2"/>
  <c r="T43" i="2" s="1"/>
  <c r="M43" i="2"/>
  <c r="S43" i="2" s="1"/>
  <c r="L43" i="2"/>
  <c r="R43" i="2" s="1"/>
  <c r="K43" i="2"/>
  <c r="Q43" i="2" s="1"/>
  <c r="J43" i="2"/>
  <c r="P43" i="2" s="1"/>
  <c r="H43" i="2"/>
  <c r="I43" i="2" s="1"/>
  <c r="O43" i="2" s="1"/>
  <c r="N42" i="2"/>
  <c r="T42" i="2" s="1"/>
  <c r="M42" i="2"/>
  <c r="S42" i="2" s="1"/>
  <c r="L42" i="2"/>
  <c r="R42" i="2" s="1"/>
  <c r="K42" i="2"/>
  <c r="Q42" i="2" s="1"/>
  <c r="J42" i="2"/>
  <c r="P42" i="2" s="1"/>
  <c r="H42" i="2"/>
  <c r="I42" i="2" s="1"/>
  <c r="O42" i="2" s="1"/>
  <c r="N41" i="2"/>
  <c r="T41" i="2" s="1"/>
  <c r="M41" i="2"/>
  <c r="S41" i="2" s="1"/>
  <c r="L41" i="2"/>
  <c r="R41" i="2" s="1"/>
  <c r="K41" i="2"/>
  <c r="Q41" i="2" s="1"/>
  <c r="J41" i="2"/>
  <c r="P41" i="2" s="1"/>
  <c r="H41" i="2"/>
  <c r="I41" i="2" s="1"/>
  <c r="O41" i="2" s="1"/>
  <c r="N40" i="2"/>
  <c r="T40" i="2" s="1"/>
  <c r="M40" i="2"/>
  <c r="S40" i="2" s="1"/>
  <c r="L40" i="2"/>
  <c r="R40" i="2" s="1"/>
  <c r="K40" i="2"/>
  <c r="Q40" i="2" s="1"/>
  <c r="J40" i="2"/>
  <c r="P40" i="2" s="1"/>
  <c r="H40" i="2"/>
  <c r="I40" i="2" s="1"/>
  <c r="O40" i="2" s="1"/>
  <c r="N39" i="2"/>
  <c r="T39" i="2" s="1"/>
  <c r="M39" i="2"/>
  <c r="S39" i="2" s="1"/>
  <c r="L39" i="2"/>
  <c r="R39" i="2" s="1"/>
  <c r="K39" i="2"/>
  <c r="Q39" i="2" s="1"/>
  <c r="J39" i="2"/>
  <c r="P39" i="2" s="1"/>
  <c r="H39" i="2"/>
  <c r="I39" i="2" s="1"/>
  <c r="O39" i="2" s="1"/>
  <c r="N38" i="2"/>
  <c r="T38" i="2" s="1"/>
  <c r="M38" i="2"/>
  <c r="S38" i="2" s="1"/>
  <c r="L38" i="2"/>
  <c r="R38" i="2" s="1"/>
  <c r="K38" i="2"/>
  <c r="Q38" i="2" s="1"/>
  <c r="J38" i="2"/>
  <c r="P38" i="2" s="1"/>
  <c r="H38" i="2"/>
  <c r="I38" i="2" s="1"/>
  <c r="O38" i="2" s="1"/>
  <c r="N37" i="2"/>
  <c r="T37" i="2" s="1"/>
  <c r="M37" i="2"/>
  <c r="S37" i="2" s="1"/>
  <c r="L37" i="2"/>
  <c r="R37" i="2" s="1"/>
  <c r="K37" i="2"/>
  <c r="Q37" i="2" s="1"/>
  <c r="J37" i="2"/>
  <c r="P37" i="2" s="1"/>
  <c r="H37" i="2"/>
  <c r="I37" i="2" s="1"/>
  <c r="O37" i="2" s="1"/>
  <c r="N36" i="2"/>
  <c r="T36" i="2" s="1"/>
  <c r="M36" i="2"/>
  <c r="S36" i="2" s="1"/>
  <c r="L36" i="2"/>
  <c r="R36" i="2" s="1"/>
  <c r="K36" i="2"/>
  <c r="Q36" i="2" s="1"/>
  <c r="J36" i="2"/>
  <c r="P36" i="2" s="1"/>
  <c r="H36" i="2"/>
  <c r="I36" i="2" s="1"/>
  <c r="O36" i="2" s="1"/>
  <c r="N35" i="2"/>
  <c r="T35" i="2" s="1"/>
  <c r="M35" i="2"/>
  <c r="S35" i="2" s="1"/>
  <c r="L35" i="2"/>
  <c r="R35" i="2" s="1"/>
  <c r="K35" i="2"/>
  <c r="Q35" i="2" s="1"/>
  <c r="J35" i="2"/>
  <c r="P35" i="2" s="1"/>
  <c r="H35" i="2"/>
  <c r="I35" i="2" s="1"/>
  <c r="O35" i="2" s="1"/>
  <c r="N34" i="2"/>
  <c r="T34" i="2" s="1"/>
  <c r="M34" i="2"/>
  <c r="S34" i="2" s="1"/>
  <c r="L34" i="2"/>
  <c r="R34" i="2" s="1"/>
  <c r="K34" i="2"/>
  <c r="Q34" i="2" s="1"/>
  <c r="J34" i="2"/>
  <c r="P34" i="2" s="1"/>
  <c r="H34" i="2"/>
  <c r="I34" i="2" s="1"/>
  <c r="O34" i="2" s="1"/>
  <c r="N33" i="2"/>
  <c r="T33" i="2" s="1"/>
  <c r="M33" i="2"/>
  <c r="S33" i="2" s="1"/>
  <c r="L33" i="2"/>
  <c r="R33" i="2" s="1"/>
  <c r="K33" i="2"/>
  <c r="Q33" i="2" s="1"/>
  <c r="J33" i="2"/>
  <c r="P33" i="2" s="1"/>
  <c r="H33" i="2"/>
  <c r="I33" i="2" s="1"/>
  <c r="O33" i="2" s="1"/>
  <c r="N32" i="2"/>
  <c r="T32" i="2" s="1"/>
  <c r="M32" i="2"/>
  <c r="S32" i="2" s="1"/>
  <c r="L32" i="2"/>
  <c r="R32" i="2" s="1"/>
  <c r="K32" i="2"/>
  <c r="Q32" i="2" s="1"/>
  <c r="J32" i="2"/>
  <c r="P32" i="2" s="1"/>
  <c r="H32" i="2"/>
  <c r="I32" i="2" s="1"/>
  <c r="O32" i="2" s="1"/>
  <c r="N31" i="2"/>
  <c r="T31" i="2" s="1"/>
  <c r="M31" i="2"/>
  <c r="S31" i="2" s="1"/>
  <c r="L31" i="2"/>
  <c r="R31" i="2" s="1"/>
  <c r="K31" i="2"/>
  <c r="Q31" i="2" s="1"/>
  <c r="J31" i="2"/>
  <c r="P31" i="2" s="1"/>
  <c r="H31" i="2"/>
  <c r="I31" i="2" s="1"/>
  <c r="O31" i="2" s="1"/>
  <c r="N30" i="2"/>
  <c r="T30" i="2" s="1"/>
  <c r="M30" i="2"/>
  <c r="S30" i="2" s="1"/>
  <c r="L30" i="2"/>
  <c r="R30" i="2" s="1"/>
  <c r="K30" i="2"/>
  <c r="Q30" i="2" s="1"/>
  <c r="J30" i="2"/>
  <c r="P30" i="2" s="1"/>
  <c r="H30" i="2"/>
  <c r="I30" i="2" s="1"/>
  <c r="O30" i="2" s="1"/>
  <c r="N29" i="2"/>
  <c r="T29" i="2" s="1"/>
  <c r="M29" i="2"/>
  <c r="S29" i="2" s="1"/>
  <c r="L29" i="2"/>
  <c r="R29" i="2" s="1"/>
  <c r="K29" i="2"/>
  <c r="Q29" i="2" s="1"/>
  <c r="J29" i="2"/>
  <c r="P29" i="2" s="1"/>
  <c r="H29" i="2"/>
  <c r="I29" i="2" s="1"/>
  <c r="O29" i="2" s="1"/>
  <c r="N28" i="2"/>
  <c r="T28" i="2" s="1"/>
  <c r="M28" i="2"/>
  <c r="S28" i="2" s="1"/>
  <c r="L28" i="2"/>
  <c r="R28" i="2" s="1"/>
  <c r="K28" i="2"/>
  <c r="Q28" i="2" s="1"/>
  <c r="J28" i="2"/>
  <c r="P28" i="2" s="1"/>
  <c r="H28" i="2"/>
  <c r="I28" i="2" s="1"/>
  <c r="O28" i="2" s="1"/>
  <c r="N27" i="2"/>
  <c r="T27" i="2" s="1"/>
  <c r="M27" i="2"/>
  <c r="S27" i="2" s="1"/>
  <c r="L27" i="2"/>
  <c r="R27" i="2" s="1"/>
  <c r="K27" i="2"/>
  <c r="Q27" i="2" s="1"/>
  <c r="J27" i="2"/>
  <c r="P27" i="2" s="1"/>
  <c r="H27" i="2"/>
  <c r="I27" i="2" s="1"/>
  <c r="O27" i="2" s="1"/>
  <c r="N26" i="2"/>
  <c r="T26" i="2" s="1"/>
  <c r="M26" i="2"/>
  <c r="S26" i="2" s="1"/>
  <c r="L26" i="2"/>
  <c r="R26" i="2" s="1"/>
  <c r="K26" i="2"/>
  <c r="Q26" i="2" s="1"/>
  <c r="J26" i="2"/>
  <c r="P26" i="2" s="1"/>
  <c r="H26" i="2"/>
  <c r="I26" i="2" s="1"/>
  <c r="O26" i="2" s="1"/>
  <c r="N25" i="2"/>
  <c r="T25" i="2" s="1"/>
  <c r="M25" i="2"/>
  <c r="S25" i="2" s="1"/>
  <c r="L25" i="2"/>
  <c r="R25" i="2" s="1"/>
  <c r="K25" i="2"/>
  <c r="Q25" i="2" s="1"/>
  <c r="J25" i="2"/>
  <c r="P25" i="2" s="1"/>
  <c r="H25" i="2"/>
  <c r="I25" i="2" s="1"/>
  <c r="O25" i="2" s="1"/>
  <c r="N24" i="2"/>
  <c r="T24" i="2" s="1"/>
  <c r="M24" i="2"/>
  <c r="S24" i="2" s="1"/>
  <c r="L24" i="2"/>
  <c r="R24" i="2" s="1"/>
  <c r="K24" i="2"/>
  <c r="Q24" i="2" s="1"/>
  <c r="J24" i="2"/>
  <c r="P24" i="2" s="1"/>
  <c r="H24" i="2"/>
  <c r="I24" i="2" s="1"/>
  <c r="O24" i="2" s="1"/>
  <c r="N23" i="2"/>
  <c r="T23" i="2" s="1"/>
  <c r="M23" i="2"/>
  <c r="S23" i="2" s="1"/>
  <c r="L23" i="2"/>
  <c r="R23" i="2" s="1"/>
  <c r="K23" i="2"/>
  <c r="Q23" i="2" s="1"/>
  <c r="J23" i="2"/>
  <c r="P23" i="2" s="1"/>
  <c r="H23" i="2"/>
  <c r="I23" i="2" s="1"/>
  <c r="O23" i="2" s="1"/>
  <c r="N22" i="2"/>
  <c r="T22" i="2" s="1"/>
  <c r="M22" i="2"/>
  <c r="S22" i="2" s="1"/>
  <c r="L22" i="2"/>
  <c r="R22" i="2" s="1"/>
  <c r="K22" i="2"/>
  <c r="Q22" i="2" s="1"/>
  <c r="J22" i="2"/>
  <c r="P22" i="2" s="1"/>
  <c r="H22" i="2"/>
  <c r="I22" i="2" s="1"/>
  <c r="O22" i="2" s="1"/>
  <c r="N21" i="2"/>
  <c r="T21" i="2" s="1"/>
  <c r="M21" i="2"/>
  <c r="S21" i="2" s="1"/>
  <c r="L21" i="2"/>
  <c r="R21" i="2" s="1"/>
  <c r="K21" i="2"/>
  <c r="Q21" i="2" s="1"/>
  <c r="J21" i="2"/>
  <c r="P21" i="2" s="1"/>
  <c r="H21" i="2"/>
  <c r="I21" i="2" s="1"/>
  <c r="O21" i="2" s="1"/>
  <c r="N20" i="2"/>
  <c r="T20" i="2" s="1"/>
  <c r="M20" i="2"/>
  <c r="S20" i="2" s="1"/>
  <c r="L20" i="2"/>
  <c r="R20" i="2" s="1"/>
  <c r="K20" i="2"/>
  <c r="Q20" i="2" s="1"/>
  <c r="J20" i="2"/>
  <c r="P20" i="2" s="1"/>
  <c r="H20" i="2"/>
  <c r="I20" i="2" s="1"/>
  <c r="O20" i="2" s="1"/>
  <c r="N19" i="2"/>
  <c r="T19" i="2" s="1"/>
  <c r="M19" i="2"/>
  <c r="S19" i="2" s="1"/>
  <c r="L19" i="2"/>
  <c r="R19" i="2" s="1"/>
  <c r="K19" i="2"/>
  <c r="Q19" i="2" s="1"/>
  <c r="J19" i="2"/>
  <c r="P19" i="2" s="1"/>
  <c r="H19" i="2"/>
  <c r="I19" i="2" s="1"/>
  <c r="O19" i="2" s="1"/>
  <c r="N18" i="2"/>
  <c r="T18" i="2" s="1"/>
  <c r="M18" i="2"/>
  <c r="S18" i="2" s="1"/>
  <c r="L18" i="2"/>
  <c r="R18" i="2" s="1"/>
  <c r="K18" i="2"/>
  <c r="Q18" i="2" s="1"/>
  <c r="J18" i="2"/>
  <c r="P18" i="2" s="1"/>
  <c r="H18" i="2"/>
  <c r="I18" i="2" s="1"/>
  <c r="O18" i="2" s="1"/>
  <c r="N17" i="2"/>
  <c r="T17" i="2" s="1"/>
  <c r="M17" i="2"/>
  <c r="S17" i="2" s="1"/>
  <c r="L17" i="2"/>
  <c r="R17" i="2" s="1"/>
  <c r="K17" i="2"/>
  <c r="Q17" i="2" s="1"/>
  <c r="J17" i="2"/>
  <c r="P17" i="2" s="1"/>
  <c r="H17" i="2"/>
  <c r="I17" i="2" s="1"/>
  <c r="O17" i="2" s="1"/>
  <c r="N16" i="2"/>
  <c r="T16" i="2" s="1"/>
  <c r="M16" i="2"/>
  <c r="S16" i="2" s="1"/>
  <c r="L16" i="2"/>
  <c r="R16" i="2" s="1"/>
  <c r="K16" i="2"/>
  <c r="Q16" i="2" s="1"/>
  <c r="J16" i="2"/>
  <c r="P16" i="2" s="1"/>
  <c r="H16" i="2"/>
  <c r="I16" i="2" s="1"/>
  <c r="O16" i="2" s="1"/>
  <c r="N15" i="2"/>
  <c r="T15" i="2" s="1"/>
  <c r="M15" i="2"/>
  <c r="S15" i="2" s="1"/>
  <c r="L15" i="2"/>
  <c r="R15" i="2" s="1"/>
  <c r="K15" i="2"/>
  <c r="Q15" i="2" s="1"/>
  <c r="J15" i="2"/>
  <c r="P15" i="2" s="1"/>
  <c r="H15" i="2"/>
  <c r="I15" i="2" s="1"/>
  <c r="O15" i="2" s="1"/>
  <c r="N14" i="2"/>
  <c r="T14" i="2" s="1"/>
  <c r="M14" i="2"/>
  <c r="S14" i="2" s="1"/>
  <c r="L14" i="2"/>
  <c r="R14" i="2" s="1"/>
  <c r="K14" i="2"/>
  <c r="Q14" i="2" s="1"/>
  <c r="J14" i="2"/>
  <c r="P14" i="2" s="1"/>
  <c r="H14" i="2"/>
  <c r="I14" i="2" s="1"/>
  <c r="O14" i="2" s="1"/>
  <c r="N13" i="2"/>
  <c r="T13" i="2" s="1"/>
  <c r="M13" i="2"/>
  <c r="S13" i="2" s="1"/>
  <c r="L13" i="2"/>
  <c r="R13" i="2" s="1"/>
  <c r="K13" i="2"/>
  <c r="Q13" i="2" s="1"/>
  <c r="J13" i="2"/>
  <c r="P13" i="2" s="1"/>
  <c r="H13" i="2"/>
  <c r="I13" i="2" s="1"/>
  <c r="O13" i="2" s="1"/>
  <c r="N12" i="2"/>
  <c r="T12" i="2" s="1"/>
  <c r="M12" i="2"/>
  <c r="S12" i="2" s="1"/>
  <c r="L12" i="2"/>
  <c r="R12" i="2" s="1"/>
  <c r="K12" i="2"/>
  <c r="Q12" i="2" s="1"/>
  <c r="J12" i="2"/>
  <c r="P12" i="2" s="1"/>
  <c r="H12" i="2"/>
  <c r="I12" i="2" s="1"/>
  <c r="O12" i="2" s="1"/>
  <c r="N11" i="2"/>
  <c r="T11" i="2" s="1"/>
  <c r="M11" i="2"/>
  <c r="S11" i="2" s="1"/>
  <c r="L11" i="2"/>
  <c r="R11" i="2" s="1"/>
  <c r="K11" i="2"/>
  <c r="Q11" i="2" s="1"/>
  <c r="J11" i="2"/>
  <c r="P11" i="2" s="1"/>
  <c r="H11" i="2"/>
  <c r="I11" i="2" s="1"/>
  <c r="O11" i="2" s="1"/>
  <c r="N10" i="2"/>
  <c r="T10" i="2" s="1"/>
  <c r="M10" i="2"/>
  <c r="S10" i="2" s="1"/>
  <c r="L10" i="2"/>
  <c r="R10" i="2" s="1"/>
  <c r="K10" i="2"/>
  <c r="Q10" i="2" s="1"/>
  <c r="J10" i="2"/>
  <c r="P10" i="2" s="1"/>
  <c r="H10" i="2"/>
  <c r="I10" i="2" s="1"/>
  <c r="O10" i="2" s="1"/>
  <c r="N9" i="2"/>
  <c r="T9" i="2" s="1"/>
  <c r="M9" i="2"/>
  <c r="S9" i="2" s="1"/>
  <c r="L9" i="2"/>
  <c r="R9" i="2" s="1"/>
  <c r="K9" i="2"/>
  <c r="Q9" i="2" s="1"/>
  <c r="J9" i="2"/>
  <c r="P9" i="2" s="1"/>
  <c r="H9" i="2"/>
  <c r="I9" i="2" s="1"/>
  <c r="O9" i="2" s="1"/>
  <c r="N8" i="2"/>
  <c r="T8" i="2" s="1"/>
  <c r="M8" i="2"/>
  <c r="S8" i="2" s="1"/>
  <c r="L8" i="2"/>
  <c r="R8" i="2" s="1"/>
  <c r="K8" i="2"/>
  <c r="Q8" i="2" s="1"/>
  <c r="J8" i="2"/>
  <c r="P8" i="2" s="1"/>
  <c r="H8" i="2"/>
  <c r="I8" i="2" s="1"/>
  <c r="O8" i="2" s="1"/>
  <c r="N7" i="2"/>
  <c r="T7" i="2" s="1"/>
  <c r="M7" i="2"/>
  <c r="S7" i="2" s="1"/>
  <c r="L7" i="2"/>
  <c r="R7" i="2" s="1"/>
  <c r="K7" i="2"/>
  <c r="Q7" i="2" s="1"/>
  <c r="J7" i="2"/>
  <c r="P7" i="2" s="1"/>
  <c r="H7" i="2"/>
  <c r="I7" i="2" s="1"/>
  <c r="O7" i="2" s="1"/>
  <c r="N6" i="2"/>
  <c r="T6" i="2" s="1"/>
  <c r="M6" i="2"/>
  <c r="S6" i="2" s="1"/>
  <c r="L6" i="2"/>
  <c r="R6" i="2" s="1"/>
  <c r="K6" i="2"/>
  <c r="Q6" i="2" s="1"/>
  <c r="J6" i="2"/>
  <c r="P6" i="2" s="1"/>
  <c r="H6" i="2"/>
  <c r="I6" i="2" s="1"/>
  <c r="O6" i="2" s="1"/>
  <c r="N5" i="2"/>
  <c r="T5" i="2" s="1"/>
  <c r="M5" i="2"/>
  <c r="S5" i="2" s="1"/>
  <c r="L5" i="2"/>
  <c r="R5" i="2" s="1"/>
  <c r="K5" i="2"/>
  <c r="Q5" i="2" s="1"/>
  <c r="J5" i="2"/>
  <c r="P5" i="2" s="1"/>
  <c r="H5" i="2"/>
  <c r="I5" i="2" s="1"/>
  <c r="O5" i="2" s="1"/>
  <c r="N4" i="2"/>
  <c r="T4" i="2" s="1"/>
  <c r="M4" i="2"/>
  <c r="S4" i="2" s="1"/>
  <c r="L4" i="2"/>
  <c r="R4" i="2" s="1"/>
  <c r="K4" i="2"/>
  <c r="Q4" i="2" s="1"/>
  <c r="J4" i="2"/>
  <c r="P4" i="2" s="1"/>
  <c r="H4" i="2"/>
  <c r="I4" i="2" s="1"/>
  <c r="O4" i="2" s="1"/>
  <c r="A153" i="1" l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54" i="1"/>
</calcChain>
</file>

<file path=xl/connections.xml><?xml version="1.0" encoding="utf-8"?>
<connections xmlns="http://schemas.openxmlformats.org/spreadsheetml/2006/main">
  <connection id="1" name="act_20171" type="6" refreshedVersion="6" background="1" saveData="1">
    <textPr codePage="437" sourceFile="C:\Liubin\10) Personal\4-DSI Learning\5-Materials\My DSIF-SG-1\project_1(Liubin)\data\act_2017.csv" comma="1">
      <textFields count="7">
        <textField/>
        <textField/>
        <textField/>
        <textField/>
        <textField/>
        <textField/>
        <textField/>
      </textFields>
    </textPr>
  </connection>
  <connection id="2" name="act_2018" type="6" refreshedVersion="6" background="1" saveData="1">
    <textPr codePage="437" sourceFile="C:\Liubin\10) Personal\4-DSI Learning\5-Materials\My DSIF-SG-1\project_1(Liubin)\data\act_2018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<sst xmlns="http://schemas.openxmlformats.org/spreadsheetml/2006/main" count="297" uniqueCount="65">
  <si>
    <t>State</t>
  </si>
  <si>
    <t>English</t>
  </si>
  <si>
    <t>Math</t>
  </si>
  <si>
    <t>Reading</t>
  </si>
  <si>
    <t>Science</t>
  </si>
  <si>
    <t>Year</t>
  </si>
  <si>
    <t>Alabama</t>
  </si>
  <si>
    <t>Alaska</t>
  </si>
  <si>
    <t>District of Columbia</t>
  </si>
  <si>
    <t>Florida</t>
  </si>
  <si>
    <t>Georgia</t>
  </si>
  <si>
    <t>Hawaii</t>
  </si>
  <si>
    <t>Idaho</t>
  </si>
  <si>
    <t>Indiana</t>
  </si>
  <si>
    <t>Iowa</t>
  </si>
  <si>
    <t>Kansas</t>
  </si>
  <si>
    <t>Maine</t>
  </si>
  <si>
    <t>Missouri</t>
  </si>
  <si>
    <t>Montana</t>
  </si>
  <si>
    <t>Nevada</t>
  </si>
  <si>
    <t>Ohio</t>
  </si>
  <si>
    <t>Oregon</t>
  </si>
  <si>
    <t>Texas</t>
  </si>
  <si>
    <t>Utah</t>
  </si>
  <si>
    <t>Vermont</t>
  </si>
  <si>
    <t>Arizona</t>
  </si>
  <si>
    <t>Arkansas</t>
  </si>
  <si>
    <t>California</t>
  </si>
  <si>
    <t>Colorado</t>
  </si>
  <si>
    <t>Connecticut</t>
  </si>
  <si>
    <t>Delaware</t>
  </si>
  <si>
    <t>Illinois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</si>
  <si>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</si>
  <si>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</si>
  <si>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</si>
  <si>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</si>
  <si>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</si>
  <si>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</si>
  <si>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</si>
  <si>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</si>
  <si>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</si>
  <si>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</si>
  <si>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</si>
  <si>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</si>
  <si>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</si>
  <si>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</si>
  <si>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</si>
  <si>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Pennsylvania</t>
  </si>
  <si>
    <t>Rhode Island</t>
  </si>
  <si>
    <t>South Carolina</t>
  </si>
  <si>
    <t>South Dakota</t>
  </si>
  <si>
    <t>Tennessee</t>
  </si>
  <si>
    <t>Virginia</t>
  </si>
  <si>
    <t>Washington</t>
  </si>
  <si>
    <t>West Virginia</t>
  </si>
  <si>
    <t>Wisconsin</t>
  </si>
  <si>
    <t>Wyoming</t>
  </si>
  <si>
    <t>Participation</t>
  </si>
  <si>
    <t>Composite</t>
  </si>
  <si>
    <t>key</t>
  </si>
  <si>
    <t>National</t>
  </si>
  <si>
    <t>20.2x</t>
  </si>
  <si>
    <t>From published data source</t>
  </si>
  <si>
    <t>Exact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</si>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</sst>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Courie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9" fontId="3" fillId="0" borderId="0" xfId="0" applyNumberFormat="1" applyFont="1"/>
    <xf numFmtId="0" fontId="2" fillId="4" borderId="0" xfId="0" applyFont="1" applyFill="1"/>
    <xf numFmtId="0" fontId="2" fillId="5" borderId="0" xfId="0" applyFont="1" applyFill="1" applyAlignment="1"/>
    <xf numFmtId="0" fontId="3" fillId="5" borderId="0" xfId="0" applyFont="1" applyFill="1"/>
    <xf numFmtId="0" fontId="3" fillId="6" borderId="0" xfId="0" applyFont="1" applyFill="1"/>
    <xf numFmtId="9" fontId="3" fillId="5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ct_201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t_2018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7" workbookViewId="0">
      <selection activeCell="C62" sqref="C62"/>
    </sheetView>
  </sheetViews>
  <sheetFormatPr defaultRowHeight="13.15" x14ac:dyDescent="0.4"/>
  <cols>
    <col min="1" max="1" width="28.25" style="2" bestFit="1" customWidth="1"/>
    <col min="2" max="2" width="24.6875" style="2" customWidth="1"/>
    <col min="3" max="3" width="12.25" style="2" bestFit="1" customWidth="1"/>
    <col min="4" max="4" width="8.75" style="2" bestFit="1" customWidth="1"/>
    <col min="5" max="5" width="5.4375" style="2" bestFit="1" customWidth="1"/>
    <col min="6" max="7" width="8.75" style="2" bestFit="1" customWidth="1"/>
    <col min="8" max="8" width="8.75" style="2" customWidth="1"/>
    <col min="9" max="9" width="8.875" style="2"/>
    <col min="10" max="258" width="9" style="2"/>
    <col min="259" max="259" width="24.6875" style="2" bestFit="1" customWidth="1"/>
    <col min="260" max="260" width="8.75" style="2" bestFit="1" customWidth="1"/>
    <col min="261" max="261" width="5.4375" style="2" bestFit="1" customWidth="1"/>
    <col min="262" max="263" width="8.75" style="2" bestFit="1" customWidth="1"/>
    <col min="264" max="514" width="9" style="2"/>
    <col min="515" max="515" width="24.6875" style="2" bestFit="1" customWidth="1"/>
    <col min="516" max="516" width="8.75" style="2" bestFit="1" customWidth="1"/>
    <col min="517" max="517" width="5.4375" style="2" bestFit="1" customWidth="1"/>
    <col min="518" max="519" width="8.75" style="2" bestFit="1" customWidth="1"/>
    <col min="520" max="770" width="9" style="2"/>
    <col min="771" max="771" width="24.6875" style="2" bestFit="1" customWidth="1"/>
    <col min="772" max="772" width="8.75" style="2" bestFit="1" customWidth="1"/>
    <col min="773" max="773" width="5.4375" style="2" bestFit="1" customWidth="1"/>
    <col min="774" max="775" width="8.75" style="2" bestFit="1" customWidth="1"/>
    <col min="776" max="1026" width="9" style="2"/>
    <col min="1027" max="1027" width="24.6875" style="2" bestFit="1" customWidth="1"/>
    <col min="1028" max="1028" width="8.75" style="2" bestFit="1" customWidth="1"/>
    <col min="1029" max="1029" width="5.4375" style="2" bestFit="1" customWidth="1"/>
    <col min="1030" max="1031" width="8.75" style="2" bestFit="1" customWidth="1"/>
    <col min="1032" max="1282" width="9" style="2"/>
    <col min="1283" max="1283" width="24.6875" style="2" bestFit="1" customWidth="1"/>
    <col min="1284" max="1284" width="8.75" style="2" bestFit="1" customWidth="1"/>
    <col min="1285" max="1285" width="5.4375" style="2" bestFit="1" customWidth="1"/>
    <col min="1286" max="1287" width="8.75" style="2" bestFit="1" customWidth="1"/>
    <col min="1288" max="1538" width="9" style="2"/>
    <col min="1539" max="1539" width="24.6875" style="2" bestFit="1" customWidth="1"/>
    <col min="1540" max="1540" width="8.75" style="2" bestFit="1" customWidth="1"/>
    <col min="1541" max="1541" width="5.4375" style="2" bestFit="1" customWidth="1"/>
    <col min="1542" max="1543" width="8.75" style="2" bestFit="1" customWidth="1"/>
    <col min="1544" max="1794" width="9" style="2"/>
    <col min="1795" max="1795" width="24.6875" style="2" bestFit="1" customWidth="1"/>
    <col min="1796" max="1796" width="8.75" style="2" bestFit="1" customWidth="1"/>
    <col min="1797" max="1797" width="5.4375" style="2" bestFit="1" customWidth="1"/>
    <col min="1798" max="1799" width="8.75" style="2" bestFit="1" customWidth="1"/>
    <col min="1800" max="2050" width="9" style="2"/>
    <col min="2051" max="2051" width="24.6875" style="2" bestFit="1" customWidth="1"/>
    <col min="2052" max="2052" width="8.75" style="2" bestFit="1" customWidth="1"/>
    <col min="2053" max="2053" width="5.4375" style="2" bestFit="1" customWidth="1"/>
    <col min="2054" max="2055" width="8.75" style="2" bestFit="1" customWidth="1"/>
    <col min="2056" max="2306" width="9" style="2"/>
    <col min="2307" max="2307" width="24.6875" style="2" bestFit="1" customWidth="1"/>
    <col min="2308" max="2308" width="8.75" style="2" bestFit="1" customWidth="1"/>
    <col min="2309" max="2309" width="5.4375" style="2" bestFit="1" customWidth="1"/>
    <col min="2310" max="2311" width="8.75" style="2" bestFit="1" customWidth="1"/>
    <col min="2312" max="2562" width="9" style="2"/>
    <col min="2563" max="2563" width="24.6875" style="2" bestFit="1" customWidth="1"/>
    <col min="2564" max="2564" width="8.75" style="2" bestFit="1" customWidth="1"/>
    <col min="2565" max="2565" width="5.4375" style="2" bestFit="1" customWidth="1"/>
    <col min="2566" max="2567" width="8.75" style="2" bestFit="1" customWidth="1"/>
    <col min="2568" max="2818" width="9" style="2"/>
    <col min="2819" max="2819" width="24.6875" style="2" bestFit="1" customWidth="1"/>
    <col min="2820" max="2820" width="8.75" style="2" bestFit="1" customWidth="1"/>
    <col min="2821" max="2821" width="5.4375" style="2" bestFit="1" customWidth="1"/>
    <col min="2822" max="2823" width="8.75" style="2" bestFit="1" customWidth="1"/>
    <col min="2824" max="3074" width="9" style="2"/>
    <col min="3075" max="3075" width="24.6875" style="2" bestFit="1" customWidth="1"/>
    <col min="3076" max="3076" width="8.75" style="2" bestFit="1" customWidth="1"/>
    <col min="3077" max="3077" width="5.4375" style="2" bestFit="1" customWidth="1"/>
    <col min="3078" max="3079" width="8.75" style="2" bestFit="1" customWidth="1"/>
    <col min="3080" max="3330" width="9" style="2"/>
    <col min="3331" max="3331" width="24.6875" style="2" bestFit="1" customWidth="1"/>
    <col min="3332" max="3332" width="8.75" style="2" bestFit="1" customWidth="1"/>
    <col min="3333" max="3333" width="5.4375" style="2" bestFit="1" customWidth="1"/>
    <col min="3334" max="3335" width="8.75" style="2" bestFit="1" customWidth="1"/>
    <col min="3336" max="3586" width="9" style="2"/>
    <col min="3587" max="3587" width="24.6875" style="2" bestFit="1" customWidth="1"/>
    <col min="3588" max="3588" width="8.75" style="2" bestFit="1" customWidth="1"/>
    <col min="3589" max="3589" width="5.4375" style="2" bestFit="1" customWidth="1"/>
    <col min="3590" max="3591" width="8.75" style="2" bestFit="1" customWidth="1"/>
    <col min="3592" max="3842" width="9" style="2"/>
    <col min="3843" max="3843" width="24.6875" style="2" bestFit="1" customWidth="1"/>
    <col min="3844" max="3844" width="8.75" style="2" bestFit="1" customWidth="1"/>
    <col min="3845" max="3845" width="5.4375" style="2" bestFit="1" customWidth="1"/>
    <col min="3846" max="3847" width="8.75" style="2" bestFit="1" customWidth="1"/>
    <col min="3848" max="4098" width="9" style="2"/>
    <col min="4099" max="4099" width="24.6875" style="2" bestFit="1" customWidth="1"/>
    <col min="4100" max="4100" width="8.75" style="2" bestFit="1" customWidth="1"/>
    <col min="4101" max="4101" width="5.4375" style="2" bestFit="1" customWidth="1"/>
    <col min="4102" max="4103" width="8.75" style="2" bestFit="1" customWidth="1"/>
    <col min="4104" max="4354" width="9" style="2"/>
    <col min="4355" max="4355" width="24.6875" style="2" bestFit="1" customWidth="1"/>
    <col min="4356" max="4356" width="8.75" style="2" bestFit="1" customWidth="1"/>
    <col min="4357" max="4357" width="5.4375" style="2" bestFit="1" customWidth="1"/>
    <col min="4358" max="4359" width="8.75" style="2" bestFit="1" customWidth="1"/>
    <col min="4360" max="4610" width="9" style="2"/>
    <col min="4611" max="4611" width="24.6875" style="2" bestFit="1" customWidth="1"/>
    <col min="4612" max="4612" width="8.75" style="2" bestFit="1" customWidth="1"/>
    <col min="4613" max="4613" width="5.4375" style="2" bestFit="1" customWidth="1"/>
    <col min="4614" max="4615" width="8.75" style="2" bestFit="1" customWidth="1"/>
    <col min="4616" max="4866" width="9" style="2"/>
    <col min="4867" max="4867" width="24.6875" style="2" bestFit="1" customWidth="1"/>
    <col min="4868" max="4868" width="8.75" style="2" bestFit="1" customWidth="1"/>
    <col min="4869" max="4869" width="5.4375" style="2" bestFit="1" customWidth="1"/>
    <col min="4870" max="4871" width="8.75" style="2" bestFit="1" customWidth="1"/>
    <col min="4872" max="5122" width="9" style="2"/>
    <col min="5123" max="5123" width="24.6875" style="2" bestFit="1" customWidth="1"/>
    <col min="5124" max="5124" width="8.75" style="2" bestFit="1" customWidth="1"/>
    <col min="5125" max="5125" width="5.4375" style="2" bestFit="1" customWidth="1"/>
    <col min="5126" max="5127" width="8.75" style="2" bestFit="1" customWidth="1"/>
    <col min="5128" max="5378" width="9" style="2"/>
    <col min="5379" max="5379" width="24.6875" style="2" bestFit="1" customWidth="1"/>
    <col min="5380" max="5380" width="8.75" style="2" bestFit="1" customWidth="1"/>
    <col min="5381" max="5381" width="5.4375" style="2" bestFit="1" customWidth="1"/>
    <col min="5382" max="5383" width="8.75" style="2" bestFit="1" customWidth="1"/>
    <col min="5384" max="5634" width="9" style="2"/>
    <col min="5635" max="5635" width="24.6875" style="2" bestFit="1" customWidth="1"/>
    <col min="5636" max="5636" width="8.75" style="2" bestFit="1" customWidth="1"/>
    <col min="5637" max="5637" width="5.4375" style="2" bestFit="1" customWidth="1"/>
    <col min="5638" max="5639" width="8.75" style="2" bestFit="1" customWidth="1"/>
    <col min="5640" max="5890" width="9" style="2"/>
    <col min="5891" max="5891" width="24.6875" style="2" bestFit="1" customWidth="1"/>
    <col min="5892" max="5892" width="8.75" style="2" bestFit="1" customWidth="1"/>
    <col min="5893" max="5893" width="5.4375" style="2" bestFit="1" customWidth="1"/>
    <col min="5894" max="5895" width="8.75" style="2" bestFit="1" customWidth="1"/>
    <col min="5896" max="6146" width="9" style="2"/>
    <col min="6147" max="6147" width="24.6875" style="2" bestFit="1" customWidth="1"/>
    <col min="6148" max="6148" width="8.75" style="2" bestFit="1" customWidth="1"/>
    <col min="6149" max="6149" width="5.4375" style="2" bestFit="1" customWidth="1"/>
    <col min="6150" max="6151" width="8.75" style="2" bestFit="1" customWidth="1"/>
    <col min="6152" max="6402" width="9" style="2"/>
    <col min="6403" max="6403" width="24.6875" style="2" bestFit="1" customWidth="1"/>
    <col min="6404" max="6404" width="8.75" style="2" bestFit="1" customWidth="1"/>
    <col min="6405" max="6405" width="5.4375" style="2" bestFit="1" customWidth="1"/>
    <col min="6406" max="6407" width="8.75" style="2" bestFit="1" customWidth="1"/>
    <col min="6408" max="6658" width="9" style="2"/>
    <col min="6659" max="6659" width="24.6875" style="2" bestFit="1" customWidth="1"/>
    <col min="6660" max="6660" width="8.75" style="2" bestFit="1" customWidth="1"/>
    <col min="6661" max="6661" width="5.4375" style="2" bestFit="1" customWidth="1"/>
    <col min="6662" max="6663" width="8.75" style="2" bestFit="1" customWidth="1"/>
    <col min="6664" max="6914" width="9" style="2"/>
    <col min="6915" max="6915" width="24.6875" style="2" bestFit="1" customWidth="1"/>
    <col min="6916" max="6916" width="8.75" style="2" bestFit="1" customWidth="1"/>
    <col min="6917" max="6917" width="5.4375" style="2" bestFit="1" customWidth="1"/>
    <col min="6918" max="6919" width="8.75" style="2" bestFit="1" customWidth="1"/>
    <col min="6920" max="7170" width="9" style="2"/>
    <col min="7171" max="7171" width="24.6875" style="2" bestFit="1" customWidth="1"/>
    <col min="7172" max="7172" width="8.75" style="2" bestFit="1" customWidth="1"/>
    <col min="7173" max="7173" width="5.4375" style="2" bestFit="1" customWidth="1"/>
    <col min="7174" max="7175" width="8.75" style="2" bestFit="1" customWidth="1"/>
    <col min="7176" max="7426" width="9" style="2"/>
    <col min="7427" max="7427" width="24.6875" style="2" bestFit="1" customWidth="1"/>
    <col min="7428" max="7428" width="8.75" style="2" bestFit="1" customWidth="1"/>
    <col min="7429" max="7429" width="5.4375" style="2" bestFit="1" customWidth="1"/>
    <col min="7430" max="7431" width="8.75" style="2" bestFit="1" customWidth="1"/>
    <col min="7432" max="7682" width="9" style="2"/>
    <col min="7683" max="7683" width="24.6875" style="2" bestFit="1" customWidth="1"/>
    <col min="7684" max="7684" width="8.75" style="2" bestFit="1" customWidth="1"/>
    <col min="7685" max="7685" width="5.4375" style="2" bestFit="1" customWidth="1"/>
    <col min="7686" max="7687" width="8.75" style="2" bestFit="1" customWidth="1"/>
    <col min="7688" max="7938" width="9" style="2"/>
    <col min="7939" max="7939" width="24.6875" style="2" bestFit="1" customWidth="1"/>
    <col min="7940" max="7940" width="8.75" style="2" bestFit="1" customWidth="1"/>
    <col min="7941" max="7941" width="5.4375" style="2" bestFit="1" customWidth="1"/>
    <col min="7942" max="7943" width="8.75" style="2" bestFit="1" customWidth="1"/>
    <col min="7944" max="8194" width="9" style="2"/>
    <col min="8195" max="8195" width="24.6875" style="2" bestFit="1" customWidth="1"/>
    <col min="8196" max="8196" width="8.75" style="2" bestFit="1" customWidth="1"/>
    <col min="8197" max="8197" width="5.4375" style="2" bestFit="1" customWidth="1"/>
    <col min="8198" max="8199" width="8.75" style="2" bestFit="1" customWidth="1"/>
    <col min="8200" max="8450" width="9" style="2"/>
    <col min="8451" max="8451" width="24.6875" style="2" bestFit="1" customWidth="1"/>
    <col min="8452" max="8452" width="8.75" style="2" bestFit="1" customWidth="1"/>
    <col min="8453" max="8453" width="5.4375" style="2" bestFit="1" customWidth="1"/>
    <col min="8454" max="8455" width="8.75" style="2" bestFit="1" customWidth="1"/>
    <col min="8456" max="8706" width="9" style="2"/>
    <col min="8707" max="8707" width="24.6875" style="2" bestFit="1" customWidth="1"/>
    <col min="8708" max="8708" width="8.75" style="2" bestFit="1" customWidth="1"/>
    <col min="8709" max="8709" width="5.4375" style="2" bestFit="1" customWidth="1"/>
    <col min="8710" max="8711" width="8.75" style="2" bestFit="1" customWidth="1"/>
    <col min="8712" max="8962" width="9" style="2"/>
    <col min="8963" max="8963" width="24.6875" style="2" bestFit="1" customWidth="1"/>
    <col min="8964" max="8964" width="8.75" style="2" bestFit="1" customWidth="1"/>
    <col min="8965" max="8965" width="5.4375" style="2" bestFit="1" customWidth="1"/>
    <col min="8966" max="8967" width="8.75" style="2" bestFit="1" customWidth="1"/>
    <col min="8968" max="9218" width="9" style="2"/>
    <col min="9219" max="9219" width="24.6875" style="2" bestFit="1" customWidth="1"/>
    <col min="9220" max="9220" width="8.75" style="2" bestFit="1" customWidth="1"/>
    <col min="9221" max="9221" width="5.4375" style="2" bestFit="1" customWidth="1"/>
    <col min="9222" max="9223" width="8.75" style="2" bestFit="1" customWidth="1"/>
    <col min="9224" max="9474" width="9" style="2"/>
    <col min="9475" max="9475" width="24.6875" style="2" bestFit="1" customWidth="1"/>
    <col min="9476" max="9476" width="8.75" style="2" bestFit="1" customWidth="1"/>
    <col min="9477" max="9477" width="5.4375" style="2" bestFit="1" customWidth="1"/>
    <col min="9478" max="9479" width="8.75" style="2" bestFit="1" customWidth="1"/>
    <col min="9480" max="9730" width="9" style="2"/>
    <col min="9731" max="9731" width="24.6875" style="2" bestFit="1" customWidth="1"/>
    <col min="9732" max="9732" width="8.75" style="2" bestFit="1" customWidth="1"/>
    <col min="9733" max="9733" width="5.4375" style="2" bestFit="1" customWidth="1"/>
    <col min="9734" max="9735" width="8.75" style="2" bestFit="1" customWidth="1"/>
    <col min="9736" max="9986" width="9" style="2"/>
    <col min="9987" max="9987" width="24.6875" style="2" bestFit="1" customWidth="1"/>
    <col min="9988" max="9988" width="8.75" style="2" bestFit="1" customWidth="1"/>
    <col min="9989" max="9989" width="5.4375" style="2" bestFit="1" customWidth="1"/>
    <col min="9990" max="9991" width="8.75" style="2" bestFit="1" customWidth="1"/>
    <col min="9992" max="10242" width="9" style="2"/>
    <col min="10243" max="10243" width="24.6875" style="2" bestFit="1" customWidth="1"/>
    <col min="10244" max="10244" width="8.75" style="2" bestFit="1" customWidth="1"/>
    <col min="10245" max="10245" width="5.4375" style="2" bestFit="1" customWidth="1"/>
    <col min="10246" max="10247" width="8.75" style="2" bestFit="1" customWidth="1"/>
    <col min="10248" max="10498" width="9" style="2"/>
    <col min="10499" max="10499" width="24.6875" style="2" bestFit="1" customWidth="1"/>
    <col min="10500" max="10500" width="8.75" style="2" bestFit="1" customWidth="1"/>
    <col min="10501" max="10501" width="5.4375" style="2" bestFit="1" customWidth="1"/>
    <col min="10502" max="10503" width="8.75" style="2" bestFit="1" customWidth="1"/>
    <col min="10504" max="10754" width="9" style="2"/>
    <col min="10755" max="10755" width="24.6875" style="2" bestFit="1" customWidth="1"/>
    <col min="10756" max="10756" width="8.75" style="2" bestFit="1" customWidth="1"/>
    <col min="10757" max="10757" width="5.4375" style="2" bestFit="1" customWidth="1"/>
    <col min="10758" max="10759" width="8.75" style="2" bestFit="1" customWidth="1"/>
    <col min="10760" max="11010" width="9" style="2"/>
    <col min="11011" max="11011" width="24.6875" style="2" bestFit="1" customWidth="1"/>
    <col min="11012" max="11012" width="8.75" style="2" bestFit="1" customWidth="1"/>
    <col min="11013" max="11013" width="5.4375" style="2" bestFit="1" customWidth="1"/>
    <col min="11014" max="11015" width="8.75" style="2" bestFit="1" customWidth="1"/>
    <col min="11016" max="11266" width="9" style="2"/>
    <col min="11267" max="11267" width="24.6875" style="2" bestFit="1" customWidth="1"/>
    <col min="11268" max="11268" width="8.75" style="2" bestFit="1" customWidth="1"/>
    <col min="11269" max="11269" width="5.4375" style="2" bestFit="1" customWidth="1"/>
    <col min="11270" max="11271" width="8.75" style="2" bestFit="1" customWidth="1"/>
    <col min="11272" max="11522" width="9" style="2"/>
    <col min="11523" max="11523" width="24.6875" style="2" bestFit="1" customWidth="1"/>
    <col min="11524" max="11524" width="8.75" style="2" bestFit="1" customWidth="1"/>
    <col min="11525" max="11525" width="5.4375" style="2" bestFit="1" customWidth="1"/>
    <col min="11526" max="11527" width="8.75" style="2" bestFit="1" customWidth="1"/>
    <col min="11528" max="11778" width="9" style="2"/>
    <col min="11779" max="11779" width="24.6875" style="2" bestFit="1" customWidth="1"/>
    <col min="11780" max="11780" width="8.75" style="2" bestFit="1" customWidth="1"/>
    <col min="11781" max="11781" width="5.4375" style="2" bestFit="1" customWidth="1"/>
    <col min="11782" max="11783" width="8.75" style="2" bestFit="1" customWidth="1"/>
    <col min="11784" max="12034" width="9" style="2"/>
    <col min="12035" max="12035" width="24.6875" style="2" bestFit="1" customWidth="1"/>
    <col min="12036" max="12036" width="8.75" style="2" bestFit="1" customWidth="1"/>
    <col min="12037" max="12037" width="5.4375" style="2" bestFit="1" customWidth="1"/>
    <col min="12038" max="12039" width="8.75" style="2" bestFit="1" customWidth="1"/>
    <col min="12040" max="12290" width="9" style="2"/>
    <col min="12291" max="12291" width="24.6875" style="2" bestFit="1" customWidth="1"/>
    <col min="12292" max="12292" width="8.75" style="2" bestFit="1" customWidth="1"/>
    <col min="12293" max="12293" width="5.4375" style="2" bestFit="1" customWidth="1"/>
    <col min="12294" max="12295" width="8.75" style="2" bestFit="1" customWidth="1"/>
    <col min="12296" max="12546" width="9" style="2"/>
    <col min="12547" max="12547" width="24.6875" style="2" bestFit="1" customWidth="1"/>
    <col min="12548" max="12548" width="8.75" style="2" bestFit="1" customWidth="1"/>
    <col min="12549" max="12549" width="5.4375" style="2" bestFit="1" customWidth="1"/>
    <col min="12550" max="12551" width="8.75" style="2" bestFit="1" customWidth="1"/>
    <col min="12552" max="12802" width="9" style="2"/>
    <col min="12803" max="12803" width="24.6875" style="2" bestFit="1" customWidth="1"/>
    <col min="12804" max="12804" width="8.75" style="2" bestFit="1" customWidth="1"/>
    <col min="12805" max="12805" width="5.4375" style="2" bestFit="1" customWidth="1"/>
    <col min="12806" max="12807" width="8.75" style="2" bestFit="1" customWidth="1"/>
    <col min="12808" max="13058" width="9" style="2"/>
    <col min="13059" max="13059" width="24.6875" style="2" bestFit="1" customWidth="1"/>
    <col min="13060" max="13060" width="8.75" style="2" bestFit="1" customWidth="1"/>
    <col min="13061" max="13061" width="5.4375" style="2" bestFit="1" customWidth="1"/>
    <col min="13062" max="13063" width="8.75" style="2" bestFit="1" customWidth="1"/>
    <col min="13064" max="13314" width="9" style="2"/>
    <col min="13315" max="13315" width="24.6875" style="2" bestFit="1" customWidth="1"/>
    <col min="13316" max="13316" width="8.75" style="2" bestFit="1" customWidth="1"/>
    <col min="13317" max="13317" width="5.4375" style="2" bestFit="1" customWidth="1"/>
    <col min="13318" max="13319" width="8.75" style="2" bestFit="1" customWidth="1"/>
    <col min="13320" max="13570" width="9" style="2"/>
    <col min="13571" max="13571" width="24.6875" style="2" bestFit="1" customWidth="1"/>
    <col min="13572" max="13572" width="8.75" style="2" bestFit="1" customWidth="1"/>
    <col min="13573" max="13573" width="5.4375" style="2" bestFit="1" customWidth="1"/>
    <col min="13574" max="13575" width="8.75" style="2" bestFit="1" customWidth="1"/>
    <col min="13576" max="13826" width="9" style="2"/>
    <col min="13827" max="13827" width="24.6875" style="2" bestFit="1" customWidth="1"/>
    <col min="13828" max="13828" width="8.75" style="2" bestFit="1" customWidth="1"/>
    <col min="13829" max="13829" width="5.4375" style="2" bestFit="1" customWidth="1"/>
    <col min="13830" max="13831" width="8.75" style="2" bestFit="1" customWidth="1"/>
    <col min="13832" max="14082" width="9" style="2"/>
    <col min="14083" max="14083" width="24.6875" style="2" bestFit="1" customWidth="1"/>
    <col min="14084" max="14084" width="8.75" style="2" bestFit="1" customWidth="1"/>
    <col min="14085" max="14085" width="5.4375" style="2" bestFit="1" customWidth="1"/>
    <col min="14086" max="14087" width="8.75" style="2" bestFit="1" customWidth="1"/>
    <col min="14088" max="14338" width="9" style="2"/>
    <col min="14339" max="14339" width="24.6875" style="2" bestFit="1" customWidth="1"/>
    <col min="14340" max="14340" width="8.75" style="2" bestFit="1" customWidth="1"/>
    <col min="14341" max="14341" width="5.4375" style="2" bestFit="1" customWidth="1"/>
    <col min="14342" max="14343" width="8.75" style="2" bestFit="1" customWidth="1"/>
    <col min="14344" max="14594" width="9" style="2"/>
    <col min="14595" max="14595" width="24.6875" style="2" bestFit="1" customWidth="1"/>
    <col min="14596" max="14596" width="8.75" style="2" bestFit="1" customWidth="1"/>
    <col min="14597" max="14597" width="5.4375" style="2" bestFit="1" customWidth="1"/>
    <col min="14598" max="14599" width="8.75" style="2" bestFit="1" customWidth="1"/>
    <col min="14600" max="14850" width="9" style="2"/>
    <col min="14851" max="14851" width="24.6875" style="2" bestFit="1" customWidth="1"/>
    <col min="14852" max="14852" width="8.75" style="2" bestFit="1" customWidth="1"/>
    <col min="14853" max="14853" width="5.4375" style="2" bestFit="1" customWidth="1"/>
    <col min="14854" max="14855" width="8.75" style="2" bestFit="1" customWidth="1"/>
    <col min="14856" max="15106" width="9" style="2"/>
    <col min="15107" max="15107" width="24.6875" style="2" bestFit="1" customWidth="1"/>
    <col min="15108" max="15108" width="8.75" style="2" bestFit="1" customWidth="1"/>
    <col min="15109" max="15109" width="5.4375" style="2" bestFit="1" customWidth="1"/>
    <col min="15110" max="15111" width="8.75" style="2" bestFit="1" customWidth="1"/>
    <col min="15112" max="15362" width="9" style="2"/>
    <col min="15363" max="15363" width="24.6875" style="2" bestFit="1" customWidth="1"/>
    <col min="15364" max="15364" width="8.75" style="2" bestFit="1" customWidth="1"/>
    <col min="15365" max="15365" width="5.4375" style="2" bestFit="1" customWidth="1"/>
    <col min="15366" max="15367" width="8.75" style="2" bestFit="1" customWidth="1"/>
    <col min="15368" max="15618" width="9" style="2"/>
    <col min="15619" max="15619" width="24.6875" style="2" bestFit="1" customWidth="1"/>
    <col min="15620" max="15620" width="8.75" style="2" bestFit="1" customWidth="1"/>
    <col min="15621" max="15621" width="5.4375" style="2" bestFit="1" customWidth="1"/>
    <col min="15622" max="15623" width="8.75" style="2" bestFit="1" customWidth="1"/>
    <col min="15624" max="15874" width="9" style="2"/>
    <col min="15875" max="15875" width="24.6875" style="2" bestFit="1" customWidth="1"/>
    <col min="15876" max="15876" width="8.75" style="2" bestFit="1" customWidth="1"/>
    <col min="15877" max="15877" width="5.4375" style="2" bestFit="1" customWidth="1"/>
    <col min="15878" max="15879" width="8.75" style="2" bestFit="1" customWidth="1"/>
    <col min="15880" max="16130" width="9" style="2"/>
    <col min="16131" max="16131" width="24.6875" style="2" bestFit="1" customWidth="1"/>
    <col min="16132" max="16132" width="8.75" style="2" bestFit="1" customWidth="1"/>
    <col min="16133" max="16133" width="5.4375" style="2" bestFit="1" customWidth="1"/>
    <col min="16134" max="16135" width="8.75" style="2" bestFit="1" customWidth="1"/>
    <col min="16136" max="16384" width="9" style="2"/>
  </cols>
  <sheetData>
    <row r="1" spans="1:9" x14ac:dyDescent="0.4">
      <c r="A1" s="1" t="s">
        <v>59</v>
      </c>
      <c r="B1" s="1" t="s">
        <v>0</v>
      </c>
      <c r="C1" s="1" t="s">
        <v>57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58</v>
      </c>
      <c r="I1" s="1" t="s">
        <v>5</v>
      </c>
    </row>
    <row r="2" spans="1:9" x14ac:dyDescent="0.4">
      <c r="A2" s="2" t="str">
        <f t="shared" ref="A2:A65" si="0">B2&amp;I2</f>
        <v>Alabama2017</v>
      </c>
      <c r="B2" s="2" t="s">
        <v>6</v>
      </c>
      <c r="C2" s="2">
        <v>100</v>
      </c>
      <c r="D2" s="2">
        <v>18.899999999999999</v>
      </c>
      <c r="E2" s="2">
        <v>18.399999999999999</v>
      </c>
      <c r="F2" s="2">
        <v>19.7</v>
      </c>
      <c r="G2" s="2">
        <v>19.399999999999999</v>
      </c>
      <c r="H2" s="2">
        <v>19.2</v>
      </c>
      <c r="I2" s="3">
        <v>2017</v>
      </c>
    </row>
    <row r="3" spans="1:9" x14ac:dyDescent="0.4">
      <c r="A3" s="2" t="str">
        <f t="shared" si="0"/>
        <v>Alaska2017</v>
      </c>
      <c r="B3" s="2" t="s">
        <v>7</v>
      </c>
      <c r="C3" s="2">
        <v>65</v>
      </c>
      <c r="D3" s="2">
        <v>18.7</v>
      </c>
      <c r="E3" s="2">
        <v>19.8</v>
      </c>
      <c r="F3" s="2">
        <v>20.399999999999999</v>
      </c>
      <c r="G3" s="2">
        <v>19.899999999999999</v>
      </c>
      <c r="H3" s="2">
        <v>19.8</v>
      </c>
      <c r="I3" s="3">
        <v>2017</v>
      </c>
    </row>
    <row r="4" spans="1:9" x14ac:dyDescent="0.4">
      <c r="A4" s="2" t="str">
        <f t="shared" si="0"/>
        <v>Arizona2017</v>
      </c>
      <c r="B4" s="2" t="s">
        <v>25</v>
      </c>
      <c r="C4" s="2">
        <v>62</v>
      </c>
      <c r="D4" s="2">
        <v>18.600000000000001</v>
      </c>
      <c r="E4" s="2">
        <v>19.8</v>
      </c>
      <c r="F4" s="2">
        <v>20.100000000000001</v>
      </c>
      <c r="G4" s="2">
        <v>19.8</v>
      </c>
      <c r="H4" s="2">
        <v>19.7</v>
      </c>
      <c r="I4" s="3">
        <v>2017</v>
      </c>
    </row>
    <row r="5" spans="1:9" x14ac:dyDescent="0.4">
      <c r="A5" s="2" t="str">
        <f t="shared" si="0"/>
        <v>Arkansas2017</v>
      </c>
      <c r="B5" s="2" t="s">
        <v>26</v>
      </c>
      <c r="C5" s="2">
        <v>100</v>
      </c>
      <c r="D5" s="2">
        <v>18.899999999999999</v>
      </c>
      <c r="E5" s="2">
        <v>19</v>
      </c>
      <c r="F5" s="2">
        <v>19.7</v>
      </c>
      <c r="G5" s="2">
        <v>19.5</v>
      </c>
      <c r="H5" s="2">
        <v>19.399999999999999</v>
      </c>
      <c r="I5" s="3">
        <v>2017</v>
      </c>
    </row>
    <row r="6" spans="1:9" x14ac:dyDescent="0.4">
      <c r="A6" s="2" t="str">
        <f t="shared" si="0"/>
        <v>California2017</v>
      </c>
      <c r="B6" s="2" t="s">
        <v>27</v>
      </c>
      <c r="C6" s="2">
        <v>31</v>
      </c>
      <c r="D6" s="2">
        <v>22.5</v>
      </c>
      <c r="E6" s="2">
        <v>22.7</v>
      </c>
      <c r="F6" s="2">
        <v>23.1</v>
      </c>
      <c r="G6" s="2">
        <v>22.2</v>
      </c>
      <c r="H6" s="2">
        <v>22.8</v>
      </c>
      <c r="I6" s="3">
        <v>2017</v>
      </c>
    </row>
    <row r="7" spans="1:9" x14ac:dyDescent="0.4">
      <c r="A7" s="2" t="str">
        <f t="shared" si="0"/>
        <v>Colorado2017</v>
      </c>
      <c r="B7" s="2" t="s">
        <v>28</v>
      </c>
      <c r="C7" s="2">
        <v>100</v>
      </c>
      <c r="D7" s="2">
        <v>20.100000000000001</v>
      </c>
      <c r="E7" s="2">
        <v>20.3</v>
      </c>
      <c r="F7" s="2">
        <v>21.2</v>
      </c>
      <c r="G7" s="2">
        <v>20.9</v>
      </c>
      <c r="H7" s="2">
        <v>20.8</v>
      </c>
      <c r="I7" s="3">
        <v>2017</v>
      </c>
    </row>
    <row r="8" spans="1:9" x14ac:dyDescent="0.4">
      <c r="A8" s="2" t="str">
        <f t="shared" si="0"/>
        <v>Connecticut2017</v>
      </c>
      <c r="B8" s="2" t="s">
        <v>29</v>
      </c>
      <c r="C8" s="2">
        <v>31</v>
      </c>
      <c r="D8" s="2">
        <v>25.5</v>
      </c>
      <c r="E8" s="2">
        <v>24.6</v>
      </c>
      <c r="F8" s="2">
        <v>25.6</v>
      </c>
      <c r="G8" s="2">
        <v>24.6</v>
      </c>
      <c r="H8" s="2">
        <v>25.2</v>
      </c>
      <c r="I8" s="3">
        <v>2017</v>
      </c>
    </row>
    <row r="9" spans="1:9" x14ac:dyDescent="0.4">
      <c r="A9" s="2" t="str">
        <f t="shared" si="0"/>
        <v>Delaware2017</v>
      </c>
      <c r="B9" s="2" t="s">
        <v>30</v>
      </c>
      <c r="C9" s="2">
        <v>18</v>
      </c>
      <c r="D9" s="2">
        <v>24.1</v>
      </c>
      <c r="E9" s="2">
        <v>23.4</v>
      </c>
      <c r="F9" s="2">
        <v>24.8</v>
      </c>
      <c r="G9" s="2">
        <v>23.6</v>
      </c>
      <c r="H9" s="2">
        <v>24.1</v>
      </c>
      <c r="I9" s="3">
        <v>2017</v>
      </c>
    </row>
    <row r="10" spans="1:9" x14ac:dyDescent="0.4">
      <c r="A10" s="2" t="str">
        <f t="shared" si="0"/>
        <v>District of Columbia2017</v>
      </c>
      <c r="B10" s="2" t="s">
        <v>8</v>
      </c>
      <c r="C10" s="2">
        <v>32</v>
      </c>
      <c r="D10" s="2">
        <v>24.4</v>
      </c>
      <c r="E10" s="2">
        <v>23.5</v>
      </c>
      <c r="F10" s="2">
        <v>24.9</v>
      </c>
      <c r="G10" s="2">
        <v>23.5</v>
      </c>
      <c r="H10" s="2">
        <v>24.2</v>
      </c>
      <c r="I10" s="3">
        <v>2017</v>
      </c>
    </row>
    <row r="11" spans="1:9" x14ac:dyDescent="0.4">
      <c r="A11" s="2" t="str">
        <f t="shared" si="0"/>
        <v>Florida2017</v>
      </c>
      <c r="B11" s="2" t="s">
        <v>9</v>
      </c>
      <c r="C11" s="2">
        <v>73</v>
      </c>
      <c r="D11" s="2">
        <v>19</v>
      </c>
      <c r="E11" s="2">
        <v>19.399999999999999</v>
      </c>
      <c r="F11" s="2">
        <v>21</v>
      </c>
      <c r="G11" s="2">
        <v>19.399999999999999</v>
      </c>
      <c r="H11" s="2">
        <v>19.8</v>
      </c>
      <c r="I11" s="3">
        <v>2017</v>
      </c>
    </row>
    <row r="12" spans="1:9" x14ac:dyDescent="0.4">
      <c r="A12" s="2" t="str">
        <f t="shared" si="0"/>
        <v>Georgia2017</v>
      </c>
      <c r="B12" s="2" t="s">
        <v>10</v>
      </c>
      <c r="C12" s="2">
        <v>55</v>
      </c>
      <c r="D12" s="2">
        <v>21</v>
      </c>
      <c r="E12" s="2">
        <v>20.9</v>
      </c>
      <c r="F12" s="2">
        <v>22</v>
      </c>
      <c r="G12" s="2">
        <v>21.3</v>
      </c>
      <c r="H12" s="2">
        <v>21.4</v>
      </c>
      <c r="I12" s="3">
        <v>2017</v>
      </c>
    </row>
    <row r="13" spans="1:9" x14ac:dyDescent="0.4">
      <c r="A13" s="2" t="str">
        <f t="shared" si="0"/>
        <v>Hawaii2017</v>
      </c>
      <c r="B13" s="2" t="s">
        <v>11</v>
      </c>
      <c r="C13" s="2">
        <v>90</v>
      </c>
      <c r="D13" s="2">
        <v>17.8</v>
      </c>
      <c r="E13" s="2">
        <v>19.2</v>
      </c>
      <c r="F13" s="2">
        <v>19.2</v>
      </c>
      <c r="G13" s="2">
        <v>19.3</v>
      </c>
      <c r="H13" s="2">
        <v>19</v>
      </c>
      <c r="I13" s="3">
        <v>2017</v>
      </c>
    </row>
    <row r="14" spans="1:9" x14ac:dyDescent="0.4">
      <c r="A14" s="2" t="str">
        <f t="shared" si="0"/>
        <v>Idaho2017</v>
      </c>
      <c r="B14" s="2" t="s">
        <v>12</v>
      </c>
      <c r="C14" s="2">
        <v>38</v>
      </c>
      <c r="D14" s="2">
        <v>21.9</v>
      </c>
      <c r="E14" s="2">
        <v>21.8</v>
      </c>
      <c r="F14" s="2">
        <v>23</v>
      </c>
      <c r="G14" s="2">
        <v>22.1</v>
      </c>
      <c r="H14" s="2">
        <v>22.3</v>
      </c>
      <c r="I14" s="3">
        <v>2017</v>
      </c>
    </row>
    <row r="15" spans="1:9" x14ac:dyDescent="0.4">
      <c r="A15" s="2" t="str">
        <f t="shared" si="0"/>
        <v>Illinois2017</v>
      </c>
      <c r="B15" s="2" t="s">
        <v>31</v>
      </c>
      <c r="C15" s="2">
        <v>93</v>
      </c>
      <c r="D15" s="2">
        <v>21</v>
      </c>
      <c r="E15" s="2">
        <v>21.2</v>
      </c>
      <c r="F15" s="2">
        <v>21.6</v>
      </c>
      <c r="G15" s="2">
        <v>21.3</v>
      </c>
      <c r="H15" s="2">
        <v>21.4</v>
      </c>
      <c r="I15" s="3">
        <v>2017</v>
      </c>
    </row>
    <row r="16" spans="1:9" x14ac:dyDescent="0.4">
      <c r="A16" s="2" t="str">
        <f t="shared" si="0"/>
        <v>Indiana2017</v>
      </c>
      <c r="B16" s="2" t="s">
        <v>13</v>
      </c>
      <c r="C16" s="2">
        <v>35</v>
      </c>
      <c r="D16" s="2">
        <v>22</v>
      </c>
      <c r="E16" s="2">
        <v>22.4</v>
      </c>
      <c r="F16" s="2">
        <v>23.2</v>
      </c>
      <c r="G16" s="2">
        <v>22.3</v>
      </c>
      <c r="H16" s="2">
        <v>22.6</v>
      </c>
      <c r="I16" s="3">
        <v>2017</v>
      </c>
    </row>
    <row r="17" spans="1:9" x14ac:dyDescent="0.4">
      <c r="A17" s="2" t="str">
        <f t="shared" si="0"/>
        <v>Iowa2017</v>
      </c>
      <c r="B17" s="2" t="s">
        <v>14</v>
      </c>
      <c r="C17" s="2">
        <v>67</v>
      </c>
      <c r="D17" s="2">
        <v>21.2</v>
      </c>
      <c r="E17" s="2">
        <v>21.3</v>
      </c>
      <c r="F17" s="2">
        <v>22.6</v>
      </c>
      <c r="G17" s="2">
        <v>22.1</v>
      </c>
      <c r="H17" s="2">
        <v>21.9</v>
      </c>
      <c r="I17" s="3">
        <v>2017</v>
      </c>
    </row>
    <row r="18" spans="1:9" x14ac:dyDescent="0.4">
      <c r="A18" s="2" t="str">
        <f t="shared" si="0"/>
        <v>Kansas2017</v>
      </c>
      <c r="B18" s="2" t="s">
        <v>15</v>
      </c>
      <c r="C18" s="2">
        <v>73</v>
      </c>
      <c r="D18" s="2">
        <v>21.1</v>
      </c>
      <c r="E18" s="2">
        <v>21.3</v>
      </c>
      <c r="F18" s="2">
        <v>22.3</v>
      </c>
      <c r="G18" s="2">
        <v>21.7</v>
      </c>
      <c r="H18" s="2">
        <v>21.7</v>
      </c>
      <c r="I18" s="3">
        <v>2017</v>
      </c>
    </row>
    <row r="19" spans="1:9" x14ac:dyDescent="0.4">
      <c r="A19" s="2" t="str">
        <f t="shared" si="0"/>
        <v>Kentucky2017</v>
      </c>
      <c r="B19" s="2" t="s">
        <v>32</v>
      </c>
      <c r="C19" s="2">
        <v>100</v>
      </c>
      <c r="D19" s="2">
        <v>19.600000000000001</v>
      </c>
      <c r="E19" s="2">
        <v>19.399999999999999</v>
      </c>
      <c r="F19" s="2">
        <v>20.5</v>
      </c>
      <c r="G19" s="2">
        <v>20.100000000000001</v>
      </c>
      <c r="H19" s="2">
        <v>20</v>
      </c>
      <c r="I19" s="3">
        <v>2017</v>
      </c>
    </row>
    <row r="20" spans="1:9" x14ac:dyDescent="0.4">
      <c r="A20" s="2" t="str">
        <f t="shared" si="0"/>
        <v>Louisiana2017</v>
      </c>
      <c r="B20" s="2" t="s">
        <v>33</v>
      </c>
      <c r="C20" s="2">
        <v>100</v>
      </c>
      <c r="D20" s="2">
        <v>19.399999999999999</v>
      </c>
      <c r="E20" s="2">
        <v>18.8</v>
      </c>
      <c r="F20" s="2">
        <v>19.8</v>
      </c>
      <c r="G20" s="2">
        <v>19.600000000000001</v>
      </c>
      <c r="H20" s="2">
        <v>19.5</v>
      </c>
      <c r="I20" s="3">
        <v>2017</v>
      </c>
    </row>
    <row r="21" spans="1:9" x14ac:dyDescent="0.4">
      <c r="A21" s="2" t="str">
        <f t="shared" si="0"/>
        <v>Maine2017</v>
      </c>
      <c r="B21" s="2" t="s">
        <v>16</v>
      </c>
      <c r="C21" s="2">
        <v>8</v>
      </c>
      <c r="D21" s="2">
        <v>24.2</v>
      </c>
      <c r="E21" s="2">
        <v>24</v>
      </c>
      <c r="F21" s="2">
        <v>24.8</v>
      </c>
      <c r="G21" s="2">
        <v>23.7</v>
      </c>
      <c r="H21" s="2">
        <v>24.3</v>
      </c>
      <c r="I21" s="3">
        <v>2017</v>
      </c>
    </row>
    <row r="22" spans="1:9" x14ac:dyDescent="0.4">
      <c r="A22" s="2" t="str">
        <f t="shared" si="0"/>
        <v>Maryland2017</v>
      </c>
      <c r="B22" s="2" t="s">
        <v>34</v>
      </c>
      <c r="C22" s="2">
        <v>28</v>
      </c>
      <c r="D22" s="2">
        <v>23.3</v>
      </c>
      <c r="E22" s="2">
        <v>23.1</v>
      </c>
      <c r="F22" s="2">
        <v>24.2</v>
      </c>
      <c r="G22" s="2">
        <v>23.2</v>
      </c>
      <c r="H22" s="2">
        <v>23.6</v>
      </c>
      <c r="I22" s="3">
        <v>2017</v>
      </c>
    </row>
    <row r="23" spans="1:9" x14ac:dyDescent="0.4">
      <c r="A23" s="2" t="str">
        <f t="shared" si="0"/>
        <v>Massachusetts2017</v>
      </c>
      <c r="B23" s="2" t="s">
        <v>35</v>
      </c>
      <c r="C23" s="2">
        <v>29</v>
      </c>
      <c r="D23" s="2">
        <v>25.4</v>
      </c>
      <c r="E23" s="2">
        <v>25.3</v>
      </c>
      <c r="F23" s="2">
        <v>25.9</v>
      </c>
      <c r="G23" s="2">
        <v>24.7</v>
      </c>
      <c r="H23" s="2">
        <v>25.4</v>
      </c>
      <c r="I23" s="3">
        <v>2017</v>
      </c>
    </row>
    <row r="24" spans="1:9" x14ac:dyDescent="0.4">
      <c r="A24" s="2" t="str">
        <f t="shared" si="0"/>
        <v>Michigan2017</v>
      </c>
      <c r="B24" s="2" t="s">
        <v>36</v>
      </c>
      <c r="C24" s="2">
        <v>29</v>
      </c>
      <c r="D24" s="2">
        <v>24.1</v>
      </c>
      <c r="E24" s="2">
        <v>23.7</v>
      </c>
      <c r="F24" s="2">
        <v>24.5</v>
      </c>
      <c r="G24" s="2">
        <v>23.8</v>
      </c>
      <c r="H24" s="2">
        <v>24.1</v>
      </c>
      <c r="I24" s="3">
        <v>2017</v>
      </c>
    </row>
    <row r="25" spans="1:9" x14ac:dyDescent="0.4">
      <c r="A25" s="2" t="str">
        <f t="shared" si="0"/>
        <v>Minnesota2017</v>
      </c>
      <c r="B25" s="2" t="s">
        <v>37</v>
      </c>
      <c r="C25" s="2">
        <v>100</v>
      </c>
      <c r="D25" s="2">
        <v>20.399999999999999</v>
      </c>
      <c r="E25" s="2">
        <v>21.5</v>
      </c>
      <c r="F25" s="2">
        <v>21.8</v>
      </c>
      <c r="G25" s="2">
        <v>21.6</v>
      </c>
      <c r="H25" s="2">
        <v>21.5</v>
      </c>
      <c r="I25" s="3">
        <v>2017</v>
      </c>
    </row>
    <row r="26" spans="1:9" x14ac:dyDescent="0.4">
      <c r="A26" s="2" t="str">
        <f t="shared" si="0"/>
        <v>Mississippi2017</v>
      </c>
      <c r="B26" s="2" t="s">
        <v>38</v>
      </c>
      <c r="C26" s="2">
        <v>100</v>
      </c>
      <c r="D26" s="2">
        <v>18.2</v>
      </c>
      <c r="E26" s="2">
        <v>18.100000000000001</v>
      </c>
      <c r="F26" s="2">
        <v>18.8</v>
      </c>
      <c r="G26" s="2">
        <v>18.8</v>
      </c>
      <c r="H26" s="2">
        <v>18.600000000000001</v>
      </c>
      <c r="I26" s="3">
        <v>2017</v>
      </c>
    </row>
    <row r="27" spans="1:9" x14ac:dyDescent="0.4">
      <c r="A27" s="2" t="str">
        <f t="shared" si="0"/>
        <v>Missouri2017</v>
      </c>
      <c r="B27" s="2" t="s">
        <v>17</v>
      </c>
      <c r="C27" s="2">
        <v>100</v>
      </c>
      <c r="D27" s="2">
        <v>19.8</v>
      </c>
      <c r="E27" s="2">
        <v>19.899999999999999</v>
      </c>
      <c r="F27" s="2">
        <v>20.8</v>
      </c>
      <c r="G27" s="2">
        <v>20.5</v>
      </c>
      <c r="H27" s="2">
        <v>20.399999999999999</v>
      </c>
      <c r="I27" s="3">
        <v>2017</v>
      </c>
    </row>
    <row r="28" spans="1:9" x14ac:dyDescent="0.4">
      <c r="A28" s="2" t="str">
        <f t="shared" si="0"/>
        <v>Montana2017</v>
      </c>
      <c r="B28" s="2" t="s">
        <v>18</v>
      </c>
      <c r="C28" s="2">
        <v>100</v>
      </c>
      <c r="D28" s="2">
        <v>19</v>
      </c>
      <c r="E28" s="2">
        <v>20.2</v>
      </c>
      <c r="F28" s="2">
        <v>21</v>
      </c>
      <c r="G28" s="2">
        <v>20.5</v>
      </c>
      <c r="H28" s="2">
        <v>20.3</v>
      </c>
      <c r="I28" s="3">
        <v>2017</v>
      </c>
    </row>
    <row r="29" spans="1:9" x14ac:dyDescent="0.4">
      <c r="A29" s="2" t="str">
        <f t="shared" si="0"/>
        <v>Nebraska2017</v>
      </c>
      <c r="B29" s="2" t="s">
        <v>39</v>
      </c>
      <c r="C29" s="2">
        <v>84</v>
      </c>
      <c r="D29" s="2">
        <v>20.9</v>
      </c>
      <c r="E29" s="2">
        <v>20.9</v>
      </c>
      <c r="F29" s="2">
        <v>21.9</v>
      </c>
      <c r="G29" s="2">
        <v>21.5</v>
      </c>
      <c r="H29" s="2">
        <v>21.4</v>
      </c>
      <c r="I29" s="3">
        <v>2017</v>
      </c>
    </row>
    <row r="30" spans="1:9" x14ac:dyDescent="0.4">
      <c r="A30" s="2" t="str">
        <f t="shared" si="0"/>
        <v>Nevada2017</v>
      </c>
      <c r="B30" s="2" t="s">
        <v>19</v>
      </c>
      <c r="C30" s="2">
        <v>100</v>
      </c>
      <c r="D30" s="2">
        <v>16.3</v>
      </c>
      <c r="E30" s="2">
        <v>18</v>
      </c>
      <c r="F30" s="2">
        <v>18.100000000000001</v>
      </c>
      <c r="G30" s="2">
        <v>18.2</v>
      </c>
      <c r="H30" s="2">
        <v>17.8</v>
      </c>
      <c r="I30" s="3">
        <v>2017</v>
      </c>
    </row>
    <row r="31" spans="1:9" x14ac:dyDescent="0.4">
      <c r="A31" s="2" t="str">
        <f t="shared" si="0"/>
        <v>New Hampshire2017</v>
      </c>
      <c r="B31" s="2" t="s">
        <v>40</v>
      </c>
      <c r="C31" s="2">
        <v>18</v>
      </c>
      <c r="D31" s="2">
        <v>25.4</v>
      </c>
      <c r="E31" s="2">
        <v>25.1</v>
      </c>
      <c r="F31" s="2">
        <v>26</v>
      </c>
      <c r="G31" s="2">
        <v>24.9</v>
      </c>
      <c r="H31" s="2">
        <v>25.5</v>
      </c>
      <c r="I31" s="3">
        <v>2017</v>
      </c>
    </row>
    <row r="32" spans="1:9" x14ac:dyDescent="0.4">
      <c r="A32" s="2" t="str">
        <f t="shared" si="0"/>
        <v>New Jersey2017</v>
      </c>
      <c r="B32" s="2" t="s">
        <v>41</v>
      </c>
      <c r="C32" s="2">
        <v>34</v>
      </c>
      <c r="D32" s="2">
        <v>23.8</v>
      </c>
      <c r="E32" s="2">
        <v>23.8</v>
      </c>
      <c r="F32" s="2">
        <v>24.1</v>
      </c>
      <c r="G32" s="2">
        <v>23.2</v>
      </c>
      <c r="H32" s="2">
        <v>23.9</v>
      </c>
      <c r="I32" s="3">
        <v>2017</v>
      </c>
    </row>
    <row r="33" spans="1:9" x14ac:dyDescent="0.4">
      <c r="A33" s="2" t="str">
        <f t="shared" si="0"/>
        <v>New Mexico2017</v>
      </c>
      <c r="B33" s="2" t="s">
        <v>42</v>
      </c>
      <c r="C33" s="2">
        <v>66</v>
      </c>
      <c r="D33" s="2">
        <v>18.600000000000001</v>
      </c>
      <c r="E33" s="2">
        <v>19.399999999999999</v>
      </c>
      <c r="F33" s="2">
        <v>20.399999999999999</v>
      </c>
      <c r="G33" s="2">
        <v>20</v>
      </c>
      <c r="H33" s="2">
        <v>19.7</v>
      </c>
      <c r="I33" s="3">
        <v>2017</v>
      </c>
    </row>
    <row r="34" spans="1:9" x14ac:dyDescent="0.4">
      <c r="A34" s="2" t="str">
        <f t="shared" si="0"/>
        <v>New York2017</v>
      </c>
      <c r="B34" s="2" t="s">
        <v>43</v>
      </c>
      <c r="C34" s="2">
        <v>31</v>
      </c>
      <c r="D34" s="2">
        <v>23.8</v>
      </c>
      <c r="E34" s="2">
        <v>24</v>
      </c>
      <c r="F34" s="2">
        <v>24.6</v>
      </c>
      <c r="G34" s="2">
        <v>23.9</v>
      </c>
      <c r="H34" s="2">
        <v>24.2</v>
      </c>
      <c r="I34" s="3">
        <v>2017</v>
      </c>
    </row>
    <row r="35" spans="1:9" x14ac:dyDescent="0.4">
      <c r="A35" s="2" t="str">
        <f t="shared" si="0"/>
        <v>North Carolina2017</v>
      </c>
      <c r="B35" s="2" t="s">
        <v>44</v>
      </c>
      <c r="C35" s="2">
        <v>100</v>
      </c>
      <c r="D35" s="2">
        <v>17.8</v>
      </c>
      <c r="E35" s="2">
        <v>19.3</v>
      </c>
      <c r="F35" s="2">
        <v>19.600000000000001</v>
      </c>
      <c r="G35" s="2">
        <v>19.3</v>
      </c>
      <c r="H35" s="2">
        <v>19.100000000000001</v>
      </c>
      <c r="I35" s="3">
        <v>2017</v>
      </c>
    </row>
    <row r="36" spans="1:9" x14ac:dyDescent="0.4">
      <c r="A36" s="2" t="str">
        <f t="shared" si="0"/>
        <v>North Dakota2017</v>
      </c>
      <c r="B36" s="2" t="s">
        <v>45</v>
      </c>
      <c r="C36" s="2">
        <v>98</v>
      </c>
      <c r="D36" s="2">
        <v>19</v>
      </c>
      <c r="E36" s="2">
        <v>20.399999999999999</v>
      </c>
      <c r="F36" s="2">
        <v>20.5</v>
      </c>
      <c r="G36" s="2">
        <v>20.6</v>
      </c>
      <c r="H36" s="2">
        <v>20.3</v>
      </c>
      <c r="I36" s="3">
        <v>2017</v>
      </c>
    </row>
    <row r="37" spans="1:9" x14ac:dyDescent="0.4">
      <c r="A37" s="2" t="str">
        <f t="shared" si="0"/>
        <v>Ohio2017</v>
      </c>
      <c r="B37" s="2" t="s">
        <v>20</v>
      </c>
      <c r="C37" s="2">
        <v>75</v>
      </c>
      <c r="D37" s="2">
        <v>21.2</v>
      </c>
      <c r="E37" s="2">
        <v>21.6</v>
      </c>
      <c r="F37" s="2">
        <v>22.5</v>
      </c>
      <c r="G37" s="2">
        <v>22</v>
      </c>
      <c r="H37" s="2">
        <v>22</v>
      </c>
      <c r="I37" s="3">
        <v>2017</v>
      </c>
    </row>
    <row r="38" spans="1:9" x14ac:dyDescent="0.4">
      <c r="A38" s="2" t="str">
        <f t="shared" si="0"/>
        <v>Oklahoma2017</v>
      </c>
      <c r="B38" s="2" t="s">
        <v>46</v>
      </c>
      <c r="C38" s="2">
        <v>100</v>
      </c>
      <c r="D38" s="2">
        <v>18.5</v>
      </c>
      <c r="E38" s="2">
        <v>18.8</v>
      </c>
      <c r="F38" s="2">
        <v>20.100000000000001</v>
      </c>
      <c r="G38" s="2">
        <v>19.600000000000001</v>
      </c>
      <c r="H38" s="2">
        <v>19.399999999999999</v>
      </c>
      <c r="I38" s="3">
        <v>2017</v>
      </c>
    </row>
    <row r="39" spans="1:9" x14ac:dyDescent="0.4">
      <c r="A39" s="2" t="str">
        <f t="shared" si="0"/>
        <v>Oregon2017</v>
      </c>
      <c r="B39" s="2" t="s">
        <v>21</v>
      </c>
      <c r="C39" s="2">
        <v>40</v>
      </c>
      <c r="D39" s="2">
        <v>21.2</v>
      </c>
      <c r="E39" s="2">
        <v>21.5</v>
      </c>
      <c r="F39" s="2">
        <v>22.4</v>
      </c>
      <c r="G39" s="2">
        <v>21.7</v>
      </c>
      <c r="H39" s="2">
        <v>21.8</v>
      </c>
      <c r="I39" s="3">
        <v>2017</v>
      </c>
    </row>
    <row r="40" spans="1:9" x14ac:dyDescent="0.4">
      <c r="A40" s="2" t="str">
        <f t="shared" si="0"/>
        <v>Pennsylvania2017</v>
      </c>
      <c r="B40" s="2" t="s">
        <v>47</v>
      </c>
      <c r="C40" s="2">
        <v>23</v>
      </c>
      <c r="D40" s="2">
        <v>23.4</v>
      </c>
      <c r="E40" s="2">
        <v>23.4</v>
      </c>
      <c r="F40" s="2">
        <v>24.2</v>
      </c>
      <c r="G40" s="2">
        <v>23.3</v>
      </c>
      <c r="H40" s="2">
        <v>23.7</v>
      </c>
      <c r="I40" s="3">
        <v>2017</v>
      </c>
    </row>
    <row r="41" spans="1:9" x14ac:dyDescent="0.4">
      <c r="A41" s="2" t="str">
        <f t="shared" si="0"/>
        <v>Rhode Island2017</v>
      </c>
      <c r="B41" s="2" t="s">
        <v>48</v>
      </c>
      <c r="C41" s="2">
        <v>21</v>
      </c>
      <c r="D41" s="2">
        <v>24</v>
      </c>
      <c r="E41" s="2">
        <v>23.3</v>
      </c>
      <c r="F41" s="2">
        <v>24.7</v>
      </c>
      <c r="G41" s="2">
        <v>23.4</v>
      </c>
      <c r="H41" s="2">
        <v>24</v>
      </c>
      <c r="I41" s="3">
        <v>2017</v>
      </c>
    </row>
    <row r="42" spans="1:9" x14ac:dyDescent="0.4">
      <c r="A42" s="2" t="str">
        <f t="shared" si="0"/>
        <v>South Carolina2017</v>
      </c>
      <c r="B42" s="2" t="s">
        <v>49</v>
      </c>
      <c r="C42" s="2">
        <v>100</v>
      </c>
      <c r="D42" s="2">
        <v>17.5</v>
      </c>
      <c r="E42" s="2">
        <v>18.600000000000001</v>
      </c>
      <c r="F42" s="2">
        <v>19.100000000000001</v>
      </c>
      <c r="G42" s="2">
        <v>18.899999999999999</v>
      </c>
      <c r="H42" s="2">
        <v>18.7</v>
      </c>
      <c r="I42" s="3">
        <v>2017</v>
      </c>
    </row>
    <row r="43" spans="1:9" x14ac:dyDescent="0.4">
      <c r="A43" s="2" t="str">
        <f t="shared" si="0"/>
        <v>South Dakota2017</v>
      </c>
      <c r="B43" s="2" t="s">
        <v>50</v>
      </c>
      <c r="C43" s="2">
        <v>80</v>
      </c>
      <c r="D43" s="2">
        <v>20.7</v>
      </c>
      <c r="E43" s="2">
        <v>21.5</v>
      </c>
      <c r="F43" s="2">
        <v>22.3</v>
      </c>
      <c r="G43" s="2">
        <v>22</v>
      </c>
      <c r="H43" s="2">
        <v>21.8</v>
      </c>
      <c r="I43" s="3">
        <v>2017</v>
      </c>
    </row>
    <row r="44" spans="1:9" x14ac:dyDescent="0.4">
      <c r="A44" s="2" t="str">
        <f t="shared" si="0"/>
        <v>Tennessee2017</v>
      </c>
      <c r="B44" s="2" t="s">
        <v>51</v>
      </c>
      <c r="C44" s="2">
        <v>100</v>
      </c>
      <c r="D44" s="2">
        <v>19.5</v>
      </c>
      <c r="E44" s="2">
        <v>19.2</v>
      </c>
      <c r="F44" s="2">
        <v>20.100000000000001</v>
      </c>
      <c r="G44" s="2">
        <v>19.899999999999999</v>
      </c>
      <c r="H44" s="2">
        <v>19.8</v>
      </c>
      <c r="I44" s="3">
        <v>2017</v>
      </c>
    </row>
    <row r="45" spans="1:9" x14ac:dyDescent="0.4">
      <c r="A45" s="2" t="str">
        <f t="shared" si="0"/>
        <v>Texas2017</v>
      </c>
      <c r="B45" s="2" t="s">
        <v>22</v>
      </c>
      <c r="C45" s="2">
        <v>45</v>
      </c>
      <c r="D45" s="2">
        <v>19.5</v>
      </c>
      <c r="E45" s="2">
        <v>20.7</v>
      </c>
      <c r="F45" s="2">
        <v>21.1</v>
      </c>
      <c r="G45" s="2">
        <v>20.9</v>
      </c>
      <c r="H45" s="2">
        <v>20.7</v>
      </c>
      <c r="I45" s="3">
        <v>2017</v>
      </c>
    </row>
    <row r="46" spans="1:9" x14ac:dyDescent="0.4">
      <c r="A46" s="2" t="str">
        <f t="shared" si="0"/>
        <v>Utah2017</v>
      </c>
      <c r="B46" s="2" t="s">
        <v>23</v>
      </c>
      <c r="C46" s="2">
        <v>100</v>
      </c>
      <c r="D46" s="2">
        <v>19.5</v>
      </c>
      <c r="E46" s="2">
        <v>19.899999999999999</v>
      </c>
      <c r="F46" s="2">
        <v>20.8</v>
      </c>
      <c r="G46" s="2">
        <v>20.6</v>
      </c>
      <c r="H46" s="2">
        <v>20.3</v>
      </c>
      <c r="I46" s="3">
        <v>2017</v>
      </c>
    </row>
    <row r="47" spans="1:9" x14ac:dyDescent="0.4">
      <c r="A47" s="2" t="str">
        <f t="shared" si="0"/>
        <v>Vermont2017</v>
      </c>
      <c r="B47" s="2" t="s">
        <v>24</v>
      </c>
      <c r="C47" s="2">
        <v>29</v>
      </c>
      <c r="D47" s="2">
        <v>23.3</v>
      </c>
      <c r="E47" s="2">
        <v>23.1</v>
      </c>
      <c r="F47" s="2">
        <v>24.4</v>
      </c>
      <c r="G47" s="2">
        <v>23.2</v>
      </c>
      <c r="H47" s="2">
        <v>23.6</v>
      </c>
      <c r="I47" s="3">
        <v>2017</v>
      </c>
    </row>
    <row r="48" spans="1:9" x14ac:dyDescent="0.4">
      <c r="A48" s="2" t="str">
        <f t="shared" si="0"/>
        <v>Virginia2017</v>
      </c>
      <c r="B48" s="2" t="s">
        <v>52</v>
      </c>
      <c r="C48" s="2">
        <v>29</v>
      </c>
      <c r="D48" s="2">
        <v>23.5</v>
      </c>
      <c r="E48" s="2">
        <v>23.3</v>
      </c>
      <c r="F48" s="2">
        <v>24.6</v>
      </c>
      <c r="G48" s="2">
        <v>23.5</v>
      </c>
      <c r="H48" s="2">
        <v>23.8</v>
      </c>
      <c r="I48" s="3">
        <v>2017</v>
      </c>
    </row>
    <row r="49" spans="1:9" x14ac:dyDescent="0.4">
      <c r="A49" s="2" t="str">
        <f t="shared" si="0"/>
        <v>Washington2017</v>
      </c>
      <c r="B49" s="2" t="s">
        <v>53</v>
      </c>
      <c r="C49" s="2">
        <v>29</v>
      </c>
      <c r="D49" s="2">
        <v>20.9</v>
      </c>
      <c r="E49" s="2">
        <v>21.9</v>
      </c>
      <c r="F49" s="2">
        <v>22.1</v>
      </c>
      <c r="G49" s="2">
        <v>22</v>
      </c>
      <c r="H49" s="2">
        <v>21.9</v>
      </c>
      <c r="I49" s="3">
        <v>2017</v>
      </c>
    </row>
    <row r="50" spans="1:9" x14ac:dyDescent="0.4">
      <c r="A50" s="2" t="str">
        <f t="shared" si="0"/>
        <v>West Virginia2017</v>
      </c>
      <c r="B50" s="2" t="s">
        <v>54</v>
      </c>
      <c r="C50" s="2">
        <v>69</v>
      </c>
      <c r="D50" s="2">
        <v>20</v>
      </c>
      <c r="E50" s="2">
        <v>19.399999999999999</v>
      </c>
      <c r="F50" s="2">
        <v>21.2</v>
      </c>
      <c r="G50" s="2">
        <v>20.5</v>
      </c>
      <c r="H50" s="2">
        <v>20.399999999999999</v>
      </c>
      <c r="I50" s="3">
        <v>2017</v>
      </c>
    </row>
    <row r="51" spans="1:9" x14ac:dyDescent="0.4">
      <c r="A51" s="2" t="str">
        <f t="shared" si="0"/>
        <v>Wisconsin2017</v>
      </c>
      <c r="B51" s="2" t="s">
        <v>55</v>
      </c>
      <c r="C51" s="2">
        <v>100</v>
      </c>
      <c r="D51" s="2">
        <v>19.7</v>
      </c>
      <c r="E51" s="2">
        <v>20.399999999999999</v>
      </c>
      <c r="F51" s="2">
        <v>20.6</v>
      </c>
      <c r="G51" s="2">
        <v>20.9</v>
      </c>
      <c r="H51" s="2">
        <v>20.5</v>
      </c>
      <c r="I51" s="3">
        <v>2017</v>
      </c>
    </row>
    <row r="52" spans="1:9" x14ac:dyDescent="0.4">
      <c r="A52" s="2" t="str">
        <f t="shared" si="0"/>
        <v>Wyoming2017</v>
      </c>
      <c r="B52" s="2" t="s">
        <v>56</v>
      </c>
      <c r="C52" s="2">
        <v>100</v>
      </c>
      <c r="D52" s="2">
        <v>19.399999999999999</v>
      </c>
      <c r="E52" s="2">
        <v>19.8</v>
      </c>
      <c r="F52" s="2">
        <v>20.8</v>
      </c>
      <c r="G52" s="2">
        <v>20.6</v>
      </c>
      <c r="H52" s="2">
        <v>20.2</v>
      </c>
      <c r="I52" s="3">
        <v>2017</v>
      </c>
    </row>
    <row r="53" spans="1:9" x14ac:dyDescent="0.4">
      <c r="A53" s="2" t="str">
        <f t="shared" si="0"/>
        <v>Alabama2018</v>
      </c>
      <c r="B53" s="2" t="s">
        <v>6</v>
      </c>
      <c r="C53" s="2">
        <v>100</v>
      </c>
      <c r="D53" s="2">
        <v>18.899999999999999</v>
      </c>
      <c r="E53" s="2">
        <v>18.3</v>
      </c>
      <c r="F53" s="2">
        <v>19.600000000000001</v>
      </c>
      <c r="G53" s="2">
        <v>19</v>
      </c>
      <c r="H53" s="2">
        <v>19.100000000000001</v>
      </c>
      <c r="I53" s="4">
        <v>2018</v>
      </c>
    </row>
    <row r="54" spans="1:9" x14ac:dyDescent="0.4">
      <c r="A54" s="2" t="str">
        <f t="shared" si="0"/>
        <v>Alaska2018</v>
      </c>
      <c r="B54" s="2" t="s">
        <v>7</v>
      </c>
      <c r="C54" s="2">
        <v>33</v>
      </c>
      <c r="D54" s="2">
        <v>19.8</v>
      </c>
      <c r="E54" s="2">
        <v>20.6</v>
      </c>
      <c r="F54" s="2">
        <v>21.6</v>
      </c>
      <c r="G54" s="2">
        <v>20.7</v>
      </c>
      <c r="H54" s="2">
        <v>20.8</v>
      </c>
      <c r="I54" s="4">
        <v>2018</v>
      </c>
    </row>
    <row r="55" spans="1:9" x14ac:dyDescent="0.4">
      <c r="A55" s="2" t="str">
        <f t="shared" si="0"/>
        <v>Arizona2018</v>
      </c>
      <c r="B55" s="2" t="s">
        <v>25</v>
      </c>
      <c r="C55" s="2">
        <v>66</v>
      </c>
      <c r="D55" s="2">
        <v>18.2</v>
      </c>
      <c r="E55" s="2">
        <v>19.399999999999999</v>
      </c>
      <c r="F55" s="2">
        <v>19.5</v>
      </c>
      <c r="G55" s="2">
        <v>19.2</v>
      </c>
      <c r="H55" s="2">
        <v>19.2</v>
      </c>
      <c r="I55" s="4">
        <v>2018</v>
      </c>
    </row>
    <row r="56" spans="1:9" x14ac:dyDescent="0.4">
      <c r="A56" s="2" t="str">
        <f t="shared" si="0"/>
        <v>Arkansas2018</v>
      </c>
      <c r="B56" s="2" t="s">
        <v>26</v>
      </c>
      <c r="C56" s="2">
        <v>100</v>
      </c>
      <c r="D56" s="2">
        <v>19.100000000000001</v>
      </c>
      <c r="E56" s="2">
        <v>18.899999999999999</v>
      </c>
      <c r="F56" s="2">
        <v>19.7</v>
      </c>
      <c r="G56" s="2">
        <v>19.399999999999999</v>
      </c>
      <c r="H56" s="2">
        <v>19.399999999999999</v>
      </c>
      <c r="I56" s="4">
        <v>2018</v>
      </c>
    </row>
    <row r="57" spans="1:9" x14ac:dyDescent="0.4">
      <c r="A57" s="2" t="str">
        <f t="shared" si="0"/>
        <v>California2018</v>
      </c>
      <c r="B57" s="2" t="s">
        <v>27</v>
      </c>
      <c r="C57" s="2">
        <v>27</v>
      </c>
      <c r="D57" s="2">
        <v>22.5</v>
      </c>
      <c r="E57" s="2">
        <v>22.5</v>
      </c>
      <c r="F57" s="2">
        <v>23</v>
      </c>
      <c r="G57" s="2">
        <v>22.1</v>
      </c>
      <c r="H57" s="2">
        <v>22.7</v>
      </c>
      <c r="I57" s="4">
        <v>2018</v>
      </c>
    </row>
    <row r="58" spans="1:9" x14ac:dyDescent="0.4">
      <c r="A58" s="2" t="str">
        <f t="shared" si="0"/>
        <v>Colorado2018</v>
      </c>
      <c r="B58" s="2" t="s">
        <v>28</v>
      </c>
      <c r="C58" s="2">
        <v>30</v>
      </c>
      <c r="D58" s="2">
        <v>23.9</v>
      </c>
      <c r="E58" s="2">
        <v>23.2</v>
      </c>
      <c r="F58" s="2">
        <v>24.4</v>
      </c>
      <c r="G58" s="2">
        <v>23.5</v>
      </c>
      <c r="H58" s="2">
        <v>23.9</v>
      </c>
      <c r="I58" s="4">
        <v>2018</v>
      </c>
    </row>
    <row r="59" spans="1:9" x14ac:dyDescent="0.4">
      <c r="A59" s="2" t="str">
        <f t="shared" si="0"/>
        <v>Connecticut2018</v>
      </c>
      <c r="B59" s="2" t="s">
        <v>29</v>
      </c>
      <c r="C59" s="2">
        <v>26</v>
      </c>
      <c r="D59" s="2">
        <v>26</v>
      </c>
      <c r="E59" s="2">
        <v>24.8</v>
      </c>
      <c r="F59" s="2">
        <v>26.1</v>
      </c>
      <c r="G59" s="2">
        <v>24.9</v>
      </c>
      <c r="H59" s="2">
        <v>25.6</v>
      </c>
      <c r="I59" s="4">
        <v>2018</v>
      </c>
    </row>
    <row r="60" spans="1:9" x14ac:dyDescent="0.4">
      <c r="A60" s="2" t="str">
        <f t="shared" si="0"/>
        <v>Delaware2018</v>
      </c>
      <c r="B60" s="2" t="s">
        <v>30</v>
      </c>
      <c r="C60" s="2">
        <v>17</v>
      </c>
      <c r="D60" s="2">
        <v>23.7</v>
      </c>
      <c r="E60" s="2">
        <v>23.1</v>
      </c>
      <c r="F60" s="2">
        <v>24.5</v>
      </c>
      <c r="G60" s="2">
        <v>23.4</v>
      </c>
      <c r="H60" s="2">
        <v>23.8</v>
      </c>
      <c r="I60" s="4">
        <v>2018</v>
      </c>
    </row>
    <row r="61" spans="1:9" x14ac:dyDescent="0.4">
      <c r="A61" s="2" t="str">
        <f t="shared" si="0"/>
        <v>District of Columbia2018</v>
      </c>
      <c r="B61" s="2" t="s">
        <v>8</v>
      </c>
      <c r="C61" s="2">
        <v>32</v>
      </c>
      <c r="D61" s="2">
        <v>23.7</v>
      </c>
      <c r="E61" s="2">
        <v>22.7</v>
      </c>
      <c r="F61" s="2">
        <v>24.4</v>
      </c>
      <c r="G61" s="2">
        <v>23</v>
      </c>
      <c r="H61" s="2">
        <v>23.6</v>
      </c>
      <c r="I61" s="4">
        <v>2018</v>
      </c>
    </row>
    <row r="62" spans="1:9" x14ac:dyDescent="0.4">
      <c r="A62" s="2" t="str">
        <f t="shared" si="0"/>
        <v>Florida2018</v>
      </c>
      <c r="B62" s="2" t="s">
        <v>9</v>
      </c>
      <c r="C62" s="2">
        <v>66</v>
      </c>
      <c r="D62" s="2">
        <v>19.2</v>
      </c>
      <c r="E62" s="2">
        <v>19.3</v>
      </c>
      <c r="F62" s="2">
        <v>21.1</v>
      </c>
      <c r="G62" s="2">
        <v>19.5</v>
      </c>
      <c r="H62" s="2">
        <v>19.899999999999999</v>
      </c>
      <c r="I62" s="4">
        <v>2018</v>
      </c>
    </row>
    <row r="63" spans="1:9" x14ac:dyDescent="0.4">
      <c r="A63" s="2" t="str">
        <f t="shared" si="0"/>
        <v>Georgia2018</v>
      </c>
      <c r="B63" s="2" t="s">
        <v>10</v>
      </c>
      <c r="C63" s="2">
        <v>53</v>
      </c>
      <c r="D63" s="2">
        <v>20.9</v>
      </c>
      <c r="E63" s="2">
        <v>20.7</v>
      </c>
      <c r="F63" s="2">
        <v>22.1</v>
      </c>
      <c r="G63" s="2">
        <v>21.2</v>
      </c>
      <c r="H63" s="2">
        <v>21.4</v>
      </c>
      <c r="I63" s="4">
        <v>2018</v>
      </c>
    </row>
    <row r="64" spans="1:9" x14ac:dyDescent="0.4">
      <c r="A64" s="2" t="str">
        <f t="shared" si="0"/>
        <v>Hawaii2018</v>
      </c>
      <c r="B64" s="2" t="s">
        <v>11</v>
      </c>
      <c r="C64" s="2">
        <v>89</v>
      </c>
      <c r="D64" s="2">
        <v>18.2</v>
      </c>
      <c r="E64" s="2">
        <v>19</v>
      </c>
      <c r="F64" s="2">
        <v>19.100000000000001</v>
      </c>
      <c r="G64" s="2">
        <v>19</v>
      </c>
      <c r="H64" s="2">
        <v>18.899999999999999</v>
      </c>
      <c r="I64" s="4">
        <v>2018</v>
      </c>
    </row>
    <row r="65" spans="1:9" x14ac:dyDescent="0.4">
      <c r="A65" s="2" t="str">
        <f t="shared" si="0"/>
        <v>Idaho2018</v>
      </c>
      <c r="B65" s="2" t="s">
        <v>12</v>
      </c>
      <c r="C65" s="2">
        <v>36</v>
      </c>
      <c r="D65" s="2">
        <v>21.9</v>
      </c>
      <c r="E65" s="2">
        <v>21.6</v>
      </c>
      <c r="F65" s="2">
        <v>23.2</v>
      </c>
      <c r="G65" s="2">
        <v>22.1</v>
      </c>
      <c r="H65" s="2">
        <v>22.3</v>
      </c>
      <c r="I65" s="4">
        <v>2018</v>
      </c>
    </row>
    <row r="66" spans="1:9" x14ac:dyDescent="0.4">
      <c r="A66" s="2" t="str">
        <f t="shared" ref="A66:A129" si="1">B66&amp;I66</f>
        <v>Illinois2018</v>
      </c>
      <c r="B66" s="2" t="s">
        <v>31</v>
      </c>
      <c r="C66" s="2">
        <v>43</v>
      </c>
      <c r="D66" s="2">
        <v>24.1</v>
      </c>
      <c r="E66" s="2">
        <v>23.4</v>
      </c>
      <c r="F66" s="2">
        <v>24.2</v>
      </c>
      <c r="G66" s="2">
        <v>23.4</v>
      </c>
      <c r="H66" s="2">
        <v>23.9</v>
      </c>
      <c r="I66" s="4">
        <v>2018</v>
      </c>
    </row>
    <row r="67" spans="1:9" x14ac:dyDescent="0.4">
      <c r="A67" s="2" t="str">
        <f t="shared" si="1"/>
        <v>Indiana2018</v>
      </c>
      <c r="B67" s="2" t="s">
        <v>13</v>
      </c>
      <c r="C67" s="2">
        <v>32</v>
      </c>
      <c r="D67" s="2">
        <v>21.9</v>
      </c>
      <c r="E67" s="2">
        <v>22.3</v>
      </c>
      <c r="F67" s="2">
        <v>23.1</v>
      </c>
      <c r="G67" s="2">
        <v>22.2</v>
      </c>
      <c r="H67" s="2">
        <v>22.5</v>
      </c>
      <c r="I67" s="4">
        <v>2018</v>
      </c>
    </row>
    <row r="68" spans="1:9" x14ac:dyDescent="0.4">
      <c r="A68" s="2" t="str">
        <f t="shared" si="1"/>
        <v>Iowa2018</v>
      </c>
      <c r="B68" s="2" t="s">
        <v>14</v>
      </c>
      <c r="C68" s="2">
        <v>68</v>
      </c>
      <c r="D68" s="2">
        <v>21</v>
      </c>
      <c r="E68" s="2">
        <v>21.2</v>
      </c>
      <c r="F68" s="2">
        <v>22.5</v>
      </c>
      <c r="G68" s="2">
        <v>22</v>
      </c>
      <c r="H68" s="2">
        <v>21.8</v>
      </c>
      <c r="I68" s="4">
        <v>2018</v>
      </c>
    </row>
    <row r="69" spans="1:9" x14ac:dyDescent="0.4">
      <c r="A69" s="2" t="str">
        <f t="shared" si="1"/>
        <v>Kansas2018</v>
      </c>
      <c r="B69" s="2" t="s">
        <v>15</v>
      </c>
      <c r="C69" s="2">
        <v>71</v>
      </c>
      <c r="D69" s="2">
        <v>21</v>
      </c>
      <c r="E69" s="2">
        <v>21.1</v>
      </c>
      <c r="F69" s="2">
        <v>22.3</v>
      </c>
      <c r="G69" s="2">
        <v>21.5</v>
      </c>
      <c r="H69" s="2">
        <v>21.6</v>
      </c>
      <c r="I69" s="4">
        <v>2018</v>
      </c>
    </row>
    <row r="70" spans="1:9" x14ac:dyDescent="0.4">
      <c r="A70" s="2" t="str">
        <f t="shared" si="1"/>
        <v>Kentucky2018</v>
      </c>
      <c r="B70" s="2" t="s">
        <v>32</v>
      </c>
      <c r="C70" s="2">
        <v>100</v>
      </c>
      <c r="D70" s="2">
        <v>19.899999999999999</v>
      </c>
      <c r="E70" s="2">
        <v>19.7</v>
      </c>
      <c r="F70" s="2">
        <v>20.8</v>
      </c>
      <c r="G70" s="2">
        <v>20.100000000000001</v>
      </c>
      <c r="H70" s="2">
        <v>20.2</v>
      </c>
      <c r="I70" s="4">
        <v>2018</v>
      </c>
    </row>
    <row r="71" spans="1:9" x14ac:dyDescent="0.4">
      <c r="A71" s="2" t="str">
        <f t="shared" si="1"/>
        <v>Louisiana2018</v>
      </c>
      <c r="B71" s="2" t="s">
        <v>33</v>
      </c>
      <c r="C71" s="2">
        <v>100</v>
      </c>
      <c r="D71" s="2">
        <v>19</v>
      </c>
      <c r="E71" s="2">
        <v>18.5</v>
      </c>
      <c r="F71" s="2">
        <v>19.600000000000001</v>
      </c>
      <c r="G71" s="2">
        <v>19.100000000000001</v>
      </c>
      <c r="H71" s="2">
        <v>19.2</v>
      </c>
      <c r="I71" s="4">
        <v>2018</v>
      </c>
    </row>
    <row r="72" spans="1:9" x14ac:dyDescent="0.4">
      <c r="A72" s="2" t="str">
        <f t="shared" si="1"/>
        <v>Maine2018</v>
      </c>
      <c r="B72" s="2" t="s">
        <v>16</v>
      </c>
      <c r="C72" s="2">
        <v>7</v>
      </c>
      <c r="D72" s="2">
        <v>23.8</v>
      </c>
      <c r="E72" s="2">
        <v>23.6</v>
      </c>
      <c r="F72" s="2">
        <v>24.7</v>
      </c>
      <c r="G72" s="2">
        <v>23.4</v>
      </c>
      <c r="H72" s="2">
        <v>24</v>
      </c>
      <c r="I72" s="4">
        <v>2018</v>
      </c>
    </row>
    <row r="73" spans="1:9" x14ac:dyDescent="0.4">
      <c r="A73" s="2" t="str">
        <f t="shared" si="1"/>
        <v>Maryland2018</v>
      </c>
      <c r="B73" s="2" t="s">
        <v>34</v>
      </c>
      <c r="C73" s="2">
        <v>31</v>
      </c>
      <c r="D73" s="2">
        <v>22.1</v>
      </c>
      <c r="E73" s="2">
        <v>22</v>
      </c>
      <c r="F73" s="2">
        <v>23.1</v>
      </c>
      <c r="G73" s="2">
        <v>22.2</v>
      </c>
      <c r="H73" s="2">
        <v>22.5</v>
      </c>
      <c r="I73" s="4">
        <v>2018</v>
      </c>
    </row>
    <row r="74" spans="1:9" x14ac:dyDescent="0.4">
      <c r="A74" s="2" t="str">
        <f t="shared" si="1"/>
        <v>Massachusetts2018</v>
      </c>
      <c r="B74" s="2" t="s">
        <v>35</v>
      </c>
      <c r="C74" s="2">
        <v>25</v>
      </c>
      <c r="D74" s="2">
        <v>25.5</v>
      </c>
      <c r="E74" s="2">
        <v>25.2</v>
      </c>
      <c r="F74" s="2">
        <v>25.9</v>
      </c>
      <c r="G74" s="2">
        <v>24.7</v>
      </c>
      <c r="H74" s="2">
        <v>25.5</v>
      </c>
      <c r="I74" s="4">
        <v>2018</v>
      </c>
    </row>
    <row r="75" spans="1:9" x14ac:dyDescent="0.4">
      <c r="A75" s="2" t="str">
        <f t="shared" si="1"/>
        <v>Michigan2018</v>
      </c>
      <c r="B75" s="2" t="s">
        <v>36</v>
      </c>
      <c r="C75" s="2">
        <v>22</v>
      </c>
      <c r="D75" s="2">
        <v>24.5</v>
      </c>
      <c r="E75" s="2">
        <v>23.9</v>
      </c>
      <c r="F75" s="2">
        <v>24.7</v>
      </c>
      <c r="G75" s="2">
        <v>23.9</v>
      </c>
      <c r="H75" s="2">
        <v>24.4</v>
      </c>
      <c r="I75" s="4">
        <v>2018</v>
      </c>
    </row>
    <row r="76" spans="1:9" x14ac:dyDescent="0.4">
      <c r="A76" s="2" t="str">
        <f t="shared" si="1"/>
        <v>Minnesota2018</v>
      </c>
      <c r="B76" s="2" t="s">
        <v>37</v>
      </c>
      <c r="C76" s="2">
        <v>99</v>
      </c>
      <c r="D76" s="2">
        <v>20.2</v>
      </c>
      <c r="E76" s="2">
        <v>21.4</v>
      </c>
      <c r="F76" s="2">
        <v>21.7</v>
      </c>
      <c r="G76" s="2">
        <v>21.4</v>
      </c>
      <c r="H76" s="2">
        <v>21.3</v>
      </c>
      <c r="I76" s="4">
        <v>2018</v>
      </c>
    </row>
    <row r="77" spans="1:9" x14ac:dyDescent="0.4">
      <c r="A77" s="2" t="str">
        <f t="shared" si="1"/>
        <v>Mississippi2018</v>
      </c>
      <c r="B77" s="2" t="s">
        <v>38</v>
      </c>
      <c r="C77" s="2">
        <v>100</v>
      </c>
      <c r="D77" s="2">
        <v>18.2</v>
      </c>
      <c r="E77" s="2">
        <v>18.100000000000001</v>
      </c>
      <c r="F77" s="2">
        <v>18.899999999999999</v>
      </c>
      <c r="G77" s="2">
        <v>18.600000000000001</v>
      </c>
      <c r="H77" s="2">
        <v>18.600000000000001</v>
      </c>
      <c r="I77" s="4">
        <v>2018</v>
      </c>
    </row>
    <row r="78" spans="1:9" x14ac:dyDescent="0.4">
      <c r="A78" s="2" t="str">
        <f t="shared" si="1"/>
        <v>Missouri2018</v>
      </c>
      <c r="B78" s="2" t="s">
        <v>17</v>
      </c>
      <c r="C78" s="2">
        <v>100</v>
      </c>
      <c r="D78" s="2">
        <v>19.5</v>
      </c>
      <c r="E78" s="2">
        <v>19.7</v>
      </c>
      <c r="F78" s="2">
        <v>20.5</v>
      </c>
      <c r="G78" s="2">
        <v>20</v>
      </c>
      <c r="H78" s="2">
        <v>20</v>
      </c>
      <c r="I78" s="4">
        <v>2018</v>
      </c>
    </row>
    <row r="79" spans="1:9" x14ac:dyDescent="0.4">
      <c r="A79" s="2" t="str">
        <f t="shared" si="1"/>
        <v>Montana2018</v>
      </c>
      <c r="B79" s="2" t="s">
        <v>18</v>
      </c>
      <c r="C79" s="2">
        <v>100</v>
      </c>
      <c r="D79" s="2">
        <v>18.7</v>
      </c>
      <c r="E79" s="2">
        <v>19.899999999999999</v>
      </c>
      <c r="F79" s="2">
        <v>20.7</v>
      </c>
      <c r="G79" s="2">
        <v>20</v>
      </c>
      <c r="H79" s="2">
        <v>20</v>
      </c>
      <c r="I79" s="4">
        <v>2018</v>
      </c>
    </row>
    <row r="80" spans="1:9" x14ac:dyDescent="0.4">
      <c r="A80" s="2" t="str">
        <f t="shared" si="1"/>
        <v>Nebraska2018</v>
      </c>
      <c r="B80" s="2" t="s">
        <v>39</v>
      </c>
      <c r="C80" s="2">
        <v>100</v>
      </c>
      <c r="D80" s="2">
        <v>19.399999999999999</v>
      </c>
      <c r="E80" s="2">
        <v>19.8</v>
      </c>
      <c r="F80" s="2">
        <v>20.399999999999999</v>
      </c>
      <c r="G80" s="2">
        <v>20.100000000000001</v>
      </c>
      <c r="H80" s="2">
        <v>20.100000000000001</v>
      </c>
      <c r="I80" s="4">
        <v>2018</v>
      </c>
    </row>
    <row r="81" spans="1:9" x14ac:dyDescent="0.4">
      <c r="A81" s="2" t="str">
        <f t="shared" si="1"/>
        <v>Nevada2018</v>
      </c>
      <c r="B81" s="2" t="s">
        <v>19</v>
      </c>
      <c r="C81" s="2">
        <v>100</v>
      </c>
      <c r="D81" s="2">
        <v>16.600000000000001</v>
      </c>
      <c r="E81" s="2">
        <v>17.8</v>
      </c>
      <c r="F81" s="2">
        <v>18</v>
      </c>
      <c r="G81" s="2">
        <v>17.899999999999999</v>
      </c>
      <c r="H81" s="2">
        <v>17.7</v>
      </c>
      <c r="I81" s="4">
        <v>2018</v>
      </c>
    </row>
    <row r="82" spans="1:9" x14ac:dyDescent="0.4">
      <c r="A82" s="2" t="str">
        <f t="shared" si="1"/>
        <v>New Hampshire2018</v>
      </c>
      <c r="B82" s="2" t="s">
        <v>40</v>
      </c>
      <c r="C82" s="2">
        <v>16</v>
      </c>
      <c r="D82" s="2">
        <v>25.1</v>
      </c>
      <c r="E82" s="2">
        <v>24.7</v>
      </c>
      <c r="F82" s="2">
        <v>25.6</v>
      </c>
      <c r="G82" s="2">
        <v>24.4</v>
      </c>
      <c r="H82" s="2">
        <v>25.1</v>
      </c>
      <c r="I82" s="4">
        <v>2018</v>
      </c>
    </row>
    <row r="83" spans="1:9" x14ac:dyDescent="0.4">
      <c r="A83" s="2" t="str">
        <f t="shared" si="1"/>
        <v>New Jersey2018</v>
      </c>
      <c r="B83" s="2" t="s">
        <v>41</v>
      </c>
      <c r="C83" s="2">
        <v>31</v>
      </c>
      <c r="D83" s="2">
        <v>23.8</v>
      </c>
      <c r="E83" s="2">
        <v>23.6</v>
      </c>
      <c r="F83" s="2">
        <v>24</v>
      </c>
      <c r="G83" s="2">
        <v>23</v>
      </c>
      <c r="H83" s="2">
        <v>23.7</v>
      </c>
      <c r="I83" s="4">
        <v>2018</v>
      </c>
    </row>
    <row r="84" spans="1:9" x14ac:dyDescent="0.4">
      <c r="A84" s="2" t="str">
        <f t="shared" si="1"/>
        <v>New Mexico2018</v>
      </c>
      <c r="B84" s="2" t="s">
        <v>42</v>
      </c>
      <c r="C84" s="2">
        <v>67</v>
      </c>
      <c r="D84" s="2">
        <v>18.3</v>
      </c>
      <c r="E84" s="2">
        <v>19.100000000000001</v>
      </c>
      <c r="F84" s="2">
        <v>20.100000000000001</v>
      </c>
      <c r="G84" s="2">
        <v>19.7</v>
      </c>
      <c r="H84" s="2">
        <v>19.399999999999999</v>
      </c>
      <c r="I84" s="4">
        <v>2018</v>
      </c>
    </row>
    <row r="85" spans="1:9" x14ac:dyDescent="0.4">
      <c r="A85" s="2" t="str">
        <f t="shared" si="1"/>
        <v>New York2018</v>
      </c>
      <c r="B85" s="2" t="s">
        <v>43</v>
      </c>
      <c r="C85" s="2">
        <v>27</v>
      </c>
      <c r="D85" s="2">
        <v>24.2</v>
      </c>
      <c r="E85" s="2">
        <v>24.2</v>
      </c>
      <c r="F85" s="2">
        <v>24.9</v>
      </c>
      <c r="G85" s="2">
        <v>24.2</v>
      </c>
      <c r="H85" s="2">
        <v>24.5</v>
      </c>
      <c r="I85" s="4">
        <v>2018</v>
      </c>
    </row>
    <row r="86" spans="1:9" x14ac:dyDescent="0.4">
      <c r="A86" s="2" t="str">
        <f t="shared" si="1"/>
        <v>North Carolina2018</v>
      </c>
      <c r="B86" s="2" t="s">
        <v>44</v>
      </c>
      <c r="C86" s="2">
        <v>100</v>
      </c>
      <c r="D86" s="2">
        <v>18</v>
      </c>
      <c r="E86" s="2">
        <v>19.3</v>
      </c>
      <c r="F86" s="2">
        <v>19.5</v>
      </c>
      <c r="G86" s="2">
        <v>19.2</v>
      </c>
      <c r="H86" s="2">
        <v>19.100000000000001</v>
      </c>
      <c r="I86" s="4">
        <v>2018</v>
      </c>
    </row>
    <row r="87" spans="1:9" x14ac:dyDescent="0.4">
      <c r="A87" s="2" t="str">
        <f t="shared" si="1"/>
        <v>North Dakota2018</v>
      </c>
      <c r="B87" s="2" t="s">
        <v>45</v>
      </c>
      <c r="C87" s="2">
        <v>98</v>
      </c>
      <c r="D87" s="2">
        <v>19.100000000000001</v>
      </c>
      <c r="E87" s="2">
        <v>20.3</v>
      </c>
      <c r="F87" s="2">
        <v>20.7</v>
      </c>
      <c r="G87" s="2">
        <v>20.5</v>
      </c>
      <c r="H87" s="2">
        <v>20.3</v>
      </c>
      <c r="I87" s="4">
        <v>2018</v>
      </c>
    </row>
    <row r="88" spans="1:9" x14ac:dyDescent="0.4">
      <c r="A88" s="2" t="str">
        <f t="shared" si="1"/>
        <v>Ohio2018</v>
      </c>
      <c r="B88" s="2" t="s">
        <v>20</v>
      </c>
      <c r="C88" s="2">
        <v>100</v>
      </c>
      <c r="D88" s="2">
        <v>19.3</v>
      </c>
      <c r="E88" s="2">
        <v>20.3</v>
      </c>
      <c r="F88" s="2">
        <v>20.8</v>
      </c>
      <c r="G88" s="2">
        <v>20.399999999999999</v>
      </c>
      <c r="H88" s="2">
        <v>20.3</v>
      </c>
      <c r="I88" s="4">
        <v>2018</v>
      </c>
    </row>
    <row r="89" spans="1:9" x14ac:dyDescent="0.4">
      <c r="A89" s="2" t="str">
        <f t="shared" si="1"/>
        <v>Oklahoma2018</v>
      </c>
      <c r="B89" s="2" t="s">
        <v>46</v>
      </c>
      <c r="C89" s="2">
        <v>100</v>
      </c>
      <c r="D89" s="2">
        <v>18.399999999999999</v>
      </c>
      <c r="E89" s="2">
        <v>18.8</v>
      </c>
      <c r="F89" s="2">
        <v>20.100000000000001</v>
      </c>
      <c r="G89" s="2">
        <v>19.399999999999999</v>
      </c>
      <c r="H89" s="2">
        <v>19.3</v>
      </c>
      <c r="I89" s="4">
        <v>2018</v>
      </c>
    </row>
    <row r="90" spans="1:9" x14ac:dyDescent="0.4">
      <c r="A90" s="2" t="str">
        <f t="shared" si="1"/>
        <v>Oregon2018</v>
      </c>
      <c r="B90" s="2" t="s">
        <v>21</v>
      </c>
      <c r="C90" s="2">
        <v>42</v>
      </c>
      <c r="D90" s="2">
        <v>20.6</v>
      </c>
      <c r="E90" s="2">
        <v>20.9</v>
      </c>
      <c r="F90" s="2">
        <v>21.9</v>
      </c>
      <c r="G90" s="2">
        <v>21.1</v>
      </c>
      <c r="H90" s="2">
        <v>21.3</v>
      </c>
      <c r="I90" s="4">
        <v>2018</v>
      </c>
    </row>
    <row r="91" spans="1:9" x14ac:dyDescent="0.4">
      <c r="A91" s="2" t="str">
        <f t="shared" si="1"/>
        <v>Pennsylvania2018</v>
      </c>
      <c r="B91" s="2" t="s">
        <v>47</v>
      </c>
      <c r="C91" s="2">
        <v>20</v>
      </c>
      <c r="D91" s="2">
        <v>23.3</v>
      </c>
      <c r="E91" s="2">
        <v>23.2</v>
      </c>
      <c r="F91" s="2">
        <v>24</v>
      </c>
      <c r="G91" s="2">
        <v>23.1</v>
      </c>
      <c r="H91" s="2">
        <v>23.5</v>
      </c>
      <c r="I91" s="4">
        <v>2018</v>
      </c>
    </row>
    <row r="92" spans="1:9" x14ac:dyDescent="0.4">
      <c r="A92" s="2" t="str">
        <f t="shared" si="1"/>
        <v>Rhode Island2018</v>
      </c>
      <c r="B92" s="2" t="s">
        <v>48</v>
      </c>
      <c r="C92" s="2">
        <v>15</v>
      </c>
      <c r="D92" s="2">
        <v>24.4</v>
      </c>
      <c r="E92" s="2">
        <v>23.6</v>
      </c>
      <c r="F92" s="2">
        <v>25</v>
      </c>
      <c r="G92" s="2">
        <v>23.5</v>
      </c>
      <c r="H92" s="2">
        <v>24.2</v>
      </c>
      <c r="I92" s="4">
        <v>2018</v>
      </c>
    </row>
    <row r="93" spans="1:9" x14ac:dyDescent="0.4">
      <c r="A93" s="2" t="str">
        <f t="shared" si="1"/>
        <v>South Carolina2018</v>
      </c>
      <c r="B93" s="2" t="s">
        <v>49</v>
      </c>
      <c r="C93" s="2">
        <v>100</v>
      </c>
      <c r="D93" s="2">
        <v>17.3</v>
      </c>
      <c r="E93" s="2">
        <v>18.2</v>
      </c>
      <c r="F93" s="2">
        <v>18.600000000000001</v>
      </c>
      <c r="G93" s="2">
        <v>18.5</v>
      </c>
      <c r="H93" s="2">
        <v>18.3</v>
      </c>
      <c r="I93" s="4">
        <v>2018</v>
      </c>
    </row>
    <row r="94" spans="1:9" x14ac:dyDescent="0.4">
      <c r="A94" s="2" t="str">
        <f t="shared" si="1"/>
        <v>South Dakota2018</v>
      </c>
      <c r="B94" s="2" t="s">
        <v>50</v>
      </c>
      <c r="C94" s="2">
        <v>77</v>
      </c>
      <c r="D94" s="2">
        <v>20.8</v>
      </c>
      <c r="E94" s="2">
        <v>21.6</v>
      </c>
      <c r="F94" s="2">
        <v>22.4</v>
      </c>
      <c r="G94" s="2">
        <v>22.2</v>
      </c>
      <c r="H94" s="2">
        <v>21.9</v>
      </c>
      <c r="I94" s="4">
        <v>2018</v>
      </c>
    </row>
    <row r="95" spans="1:9" x14ac:dyDescent="0.4">
      <c r="A95" s="2" t="str">
        <f t="shared" si="1"/>
        <v>Tennessee2018</v>
      </c>
      <c r="B95" s="2" t="s">
        <v>51</v>
      </c>
      <c r="C95" s="2">
        <v>100</v>
      </c>
      <c r="D95" s="2">
        <v>19.399999999999999</v>
      </c>
      <c r="E95" s="2">
        <v>19.100000000000001</v>
      </c>
      <c r="F95" s="2">
        <v>19.899999999999999</v>
      </c>
      <c r="G95" s="2">
        <v>19.600000000000001</v>
      </c>
      <c r="H95" s="2">
        <v>19.600000000000001</v>
      </c>
      <c r="I95" s="4">
        <v>2018</v>
      </c>
    </row>
    <row r="96" spans="1:9" x14ac:dyDescent="0.4">
      <c r="A96" s="2" t="str">
        <f t="shared" si="1"/>
        <v>Texas2018</v>
      </c>
      <c r="B96" s="2" t="s">
        <v>22</v>
      </c>
      <c r="C96" s="2">
        <v>41</v>
      </c>
      <c r="D96" s="2">
        <v>19.600000000000001</v>
      </c>
      <c r="E96" s="2">
        <v>20.6</v>
      </c>
      <c r="F96" s="2">
        <v>21.1</v>
      </c>
      <c r="G96" s="2">
        <v>20.8</v>
      </c>
      <c r="H96" s="2">
        <v>20.6</v>
      </c>
      <c r="I96" s="4">
        <v>2018</v>
      </c>
    </row>
    <row r="97" spans="1:9" x14ac:dyDescent="0.4">
      <c r="A97" s="2" t="str">
        <f t="shared" si="1"/>
        <v>Utah2018</v>
      </c>
      <c r="B97" s="2" t="s">
        <v>23</v>
      </c>
      <c r="C97" s="2">
        <v>100</v>
      </c>
      <c r="D97" s="2">
        <v>19.7</v>
      </c>
      <c r="E97" s="2">
        <v>19.899999999999999</v>
      </c>
      <c r="F97" s="2">
        <v>20.9</v>
      </c>
      <c r="G97" s="2">
        <v>20.5</v>
      </c>
      <c r="H97" s="2">
        <v>20.399999999999999</v>
      </c>
      <c r="I97" s="4">
        <v>2018</v>
      </c>
    </row>
    <row r="98" spans="1:9" x14ac:dyDescent="0.4">
      <c r="A98" s="2" t="str">
        <f t="shared" si="1"/>
        <v>Vermont2018</v>
      </c>
      <c r="B98" s="2" t="s">
        <v>24</v>
      </c>
      <c r="C98" s="2">
        <v>24</v>
      </c>
      <c r="D98" s="2">
        <v>23.9</v>
      </c>
      <c r="E98" s="2">
        <v>23.4</v>
      </c>
      <c r="F98" s="2">
        <v>24.9</v>
      </c>
      <c r="G98" s="2">
        <v>23.8</v>
      </c>
      <c r="H98" s="2">
        <v>24.1</v>
      </c>
      <c r="I98" s="4">
        <v>2018</v>
      </c>
    </row>
    <row r="99" spans="1:9" x14ac:dyDescent="0.4">
      <c r="A99" s="2" t="str">
        <f t="shared" si="1"/>
        <v>Virginia2018</v>
      </c>
      <c r="B99" s="2" t="s">
        <v>52</v>
      </c>
      <c r="C99" s="2">
        <v>24</v>
      </c>
      <c r="D99" s="2">
        <v>23.8</v>
      </c>
      <c r="E99" s="2">
        <v>23.3</v>
      </c>
      <c r="F99" s="2">
        <v>24.7</v>
      </c>
      <c r="G99" s="2">
        <v>23.5</v>
      </c>
      <c r="H99" s="2">
        <v>23.9</v>
      </c>
      <c r="I99" s="4">
        <v>2018</v>
      </c>
    </row>
    <row r="100" spans="1:9" x14ac:dyDescent="0.4">
      <c r="A100" s="2" t="str">
        <f t="shared" si="1"/>
        <v>Washington2018</v>
      </c>
      <c r="B100" s="2" t="s">
        <v>53</v>
      </c>
      <c r="C100" s="2">
        <v>24</v>
      </c>
      <c r="D100" s="2">
        <v>21.4</v>
      </c>
      <c r="E100" s="2">
        <v>22.2</v>
      </c>
      <c r="F100" s="2">
        <v>22.7</v>
      </c>
      <c r="G100" s="2">
        <v>22</v>
      </c>
      <c r="H100" s="2">
        <v>22.2</v>
      </c>
      <c r="I100" s="4">
        <v>2018</v>
      </c>
    </row>
    <row r="101" spans="1:9" x14ac:dyDescent="0.4">
      <c r="A101" s="2" t="str">
        <f t="shared" si="1"/>
        <v>West Virginia2018</v>
      </c>
      <c r="B101" s="2" t="s">
        <v>54</v>
      </c>
      <c r="C101" s="2">
        <v>65</v>
      </c>
      <c r="D101" s="2">
        <v>19.8</v>
      </c>
      <c r="E101" s="2">
        <v>19.399999999999999</v>
      </c>
      <c r="F101" s="2">
        <v>21.3</v>
      </c>
      <c r="G101" s="2">
        <v>20.399999999999999</v>
      </c>
      <c r="H101" s="2">
        <v>20.3</v>
      </c>
      <c r="I101" s="4">
        <v>2018</v>
      </c>
    </row>
    <row r="102" spans="1:9" x14ac:dyDescent="0.4">
      <c r="A102" s="2" t="str">
        <f t="shared" si="1"/>
        <v>Wisconsin2018</v>
      </c>
      <c r="B102" s="2" t="s">
        <v>55</v>
      </c>
      <c r="C102" s="2">
        <v>100</v>
      </c>
      <c r="D102" s="2">
        <v>19.8</v>
      </c>
      <c r="E102" s="2">
        <v>20.3</v>
      </c>
      <c r="F102" s="2">
        <v>20.6</v>
      </c>
      <c r="G102" s="2">
        <v>20.8</v>
      </c>
      <c r="H102" s="2">
        <v>20.5</v>
      </c>
      <c r="I102" s="4">
        <v>2018</v>
      </c>
    </row>
    <row r="103" spans="1:9" x14ac:dyDescent="0.4">
      <c r="A103" s="2" t="str">
        <f t="shared" si="1"/>
        <v>Wyoming2018</v>
      </c>
      <c r="B103" s="2" t="s">
        <v>56</v>
      </c>
      <c r="C103" s="2">
        <v>100</v>
      </c>
      <c r="D103" s="2">
        <v>19</v>
      </c>
      <c r="E103" s="2">
        <v>19.7</v>
      </c>
      <c r="F103" s="2">
        <v>20.6</v>
      </c>
      <c r="G103" s="2">
        <v>20.3</v>
      </c>
      <c r="H103" s="2">
        <v>20</v>
      </c>
      <c r="I103" s="4">
        <v>2018</v>
      </c>
    </row>
    <row r="104" spans="1:9" x14ac:dyDescent="0.4">
      <c r="A104" s="2" t="str">
        <f t="shared" si="1"/>
        <v>Alabama2019</v>
      </c>
      <c r="B104" s="2" t="s">
        <v>6</v>
      </c>
      <c r="C104" s="2">
        <v>100</v>
      </c>
      <c r="D104" s="2">
        <v>18.7</v>
      </c>
      <c r="E104" s="2">
        <v>18.100000000000001</v>
      </c>
      <c r="F104" s="2">
        <v>19.5</v>
      </c>
      <c r="G104" s="2">
        <v>18.8</v>
      </c>
      <c r="H104" s="2">
        <v>18.899999999999999</v>
      </c>
      <c r="I104" s="2">
        <v>2019</v>
      </c>
    </row>
    <row r="105" spans="1:9" x14ac:dyDescent="0.4">
      <c r="A105" s="2" t="str">
        <f t="shared" si="1"/>
        <v>Alaska2019</v>
      </c>
      <c r="B105" s="2" t="s">
        <v>7</v>
      </c>
      <c r="C105" s="2">
        <v>38</v>
      </c>
      <c r="D105" s="2">
        <v>18.899999999999999</v>
      </c>
      <c r="E105" s="2">
        <v>19.899999999999999</v>
      </c>
      <c r="F105" s="2">
        <v>20.9</v>
      </c>
      <c r="G105" s="2">
        <v>20.2</v>
      </c>
      <c r="H105" s="2">
        <v>20.100000000000001</v>
      </c>
      <c r="I105" s="2">
        <v>2019</v>
      </c>
    </row>
    <row r="106" spans="1:9" x14ac:dyDescent="0.4">
      <c r="A106" s="2" t="str">
        <f t="shared" si="1"/>
        <v>Arizona2019</v>
      </c>
      <c r="B106" s="2" t="s">
        <v>25</v>
      </c>
      <c r="C106" s="2">
        <v>73</v>
      </c>
      <c r="D106" s="2">
        <v>17.899999999999999</v>
      </c>
      <c r="E106" s="2">
        <v>19.2</v>
      </c>
      <c r="F106" s="2">
        <v>19.3</v>
      </c>
      <c r="G106" s="2">
        <v>19</v>
      </c>
      <c r="H106" s="2">
        <v>19</v>
      </c>
      <c r="I106" s="2">
        <v>2019</v>
      </c>
    </row>
    <row r="107" spans="1:9" x14ac:dyDescent="0.4">
      <c r="A107" s="2" t="str">
        <f t="shared" si="1"/>
        <v>Arkansas2019</v>
      </c>
      <c r="B107" s="2" t="s">
        <v>26</v>
      </c>
      <c r="C107" s="2">
        <v>100</v>
      </c>
      <c r="D107" s="2">
        <v>19</v>
      </c>
      <c r="E107" s="2">
        <v>18.7</v>
      </c>
      <c r="F107" s="2">
        <v>19.600000000000001</v>
      </c>
      <c r="G107" s="2">
        <v>19.2</v>
      </c>
      <c r="H107" s="2">
        <v>19.3</v>
      </c>
      <c r="I107" s="2">
        <v>2019</v>
      </c>
    </row>
    <row r="108" spans="1:9" x14ac:dyDescent="0.4">
      <c r="A108" s="2" t="str">
        <f t="shared" si="1"/>
        <v>California2019</v>
      </c>
      <c r="B108" s="2" t="s">
        <v>27</v>
      </c>
      <c r="C108" s="2">
        <v>23</v>
      </c>
      <c r="D108" s="2">
        <v>22.4</v>
      </c>
      <c r="E108" s="2">
        <v>22.3</v>
      </c>
      <c r="F108" s="2">
        <v>23</v>
      </c>
      <c r="G108" s="2">
        <v>22.2</v>
      </c>
      <c r="H108" s="2">
        <v>22.6</v>
      </c>
      <c r="I108" s="2">
        <v>2019</v>
      </c>
    </row>
    <row r="109" spans="1:9" x14ac:dyDescent="0.4">
      <c r="A109" s="2" t="str">
        <f t="shared" si="1"/>
        <v>Colorado2019</v>
      </c>
      <c r="B109" s="2" t="s">
        <v>28</v>
      </c>
      <c r="C109" s="2">
        <v>27</v>
      </c>
      <c r="D109" s="2">
        <v>23.8</v>
      </c>
      <c r="E109" s="2">
        <v>23.3</v>
      </c>
      <c r="F109" s="2">
        <v>24.3</v>
      </c>
      <c r="G109" s="2">
        <v>23.4</v>
      </c>
      <c r="H109" s="2">
        <v>23.8</v>
      </c>
      <c r="I109" s="2">
        <v>2019</v>
      </c>
    </row>
    <row r="110" spans="1:9" x14ac:dyDescent="0.4">
      <c r="A110" s="2" t="str">
        <f t="shared" si="1"/>
        <v>Connecticut2019</v>
      </c>
      <c r="B110" s="2" t="s">
        <v>29</v>
      </c>
      <c r="C110" s="2">
        <v>22</v>
      </c>
      <c r="D110" s="2">
        <v>25.9</v>
      </c>
      <c r="E110" s="2">
        <v>24.7</v>
      </c>
      <c r="F110" s="2">
        <v>26.1</v>
      </c>
      <c r="G110" s="2">
        <v>24.8</v>
      </c>
      <c r="H110" s="2">
        <v>25.5</v>
      </c>
      <c r="I110" s="2">
        <v>2019</v>
      </c>
    </row>
    <row r="111" spans="1:9" x14ac:dyDescent="0.4">
      <c r="A111" s="2" t="str">
        <f t="shared" si="1"/>
        <v>Delaware2019</v>
      </c>
      <c r="B111" s="2" t="s">
        <v>30</v>
      </c>
      <c r="C111" s="2">
        <v>13</v>
      </c>
      <c r="D111" s="2">
        <v>23.9</v>
      </c>
      <c r="E111" s="2">
        <v>23.1</v>
      </c>
      <c r="F111" s="2">
        <v>24.7</v>
      </c>
      <c r="G111" s="2">
        <v>23.5</v>
      </c>
      <c r="H111" s="2">
        <v>24</v>
      </c>
      <c r="I111" s="2">
        <v>2019</v>
      </c>
    </row>
    <row r="112" spans="1:9" x14ac:dyDescent="0.4">
      <c r="A112" s="2" t="str">
        <f t="shared" si="1"/>
        <v>District of Columbia2019</v>
      </c>
      <c r="B112" s="2" t="s">
        <v>8</v>
      </c>
      <c r="C112" s="2">
        <v>32</v>
      </c>
      <c r="D112" s="2">
        <v>23.6</v>
      </c>
      <c r="E112" s="2">
        <v>22.7</v>
      </c>
      <c r="F112" s="2">
        <v>24.4</v>
      </c>
      <c r="G112" s="2">
        <v>22.9</v>
      </c>
      <c r="H112" s="2">
        <v>23.5</v>
      </c>
      <c r="I112" s="2">
        <v>2019</v>
      </c>
    </row>
    <row r="113" spans="1:9" x14ac:dyDescent="0.4">
      <c r="A113" s="2" t="str">
        <f t="shared" si="1"/>
        <v>Florida2019</v>
      </c>
      <c r="B113" s="2" t="s">
        <v>9</v>
      </c>
      <c r="C113" s="2">
        <v>54</v>
      </c>
      <c r="D113" s="2">
        <v>19.5</v>
      </c>
      <c r="E113" s="2">
        <v>19.5</v>
      </c>
      <c r="F113" s="2">
        <v>21.2</v>
      </c>
      <c r="G113" s="2">
        <v>19.7</v>
      </c>
      <c r="H113" s="2">
        <v>20.100000000000001</v>
      </c>
      <c r="I113" s="2">
        <v>2019</v>
      </c>
    </row>
    <row r="114" spans="1:9" x14ac:dyDescent="0.4">
      <c r="A114" s="2" t="str">
        <f t="shared" si="1"/>
        <v>Georgia2019</v>
      </c>
      <c r="B114" s="2" t="s">
        <v>10</v>
      </c>
      <c r="C114" s="2">
        <v>49</v>
      </c>
      <c r="D114" s="2">
        <v>20.9</v>
      </c>
      <c r="E114" s="2">
        <v>20.7</v>
      </c>
      <c r="F114" s="2">
        <v>22.2</v>
      </c>
      <c r="G114" s="2">
        <v>21.2</v>
      </c>
      <c r="H114" s="2">
        <v>21.4</v>
      </c>
      <c r="I114" s="2">
        <v>2019</v>
      </c>
    </row>
    <row r="115" spans="1:9" x14ac:dyDescent="0.4">
      <c r="A115" s="2" t="str">
        <f t="shared" si="1"/>
        <v>Hawaii2019</v>
      </c>
      <c r="B115" s="2" t="s">
        <v>11</v>
      </c>
      <c r="C115" s="2">
        <v>80</v>
      </c>
      <c r="D115" s="2">
        <v>17.899999999999999</v>
      </c>
      <c r="E115" s="2">
        <v>19.2</v>
      </c>
      <c r="F115" s="2">
        <v>19.2</v>
      </c>
      <c r="G115" s="2">
        <v>19.2</v>
      </c>
      <c r="H115" s="2">
        <v>19</v>
      </c>
      <c r="I115" s="2">
        <v>2019</v>
      </c>
    </row>
    <row r="116" spans="1:9" x14ac:dyDescent="0.4">
      <c r="A116" s="2" t="str">
        <f t="shared" si="1"/>
        <v>Idaho2019</v>
      </c>
      <c r="B116" s="2" t="s">
        <v>12</v>
      </c>
      <c r="C116" s="2">
        <v>31</v>
      </c>
      <c r="D116" s="2">
        <v>21.9</v>
      </c>
      <c r="E116" s="2">
        <v>21.9</v>
      </c>
      <c r="F116" s="2">
        <v>23.4</v>
      </c>
      <c r="G116" s="2">
        <v>22.2</v>
      </c>
      <c r="H116" s="2">
        <v>22.5</v>
      </c>
      <c r="I116" s="2">
        <v>2019</v>
      </c>
    </row>
    <row r="117" spans="1:9" x14ac:dyDescent="0.4">
      <c r="A117" s="2" t="str">
        <f t="shared" si="1"/>
        <v>Illinois2019</v>
      </c>
      <c r="B117" s="2" t="s">
        <v>31</v>
      </c>
      <c r="C117" s="2">
        <v>35</v>
      </c>
      <c r="D117" s="2">
        <v>24.5</v>
      </c>
      <c r="E117" s="2">
        <v>23.8</v>
      </c>
      <c r="F117" s="2">
        <v>24.7</v>
      </c>
      <c r="G117" s="2">
        <v>23.7</v>
      </c>
      <c r="H117" s="2">
        <v>24.3</v>
      </c>
      <c r="I117" s="2">
        <v>2019</v>
      </c>
    </row>
    <row r="118" spans="1:9" x14ac:dyDescent="0.4">
      <c r="A118" s="2" t="str">
        <f t="shared" si="1"/>
        <v>Indiana2019</v>
      </c>
      <c r="B118" s="2" t="s">
        <v>13</v>
      </c>
      <c r="C118" s="2">
        <v>29</v>
      </c>
      <c r="D118" s="2">
        <v>21.7</v>
      </c>
      <c r="E118" s="2">
        <v>22.3</v>
      </c>
      <c r="F118" s="2">
        <v>23.1</v>
      </c>
      <c r="G118" s="2">
        <v>22.2</v>
      </c>
      <c r="H118" s="2">
        <v>22.5</v>
      </c>
      <c r="I118" s="2">
        <v>2019</v>
      </c>
    </row>
    <row r="119" spans="1:9" x14ac:dyDescent="0.4">
      <c r="A119" s="2" t="str">
        <f t="shared" si="1"/>
        <v>Iowa2019</v>
      </c>
      <c r="B119" s="2" t="s">
        <v>14</v>
      </c>
      <c r="C119" s="2">
        <v>66</v>
      </c>
      <c r="D119" s="2">
        <v>20.8</v>
      </c>
      <c r="E119" s="2">
        <v>21</v>
      </c>
      <c r="F119" s="2">
        <v>22.3</v>
      </c>
      <c r="G119" s="2">
        <v>21.8</v>
      </c>
      <c r="H119" s="2">
        <v>21.6</v>
      </c>
      <c r="I119" s="2">
        <v>2019</v>
      </c>
    </row>
    <row r="120" spans="1:9" x14ac:dyDescent="0.4">
      <c r="A120" s="2" t="str">
        <f t="shared" si="1"/>
        <v>Kansas2019</v>
      </c>
      <c r="B120" s="2" t="s">
        <v>15</v>
      </c>
      <c r="C120" s="2">
        <v>72</v>
      </c>
      <c r="D120" s="2">
        <v>20.5</v>
      </c>
      <c r="E120" s="2">
        <v>20.7</v>
      </c>
      <c r="F120" s="2">
        <v>21.8</v>
      </c>
      <c r="G120" s="2">
        <v>21.1</v>
      </c>
      <c r="H120" s="2">
        <v>21.2</v>
      </c>
      <c r="I120" s="2">
        <v>2019</v>
      </c>
    </row>
    <row r="121" spans="1:9" x14ac:dyDescent="0.4">
      <c r="A121" s="2" t="str">
        <f t="shared" si="1"/>
        <v>Kentucky2019</v>
      </c>
      <c r="B121" s="2" t="s">
        <v>32</v>
      </c>
      <c r="C121" s="2">
        <v>100</v>
      </c>
      <c r="D121" s="2">
        <v>19.5</v>
      </c>
      <c r="E121" s="2">
        <v>19.2</v>
      </c>
      <c r="F121" s="2">
        <v>20.5</v>
      </c>
      <c r="G121" s="2">
        <v>19.600000000000001</v>
      </c>
      <c r="H121" s="2">
        <v>19.8</v>
      </c>
      <c r="I121" s="2">
        <v>2019</v>
      </c>
    </row>
    <row r="122" spans="1:9" x14ac:dyDescent="0.4">
      <c r="A122" s="2" t="str">
        <f t="shared" si="1"/>
        <v>Louisiana2019</v>
      </c>
      <c r="B122" s="2" t="s">
        <v>33</v>
      </c>
      <c r="C122" s="2">
        <v>100</v>
      </c>
      <c r="D122" s="2">
        <v>18.7</v>
      </c>
      <c r="E122" s="2">
        <v>18.2</v>
      </c>
      <c r="F122" s="2">
        <v>19.2</v>
      </c>
      <c r="G122" s="2">
        <v>18.8</v>
      </c>
      <c r="H122" s="2">
        <v>18.8</v>
      </c>
      <c r="I122" s="2">
        <v>2019</v>
      </c>
    </row>
    <row r="123" spans="1:9" x14ac:dyDescent="0.4">
      <c r="A123" s="2" t="str">
        <f t="shared" si="1"/>
        <v>Maine2019</v>
      </c>
      <c r="B123" s="2" t="s">
        <v>16</v>
      </c>
      <c r="C123" s="2">
        <v>6</v>
      </c>
      <c r="D123" s="2">
        <v>24.2</v>
      </c>
      <c r="E123" s="2">
        <v>23.8</v>
      </c>
      <c r="F123" s="2">
        <v>25.1</v>
      </c>
      <c r="G123" s="2">
        <v>23.7</v>
      </c>
      <c r="H123" s="2">
        <v>24.3</v>
      </c>
      <c r="I123" s="2">
        <v>2019</v>
      </c>
    </row>
    <row r="124" spans="1:9" x14ac:dyDescent="0.4">
      <c r="A124" s="2" t="str">
        <f t="shared" si="1"/>
        <v>Maryland2019</v>
      </c>
      <c r="B124" s="2" t="s">
        <v>34</v>
      </c>
      <c r="C124" s="2">
        <v>28</v>
      </c>
      <c r="D124" s="2">
        <v>22</v>
      </c>
      <c r="E124" s="2">
        <v>21.7</v>
      </c>
      <c r="F124" s="2">
        <v>23.1</v>
      </c>
      <c r="G124" s="2">
        <v>22.1</v>
      </c>
      <c r="H124" s="2">
        <v>22.3</v>
      </c>
      <c r="I124" s="2">
        <v>2019</v>
      </c>
    </row>
    <row r="125" spans="1:9" x14ac:dyDescent="0.4">
      <c r="A125" s="2" t="str">
        <f t="shared" si="1"/>
        <v>Massachusetts2019</v>
      </c>
      <c r="B125" s="2" t="s">
        <v>35</v>
      </c>
      <c r="C125" s="2">
        <v>21</v>
      </c>
      <c r="D125" s="2">
        <v>25.5</v>
      </c>
      <c r="E125" s="2">
        <v>25.2</v>
      </c>
      <c r="F125" s="2">
        <v>26.1</v>
      </c>
      <c r="G125" s="2">
        <v>24.8</v>
      </c>
      <c r="H125" s="2">
        <v>25.5</v>
      </c>
      <c r="I125" s="2">
        <v>2019</v>
      </c>
    </row>
    <row r="126" spans="1:9" x14ac:dyDescent="0.4">
      <c r="A126" s="2" t="str">
        <f t="shared" si="1"/>
        <v>Michigan2019</v>
      </c>
      <c r="B126" s="2" t="s">
        <v>36</v>
      </c>
      <c r="C126" s="2">
        <v>19</v>
      </c>
      <c r="D126" s="2">
        <v>24.5</v>
      </c>
      <c r="E126" s="2">
        <v>24</v>
      </c>
      <c r="F126" s="2">
        <v>24.8</v>
      </c>
      <c r="G126" s="2">
        <v>24</v>
      </c>
      <c r="H126" s="2">
        <v>24.4</v>
      </c>
      <c r="I126" s="2">
        <v>2019</v>
      </c>
    </row>
    <row r="127" spans="1:9" x14ac:dyDescent="0.4">
      <c r="A127" s="2" t="str">
        <f t="shared" si="1"/>
        <v>Minnesota2019</v>
      </c>
      <c r="B127" s="2" t="s">
        <v>37</v>
      </c>
      <c r="C127" s="2">
        <v>95</v>
      </c>
      <c r="D127" s="2">
        <v>20.3</v>
      </c>
      <c r="E127" s="2">
        <v>21.4</v>
      </c>
      <c r="F127" s="2">
        <v>21.7</v>
      </c>
      <c r="G127" s="2">
        <v>21.6</v>
      </c>
      <c r="H127" s="2">
        <v>21.4</v>
      </c>
      <c r="I127" s="2">
        <v>2019</v>
      </c>
    </row>
    <row r="128" spans="1:9" x14ac:dyDescent="0.4">
      <c r="A128" s="2" t="str">
        <f t="shared" si="1"/>
        <v>Mississippi2019</v>
      </c>
      <c r="B128" s="2" t="s">
        <v>38</v>
      </c>
      <c r="C128" s="2">
        <v>100</v>
      </c>
      <c r="D128" s="2">
        <v>18.100000000000001</v>
      </c>
      <c r="E128" s="2">
        <v>17.899999999999999</v>
      </c>
      <c r="F128" s="2">
        <v>18.899999999999999</v>
      </c>
      <c r="G128" s="2">
        <v>18.399999999999999</v>
      </c>
      <c r="H128" s="2">
        <v>18.399999999999999</v>
      </c>
      <c r="I128" s="2">
        <v>2019</v>
      </c>
    </row>
    <row r="129" spans="1:9" x14ac:dyDescent="0.4">
      <c r="A129" s="2" t="str">
        <f t="shared" si="1"/>
        <v>Missouri2019</v>
      </c>
      <c r="B129" s="2" t="s">
        <v>17</v>
      </c>
      <c r="C129" s="2">
        <v>82</v>
      </c>
      <c r="D129" s="2">
        <v>20.3</v>
      </c>
      <c r="E129" s="2">
        <v>20.2</v>
      </c>
      <c r="F129" s="2">
        <v>21.3</v>
      </c>
      <c r="G129" s="2">
        <v>20.8</v>
      </c>
      <c r="H129" s="2">
        <v>20.8</v>
      </c>
      <c r="I129" s="2">
        <v>2019</v>
      </c>
    </row>
    <row r="130" spans="1:9" x14ac:dyDescent="0.4">
      <c r="A130" s="2" t="str">
        <f t="shared" ref="A130:A153" si="2">B130&amp;I130</f>
        <v>Montana2019</v>
      </c>
      <c r="B130" s="2" t="s">
        <v>18</v>
      </c>
      <c r="C130" s="2">
        <v>100</v>
      </c>
      <c r="D130" s="2">
        <v>18.7</v>
      </c>
      <c r="E130" s="2">
        <v>19.7</v>
      </c>
      <c r="F130" s="2">
        <v>20.6</v>
      </c>
      <c r="G130" s="2">
        <v>19.899999999999999</v>
      </c>
      <c r="H130" s="2">
        <v>19.8</v>
      </c>
      <c r="I130" s="2">
        <v>2019</v>
      </c>
    </row>
    <row r="131" spans="1:9" x14ac:dyDescent="0.4">
      <c r="A131" s="2" t="str">
        <f t="shared" si="2"/>
        <v>Nebraska2019</v>
      </c>
      <c r="B131" s="2" t="s">
        <v>39</v>
      </c>
      <c r="C131" s="2">
        <v>100</v>
      </c>
      <c r="D131" s="2">
        <v>19.399999999999999</v>
      </c>
      <c r="E131" s="2">
        <v>19.7</v>
      </c>
      <c r="F131" s="2">
        <v>20.3</v>
      </c>
      <c r="G131" s="2">
        <v>20.2</v>
      </c>
      <c r="H131" s="2">
        <v>20</v>
      </c>
      <c r="I131" s="2">
        <v>2019</v>
      </c>
    </row>
    <row r="132" spans="1:9" x14ac:dyDescent="0.4">
      <c r="A132" s="2" t="str">
        <f t="shared" si="2"/>
        <v>Nevada2019</v>
      </c>
      <c r="B132" s="2" t="s">
        <v>19</v>
      </c>
      <c r="C132" s="2">
        <v>100</v>
      </c>
      <c r="D132" s="2">
        <v>16.8</v>
      </c>
      <c r="E132" s="2">
        <v>18</v>
      </c>
      <c r="F132" s="2">
        <v>18.2</v>
      </c>
      <c r="G132" s="2">
        <v>17.899999999999999</v>
      </c>
      <c r="H132" s="2">
        <v>17.899999999999999</v>
      </c>
      <c r="I132" s="2">
        <v>2019</v>
      </c>
    </row>
    <row r="133" spans="1:9" x14ac:dyDescent="0.4">
      <c r="A133" s="2" t="str">
        <f t="shared" si="2"/>
        <v>New Hampshire2019</v>
      </c>
      <c r="B133" s="2" t="s">
        <v>40</v>
      </c>
      <c r="C133" s="2">
        <v>14</v>
      </c>
      <c r="D133" s="2">
        <v>24.9</v>
      </c>
      <c r="E133" s="2">
        <v>24.7</v>
      </c>
      <c r="F133" s="2">
        <v>25.6</v>
      </c>
      <c r="G133" s="2">
        <v>24.5</v>
      </c>
      <c r="H133" s="2">
        <v>25</v>
      </c>
      <c r="I133" s="2">
        <v>2019</v>
      </c>
    </row>
    <row r="134" spans="1:9" x14ac:dyDescent="0.4">
      <c r="A134" s="2" t="str">
        <f t="shared" si="2"/>
        <v>New Jersey2019</v>
      </c>
      <c r="B134" s="2" t="s">
        <v>41</v>
      </c>
      <c r="C134" s="2">
        <v>25</v>
      </c>
      <c r="D134" s="2">
        <v>24.3</v>
      </c>
      <c r="E134" s="2">
        <v>24</v>
      </c>
      <c r="F134" s="2">
        <v>24.6</v>
      </c>
      <c r="G134" s="2">
        <v>23.6</v>
      </c>
      <c r="H134" s="2">
        <v>24.2</v>
      </c>
      <c r="I134" s="2">
        <v>2019</v>
      </c>
    </row>
    <row r="135" spans="1:9" x14ac:dyDescent="0.4">
      <c r="A135" s="2" t="str">
        <f t="shared" si="2"/>
        <v>New Mexico2019</v>
      </c>
      <c r="B135" s="2" t="s">
        <v>42</v>
      </c>
      <c r="C135" s="2">
        <v>63</v>
      </c>
      <c r="D135" s="2">
        <v>18.100000000000001</v>
      </c>
      <c r="E135" s="2">
        <v>18.899999999999999</v>
      </c>
      <c r="F135" s="2">
        <v>20</v>
      </c>
      <c r="G135" s="2">
        <v>19.600000000000001</v>
      </c>
      <c r="H135" s="2">
        <v>19.3</v>
      </c>
      <c r="I135" s="2">
        <v>2019</v>
      </c>
    </row>
    <row r="136" spans="1:9" x14ac:dyDescent="0.4">
      <c r="A136" s="2" t="str">
        <f t="shared" si="2"/>
        <v>New York2019</v>
      </c>
      <c r="B136" s="2" t="s">
        <v>43</v>
      </c>
      <c r="C136" s="2">
        <v>22</v>
      </c>
      <c r="D136" s="2">
        <v>24.1</v>
      </c>
      <c r="E136" s="2">
        <v>24.1</v>
      </c>
      <c r="F136" s="2">
        <v>25</v>
      </c>
      <c r="G136" s="2">
        <v>24.4</v>
      </c>
      <c r="H136" s="2">
        <v>24.5</v>
      </c>
      <c r="I136" s="2">
        <v>2019</v>
      </c>
    </row>
    <row r="137" spans="1:9" x14ac:dyDescent="0.4">
      <c r="A137" s="2" t="str">
        <f t="shared" si="2"/>
        <v>North Carolina2019</v>
      </c>
      <c r="B137" s="2" t="s">
        <v>44</v>
      </c>
      <c r="C137" s="2">
        <v>100</v>
      </c>
      <c r="D137" s="2">
        <v>17.8</v>
      </c>
      <c r="E137" s="2">
        <v>19.2</v>
      </c>
      <c r="F137" s="2">
        <v>19.399999999999999</v>
      </c>
      <c r="G137" s="2">
        <v>19</v>
      </c>
      <c r="H137" s="2">
        <v>19</v>
      </c>
      <c r="I137" s="2">
        <v>2019</v>
      </c>
    </row>
    <row r="138" spans="1:9" x14ac:dyDescent="0.4">
      <c r="A138" s="2" t="str">
        <f t="shared" si="2"/>
        <v>North Dakota2019</v>
      </c>
      <c r="B138" s="2" t="s">
        <v>45</v>
      </c>
      <c r="C138" s="2">
        <v>96</v>
      </c>
      <c r="D138" s="2">
        <v>18.600000000000001</v>
      </c>
      <c r="E138" s="2">
        <v>19.899999999999999</v>
      </c>
      <c r="F138" s="2">
        <v>20.3</v>
      </c>
      <c r="G138" s="2">
        <v>20.2</v>
      </c>
      <c r="H138" s="2">
        <v>19.899999999999999</v>
      </c>
      <c r="I138" s="2">
        <v>2019</v>
      </c>
    </row>
    <row r="139" spans="1:9" x14ac:dyDescent="0.4">
      <c r="A139" s="2" t="str">
        <f t="shared" si="2"/>
        <v>Ohio2019</v>
      </c>
      <c r="B139" s="2" t="s">
        <v>20</v>
      </c>
      <c r="C139" s="2">
        <v>100</v>
      </c>
      <c r="D139" s="2">
        <v>19</v>
      </c>
      <c r="E139" s="2">
        <v>19.899999999999999</v>
      </c>
      <c r="F139" s="2">
        <v>20.5</v>
      </c>
      <c r="G139" s="2">
        <v>20.100000000000001</v>
      </c>
      <c r="H139" s="2">
        <v>20</v>
      </c>
      <c r="I139" s="2">
        <v>2019</v>
      </c>
    </row>
    <row r="140" spans="1:9" x14ac:dyDescent="0.4">
      <c r="A140" s="2" t="str">
        <f t="shared" si="2"/>
        <v>Oklahoma2019</v>
      </c>
      <c r="B140" s="2" t="s">
        <v>46</v>
      </c>
      <c r="C140" s="2">
        <v>100</v>
      </c>
      <c r="D140" s="2">
        <v>18.2</v>
      </c>
      <c r="E140" s="2">
        <v>18.3</v>
      </c>
      <c r="F140" s="2">
        <v>19.600000000000001</v>
      </c>
      <c r="G140" s="2">
        <v>19</v>
      </c>
      <c r="H140" s="2">
        <v>18.899999999999999</v>
      </c>
      <c r="I140" s="2">
        <v>2019</v>
      </c>
    </row>
    <row r="141" spans="1:9" x14ac:dyDescent="0.4">
      <c r="A141" s="2" t="str">
        <f t="shared" si="2"/>
        <v>Oregon2019</v>
      </c>
      <c r="B141" s="2" t="s">
        <v>21</v>
      </c>
      <c r="C141" s="2">
        <v>42</v>
      </c>
      <c r="D141" s="2">
        <v>20.3</v>
      </c>
      <c r="E141" s="2">
        <v>20.8</v>
      </c>
      <c r="F141" s="2">
        <v>21.7</v>
      </c>
      <c r="G141" s="2">
        <v>21.1</v>
      </c>
      <c r="H141" s="2">
        <v>21.1</v>
      </c>
      <c r="I141" s="2">
        <v>2019</v>
      </c>
    </row>
    <row r="142" spans="1:9" x14ac:dyDescent="0.4">
      <c r="A142" s="2" t="str">
        <f t="shared" si="2"/>
        <v>Pennsylvania2019</v>
      </c>
      <c r="B142" s="2" t="s">
        <v>47</v>
      </c>
      <c r="C142" s="2">
        <v>17</v>
      </c>
      <c r="D142" s="2">
        <v>23.3</v>
      </c>
      <c r="E142" s="2">
        <v>23.1</v>
      </c>
      <c r="F142" s="2">
        <v>24.1</v>
      </c>
      <c r="G142" s="2">
        <v>23.2</v>
      </c>
      <c r="H142" s="2">
        <v>23.6</v>
      </c>
      <c r="I142" s="2">
        <v>2019</v>
      </c>
    </row>
    <row r="143" spans="1:9" x14ac:dyDescent="0.4">
      <c r="A143" s="2" t="str">
        <f t="shared" si="2"/>
        <v>Rhode Island2019</v>
      </c>
      <c r="B143" s="2" t="s">
        <v>48</v>
      </c>
      <c r="C143" s="2">
        <v>12</v>
      </c>
      <c r="D143" s="2">
        <v>25</v>
      </c>
      <c r="E143" s="2">
        <v>23.9</v>
      </c>
      <c r="F143" s="2">
        <v>25.5</v>
      </c>
      <c r="G143" s="2">
        <v>24</v>
      </c>
      <c r="H143" s="2">
        <v>24.7</v>
      </c>
      <c r="I143" s="2">
        <v>2019</v>
      </c>
    </row>
    <row r="144" spans="1:9" x14ac:dyDescent="0.4">
      <c r="A144" s="2" t="str">
        <f t="shared" si="2"/>
        <v>South Carolina2019</v>
      </c>
      <c r="B144" s="2" t="s">
        <v>49</v>
      </c>
      <c r="C144" s="2">
        <v>78</v>
      </c>
      <c r="D144" s="2">
        <v>18</v>
      </c>
      <c r="E144" s="2">
        <v>18.7</v>
      </c>
      <c r="F144" s="2">
        <v>19.399999999999999</v>
      </c>
      <c r="G144" s="2">
        <v>18.899999999999999</v>
      </c>
      <c r="H144" s="2">
        <v>18.8</v>
      </c>
      <c r="I144" s="2">
        <v>2019</v>
      </c>
    </row>
    <row r="145" spans="1:9" x14ac:dyDescent="0.4">
      <c r="A145" s="2" t="str">
        <f t="shared" si="2"/>
        <v>South Dakota2019</v>
      </c>
      <c r="B145" s="2" t="s">
        <v>50</v>
      </c>
      <c r="C145" s="2">
        <v>75</v>
      </c>
      <c r="D145" s="2">
        <v>20.7</v>
      </c>
      <c r="E145" s="2">
        <v>21.3</v>
      </c>
      <c r="F145" s="2">
        <v>22.2</v>
      </c>
      <c r="G145" s="2">
        <v>21.9</v>
      </c>
      <c r="H145" s="2">
        <v>21.6</v>
      </c>
      <c r="I145" s="2">
        <v>2019</v>
      </c>
    </row>
    <row r="146" spans="1:9" x14ac:dyDescent="0.4">
      <c r="A146" s="2" t="str">
        <f t="shared" si="2"/>
        <v>Tennessee2019</v>
      </c>
      <c r="B146" s="2" t="s">
        <v>51</v>
      </c>
      <c r="C146" s="2">
        <v>100</v>
      </c>
      <c r="D146" s="2">
        <v>19.100000000000001</v>
      </c>
      <c r="E146" s="2">
        <v>18.899999999999999</v>
      </c>
      <c r="F146" s="2">
        <v>19.7</v>
      </c>
      <c r="G146" s="2">
        <v>19.2</v>
      </c>
      <c r="H146" s="2">
        <v>19.399999999999999</v>
      </c>
      <c r="I146" s="2">
        <v>2019</v>
      </c>
    </row>
    <row r="147" spans="1:9" x14ac:dyDescent="0.4">
      <c r="A147" s="2" t="str">
        <f t="shared" si="2"/>
        <v>Texas2019</v>
      </c>
      <c r="B147" s="2" t="s">
        <v>22</v>
      </c>
      <c r="C147" s="2">
        <v>39</v>
      </c>
      <c r="D147" s="2">
        <v>19.5</v>
      </c>
      <c r="E147" s="2">
        <v>20.399999999999999</v>
      </c>
      <c r="F147" s="2">
        <v>21.1</v>
      </c>
      <c r="G147" s="2">
        <v>20.6</v>
      </c>
      <c r="H147" s="2">
        <v>20.5</v>
      </c>
      <c r="I147" s="2">
        <v>2019</v>
      </c>
    </row>
    <row r="148" spans="1:9" x14ac:dyDescent="0.4">
      <c r="A148" s="2" t="str">
        <f t="shared" si="2"/>
        <v>Utah2019</v>
      </c>
      <c r="B148" s="2" t="s">
        <v>23</v>
      </c>
      <c r="C148" s="2">
        <v>100</v>
      </c>
      <c r="D148" s="2">
        <v>19.5</v>
      </c>
      <c r="E148" s="2">
        <v>20</v>
      </c>
      <c r="F148" s="2">
        <v>20.8</v>
      </c>
      <c r="G148" s="2">
        <v>20.3</v>
      </c>
      <c r="H148" s="2">
        <v>20.3</v>
      </c>
      <c r="I148" s="2">
        <v>2019</v>
      </c>
    </row>
    <row r="149" spans="1:9" x14ac:dyDescent="0.4">
      <c r="A149" s="2" t="str">
        <f t="shared" si="2"/>
        <v>Vermont2019</v>
      </c>
      <c r="B149" s="2" t="s">
        <v>24</v>
      </c>
      <c r="C149" s="2">
        <v>20</v>
      </c>
      <c r="D149" s="2">
        <v>23.9</v>
      </c>
      <c r="E149" s="2">
        <v>23.3</v>
      </c>
      <c r="F149" s="2">
        <v>25</v>
      </c>
      <c r="G149" s="2">
        <v>23.9</v>
      </c>
      <c r="H149" s="2">
        <v>24.1</v>
      </c>
      <c r="I149" s="2">
        <v>2019</v>
      </c>
    </row>
    <row r="150" spans="1:9" x14ac:dyDescent="0.4">
      <c r="A150" s="2" t="str">
        <f t="shared" si="2"/>
        <v>Virginia2019</v>
      </c>
      <c r="B150" s="2" t="s">
        <v>52</v>
      </c>
      <c r="C150" s="2">
        <v>21</v>
      </c>
      <c r="D150" s="2">
        <v>23.8</v>
      </c>
      <c r="E150" s="2">
        <v>23.3</v>
      </c>
      <c r="F150" s="2">
        <v>24.8</v>
      </c>
      <c r="G150" s="2">
        <v>23.6</v>
      </c>
      <c r="H150" s="2">
        <v>24</v>
      </c>
      <c r="I150" s="2">
        <v>2019</v>
      </c>
    </row>
    <row r="151" spans="1:9" x14ac:dyDescent="0.4">
      <c r="A151" s="2" t="str">
        <f t="shared" si="2"/>
        <v>Washington2019</v>
      </c>
      <c r="B151" s="2" t="s">
        <v>53</v>
      </c>
      <c r="C151" s="2">
        <v>24</v>
      </c>
      <c r="D151" s="2">
        <v>21.3</v>
      </c>
      <c r="E151" s="2">
        <v>22.1</v>
      </c>
      <c r="F151" s="2">
        <v>22.7</v>
      </c>
      <c r="G151" s="2">
        <v>21.9</v>
      </c>
      <c r="H151" s="2">
        <v>22.1</v>
      </c>
      <c r="I151" s="2">
        <v>2019</v>
      </c>
    </row>
    <row r="152" spans="1:9" x14ac:dyDescent="0.4">
      <c r="A152" s="2" t="str">
        <f t="shared" si="2"/>
        <v>West Virginia2019</v>
      </c>
      <c r="B152" s="2" t="s">
        <v>54</v>
      </c>
      <c r="C152" s="2">
        <v>49</v>
      </c>
      <c r="D152" s="2">
        <v>20.6</v>
      </c>
      <c r="E152" s="2">
        <v>19.7</v>
      </c>
      <c r="F152" s="2">
        <v>21.7</v>
      </c>
      <c r="G152" s="2">
        <v>20.7</v>
      </c>
      <c r="H152" s="2">
        <v>20.8</v>
      </c>
      <c r="I152" s="2">
        <v>2019</v>
      </c>
    </row>
    <row r="153" spans="1:9" x14ac:dyDescent="0.4">
      <c r="A153" s="2" t="str">
        <f t="shared" si="2"/>
        <v>Wisconsin2019</v>
      </c>
      <c r="B153" s="2" t="s">
        <v>55</v>
      </c>
      <c r="C153" s="2">
        <v>100</v>
      </c>
      <c r="D153" s="2">
        <v>19.399999999999999</v>
      </c>
      <c r="E153" s="2">
        <v>20.2</v>
      </c>
      <c r="F153" s="2">
        <v>20.399999999999999</v>
      </c>
      <c r="G153" s="2">
        <v>20.6</v>
      </c>
      <c r="H153" s="2">
        <v>20.3</v>
      </c>
      <c r="I153" s="2">
        <v>2019</v>
      </c>
    </row>
    <row r="154" spans="1:9" x14ac:dyDescent="0.4">
      <c r="A154" s="2" t="str">
        <f>B154&amp;I154</f>
        <v>Wyoming2019</v>
      </c>
      <c r="B154" s="2" t="s">
        <v>56</v>
      </c>
      <c r="C154" s="2">
        <v>100</v>
      </c>
      <c r="D154" s="2">
        <v>18.8</v>
      </c>
      <c r="E154" s="2">
        <v>19.399999999999999</v>
      </c>
      <c r="F154" s="2">
        <v>20.399999999999999</v>
      </c>
      <c r="G154" s="2">
        <v>20</v>
      </c>
      <c r="H154" s="2">
        <v>19.8</v>
      </c>
      <c r="I154" s="2">
        <v>2019</v>
      </c>
    </row>
  </sheetData>
  <autoFilter ref="B1:I154"/>
  <sortState ref="B2:I154">
    <sortCondition ref="I2:I154"/>
    <sortCondition ref="B2:B15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I30" sqref="I30"/>
    </sheetView>
  </sheetViews>
  <sheetFormatPr defaultRowHeight="14.25" x14ac:dyDescent="0.45"/>
  <cols>
    <col min="1" max="1" width="20.875" style="5" bestFit="1" customWidth="1"/>
    <col min="2" max="2" width="13.75" style="5" bestFit="1" customWidth="1"/>
    <col min="3" max="3" width="7.6875" style="5" customWidth="1"/>
    <col min="4" max="4" width="4.6875" style="5" customWidth="1"/>
    <col min="5" max="6" width="7.6875" style="5" customWidth="1"/>
    <col min="7" max="7" width="9.6875" style="5" bestFit="1" customWidth="1"/>
    <col min="8" max="8" width="12.75" style="5" customWidth="1"/>
    <col min="9" max="16384" width="9" style="5"/>
  </cols>
  <sheetData>
    <row r="1" spans="1:20" x14ac:dyDescent="0.45">
      <c r="H1" s="7" t="s">
        <v>62</v>
      </c>
      <c r="I1" s="7"/>
      <c r="J1" s="7"/>
      <c r="K1" s="7"/>
      <c r="L1" s="7"/>
      <c r="M1" s="7"/>
      <c r="N1" s="7"/>
      <c r="O1" s="8" t="s">
        <v>63</v>
      </c>
      <c r="P1" s="8"/>
      <c r="Q1" s="8"/>
      <c r="R1" s="8"/>
      <c r="S1" s="8"/>
      <c r="T1" s="8"/>
    </row>
    <row r="2" spans="1:20" x14ac:dyDescent="0.45">
      <c r="A2" s="5" t="s">
        <v>0</v>
      </c>
      <c r="B2" s="5" t="s">
        <v>57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58</v>
      </c>
      <c r="H2" s="5" t="s">
        <v>57</v>
      </c>
      <c r="J2" s="5" t="s">
        <v>1</v>
      </c>
      <c r="K2" s="5" t="s">
        <v>2</v>
      </c>
      <c r="L2" s="5" t="s">
        <v>3</v>
      </c>
      <c r="M2" s="5" t="s">
        <v>4</v>
      </c>
      <c r="N2" s="5" t="s">
        <v>58</v>
      </c>
      <c r="O2" s="2" t="s">
        <v>57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58</v>
      </c>
    </row>
    <row r="3" spans="1:20" x14ac:dyDescent="0.45">
      <c r="A3" s="5" t="s">
        <v>60</v>
      </c>
      <c r="B3" s="6">
        <v>0.6</v>
      </c>
      <c r="C3" s="5">
        <v>20.3</v>
      </c>
      <c r="D3" s="5">
        <v>20.7</v>
      </c>
      <c r="E3" s="5">
        <v>21.4</v>
      </c>
      <c r="F3" s="5">
        <v>21</v>
      </c>
      <c r="G3" s="5">
        <v>21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45">
      <c r="A4" s="5" t="s">
        <v>6</v>
      </c>
      <c r="B4" s="6">
        <v>1</v>
      </c>
      <c r="C4" s="5">
        <v>18.899999999999999</v>
      </c>
      <c r="D4" s="5">
        <v>18.399999999999999</v>
      </c>
      <c r="E4" s="5">
        <v>19.7</v>
      </c>
      <c r="F4" s="5">
        <v>19.399999999999999</v>
      </c>
      <c r="G4" s="5">
        <v>19.2</v>
      </c>
      <c r="H4" s="5">
        <f>VLOOKUP(A4,'Digest Table'!$B$2:$H$52,2,FALSE)</f>
        <v>100</v>
      </c>
      <c r="I4" s="5">
        <f>H4/100</f>
        <v>1</v>
      </c>
      <c r="J4" s="5">
        <f>VLOOKUP(A4,'Digest Table'!$B$2:$H$52,3,FALSE)</f>
        <v>18.899999999999999</v>
      </c>
      <c r="K4" s="5">
        <f>VLOOKUP(A4,'Digest Table'!$B$2:$H$52,4,FALSE)</f>
        <v>18.399999999999999</v>
      </c>
      <c r="L4" s="5">
        <f>VLOOKUP(A4,'Digest Table'!$B$2:$H$52,5,FALSE)</f>
        <v>19.7</v>
      </c>
      <c r="M4" s="5">
        <f>VLOOKUP(A4,'Digest Table'!$B$2:$H$52,6,FALSE)</f>
        <v>19.399999999999999</v>
      </c>
      <c r="N4" s="5">
        <f>VLOOKUP(A4,'Digest Table'!$B$2:$H$52,7,FALSE)</f>
        <v>19.2</v>
      </c>
      <c r="O4" s="5" t="b">
        <f>EXACT(I4,B4)</f>
        <v>1</v>
      </c>
      <c r="P4" s="5" t="b">
        <f t="shared" ref="P4:T4" si="0">EXACT(J4,C4)</f>
        <v>1</v>
      </c>
      <c r="Q4" s="5" t="b">
        <f t="shared" si="0"/>
        <v>1</v>
      </c>
      <c r="R4" s="5" t="b">
        <f t="shared" si="0"/>
        <v>1</v>
      </c>
      <c r="S4" s="5" t="b">
        <f t="shared" si="0"/>
        <v>1</v>
      </c>
      <c r="T4" s="5" t="b">
        <f t="shared" si="0"/>
        <v>1</v>
      </c>
    </row>
    <row r="5" spans="1:20" x14ac:dyDescent="0.45">
      <c r="A5" s="5" t="s">
        <v>7</v>
      </c>
      <c r="B5" s="6">
        <v>0.65</v>
      </c>
      <c r="C5" s="5">
        <v>18.7</v>
      </c>
      <c r="D5" s="5">
        <v>19.8</v>
      </c>
      <c r="E5" s="5">
        <v>20.399999999999999</v>
      </c>
      <c r="F5" s="5">
        <v>19.899999999999999</v>
      </c>
      <c r="G5" s="5">
        <v>19.8</v>
      </c>
      <c r="H5" s="5">
        <f>VLOOKUP(A5,'Digest Table'!$B$2:$H$52,2,FALSE)</f>
        <v>65</v>
      </c>
      <c r="I5" s="5">
        <f t="shared" ref="I5:I54" si="1">H5/100</f>
        <v>0.65</v>
      </c>
      <c r="J5" s="5">
        <f>VLOOKUP(A5,'Digest Table'!$B$2:$H$52,3,FALSE)</f>
        <v>18.7</v>
      </c>
      <c r="K5" s="5">
        <f>VLOOKUP(A5,'Digest Table'!$B$2:$H$52,4,FALSE)</f>
        <v>19.8</v>
      </c>
      <c r="L5" s="5">
        <f>VLOOKUP(A5,'Digest Table'!$B$2:$H$52,5,FALSE)</f>
        <v>20.399999999999999</v>
      </c>
      <c r="M5" s="5">
        <f>VLOOKUP(A5,'Digest Table'!$B$2:$H$52,6,FALSE)</f>
        <v>19.899999999999999</v>
      </c>
      <c r="N5" s="5">
        <f>VLOOKUP(A5,'Digest Table'!$B$2:$H$52,7,FALSE)</f>
        <v>19.8</v>
      </c>
      <c r="O5" s="5" t="b">
        <f t="shared" ref="O5:O54" si="2">EXACT(I5,B5)</f>
        <v>1</v>
      </c>
      <c r="P5" s="5" t="b">
        <f t="shared" ref="P5:P54" si="3">EXACT(J5,C5)</f>
        <v>1</v>
      </c>
      <c r="Q5" s="5" t="b">
        <f t="shared" ref="Q5:Q54" si="4">EXACT(K5,D5)</f>
        <v>1</v>
      </c>
      <c r="R5" s="5" t="b">
        <f t="shared" ref="R5:R54" si="5">EXACT(L5,E5)</f>
        <v>1</v>
      </c>
      <c r="S5" s="5" t="b">
        <f t="shared" ref="S5:S54" si="6">EXACT(M5,F5)</f>
        <v>1</v>
      </c>
      <c r="T5" s="5" t="b">
        <f t="shared" ref="T5:T54" si="7">EXACT(N5,G5)</f>
        <v>1</v>
      </c>
    </row>
    <row r="6" spans="1:20" x14ac:dyDescent="0.45">
      <c r="A6" s="5" t="s">
        <v>25</v>
      </c>
      <c r="B6" s="6">
        <v>0.62</v>
      </c>
      <c r="C6" s="5">
        <v>18.600000000000001</v>
      </c>
      <c r="D6" s="5">
        <v>19.8</v>
      </c>
      <c r="E6" s="5">
        <v>20.100000000000001</v>
      </c>
      <c r="F6" s="5">
        <v>19.8</v>
      </c>
      <c r="G6" s="5">
        <v>19.7</v>
      </c>
      <c r="H6" s="5">
        <f>VLOOKUP(A6,'Digest Table'!$B$2:$H$52,2,FALSE)</f>
        <v>62</v>
      </c>
      <c r="I6" s="5">
        <f t="shared" si="1"/>
        <v>0.62</v>
      </c>
      <c r="J6" s="5">
        <f>VLOOKUP(A6,'Digest Table'!$B$2:$H$52,3,FALSE)</f>
        <v>18.600000000000001</v>
      </c>
      <c r="K6" s="5">
        <f>VLOOKUP(A6,'Digest Table'!$B$2:$H$52,4,FALSE)</f>
        <v>19.8</v>
      </c>
      <c r="L6" s="5">
        <f>VLOOKUP(A6,'Digest Table'!$B$2:$H$52,5,FALSE)</f>
        <v>20.100000000000001</v>
      </c>
      <c r="M6" s="5">
        <f>VLOOKUP(A6,'Digest Table'!$B$2:$H$52,6,FALSE)</f>
        <v>19.8</v>
      </c>
      <c r="N6" s="5">
        <f>VLOOKUP(A6,'Digest Table'!$B$2:$H$52,7,FALSE)</f>
        <v>19.7</v>
      </c>
      <c r="O6" s="5" t="b">
        <f t="shared" si="2"/>
        <v>1</v>
      </c>
      <c r="P6" s="5" t="b">
        <f t="shared" si="3"/>
        <v>1</v>
      </c>
      <c r="Q6" s="5" t="b">
        <f t="shared" si="4"/>
        <v>1</v>
      </c>
      <c r="R6" s="5" t="b">
        <f t="shared" si="5"/>
        <v>1</v>
      </c>
      <c r="S6" s="5" t="b">
        <f t="shared" si="6"/>
        <v>1</v>
      </c>
      <c r="T6" s="5" t="b">
        <f t="shared" si="7"/>
        <v>1</v>
      </c>
    </row>
    <row r="7" spans="1:20" x14ac:dyDescent="0.45">
      <c r="A7" s="5" t="s">
        <v>26</v>
      </c>
      <c r="B7" s="6">
        <v>1</v>
      </c>
      <c r="C7" s="5">
        <v>18.899999999999999</v>
      </c>
      <c r="D7" s="5">
        <v>19</v>
      </c>
      <c r="E7" s="5">
        <v>19.7</v>
      </c>
      <c r="F7" s="5">
        <v>19.5</v>
      </c>
      <c r="G7" s="5">
        <v>19.399999999999999</v>
      </c>
      <c r="H7" s="5">
        <f>VLOOKUP(A7,'Digest Table'!$B$2:$H$52,2,FALSE)</f>
        <v>100</v>
      </c>
      <c r="I7" s="5">
        <f t="shared" si="1"/>
        <v>1</v>
      </c>
      <c r="J7" s="5">
        <f>VLOOKUP(A7,'Digest Table'!$B$2:$H$52,3,FALSE)</f>
        <v>18.899999999999999</v>
      </c>
      <c r="K7" s="5">
        <f>VLOOKUP(A7,'Digest Table'!$B$2:$H$52,4,FALSE)</f>
        <v>19</v>
      </c>
      <c r="L7" s="5">
        <f>VLOOKUP(A7,'Digest Table'!$B$2:$H$52,5,FALSE)</f>
        <v>19.7</v>
      </c>
      <c r="M7" s="5">
        <f>VLOOKUP(A7,'Digest Table'!$B$2:$H$52,6,FALSE)</f>
        <v>19.5</v>
      </c>
      <c r="N7" s="5">
        <f>VLOOKUP(A7,'Digest Table'!$B$2:$H$52,7,FALSE)</f>
        <v>19.399999999999999</v>
      </c>
      <c r="O7" s="5" t="b">
        <f t="shared" si="2"/>
        <v>1</v>
      </c>
      <c r="P7" s="5" t="b">
        <f t="shared" si="3"/>
        <v>1</v>
      </c>
      <c r="Q7" s="5" t="b">
        <f t="shared" si="4"/>
        <v>1</v>
      </c>
      <c r="R7" s="5" t="b">
        <f t="shared" si="5"/>
        <v>1</v>
      </c>
      <c r="S7" s="5" t="b">
        <f t="shared" si="6"/>
        <v>1</v>
      </c>
      <c r="T7" s="5" t="b">
        <f t="shared" si="7"/>
        <v>1</v>
      </c>
    </row>
    <row r="8" spans="1:20" x14ac:dyDescent="0.45">
      <c r="A8" s="5" t="s">
        <v>27</v>
      </c>
      <c r="B8" s="6">
        <v>0.31</v>
      </c>
      <c r="C8" s="5">
        <v>22.5</v>
      </c>
      <c r="D8" s="5">
        <v>22.7</v>
      </c>
      <c r="E8" s="5">
        <v>23.1</v>
      </c>
      <c r="F8" s="5">
        <v>22.2</v>
      </c>
      <c r="G8" s="5">
        <v>22.8</v>
      </c>
      <c r="H8" s="5">
        <f>VLOOKUP(A8,'Digest Table'!$B$2:$H$52,2,FALSE)</f>
        <v>31</v>
      </c>
      <c r="I8" s="5">
        <f t="shared" si="1"/>
        <v>0.31</v>
      </c>
      <c r="J8" s="5">
        <f>VLOOKUP(A8,'Digest Table'!$B$2:$H$52,3,FALSE)</f>
        <v>22.5</v>
      </c>
      <c r="K8" s="5">
        <f>VLOOKUP(A8,'Digest Table'!$B$2:$H$52,4,FALSE)</f>
        <v>22.7</v>
      </c>
      <c r="L8" s="5">
        <f>VLOOKUP(A8,'Digest Table'!$B$2:$H$52,5,FALSE)</f>
        <v>23.1</v>
      </c>
      <c r="M8" s="5">
        <f>VLOOKUP(A8,'Digest Table'!$B$2:$H$52,6,FALSE)</f>
        <v>22.2</v>
      </c>
      <c r="N8" s="5">
        <f>VLOOKUP(A8,'Digest Table'!$B$2:$H$52,7,FALSE)</f>
        <v>22.8</v>
      </c>
      <c r="O8" s="5" t="b">
        <f t="shared" si="2"/>
        <v>1</v>
      </c>
      <c r="P8" s="5" t="b">
        <f t="shared" si="3"/>
        <v>1</v>
      </c>
      <c r="Q8" s="5" t="b">
        <f t="shared" si="4"/>
        <v>1</v>
      </c>
      <c r="R8" s="5" t="b">
        <f t="shared" si="5"/>
        <v>1</v>
      </c>
      <c r="S8" s="5" t="b">
        <f t="shared" si="6"/>
        <v>1</v>
      </c>
      <c r="T8" s="5" t="b">
        <f t="shared" si="7"/>
        <v>1</v>
      </c>
    </row>
    <row r="9" spans="1:20" x14ac:dyDescent="0.45">
      <c r="A9" s="5" t="s">
        <v>28</v>
      </c>
      <c r="B9" s="6">
        <v>1</v>
      </c>
      <c r="C9" s="5">
        <v>20.100000000000001</v>
      </c>
      <c r="D9" s="5">
        <v>20.3</v>
      </c>
      <c r="E9" s="5">
        <v>21.2</v>
      </c>
      <c r="F9" s="5">
        <v>20.9</v>
      </c>
      <c r="G9" s="5">
        <v>20.8</v>
      </c>
      <c r="H9" s="5">
        <f>VLOOKUP(A9,'Digest Table'!$B$2:$H$52,2,FALSE)</f>
        <v>100</v>
      </c>
      <c r="I9" s="5">
        <f t="shared" si="1"/>
        <v>1</v>
      </c>
      <c r="J9" s="5">
        <f>VLOOKUP(A9,'Digest Table'!$B$2:$H$52,3,FALSE)</f>
        <v>20.100000000000001</v>
      </c>
      <c r="K9" s="5">
        <f>VLOOKUP(A9,'Digest Table'!$B$2:$H$52,4,FALSE)</f>
        <v>20.3</v>
      </c>
      <c r="L9" s="5">
        <f>VLOOKUP(A9,'Digest Table'!$B$2:$H$52,5,FALSE)</f>
        <v>21.2</v>
      </c>
      <c r="M9" s="5">
        <f>VLOOKUP(A9,'Digest Table'!$B$2:$H$52,6,FALSE)</f>
        <v>20.9</v>
      </c>
      <c r="N9" s="5">
        <f>VLOOKUP(A9,'Digest Table'!$B$2:$H$52,7,FALSE)</f>
        <v>20.8</v>
      </c>
      <c r="O9" s="5" t="b">
        <f t="shared" si="2"/>
        <v>1</v>
      </c>
      <c r="P9" s="5" t="b">
        <f t="shared" si="3"/>
        <v>1</v>
      </c>
      <c r="Q9" s="5" t="b">
        <f t="shared" si="4"/>
        <v>1</v>
      </c>
      <c r="R9" s="5" t="b">
        <f t="shared" si="5"/>
        <v>1</v>
      </c>
      <c r="S9" s="5" t="b">
        <f t="shared" si="6"/>
        <v>1</v>
      </c>
      <c r="T9" s="5" t="b">
        <f t="shared" si="7"/>
        <v>1</v>
      </c>
    </row>
    <row r="10" spans="1:20" x14ac:dyDescent="0.45">
      <c r="A10" s="5" t="s">
        <v>29</v>
      </c>
      <c r="B10" s="6">
        <v>0.31</v>
      </c>
      <c r="C10" s="5">
        <v>25.5</v>
      </c>
      <c r="D10" s="5">
        <v>24.6</v>
      </c>
      <c r="E10" s="5">
        <v>25.6</v>
      </c>
      <c r="F10" s="5">
        <v>24.6</v>
      </c>
      <c r="G10" s="5">
        <v>25.2</v>
      </c>
      <c r="H10" s="5">
        <f>VLOOKUP(A10,'Digest Table'!$B$2:$H$52,2,FALSE)</f>
        <v>31</v>
      </c>
      <c r="I10" s="5">
        <f t="shared" si="1"/>
        <v>0.31</v>
      </c>
      <c r="J10" s="5">
        <f>VLOOKUP(A10,'Digest Table'!$B$2:$H$52,3,FALSE)</f>
        <v>25.5</v>
      </c>
      <c r="K10" s="5">
        <f>VLOOKUP(A10,'Digest Table'!$B$2:$H$52,4,FALSE)</f>
        <v>24.6</v>
      </c>
      <c r="L10" s="5">
        <f>VLOOKUP(A10,'Digest Table'!$B$2:$H$52,5,FALSE)</f>
        <v>25.6</v>
      </c>
      <c r="M10" s="5">
        <f>VLOOKUP(A10,'Digest Table'!$B$2:$H$52,6,FALSE)</f>
        <v>24.6</v>
      </c>
      <c r="N10" s="5">
        <f>VLOOKUP(A10,'Digest Table'!$B$2:$H$52,7,FALSE)</f>
        <v>25.2</v>
      </c>
      <c r="O10" s="5" t="b">
        <f t="shared" si="2"/>
        <v>1</v>
      </c>
      <c r="P10" s="5" t="b">
        <f t="shared" si="3"/>
        <v>1</v>
      </c>
      <c r="Q10" s="5" t="b">
        <f t="shared" si="4"/>
        <v>1</v>
      </c>
      <c r="R10" s="5" t="b">
        <f t="shared" si="5"/>
        <v>1</v>
      </c>
      <c r="S10" s="5" t="b">
        <f t="shared" si="6"/>
        <v>1</v>
      </c>
      <c r="T10" s="5" t="b">
        <f t="shared" si="7"/>
        <v>1</v>
      </c>
    </row>
    <row r="11" spans="1:20" x14ac:dyDescent="0.45">
      <c r="A11" s="5" t="s">
        <v>30</v>
      </c>
      <c r="B11" s="6">
        <v>0.18</v>
      </c>
      <c r="C11" s="5">
        <v>24.1</v>
      </c>
      <c r="D11" s="5">
        <v>23.4</v>
      </c>
      <c r="E11" s="5">
        <v>24.8</v>
      </c>
      <c r="F11" s="5">
        <v>23.6</v>
      </c>
      <c r="G11" s="5">
        <v>24.1</v>
      </c>
      <c r="H11" s="5">
        <f>VLOOKUP(A11,'Digest Table'!$B$2:$H$52,2,FALSE)</f>
        <v>18</v>
      </c>
      <c r="I11" s="5">
        <f t="shared" si="1"/>
        <v>0.18</v>
      </c>
      <c r="J11" s="5">
        <f>VLOOKUP(A11,'Digest Table'!$B$2:$H$52,3,FALSE)</f>
        <v>24.1</v>
      </c>
      <c r="K11" s="5">
        <f>VLOOKUP(A11,'Digest Table'!$B$2:$H$52,4,FALSE)</f>
        <v>23.4</v>
      </c>
      <c r="L11" s="5">
        <f>VLOOKUP(A11,'Digest Table'!$B$2:$H$52,5,FALSE)</f>
        <v>24.8</v>
      </c>
      <c r="M11" s="5">
        <f>VLOOKUP(A11,'Digest Table'!$B$2:$H$52,6,FALSE)</f>
        <v>23.6</v>
      </c>
      <c r="N11" s="5">
        <f>VLOOKUP(A11,'Digest Table'!$B$2:$H$52,7,FALSE)</f>
        <v>24.1</v>
      </c>
      <c r="O11" s="5" t="b">
        <f t="shared" si="2"/>
        <v>1</v>
      </c>
      <c r="P11" s="5" t="b">
        <f t="shared" si="3"/>
        <v>1</v>
      </c>
      <c r="Q11" s="5" t="b">
        <f t="shared" si="4"/>
        <v>1</v>
      </c>
      <c r="R11" s="5" t="b">
        <f t="shared" si="5"/>
        <v>1</v>
      </c>
      <c r="S11" s="5" t="b">
        <f t="shared" si="6"/>
        <v>1</v>
      </c>
      <c r="T11" s="5" t="b">
        <f t="shared" si="7"/>
        <v>1</v>
      </c>
    </row>
    <row r="12" spans="1:20" x14ac:dyDescent="0.45">
      <c r="A12" s="5" t="s">
        <v>8</v>
      </c>
      <c r="B12" s="6">
        <v>0.32</v>
      </c>
      <c r="C12" s="5">
        <v>24.4</v>
      </c>
      <c r="D12" s="5">
        <v>23.5</v>
      </c>
      <c r="E12" s="5">
        <v>24.9</v>
      </c>
      <c r="F12" s="5">
        <v>23.5</v>
      </c>
      <c r="G12" s="5">
        <v>24.2</v>
      </c>
      <c r="H12" s="5">
        <f>VLOOKUP(A12,'Digest Table'!$B$2:$H$52,2,FALSE)</f>
        <v>32</v>
      </c>
      <c r="I12" s="5">
        <f t="shared" si="1"/>
        <v>0.32</v>
      </c>
      <c r="J12" s="5">
        <f>VLOOKUP(A12,'Digest Table'!$B$2:$H$52,3,FALSE)</f>
        <v>24.4</v>
      </c>
      <c r="K12" s="5">
        <f>VLOOKUP(A12,'Digest Table'!$B$2:$H$52,4,FALSE)</f>
        <v>23.5</v>
      </c>
      <c r="L12" s="5">
        <f>VLOOKUP(A12,'Digest Table'!$B$2:$H$52,5,FALSE)</f>
        <v>24.9</v>
      </c>
      <c r="M12" s="5">
        <f>VLOOKUP(A12,'Digest Table'!$B$2:$H$52,6,FALSE)</f>
        <v>23.5</v>
      </c>
      <c r="N12" s="5">
        <f>VLOOKUP(A12,'Digest Table'!$B$2:$H$52,7,FALSE)</f>
        <v>24.2</v>
      </c>
      <c r="O12" s="5" t="b">
        <f t="shared" si="2"/>
        <v>1</v>
      </c>
      <c r="P12" s="5" t="b">
        <f t="shared" si="3"/>
        <v>1</v>
      </c>
      <c r="Q12" s="5" t="b">
        <f t="shared" si="4"/>
        <v>1</v>
      </c>
      <c r="R12" s="5" t="b">
        <f t="shared" si="5"/>
        <v>1</v>
      </c>
      <c r="S12" s="5" t="b">
        <f t="shared" si="6"/>
        <v>1</v>
      </c>
      <c r="T12" s="5" t="b">
        <f t="shared" si="7"/>
        <v>1</v>
      </c>
    </row>
    <row r="13" spans="1:20" x14ac:dyDescent="0.45">
      <c r="A13" s="5" t="s">
        <v>9</v>
      </c>
      <c r="B13" s="6">
        <v>0.73</v>
      </c>
      <c r="C13" s="5">
        <v>19</v>
      </c>
      <c r="D13" s="5">
        <v>19.399999999999999</v>
      </c>
      <c r="E13" s="5">
        <v>21</v>
      </c>
      <c r="F13" s="5">
        <v>19.399999999999999</v>
      </c>
      <c r="G13" s="5">
        <v>19.8</v>
      </c>
      <c r="H13" s="5">
        <f>VLOOKUP(A13,'Digest Table'!$B$2:$H$52,2,FALSE)</f>
        <v>73</v>
      </c>
      <c r="I13" s="5">
        <f t="shared" si="1"/>
        <v>0.73</v>
      </c>
      <c r="J13" s="5">
        <f>VLOOKUP(A13,'Digest Table'!$B$2:$H$52,3,FALSE)</f>
        <v>19</v>
      </c>
      <c r="K13" s="5">
        <f>VLOOKUP(A13,'Digest Table'!$B$2:$H$52,4,FALSE)</f>
        <v>19.399999999999999</v>
      </c>
      <c r="L13" s="5">
        <f>VLOOKUP(A13,'Digest Table'!$B$2:$H$52,5,FALSE)</f>
        <v>21</v>
      </c>
      <c r="M13" s="5">
        <f>VLOOKUP(A13,'Digest Table'!$B$2:$H$52,6,FALSE)</f>
        <v>19.399999999999999</v>
      </c>
      <c r="N13" s="5">
        <f>VLOOKUP(A13,'Digest Table'!$B$2:$H$52,7,FALSE)</f>
        <v>19.8</v>
      </c>
      <c r="O13" s="5" t="b">
        <f t="shared" si="2"/>
        <v>1</v>
      </c>
      <c r="P13" s="5" t="b">
        <f t="shared" si="3"/>
        <v>1</v>
      </c>
      <c r="Q13" s="5" t="b">
        <f t="shared" si="4"/>
        <v>1</v>
      </c>
      <c r="R13" s="5" t="b">
        <f t="shared" si="5"/>
        <v>1</v>
      </c>
      <c r="S13" s="5" t="b">
        <f t="shared" si="6"/>
        <v>1</v>
      </c>
      <c r="T13" s="5" t="b">
        <f t="shared" si="7"/>
        <v>1</v>
      </c>
    </row>
    <row r="14" spans="1:20" x14ac:dyDescent="0.45">
      <c r="A14" s="5" t="s">
        <v>10</v>
      </c>
      <c r="B14" s="6">
        <v>0.55000000000000004</v>
      </c>
      <c r="C14" s="5">
        <v>21</v>
      </c>
      <c r="D14" s="5">
        <v>20.9</v>
      </c>
      <c r="E14" s="5">
        <v>22</v>
      </c>
      <c r="F14" s="5">
        <v>21.3</v>
      </c>
      <c r="G14" s="5">
        <v>21.4</v>
      </c>
      <c r="H14" s="5">
        <f>VLOOKUP(A14,'Digest Table'!$B$2:$H$52,2,FALSE)</f>
        <v>55</v>
      </c>
      <c r="I14" s="5">
        <f t="shared" si="1"/>
        <v>0.55000000000000004</v>
      </c>
      <c r="J14" s="5">
        <f>VLOOKUP(A14,'Digest Table'!$B$2:$H$52,3,FALSE)</f>
        <v>21</v>
      </c>
      <c r="K14" s="5">
        <f>VLOOKUP(A14,'Digest Table'!$B$2:$H$52,4,FALSE)</f>
        <v>20.9</v>
      </c>
      <c r="L14" s="5">
        <f>VLOOKUP(A14,'Digest Table'!$B$2:$H$52,5,FALSE)</f>
        <v>22</v>
      </c>
      <c r="M14" s="5">
        <f>VLOOKUP(A14,'Digest Table'!$B$2:$H$52,6,FALSE)</f>
        <v>21.3</v>
      </c>
      <c r="N14" s="5">
        <f>VLOOKUP(A14,'Digest Table'!$B$2:$H$52,7,FALSE)</f>
        <v>21.4</v>
      </c>
      <c r="O14" s="5" t="b">
        <f t="shared" si="2"/>
        <v>1</v>
      </c>
      <c r="P14" s="5" t="b">
        <f t="shared" si="3"/>
        <v>1</v>
      </c>
      <c r="Q14" s="5" t="b">
        <f t="shared" si="4"/>
        <v>1</v>
      </c>
      <c r="R14" s="5" t="b">
        <f t="shared" si="5"/>
        <v>1</v>
      </c>
      <c r="S14" s="5" t="b">
        <f t="shared" si="6"/>
        <v>1</v>
      </c>
      <c r="T14" s="5" t="b">
        <f t="shared" si="7"/>
        <v>1</v>
      </c>
    </row>
    <row r="15" spans="1:20" x14ac:dyDescent="0.45">
      <c r="A15" s="5" t="s">
        <v>11</v>
      </c>
      <c r="B15" s="6">
        <v>0.9</v>
      </c>
      <c r="C15" s="5">
        <v>17.8</v>
      </c>
      <c r="D15" s="5">
        <v>19.2</v>
      </c>
      <c r="E15" s="5">
        <v>19.2</v>
      </c>
      <c r="F15" s="5">
        <v>19.3</v>
      </c>
      <c r="G15" s="5">
        <v>19</v>
      </c>
      <c r="H15" s="5">
        <f>VLOOKUP(A15,'Digest Table'!$B$2:$H$52,2,FALSE)</f>
        <v>90</v>
      </c>
      <c r="I15" s="5">
        <f t="shared" si="1"/>
        <v>0.9</v>
      </c>
      <c r="J15" s="5">
        <f>VLOOKUP(A15,'Digest Table'!$B$2:$H$52,3,FALSE)</f>
        <v>17.8</v>
      </c>
      <c r="K15" s="5">
        <f>VLOOKUP(A15,'Digest Table'!$B$2:$H$52,4,FALSE)</f>
        <v>19.2</v>
      </c>
      <c r="L15" s="5">
        <f>VLOOKUP(A15,'Digest Table'!$B$2:$H$52,5,FALSE)</f>
        <v>19.2</v>
      </c>
      <c r="M15" s="5">
        <f>VLOOKUP(A15,'Digest Table'!$B$2:$H$52,6,FALSE)</f>
        <v>19.3</v>
      </c>
      <c r="N15" s="5">
        <f>VLOOKUP(A15,'Digest Table'!$B$2:$H$52,7,FALSE)</f>
        <v>19</v>
      </c>
      <c r="O15" s="5" t="b">
        <f t="shared" si="2"/>
        <v>1</v>
      </c>
      <c r="P15" s="5" t="b">
        <f t="shared" si="3"/>
        <v>1</v>
      </c>
      <c r="Q15" s="5" t="b">
        <f t="shared" si="4"/>
        <v>1</v>
      </c>
      <c r="R15" s="5" t="b">
        <f t="shared" si="5"/>
        <v>1</v>
      </c>
      <c r="S15" s="5" t="b">
        <f t="shared" si="6"/>
        <v>1</v>
      </c>
      <c r="T15" s="5" t="b">
        <f t="shared" si="7"/>
        <v>1</v>
      </c>
    </row>
    <row r="16" spans="1:20" x14ac:dyDescent="0.45">
      <c r="A16" s="5" t="s">
        <v>12</v>
      </c>
      <c r="B16" s="6">
        <v>0.38</v>
      </c>
      <c r="C16" s="5">
        <v>21.9</v>
      </c>
      <c r="D16" s="5">
        <v>21.8</v>
      </c>
      <c r="E16" s="5">
        <v>23</v>
      </c>
      <c r="F16" s="5">
        <v>22.1</v>
      </c>
      <c r="G16" s="5">
        <v>22.3</v>
      </c>
      <c r="H16" s="5">
        <f>VLOOKUP(A16,'Digest Table'!$B$2:$H$52,2,FALSE)</f>
        <v>38</v>
      </c>
      <c r="I16" s="5">
        <f t="shared" si="1"/>
        <v>0.38</v>
      </c>
      <c r="J16" s="5">
        <f>VLOOKUP(A16,'Digest Table'!$B$2:$H$52,3,FALSE)</f>
        <v>21.9</v>
      </c>
      <c r="K16" s="5">
        <f>VLOOKUP(A16,'Digest Table'!$B$2:$H$52,4,FALSE)</f>
        <v>21.8</v>
      </c>
      <c r="L16" s="5">
        <f>VLOOKUP(A16,'Digest Table'!$B$2:$H$52,5,FALSE)</f>
        <v>23</v>
      </c>
      <c r="M16" s="5">
        <f>VLOOKUP(A16,'Digest Table'!$B$2:$H$52,6,FALSE)</f>
        <v>22.1</v>
      </c>
      <c r="N16" s="5">
        <f>VLOOKUP(A16,'Digest Table'!$B$2:$H$52,7,FALSE)</f>
        <v>22.3</v>
      </c>
      <c r="O16" s="5" t="b">
        <f t="shared" si="2"/>
        <v>1</v>
      </c>
      <c r="P16" s="5" t="b">
        <f t="shared" si="3"/>
        <v>1</v>
      </c>
      <c r="Q16" s="5" t="b">
        <f t="shared" si="4"/>
        <v>1</v>
      </c>
      <c r="R16" s="5" t="b">
        <f t="shared" si="5"/>
        <v>1</v>
      </c>
      <c r="S16" s="5" t="b">
        <f t="shared" si="6"/>
        <v>1</v>
      </c>
      <c r="T16" s="5" t="b">
        <f t="shared" si="7"/>
        <v>1</v>
      </c>
    </row>
    <row r="17" spans="1:20" x14ac:dyDescent="0.45">
      <c r="A17" s="5" t="s">
        <v>31</v>
      </c>
      <c r="B17" s="6">
        <v>0.93</v>
      </c>
      <c r="C17" s="5">
        <v>21</v>
      </c>
      <c r="D17" s="5">
        <v>21.2</v>
      </c>
      <c r="E17" s="5">
        <v>21.6</v>
      </c>
      <c r="F17" s="5">
        <v>21.3</v>
      </c>
      <c r="G17" s="5">
        <v>21.4</v>
      </c>
      <c r="H17" s="5">
        <f>VLOOKUP(A17,'Digest Table'!$B$2:$H$52,2,FALSE)</f>
        <v>93</v>
      </c>
      <c r="I17" s="5">
        <f t="shared" si="1"/>
        <v>0.93</v>
      </c>
      <c r="J17" s="5">
        <f>VLOOKUP(A17,'Digest Table'!$B$2:$H$52,3,FALSE)</f>
        <v>21</v>
      </c>
      <c r="K17" s="5">
        <f>VLOOKUP(A17,'Digest Table'!$B$2:$H$52,4,FALSE)</f>
        <v>21.2</v>
      </c>
      <c r="L17" s="5">
        <f>VLOOKUP(A17,'Digest Table'!$B$2:$H$52,5,FALSE)</f>
        <v>21.6</v>
      </c>
      <c r="M17" s="5">
        <f>VLOOKUP(A17,'Digest Table'!$B$2:$H$52,6,FALSE)</f>
        <v>21.3</v>
      </c>
      <c r="N17" s="5">
        <f>VLOOKUP(A17,'Digest Table'!$B$2:$H$52,7,FALSE)</f>
        <v>21.4</v>
      </c>
      <c r="O17" s="5" t="b">
        <f t="shared" si="2"/>
        <v>1</v>
      </c>
      <c r="P17" s="5" t="b">
        <f t="shared" si="3"/>
        <v>1</v>
      </c>
      <c r="Q17" s="5" t="b">
        <f t="shared" si="4"/>
        <v>1</v>
      </c>
      <c r="R17" s="5" t="b">
        <f t="shared" si="5"/>
        <v>1</v>
      </c>
      <c r="S17" s="5" t="b">
        <f t="shared" si="6"/>
        <v>1</v>
      </c>
      <c r="T17" s="5" t="b">
        <f t="shared" si="7"/>
        <v>1</v>
      </c>
    </row>
    <row r="18" spans="1:20" x14ac:dyDescent="0.45">
      <c r="A18" s="5" t="s">
        <v>13</v>
      </c>
      <c r="B18" s="6">
        <v>0.35</v>
      </c>
      <c r="C18" s="5">
        <v>22</v>
      </c>
      <c r="D18" s="5">
        <v>22.4</v>
      </c>
      <c r="E18" s="5">
        <v>23.2</v>
      </c>
      <c r="F18" s="5">
        <v>22.3</v>
      </c>
      <c r="G18" s="5">
        <v>22.6</v>
      </c>
      <c r="H18" s="5">
        <f>VLOOKUP(A18,'Digest Table'!$B$2:$H$52,2,FALSE)</f>
        <v>35</v>
      </c>
      <c r="I18" s="5">
        <f t="shared" si="1"/>
        <v>0.35</v>
      </c>
      <c r="J18" s="5">
        <f>VLOOKUP(A18,'Digest Table'!$B$2:$H$52,3,FALSE)</f>
        <v>22</v>
      </c>
      <c r="K18" s="5">
        <f>VLOOKUP(A18,'Digest Table'!$B$2:$H$52,4,FALSE)</f>
        <v>22.4</v>
      </c>
      <c r="L18" s="5">
        <f>VLOOKUP(A18,'Digest Table'!$B$2:$H$52,5,FALSE)</f>
        <v>23.2</v>
      </c>
      <c r="M18" s="5">
        <f>VLOOKUP(A18,'Digest Table'!$B$2:$H$52,6,FALSE)</f>
        <v>22.3</v>
      </c>
      <c r="N18" s="5">
        <f>VLOOKUP(A18,'Digest Table'!$B$2:$H$52,7,FALSE)</f>
        <v>22.6</v>
      </c>
      <c r="O18" s="5" t="b">
        <f t="shared" si="2"/>
        <v>1</v>
      </c>
      <c r="P18" s="5" t="b">
        <f t="shared" si="3"/>
        <v>1</v>
      </c>
      <c r="Q18" s="5" t="b">
        <f t="shared" si="4"/>
        <v>1</v>
      </c>
      <c r="R18" s="5" t="b">
        <f t="shared" si="5"/>
        <v>1</v>
      </c>
      <c r="S18" s="5" t="b">
        <f t="shared" si="6"/>
        <v>1</v>
      </c>
      <c r="T18" s="5" t="b">
        <f t="shared" si="7"/>
        <v>1</v>
      </c>
    </row>
    <row r="19" spans="1:20" x14ac:dyDescent="0.45">
      <c r="A19" s="5" t="s">
        <v>14</v>
      </c>
      <c r="B19" s="6">
        <v>0.67</v>
      </c>
      <c r="C19" s="5">
        <v>21.2</v>
      </c>
      <c r="D19" s="5">
        <v>21.3</v>
      </c>
      <c r="E19" s="5">
        <v>22.6</v>
      </c>
      <c r="F19" s="5">
        <v>22.1</v>
      </c>
      <c r="G19" s="5">
        <v>21.9</v>
      </c>
      <c r="H19" s="5">
        <f>VLOOKUP(A19,'Digest Table'!$B$2:$H$52,2,FALSE)</f>
        <v>67</v>
      </c>
      <c r="I19" s="5">
        <f t="shared" si="1"/>
        <v>0.67</v>
      </c>
      <c r="J19" s="5">
        <f>VLOOKUP(A19,'Digest Table'!$B$2:$H$52,3,FALSE)</f>
        <v>21.2</v>
      </c>
      <c r="K19" s="5">
        <f>VLOOKUP(A19,'Digest Table'!$B$2:$H$52,4,FALSE)</f>
        <v>21.3</v>
      </c>
      <c r="L19" s="5">
        <f>VLOOKUP(A19,'Digest Table'!$B$2:$H$52,5,FALSE)</f>
        <v>22.6</v>
      </c>
      <c r="M19" s="5">
        <f>VLOOKUP(A19,'Digest Table'!$B$2:$H$52,6,FALSE)</f>
        <v>22.1</v>
      </c>
      <c r="N19" s="5">
        <f>VLOOKUP(A19,'Digest Table'!$B$2:$H$52,7,FALSE)</f>
        <v>21.9</v>
      </c>
      <c r="O19" s="5" t="b">
        <f t="shared" si="2"/>
        <v>1</v>
      </c>
      <c r="P19" s="5" t="b">
        <f t="shared" si="3"/>
        <v>1</v>
      </c>
      <c r="Q19" s="5" t="b">
        <f t="shared" si="4"/>
        <v>1</v>
      </c>
      <c r="R19" s="5" t="b">
        <f t="shared" si="5"/>
        <v>1</v>
      </c>
      <c r="S19" s="5" t="b">
        <f t="shared" si="6"/>
        <v>1</v>
      </c>
      <c r="T19" s="5" t="b">
        <f t="shared" si="7"/>
        <v>1</v>
      </c>
    </row>
    <row r="20" spans="1:20" x14ac:dyDescent="0.45">
      <c r="A20" s="5" t="s">
        <v>15</v>
      </c>
      <c r="B20" s="6">
        <v>0.73</v>
      </c>
      <c r="C20" s="5">
        <v>21.1</v>
      </c>
      <c r="D20" s="5">
        <v>21.3</v>
      </c>
      <c r="E20" s="5">
        <v>22.3</v>
      </c>
      <c r="F20" s="5">
        <v>21.7</v>
      </c>
      <c r="G20" s="5">
        <v>21.7</v>
      </c>
      <c r="H20" s="5">
        <f>VLOOKUP(A20,'Digest Table'!$B$2:$H$52,2,FALSE)</f>
        <v>73</v>
      </c>
      <c r="I20" s="5">
        <f t="shared" si="1"/>
        <v>0.73</v>
      </c>
      <c r="J20" s="5">
        <f>VLOOKUP(A20,'Digest Table'!$B$2:$H$52,3,FALSE)</f>
        <v>21.1</v>
      </c>
      <c r="K20" s="5">
        <f>VLOOKUP(A20,'Digest Table'!$B$2:$H$52,4,FALSE)</f>
        <v>21.3</v>
      </c>
      <c r="L20" s="5">
        <f>VLOOKUP(A20,'Digest Table'!$B$2:$H$52,5,FALSE)</f>
        <v>22.3</v>
      </c>
      <c r="M20" s="5">
        <f>VLOOKUP(A20,'Digest Table'!$B$2:$H$52,6,FALSE)</f>
        <v>21.7</v>
      </c>
      <c r="N20" s="5">
        <f>VLOOKUP(A20,'Digest Table'!$B$2:$H$52,7,FALSE)</f>
        <v>21.7</v>
      </c>
      <c r="O20" s="5" t="b">
        <f t="shared" si="2"/>
        <v>1</v>
      </c>
      <c r="P20" s="5" t="b">
        <f t="shared" si="3"/>
        <v>1</v>
      </c>
      <c r="Q20" s="5" t="b">
        <f t="shared" si="4"/>
        <v>1</v>
      </c>
      <c r="R20" s="5" t="b">
        <f t="shared" si="5"/>
        <v>1</v>
      </c>
      <c r="S20" s="5" t="b">
        <f t="shared" si="6"/>
        <v>1</v>
      </c>
      <c r="T20" s="5" t="b">
        <f t="shared" si="7"/>
        <v>1</v>
      </c>
    </row>
    <row r="21" spans="1:20" x14ac:dyDescent="0.45">
      <c r="A21" s="5" t="s">
        <v>32</v>
      </c>
      <c r="B21" s="6">
        <v>1</v>
      </c>
      <c r="C21" s="5">
        <v>19.600000000000001</v>
      </c>
      <c r="D21" s="5">
        <v>19.399999999999999</v>
      </c>
      <c r="E21" s="5">
        <v>20.5</v>
      </c>
      <c r="F21" s="5">
        <v>20.100000000000001</v>
      </c>
      <c r="G21" s="5">
        <v>20</v>
      </c>
      <c r="H21" s="5">
        <f>VLOOKUP(A21,'Digest Table'!$B$2:$H$52,2,FALSE)</f>
        <v>100</v>
      </c>
      <c r="I21" s="5">
        <f t="shared" si="1"/>
        <v>1</v>
      </c>
      <c r="J21" s="5">
        <f>VLOOKUP(A21,'Digest Table'!$B$2:$H$52,3,FALSE)</f>
        <v>19.600000000000001</v>
      </c>
      <c r="K21" s="5">
        <f>VLOOKUP(A21,'Digest Table'!$B$2:$H$52,4,FALSE)</f>
        <v>19.399999999999999</v>
      </c>
      <c r="L21" s="5">
        <f>VLOOKUP(A21,'Digest Table'!$B$2:$H$52,5,FALSE)</f>
        <v>20.5</v>
      </c>
      <c r="M21" s="5">
        <f>VLOOKUP(A21,'Digest Table'!$B$2:$H$52,6,FALSE)</f>
        <v>20.100000000000001</v>
      </c>
      <c r="N21" s="5">
        <f>VLOOKUP(A21,'Digest Table'!$B$2:$H$52,7,FALSE)</f>
        <v>20</v>
      </c>
      <c r="O21" s="5" t="b">
        <f t="shared" si="2"/>
        <v>1</v>
      </c>
      <c r="P21" s="5" t="b">
        <f t="shared" si="3"/>
        <v>1</v>
      </c>
      <c r="Q21" s="5" t="b">
        <f t="shared" si="4"/>
        <v>1</v>
      </c>
      <c r="R21" s="5" t="b">
        <f t="shared" si="5"/>
        <v>1</v>
      </c>
      <c r="S21" s="5" t="b">
        <f t="shared" si="6"/>
        <v>1</v>
      </c>
      <c r="T21" s="5" t="b">
        <f t="shared" si="7"/>
        <v>1</v>
      </c>
    </row>
    <row r="22" spans="1:20" x14ac:dyDescent="0.45">
      <c r="A22" s="5" t="s">
        <v>33</v>
      </c>
      <c r="B22" s="6">
        <v>1</v>
      </c>
      <c r="C22" s="5">
        <v>19.399999999999999</v>
      </c>
      <c r="D22" s="5">
        <v>18.8</v>
      </c>
      <c r="E22" s="5">
        <v>19.8</v>
      </c>
      <c r="F22" s="5">
        <v>19.600000000000001</v>
      </c>
      <c r="G22" s="5">
        <v>19.5</v>
      </c>
      <c r="H22" s="5">
        <f>VLOOKUP(A22,'Digest Table'!$B$2:$H$52,2,FALSE)</f>
        <v>100</v>
      </c>
      <c r="I22" s="5">
        <f t="shared" si="1"/>
        <v>1</v>
      </c>
      <c r="J22" s="5">
        <f>VLOOKUP(A22,'Digest Table'!$B$2:$H$52,3,FALSE)</f>
        <v>19.399999999999999</v>
      </c>
      <c r="K22" s="5">
        <f>VLOOKUP(A22,'Digest Table'!$B$2:$H$52,4,FALSE)</f>
        <v>18.8</v>
      </c>
      <c r="L22" s="5">
        <f>VLOOKUP(A22,'Digest Table'!$B$2:$H$52,5,FALSE)</f>
        <v>19.8</v>
      </c>
      <c r="M22" s="5">
        <f>VLOOKUP(A22,'Digest Table'!$B$2:$H$52,6,FALSE)</f>
        <v>19.600000000000001</v>
      </c>
      <c r="N22" s="5">
        <f>VLOOKUP(A22,'Digest Table'!$B$2:$H$52,7,FALSE)</f>
        <v>19.5</v>
      </c>
      <c r="O22" s="5" t="b">
        <f t="shared" si="2"/>
        <v>1</v>
      </c>
      <c r="P22" s="5" t="b">
        <f t="shared" si="3"/>
        <v>1</v>
      </c>
      <c r="Q22" s="5" t="b">
        <f t="shared" si="4"/>
        <v>1</v>
      </c>
      <c r="R22" s="5" t="b">
        <f t="shared" si="5"/>
        <v>1</v>
      </c>
      <c r="S22" s="5" t="b">
        <f t="shared" si="6"/>
        <v>1</v>
      </c>
      <c r="T22" s="5" t="b">
        <f t="shared" si="7"/>
        <v>1</v>
      </c>
    </row>
    <row r="23" spans="1:20" x14ac:dyDescent="0.45">
      <c r="A23" s="5" t="s">
        <v>16</v>
      </c>
      <c r="B23" s="6">
        <v>0.08</v>
      </c>
      <c r="C23" s="5">
        <v>24.2</v>
      </c>
      <c r="D23" s="5">
        <v>24</v>
      </c>
      <c r="E23" s="5">
        <v>24.8</v>
      </c>
      <c r="F23" s="5">
        <v>23.7</v>
      </c>
      <c r="G23" s="5">
        <v>24.3</v>
      </c>
      <c r="H23" s="5">
        <f>VLOOKUP(A23,'Digest Table'!$B$2:$H$52,2,FALSE)</f>
        <v>8</v>
      </c>
      <c r="I23" s="5">
        <f t="shared" si="1"/>
        <v>0.08</v>
      </c>
      <c r="J23" s="5">
        <f>VLOOKUP(A23,'Digest Table'!$B$2:$H$52,3,FALSE)</f>
        <v>24.2</v>
      </c>
      <c r="K23" s="5">
        <f>VLOOKUP(A23,'Digest Table'!$B$2:$H$52,4,FALSE)</f>
        <v>24</v>
      </c>
      <c r="L23" s="5">
        <f>VLOOKUP(A23,'Digest Table'!$B$2:$H$52,5,FALSE)</f>
        <v>24.8</v>
      </c>
      <c r="M23" s="5">
        <f>VLOOKUP(A23,'Digest Table'!$B$2:$H$52,6,FALSE)</f>
        <v>23.7</v>
      </c>
      <c r="N23" s="5">
        <f>VLOOKUP(A23,'Digest Table'!$B$2:$H$52,7,FALSE)</f>
        <v>24.3</v>
      </c>
      <c r="O23" s="5" t="b">
        <f t="shared" si="2"/>
        <v>1</v>
      </c>
      <c r="P23" s="5" t="b">
        <f t="shared" si="3"/>
        <v>1</v>
      </c>
      <c r="Q23" s="5" t="b">
        <f t="shared" si="4"/>
        <v>1</v>
      </c>
      <c r="R23" s="5" t="b">
        <f t="shared" si="5"/>
        <v>1</v>
      </c>
      <c r="S23" s="5" t="b">
        <f t="shared" si="6"/>
        <v>1</v>
      </c>
      <c r="T23" s="5" t="b">
        <f t="shared" si="7"/>
        <v>1</v>
      </c>
    </row>
    <row r="24" spans="1:20" x14ac:dyDescent="0.45">
      <c r="A24" s="5" t="s">
        <v>34</v>
      </c>
      <c r="B24" s="6">
        <v>0.28000000000000003</v>
      </c>
      <c r="C24" s="5">
        <v>23.3</v>
      </c>
      <c r="D24" s="5">
        <v>23.1</v>
      </c>
      <c r="E24" s="5">
        <v>24.2</v>
      </c>
      <c r="F24" s="9">
        <v>2.2999999999999998</v>
      </c>
      <c r="G24" s="5">
        <v>23.6</v>
      </c>
      <c r="H24" s="5">
        <f>VLOOKUP(A24,'Digest Table'!$B$2:$H$52,2,FALSE)</f>
        <v>28</v>
      </c>
      <c r="I24" s="5">
        <f t="shared" si="1"/>
        <v>0.28000000000000003</v>
      </c>
      <c r="J24" s="5">
        <f>VLOOKUP(A24,'Digest Table'!$B$2:$H$52,3,FALSE)</f>
        <v>23.3</v>
      </c>
      <c r="K24" s="5">
        <f>VLOOKUP(A24,'Digest Table'!$B$2:$H$52,4,FALSE)</f>
        <v>23.1</v>
      </c>
      <c r="L24" s="5">
        <f>VLOOKUP(A24,'Digest Table'!$B$2:$H$52,5,FALSE)</f>
        <v>24.2</v>
      </c>
      <c r="M24" s="9">
        <f>VLOOKUP(A24,'Digest Table'!$B$2:$H$52,6,FALSE)</f>
        <v>23.2</v>
      </c>
      <c r="N24" s="5">
        <f>VLOOKUP(A24,'Digest Table'!$B$2:$H$52,7,FALSE)</f>
        <v>23.6</v>
      </c>
      <c r="O24" s="5" t="b">
        <f t="shared" si="2"/>
        <v>1</v>
      </c>
      <c r="P24" s="5" t="b">
        <f t="shared" si="3"/>
        <v>1</v>
      </c>
      <c r="Q24" s="5" t="b">
        <f t="shared" si="4"/>
        <v>1</v>
      </c>
      <c r="R24" s="5" t="b">
        <f t="shared" si="5"/>
        <v>1</v>
      </c>
      <c r="S24" s="5" t="b">
        <f t="shared" si="6"/>
        <v>0</v>
      </c>
      <c r="T24" s="5" t="b">
        <f t="shared" si="7"/>
        <v>1</v>
      </c>
    </row>
    <row r="25" spans="1:20" x14ac:dyDescent="0.45">
      <c r="A25" s="5" t="s">
        <v>35</v>
      </c>
      <c r="B25" s="6">
        <v>0.28999999999999998</v>
      </c>
      <c r="C25" s="5">
        <v>25.4</v>
      </c>
      <c r="D25" s="5">
        <v>25.3</v>
      </c>
      <c r="E25" s="5">
        <v>25.9</v>
      </c>
      <c r="F25" s="5">
        <v>24.7</v>
      </c>
      <c r="G25" s="5">
        <v>25.4</v>
      </c>
      <c r="H25" s="5">
        <f>VLOOKUP(A25,'Digest Table'!$B$2:$H$52,2,FALSE)</f>
        <v>29</v>
      </c>
      <c r="I25" s="5">
        <f t="shared" si="1"/>
        <v>0.28999999999999998</v>
      </c>
      <c r="J25" s="5">
        <f>VLOOKUP(A25,'Digest Table'!$B$2:$H$52,3,FALSE)</f>
        <v>25.4</v>
      </c>
      <c r="K25" s="5">
        <f>VLOOKUP(A25,'Digest Table'!$B$2:$H$52,4,FALSE)</f>
        <v>25.3</v>
      </c>
      <c r="L25" s="5">
        <f>VLOOKUP(A25,'Digest Table'!$B$2:$H$52,5,FALSE)</f>
        <v>25.9</v>
      </c>
      <c r="M25" s="5">
        <f>VLOOKUP(A25,'Digest Table'!$B$2:$H$52,6,FALSE)</f>
        <v>24.7</v>
      </c>
      <c r="N25" s="5">
        <f>VLOOKUP(A25,'Digest Table'!$B$2:$H$52,7,FALSE)</f>
        <v>25.4</v>
      </c>
      <c r="O25" s="5" t="b">
        <f t="shared" si="2"/>
        <v>1</v>
      </c>
      <c r="P25" s="5" t="b">
        <f t="shared" si="3"/>
        <v>1</v>
      </c>
      <c r="Q25" s="5" t="b">
        <f t="shared" si="4"/>
        <v>1</v>
      </c>
      <c r="R25" s="5" t="b">
        <f t="shared" si="5"/>
        <v>1</v>
      </c>
      <c r="S25" s="5" t="b">
        <f t="shared" si="6"/>
        <v>1</v>
      </c>
      <c r="T25" s="5" t="b">
        <f t="shared" si="7"/>
        <v>1</v>
      </c>
    </row>
    <row r="26" spans="1:20" x14ac:dyDescent="0.45">
      <c r="A26" s="5" t="s">
        <v>36</v>
      </c>
      <c r="B26" s="6">
        <v>0.28999999999999998</v>
      </c>
      <c r="C26" s="5">
        <v>24.1</v>
      </c>
      <c r="D26" s="5">
        <v>23.7</v>
      </c>
      <c r="E26" s="5">
        <v>24.5</v>
      </c>
      <c r="F26" s="5">
        <v>23.8</v>
      </c>
      <c r="G26" s="5">
        <v>24.1</v>
      </c>
      <c r="H26" s="5">
        <f>VLOOKUP(A26,'Digest Table'!$B$2:$H$52,2,FALSE)</f>
        <v>29</v>
      </c>
      <c r="I26" s="5">
        <f t="shared" si="1"/>
        <v>0.28999999999999998</v>
      </c>
      <c r="J26" s="5">
        <f>VLOOKUP(A26,'Digest Table'!$B$2:$H$52,3,FALSE)</f>
        <v>24.1</v>
      </c>
      <c r="K26" s="5">
        <f>VLOOKUP(A26,'Digest Table'!$B$2:$H$52,4,FALSE)</f>
        <v>23.7</v>
      </c>
      <c r="L26" s="5">
        <f>VLOOKUP(A26,'Digest Table'!$B$2:$H$52,5,FALSE)</f>
        <v>24.5</v>
      </c>
      <c r="M26" s="5">
        <f>VLOOKUP(A26,'Digest Table'!$B$2:$H$52,6,FALSE)</f>
        <v>23.8</v>
      </c>
      <c r="N26" s="5">
        <f>VLOOKUP(A26,'Digest Table'!$B$2:$H$52,7,FALSE)</f>
        <v>24.1</v>
      </c>
      <c r="O26" s="5" t="b">
        <f t="shared" si="2"/>
        <v>1</v>
      </c>
      <c r="P26" s="5" t="b">
        <f t="shared" si="3"/>
        <v>1</v>
      </c>
      <c r="Q26" s="5" t="b">
        <f t="shared" si="4"/>
        <v>1</v>
      </c>
      <c r="R26" s="5" t="b">
        <f t="shared" si="5"/>
        <v>1</v>
      </c>
      <c r="S26" s="5" t="b">
        <f t="shared" si="6"/>
        <v>1</v>
      </c>
      <c r="T26" s="5" t="b">
        <f t="shared" si="7"/>
        <v>1</v>
      </c>
    </row>
    <row r="27" spans="1:20" x14ac:dyDescent="0.45">
      <c r="A27" s="5" t="s">
        <v>37</v>
      </c>
      <c r="B27" s="6">
        <v>1</v>
      </c>
      <c r="C27" s="5">
        <v>20.399999999999999</v>
      </c>
      <c r="D27" s="5">
        <v>21.5</v>
      </c>
      <c r="E27" s="5">
        <v>21.8</v>
      </c>
      <c r="F27" s="5">
        <v>21.6</v>
      </c>
      <c r="G27" s="5">
        <v>21.5</v>
      </c>
      <c r="H27" s="5">
        <f>VLOOKUP(A27,'Digest Table'!$B$2:$H$52,2,FALSE)</f>
        <v>100</v>
      </c>
      <c r="I27" s="5">
        <f t="shared" si="1"/>
        <v>1</v>
      </c>
      <c r="J27" s="5">
        <f>VLOOKUP(A27,'Digest Table'!$B$2:$H$52,3,FALSE)</f>
        <v>20.399999999999999</v>
      </c>
      <c r="K27" s="5">
        <f>VLOOKUP(A27,'Digest Table'!$B$2:$H$52,4,FALSE)</f>
        <v>21.5</v>
      </c>
      <c r="L27" s="5">
        <f>VLOOKUP(A27,'Digest Table'!$B$2:$H$52,5,FALSE)</f>
        <v>21.8</v>
      </c>
      <c r="M27" s="5">
        <f>VLOOKUP(A27,'Digest Table'!$B$2:$H$52,6,FALSE)</f>
        <v>21.6</v>
      </c>
      <c r="N27" s="5">
        <f>VLOOKUP(A27,'Digest Table'!$B$2:$H$52,7,FALSE)</f>
        <v>21.5</v>
      </c>
      <c r="O27" s="5" t="b">
        <f t="shared" si="2"/>
        <v>1</v>
      </c>
      <c r="P27" s="5" t="b">
        <f t="shared" si="3"/>
        <v>1</v>
      </c>
      <c r="Q27" s="5" t="b">
        <f t="shared" si="4"/>
        <v>1</v>
      </c>
      <c r="R27" s="5" t="b">
        <f t="shared" si="5"/>
        <v>1</v>
      </c>
      <c r="S27" s="5" t="b">
        <f t="shared" si="6"/>
        <v>1</v>
      </c>
      <c r="T27" s="5" t="b">
        <f t="shared" si="7"/>
        <v>1</v>
      </c>
    </row>
    <row r="28" spans="1:20" x14ac:dyDescent="0.45">
      <c r="A28" s="5" t="s">
        <v>38</v>
      </c>
      <c r="B28" s="6">
        <v>1</v>
      </c>
      <c r="C28" s="5">
        <v>18.2</v>
      </c>
      <c r="D28" s="5">
        <v>18.100000000000001</v>
      </c>
      <c r="E28" s="5">
        <v>18.8</v>
      </c>
      <c r="F28" s="5">
        <v>18.8</v>
      </c>
      <c r="G28" s="5">
        <v>18.600000000000001</v>
      </c>
      <c r="H28" s="5">
        <f>VLOOKUP(A28,'Digest Table'!$B$2:$H$52,2,FALSE)</f>
        <v>100</v>
      </c>
      <c r="I28" s="5">
        <f t="shared" si="1"/>
        <v>1</v>
      </c>
      <c r="J28" s="5">
        <f>VLOOKUP(A28,'Digest Table'!$B$2:$H$52,3,FALSE)</f>
        <v>18.2</v>
      </c>
      <c r="K28" s="5">
        <f>VLOOKUP(A28,'Digest Table'!$B$2:$H$52,4,FALSE)</f>
        <v>18.100000000000001</v>
      </c>
      <c r="L28" s="5">
        <f>VLOOKUP(A28,'Digest Table'!$B$2:$H$52,5,FALSE)</f>
        <v>18.8</v>
      </c>
      <c r="M28" s="5">
        <f>VLOOKUP(A28,'Digest Table'!$B$2:$H$52,6,FALSE)</f>
        <v>18.8</v>
      </c>
      <c r="N28" s="5">
        <f>VLOOKUP(A28,'Digest Table'!$B$2:$H$52,7,FALSE)</f>
        <v>18.600000000000001</v>
      </c>
      <c r="O28" s="5" t="b">
        <f t="shared" si="2"/>
        <v>1</v>
      </c>
      <c r="P28" s="5" t="b">
        <f t="shared" si="3"/>
        <v>1</v>
      </c>
      <c r="Q28" s="5" t="b">
        <f t="shared" si="4"/>
        <v>1</v>
      </c>
      <c r="R28" s="5" t="b">
        <f t="shared" si="5"/>
        <v>1</v>
      </c>
      <c r="S28" s="5" t="b">
        <f t="shared" si="6"/>
        <v>1</v>
      </c>
      <c r="T28" s="5" t="b">
        <f t="shared" si="7"/>
        <v>1</v>
      </c>
    </row>
    <row r="29" spans="1:20" x14ac:dyDescent="0.45">
      <c r="A29" s="5" t="s">
        <v>17</v>
      </c>
      <c r="B29" s="6">
        <v>1</v>
      </c>
      <c r="C29" s="5">
        <v>19.8</v>
      </c>
      <c r="D29" s="5">
        <v>19.899999999999999</v>
      </c>
      <c r="E29" s="5">
        <v>20.8</v>
      </c>
      <c r="F29" s="5">
        <v>20.5</v>
      </c>
      <c r="G29" s="5">
        <v>20.399999999999999</v>
      </c>
      <c r="H29" s="5">
        <f>VLOOKUP(A29,'Digest Table'!$B$2:$H$52,2,FALSE)</f>
        <v>100</v>
      </c>
      <c r="I29" s="5">
        <f t="shared" si="1"/>
        <v>1</v>
      </c>
      <c r="J29" s="5">
        <f>VLOOKUP(A29,'Digest Table'!$B$2:$H$52,3,FALSE)</f>
        <v>19.8</v>
      </c>
      <c r="K29" s="5">
        <f>VLOOKUP(A29,'Digest Table'!$B$2:$H$52,4,FALSE)</f>
        <v>19.899999999999999</v>
      </c>
      <c r="L29" s="5">
        <f>VLOOKUP(A29,'Digest Table'!$B$2:$H$52,5,FALSE)</f>
        <v>20.8</v>
      </c>
      <c r="M29" s="5">
        <f>VLOOKUP(A29,'Digest Table'!$B$2:$H$52,6,FALSE)</f>
        <v>20.5</v>
      </c>
      <c r="N29" s="5">
        <f>VLOOKUP(A29,'Digest Table'!$B$2:$H$52,7,FALSE)</f>
        <v>20.399999999999999</v>
      </c>
      <c r="O29" s="5" t="b">
        <f t="shared" si="2"/>
        <v>1</v>
      </c>
      <c r="P29" s="5" t="b">
        <f t="shared" si="3"/>
        <v>1</v>
      </c>
      <c r="Q29" s="5" t="b">
        <f t="shared" si="4"/>
        <v>1</v>
      </c>
      <c r="R29" s="5" t="b">
        <f t="shared" si="5"/>
        <v>1</v>
      </c>
      <c r="S29" s="5" t="b">
        <f t="shared" si="6"/>
        <v>1</v>
      </c>
      <c r="T29" s="5" t="b">
        <f t="shared" si="7"/>
        <v>1</v>
      </c>
    </row>
    <row r="30" spans="1:20" x14ac:dyDescent="0.45">
      <c r="A30" s="5" t="s">
        <v>18</v>
      </c>
      <c r="B30" s="6">
        <v>1</v>
      </c>
      <c r="C30" s="5">
        <v>19</v>
      </c>
      <c r="D30" s="5">
        <v>20.2</v>
      </c>
      <c r="E30" s="5">
        <v>21</v>
      </c>
      <c r="F30" s="5">
        <v>20.5</v>
      </c>
      <c r="G30" s="5">
        <v>20.3</v>
      </c>
      <c r="H30" s="5">
        <f>VLOOKUP(A30,'Digest Table'!$B$2:$H$52,2,FALSE)</f>
        <v>100</v>
      </c>
      <c r="I30" s="5">
        <f t="shared" si="1"/>
        <v>1</v>
      </c>
      <c r="J30" s="5">
        <f>VLOOKUP(A30,'Digest Table'!$B$2:$H$52,3,FALSE)</f>
        <v>19</v>
      </c>
      <c r="K30" s="5">
        <f>VLOOKUP(A30,'Digest Table'!$B$2:$H$52,4,FALSE)</f>
        <v>20.2</v>
      </c>
      <c r="L30" s="5">
        <f>VLOOKUP(A30,'Digest Table'!$B$2:$H$52,5,FALSE)</f>
        <v>21</v>
      </c>
      <c r="M30" s="5">
        <f>VLOOKUP(A30,'Digest Table'!$B$2:$H$52,6,FALSE)</f>
        <v>20.5</v>
      </c>
      <c r="N30" s="5">
        <f>VLOOKUP(A30,'Digest Table'!$B$2:$H$52,7,FALSE)</f>
        <v>20.3</v>
      </c>
      <c r="O30" s="5" t="b">
        <f t="shared" si="2"/>
        <v>1</v>
      </c>
      <c r="P30" s="5" t="b">
        <f t="shared" si="3"/>
        <v>1</v>
      </c>
      <c r="Q30" s="5" t="b">
        <f t="shared" si="4"/>
        <v>1</v>
      </c>
      <c r="R30" s="5" t="b">
        <f t="shared" si="5"/>
        <v>1</v>
      </c>
      <c r="S30" s="5" t="b">
        <f t="shared" si="6"/>
        <v>1</v>
      </c>
      <c r="T30" s="5" t="b">
        <f t="shared" si="7"/>
        <v>1</v>
      </c>
    </row>
    <row r="31" spans="1:20" x14ac:dyDescent="0.45">
      <c r="A31" s="5" t="s">
        <v>39</v>
      </c>
      <c r="B31" s="6">
        <v>0.84</v>
      </c>
      <c r="C31" s="5">
        <v>20.9</v>
      </c>
      <c r="D31" s="5">
        <v>20.9</v>
      </c>
      <c r="E31" s="5">
        <v>21.9</v>
      </c>
      <c r="F31" s="5">
        <v>21.5</v>
      </c>
      <c r="G31" s="5">
        <v>21.4</v>
      </c>
      <c r="H31" s="5">
        <f>VLOOKUP(A31,'Digest Table'!$B$2:$H$52,2,FALSE)</f>
        <v>84</v>
      </c>
      <c r="I31" s="5">
        <f t="shared" si="1"/>
        <v>0.84</v>
      </c>
      <c r="J31" s="5">
        <f>VLOOKUP(A31,'Digest Table'!$B$2:$H$52,3,FALSE)</f>
        <v>20.9</v>
      </c>
      <c r="K31" s="5">
        <f>VLOOKUP(A31,'Digest Table'!$B$2:$H$52,4,FALSE)</f>
        <v>20.9</v>
      </c>
      <c r="L31" s="5">
        <f>VLOOKUP(A31,'Digest Table'!$B$2:$H$52,5,FALSE)</f>
        <v>21.9</v>
      </c>
      <c r="M31" s="5">
        <f>VLOOKUP(A31,'Digest Table'!$B$2:$H$52,6,FALSE)</f>
        <v>21.5</v>
      </c>
      <c r="N31" s="5">
        <f>VLOOKUP(A31,'Digest Table'!$B$2:$H$52,7,FALSE)</f>
        <v>21.4</v>
      </c>
      <c r="O31" s="5" t="b">
        <f t="shared" si="2"/>
        <v>1</v>
      </c>
      <c r="P31" s="5" t="b">
        <f t="shared" si="3"/>
        <v>1</v>
      </c>
      <c r="Q31" s="5" t="b">
        <f t="shared" si="4"/>
        <v>1</v>
      </c>
      <c r="R31" s="5" t="b">
        <f t="shared" si="5"/>
        <v>1</v>
      </c>
      <c r="S31" s="5" t="b">
        <f t="shared" si="6"/>
        <v>1</v>
      </c>
      <c r="T31" s="5" t="b">
        <f t="shared" si="7"/>
        <v>1</v>
      </c>
    </row>
    <row r="32" spans="1:20" x14ac:dyDescent="0.45">
      <c r="A32" s="5" t="s">
        <v>19</v>
      </c>
      <c r="B32" s="6">
        <v>1</v>
      </c>
      <c r="C32" s="5">
        <v>16.3</v>
      </c>
      <c r="D32" s="5">
        <v>18</v>
      </c>
      <c r="E32" s="5">
        <v>18.100000000000001</v>
      </c>
      <c r="F32" s="5">
        <v>18.2</v>
      </c>
      <c r="G32" s="5">
        <v>17.8</v>
      </c>
      <c r="H32" s="5">
        <f>VLOOKUP(A32,'Digest Table'!$B$2:$H$52,2,FALSE)</f>
        <v>100</v>
      </c>
      <c r="I32" s="5">
        <f t="shared" si="1"/>
        <v>1</v>
      </c>
      <c r="J32" s="5">
        <f>VLOOKUP(A32,'Digest Table'!$B$2:$H$52,3,FALSE)</f>
        <v>16.3</v>
      </c>
      <c r="K32" s="5">
        <f>VLOOKUP(A32,'Digest Table'!$B$2:$H$52,4,FALSE)</f>
        <v>18</v>
      </c>
      <c r="L32" s="5">
        <f>VLOOKUP(A32,'Digest Table'!$B$2:$H$52,5,FALSE)</f>
        <v>18.100000000000001</v>
      </c>
      <c r="M32" s="5">
        <f>VLOOKUP(A32,'Digest Table'!$B$2:$H$52,6,FALSE)</f>
        <v>18.2</v>
      </c>
      <c r="N32" s="5">
        <f>VLOOKUP(A32,'Digest Table'!$B$2:$H$52,7,FALSE)</f>
        <v>17.8</v>
      </c>
      <c r="O32" s="5" t="b">
        <f t="shared" si="2"/>
        <v>1</v>
      </c>
      <c r="P32" s="5" t="b">
        <f t="shared" si="3"/>
        <v>1</v>
      </c>
      <c r="Q32" s="5" t="b">
        <f t="shared" si="4"/>
        <v>1</v>
      </c>
      <c r="R32" s="5" t="b">
        <f t="shared" si="5"/>
        <v>1</v>
      </c>
      <c r="S32" s="5" t="b">
        <f t="shared" si="6"/>
        <v>1</v>
      </c>
      <c r="T32" s="5" t="b">
        <f t="shared" si="7"/>
        <v>1</v>
      </c>
    </row>
    <row r="33" spans="1:20" x14ac:dyDescent="0.45">
      <c r="A33" s="5" t="s">
        <v>40</v>
      </c>
      <c r="B33" s="6">
        <v>0.18</v>
      </c>
      <c r="C33" s="5">
        <v>25.4</v>
      </c>
      <c r="D33" s="5">
        <v>25.1</v>
      </c>
      <c r="E33" s="5">
        <v>26</v>
      </c>
      <c r="F33" s="5">
        <v>24.9</v>
      </c>
      <c r="G33" s="5">
        <v>25.5</v>
      </c>
      <c r="H33" s="5">
        <f>VLOOKUP(A33,'Digest Table'!$B$2:$H$52,2,FALSE)</f>
        <v>18</v>
      </c>
      <c r="I33" s="5">
        <f t="shared" si="1"/>
        <v>0.18</v>
      </c>
      <c r="J33" s="5">
        <f>VLOOKUP(A33,'Digest Table'!$B$2:$H$52,3,FALSE)</f>
        <v>25.4</v>
      </c>
      <c r="K33" s="5">
        <f>VLOOKUP(A33,'Digest Table'!$B$2:$H$52,4,FALSE)</f>
        <v>25.1</v>
      </c>
      <c r="L33" s="5">
        <f>VLOOKUP(A33,'Digest Table'!$B$2:$H$52,5,FALSE)</f>
        <v>26</v>
      </c>
      <c r="M33" s="5">
        <f>VLOOKUP(A33,'Digest Table'!$B$2:$H$52,6,FALSE)</f>
        <v>24.9</v>
      </c>
      <c r="N33" s="5">
        <f>VLOOKUP(A33,'Digest Table'!$B$2:$H$52,7,FALSE)</f>
        <v>25.5</v>
      </c>
      <c r="O33" s="5" t="b">
        <f t="shared" si="2"/>
        <v>1</v>
      </c>
      <c r="P33" s="5" t="b">
        <f t="shared" si="3"/>
        <v>1</v>
      </c>
      <c r="Q33" s="5" t="b">
        <f t="shared" si="4"/>
        <v>1</v>
      </c>
      <c r="R33" s="5" t="b">
        <f t="shared" si="5"/>
        <v>1</v>
      </c>
      <c r="S33" s="5" t="b">
        <f t="shared" si="6"/>
        <v>1</v>
      </c>
      <c r="T33" s="5" t="b">
        <f t="shared" si="7"/>
        <v>1</v>
      </c>
    </row>
    <row r="34" spans="1:20" x14ac:dyDescent="0.45">
      <c r="A34" s="5" t="s">
        <v>41</v>
      </c>
      <c r="B34" s="6">
        <v>0.34</v>
      </c>
      <c r="C34" s="5">
        <v>23.8</v>
      </c>
      <c r="D34" s="5">
        <v>23.8</v>
      </c>
      <c r="E34" s="5">
        <v>24.1</v>
      </c>
      <c r="F34" s="5">
        <v>23.2</v>
      </c>
      <c r="G34" s="5">
        <v>23.9</v>
      </c>
      <c r="H34" s="5">
        <f>VLOOKUP(A34,'Digest Table'!$B$2:$H$52,2,FALSE)</f>
        <v>34</v>
      </c>
      <c r="I34" s="5">
        <f t="shared" si="1"/>
        <v>0.34</v>
      </c>
      <c r="J34" s="5">
        <f>VLOOKUP(A34,'Digest Table'!$B$2:$H$52,3,FALSE)</f>
        <v>23.8</v>
      </c>
      <c r="K34" s="5">
        <f>VLOOKUP(A34,'Digest Table'!$B$2:$H$52,4,FALSE)</f>
        <v>23.8</v>
      </c>
      <c r="L34" s="5">
        <f>VLOOKUP(A34,'Digest Table'!$B$2:$H$52,5,FALSE)</f>
        <v>24.1</v>
      </c>
      <c r="M34" s="5">
        <f>VLOOKUP(A34,'Digest Table'!$B$2:$H$52,6,FALSE)</f>
        <v>23.2</v>
      </c>
      <c r="N34" s="5">
        <f>VLOOKUP(A34,'Digest Table'!$B$2:$H$52,7,FALSE)</f>
        <v>23.9</v>
      </c>
      <c r="O34" s="5" t="b">
        <f t="shared" si="2"/>
        <v>1</v>
      </c>
      <c r="P34" s="5" t="b">
        <f t="shared" si="3"/>
        <v>1</v>
      </c>
      <c r="Q34" s="5" t="b">
        <f t="shared" si="4"/>
        <v>1</v>
      </c>
      <c r="R34" s="5" t="b">
        <f t="shared" si="5"/>
        <v>1</v>
      </c>
      <c r="S34" s="5" t="b">
        <f t="shared" si="6"/>
        <v>1</v>
      </c>
      <c r="T34" s="5" t="b">
        <f t="shared" si="7"/>
        <v>1</v>
      </c>
    </row>
    <row r="35" spans="1:20" x14ac:dyDescent="0.45">
      <c r="A35" s="5" t="s">
        <v>42</v>
      </c>
      <c r="B35" s="6">
        <v>0.66</v>
      </c>
      <c r="C35" s="5">
        <v>18.600000000000001</v>
      </c>
      <c r="D35" s="5">
        <v>19.399999999999999</v>
      </c>
      <c r="E35" s="5">
        <v>20.399999999999999</v>
      </c>
      <c r="F35" s="5">
        <v>20</v>
      </c>
      <c r="G35" s="5">
        <v>19.7</v>
      </c>
      <c r="H35" s="5">
        <f>VLOOKUP(A35,'Digest Table'!$B$2:$H$52,2,FALSE)</f>
        <v>66</v>
      </c>
      <c r="I35" s="5">
        <f t="shared" si="1"/>
        <v>0.66</v>
      </c>
      <c r="J35" s="5">
        <f>VLOOKUP(A35,'Digest Table'!$B$2:$H$52,3,FALSE)</f>
        <v>18.600000000000001</v>
      </c>
      <c r="K35" s="5">
        <f>VLOOKUP(A35,'Digest Table'!$B$2:$H$52,4,FALSE)</f>
        <v>19.399999999999999</v>
      </c>
      <c r="L35" s="5">
        <f>VLOOKUP(A35,'Digest Table'!$B$2:$H$52,5,FALSE)</f>
        <v>20.399999999999999</v>
      </c>
      <c r="M35" s="5">
        <f>VLOOKUP(A35,'Digest Table'!$B$2:$H$52,6,FALSE)</f>
        <v>20</v>
      </c>
      <c r="N35" s="5">
        <f>VLOOKUP(A35,'Digest Table'!$B$2:$H$52,7,FALSE)</f>
        <v>19.7</v>
      </c>
      <c r="O35" s="5" t="b">
        <f t="shared" si="2"/>
        <v>1</v>
      </c>
      <c r="P35" s="5" t="b">
        <f t="shared" si="3"/>
        <v>1</v>
      </c>
      <c r="Q35" s="5" t="b">
        <f t="shared" si="4"/>
        <v>1</v>
      </c>
      <c r="R35" s="5" t="b">
        <f t="shared" si="5"/>
        <v>1</v>
      </c>
      <c r="S35" s="5" t="b">
        <f t="shared" si="6"/>
        <v>1</v>
      </c>
      <c r="T35" s="5" t="b">
        <f t="shared" si="7"/>
        <v>1</v>
      </c>
    </row>
    <row r="36" spans="1:20" x14ac:dyDescent="0.45">
      <c r="A36" s="5" t="s">
        <v>43</v>
      </c>
      <c r="B36" s="6">
        <v>0.31</v>
      </c>
      <c r="C36" s="5">
        <v>23.8</v>
      </c>
      <c r="D36" s="5">
        <v>24</v>
      </c>
      <c r="E36" s="5">
        <v>24.6</v>
      </c>
      <c r="F36" s="5">
        <v>23.9</v>
      </c>
      <c r="G36" s="5">
        <v>24.2</v>
      </c>
      <c r="H36" s="5">
        <f>VLOOKUP(A36,'Digest Table'!$B$2:$H$52,2,FALSE)</f>
        <v>31</v>
      </c>
      <c r="I36" s="5">
        <f t="shared" si="1"/>
        <v>0.31</v>
      </c>
      <c r="J36" s="5">
        <f>VLOOKUP(A36,'Digest Table'!$B$2:$H$52,3,FALSE)</f>
        <v>23.8</v>
      </c>
      <c r="K36" s="5">
        <f>VLOOKUP(A36,'Digest Table'!$B$2:$H$52,4,FALSE)</f>
        <v>24</v>
      </c>
      <c r="L36" s="5">
        <f>VLOOKUP(A36,'Digest Table'!$B$2:$H$52,5,FALSE)</f>
        <v>24.6</v>
      </c>
      <c r="M36" s="5">
        <f>VLOOKUP(A36,'Digest Table'!$B$2:$H$52,6,FALSE)</f>
        <v>23.9</v>
      </c>
      <c r="N36" s="5">
        <f>VLOOKUP(A36,'Digest Table'!$B$2:$H$52,7,FALSE)</f>
        <v>24.2</v>
      </c>
      <c r="O36" s="5" t="b">
        <f t="shared" si="2"/>
        <v>1</v>
      </c>
      <c r="P36" s="5" t="b">
        <f t="shared" si="3"/>
        <v>1</v>
      </c>
      <c r="Q36" s="5" t="b">
        <f t="shared" si="4"/>
        <v>1</v>
      </c>
      <c r="R36" s="5" t="b">
        <f t="shared" si="5"/>
        <v>1</v>
      </c>
      <c r="S36" s="5" t="b">
        <f t="shared" si="6"/>
        <v>1</v>
      </c>
      <c r="T36" s="5" t="b">
        <f t="shared" si="7"/>
        <v>1</v>
      </c>
    </row>
    <row r="37" spans="1:20" x14ac:dyDescent="0.45">
      <c r="A37" s="5" t="s">
        <v>44</v>
      </c>
      <c r="B37" s="6">
        <v>1</v>
      </c>
      <c r="C37" s="5">
        <v>17.8</v>
      </c>
      <c r="D37" s="5">
        <v>19.3</v>
      </c>
      <c r="E37" s="5">
        <v>19.600000000000001</v>
      </c>
      <c r="F37" s="5">
        <v>19.3</v>
      </c>
      <c r="G37" s="5">
        <v>19.100000000000001</v>
      </c>
      <c r="H37" s="5">
        <f>VLOOKUP(A37,'Digest Table'!$B$2:$H$52,2,FALSE)</f>
        <v>100</v>
      </c>
      <c r="I37" s="5">
        <f t="shared" si="1"/>
        <v>1</v>
      </c>
      <c r="J37" s="5">
        <f>VLOOKUP(A37,'Digest Table'!$B$2:$H$52,3,FALSE)</f>
        <v>17.8</v>
      </c>
      <c r="K37" s="5">
        <f>VLOOKUP(A37,'Digest Table'!$B$2:$H$52,4,FALSE)</f>
        <v>19.3</v>
      </c>
      <c r="L37" s="5">
        <f>VLOOKUP(A37,'Digest Table'!$B$2:$H$52,5,FALSE)</f>
        <v>19.600000000000001</v>
      </c>
      <c r="M37" s="5">
        <f>VLOOKUP(A37,'Digest Table'!$B$2:$H$52,6,FALSE)</f>
        <v>19.3</v>
      </c>
      <c r="N37" s="5">
        <f>VLOOKUP(A37,'Digest Table'!$B$2:$H$52,7,FALSE)</f>
        <v>19.100000000000001</v>
      </c>
      <c r="O37" s="5" t="b">
        <f t="shared" si="2"/>
        <v>1</v>
      </c>
      <c r="P37" s="5" t="b">
        <f t="shared" si="3"/>
        <v>1</v>
      </c>
      <c r="Q37" s="5" t="b">
        <f t="shared" si="4"/>
        <v>1</v>
      </c>
      <c r="R37" s="5" t="b">
        <f t="shared" si="5"/>
        <v>1</v>
      </c>
      <c r="S37" s="5" t="b">
        <f t="shared" si="6"/>
        <v>1</v>
      </c>
      <c r="T37" s="5" t="b">
        <f t="shared" si="7"/>
        <v>1</v>
      </c>
    </row>
    <row r="38" spans="1:20" x14ac:dyDescent="0.45">
      <c r="A38" s="5" t="s">
        <v>45</v>
      </c>
      <c r="B38" s="6">
        <v>0.98</v>
      </c>
      <c r="C38" s="5">
        <v>19</v>
      </c>
      <c r="D38" s="5">
        <v>20.399999999999999</v>
      </c>
      <c r="E38" s="5">
        <v>20.5</v>
      </c>
      <c r="F38" s="5">
        <v>20.6</v>
      </c>
      <c r="G38" s="5">
        <v>20.3</v>
      </c>
      <c r="H38" s="5">
        <f>VLOOKUP(A38,'Digest Table'!$B$2:$H$52,2,FALSE)</f>
        <v>98</v>
      </c>
      <c r="I38" s="5">
        <f t="shared" si="1"/>
        <v>0.98</v>
      </c>
      <c r="J38" s="5">
        <f>VLOOKUP(A38,'Digest Table'!$B$2:$H$52,3,FALSE)</f>
        <v>19</v>
      </c>
      <c r="K38" s="5">
        <f>VLOOKUP(A38,'Digest Table'!$B$2:$H$52,4,FALSE)</f>
        <v>20.399999999999999</v>
      </c>
      <c r="L38" s="5">
        <f>VLOOKUP(A38,'Digest Table'!$B$2:$H$52,5,FALSE)</f>
        <v>20.5</v>
      </c>
      <c r="M38" s="5">
        <f>VLOOKUP(A38,'Digest Table'!$B$2:$H$52,6,FALSE)</f>
        <v>20.6</v>
      </c>
      <c r="N38" s="5">
        <f>VLOOKUP(A38,'Digest Table'!$B$2:$H$52,7,FALSE)</f>
        <v>20.3</v>
      </c>
      <c r="O38" s="5" t="b">
        <f t="shared" si="2"/>
        <v>1</v>
      </c>
      <c r="P38" s="5" t="b">
        <f t="shared" si="3"/>
        <v>1</v>
      </c>
      <c r="Q38" s="5" t="b">
        <f t="shared" si="4"/>
        <v>1</v>
      </c>
      <c r="R38" s="5" t="b">
        <f t="shared" si="5"/>
        <v>1</v>
      </c>
      <c r="S38" s="5" t="b">
        <f t="shared" si="6"/>
        <v>1</v>
      </c>
      <c r="T38" s="5" t="b">
        <f t="shared" si="7"/>
        <v>1</v>
      </c>
    </row>
    <row r="39" spans="1:20" x14ac:dyDescent="0.45">
      <c r="A39" s="5" t="s">
        <v>20</v>
      </c>
      <c r="B39" s="6">
        <v>0.75</v>
      </c>
      <c r="C39" s="5">
        <v>21.2</v>
      </c>
      <c r="D39" s="5">
        <v>21.6</v>
      </c>
      <c r="E39" s="5">
        <v>22.5</v>
      </c>
      <c r="F39" s="5">
        <v>22</v>
      </c>
      <c r="G39" s="5">
        <v>22</v>
      </c>
      <c r="H39" s="5">
        <f>VLOOKUP(A39,'Digest Table'!$B$2:$H$52,2,FALSE)</f>
        <v>75</v>
      </c>
      <c r="I39" s="5">
        <f t="shared" si="1"/>
        <v>0.75</v>
      </c>
      <c r="J39" s="5">
        <f>VLOOKUP(A39,'Digest Table'!$B$2:$H$52,3,FALSE)</f>
        <v>21.2</v>
      </c>
      <c r="K39" s="5">
        <f>VLOOKUP(A39,'Digest Table'!$B$2:$H$52,4,FALSE)</f>
        <v>21.6</v>
      </c>
      <c r="L39" s="5">
        <f>VLOOKUP(A39,'Digest Table'!$B$2:$H$52,5,FALSE)</f>
        <v>22.5</v>
      </c>
      <c r="M39" s="5">
        <f>VLOOKUP(A39,'Digest Table'!$B$2:$H$52,6,FALSE)</f>
        <v>22</v>
      </c>
      <c r="N39" s="5">
        <f>VLOOKUP(A39,'Digest Table'!$B$2:$H$52,7,FALSE)</f>
        <v>22</v>
      </c>
      <c r="O39" s="5" t="b">
        <f t="shared" si="2"/>
        <v>1</v>
      </c>
      <c r="P39" s="5" t="b">
        <f t="shared" si="3"/>
        <v>1</v>
      </c>
      <c r="Q39" s="5" t="b">
        <f t="shared" si="4"/>
        <v>1</v>
      </c>
      <c r="R39" s="5" t="b">
        <f t="shared" si="5"/>
        <v>1</v>
      </c>
      <c r="S39" s="5" t="b">
        <f t="shared" si="6"/>
        <v>1</v>
      </c>
      <c r="T39" s="5" t="b">
        <f t="shared" si="7"/>
        <v>1</v>
      </c>
    </row>
    <row r="40" spans="1:20" x14ac:dyDescent="0.45">
      <c r="A40" s="5" t="s">
        <v>46</v>
      </c>
      <c r="B40" s="6">
        <v>1</v>
      </c>
      <c r="C40" s="5">
        <v>18.5</v>
      </c>
      <c r="D40" s="5">
        <v>18.8</v>
      </c>
      <c r="E40" s="5">
        <v>20.100000000000001</v>
      </c>
      <c r="F40" s="5">
        <v>19.600000000000001</v>
      </c>
      <c r="G40" s="5">
        <v>19.399999999999999</v>
      </c>
      <c r="H40" s="5">
        <f>VLOOKUP(A40,'Digest Table'!$B$2:$H$52,2,FALSE)</f>
        <v>100</v>
      </c>
      <c r="I40" s="5">
        <f t="shared" si="1"/>
        <v>1</v>
      </c>
      <c r="J40" s="5">
        <f>VLOOKUP(A40,'Digest Table'!$B$2:$H$52,3,FALSE)</f>
        <v>18.5</v>
      </c>
      <c r="K40" s="5">
        <f>VLOOKUP(A40,'Digest Table'!$B$2:$H$52,4,FALSE)</f>
        <v>18.8</v>
      </c>
      <c r="L40" s="5">
        <f>VLOOKUP(A40,'Digest Table'!$B$2:$H$52,5,FALSE)</f>
        <v>20.100000000000001</v>
      </c>
      <c r="M40" s="5">
        <f>VLOOKUP(A40,'Digest Table'!$B$2:$H$52,6,FALSE)</f>
        <v>19.600000000000001</v>
      </c>
      <c r="N40" s="5">
        <f>VLOOKUP(A40,'Digest Table'!$B$2:$H$52,7,FALSE)</f>
        <v>19.399999999999999</v>
      </c>
      <c r="O40" s="5" t="b">
        <f t="shared" si="2"/>
        <v>1</v>
      </c>
      <c r="P40" s="5" t="b">
        <f t="shared" si="3"/>
        <v>1</v>
      </c>
      <c r="Q40" s="5" t="b">
        <f t="shared" si="4"/>
        <v>1</v>
      </c>
      <c r="R40" s="5" t="b">
        <f t="shared" si="5"/>
        <v>1</v>
      </c>
      <c r="S40" s="5" t="b">
        <f t="shared" si="6"/>
        <v>1</v>
      </c>
      <c r="T40" s="5" t="b">
        <f t="shared" si="7"/>
        <v>1</v>
      </c>
    </row>
    <row r="41" spans="1:20" x14ac:dyDescent="0.45">
      <c r="A41" s="5" t="s">
        <v>21</v>
      </c>
      <c r="B41" s="6">
        <v>0.4</v>
      </c>
      <c r="C41" s="5">
        <v>21.2</v>
      </c>
      <c r="D41" s="5">
        <v>21.5</v>
      </c>
      <c r="E41" s="5">
        <v>22.4</v>
      </c>
      <c r="F41" s="5">
        <v>21.7</v>
      </c>
      <c r="G41" s="5">
        <v>21.8</v>
      </c>
      <c r="H41" s="5">
        <f>VLOOKUP(A41,'Digest Table'!$B$2:$H$52,2,FALSE)</f>
        <v>40</v>
      </c>
      <c r="I41" s="5">
        <f t="shared" si="1"/>
        <v>0.4</v>
      </c>
      <c r="J41" s="5">
        <f>VLOOKUP(A41,'Digest Table'!$B$2:$H$52,3,FALSE)</f>
        <v>21.2</v>
      </c>
      <c r="K41" s="5">
        <f>VLOOKUP(A41,'Digest Table'!$B$2:$H$52,4,FALSE)</f>
        <v>21.5</v>
      </c>
      <c r="L41" s="5">
        <f>VLOOKUP(A41,'Digest Table'!$B$2:$H$52,5,FALSE)</f>
        <v>22.4</v>
      </c>
      <c r="M41" s="5">
        <f>VLOOKUP(A41,'Digest Table'!$B$2:$H$52,6,FALSE)</f>
        <v>21.7</v>
      </c>
      <c r="N41" s="5">
        <f>VLOOKUP(A41,'Digest Table'!$B$2:$H$52,7,FALSE)</f>
        <v>21.8</v>
      </c>
      <c r="O41" s="5" t="b">
        <f t="shared" si="2"/>
        <v>1</v>
      </c>
      <c r="P41" s="5" t="b">
        <f t="shared" si="3"/>
        <v>1</v>
      </c>
      <c r="Q41" s="5" t="b">
        <f t="shared" si="4"/>
        <v>1</v>
      </c>
      <c r="R41" s="5" t="b">
        <f t="shared" si="5"/>
        <v>1</v>
      </c>
      <c r="S41" s="5" t="b">
        <f t="shared" si="6"/>
        <v>1</v>
      </c>
      <c r="T41" s="5" t="b">
        <f t="shared" si="7"/>
        <v>1</v>
      </c>
    </row>
    <row r="42" spans="1:20" x14ac:dyDescent="0.45">
      <c r="A42" s="5" t="s">
        <v>47</v>
      </c>
      <c r="B42" s="6">
        <v>0.23</v>
      </c>
      <c r="C42" s="5">
        <v>23.4</v>
      </c>
      <c r="D42" s="5">
        <v>23.4</v>
      </c>
      <c r="E42" s="5">
        <v>24.2</v>
      </c>
      <c r="F42" s="5">
        <v>23.3</v>
      </c>
      <c r="G42" s="5">
        <v>23.7</v>
      </c>
      <c r="H42" s="5">
        <f>VLOOKUP(A42,'Digest Table'!$B$2:$H$52,2,FALSE)</f>
        <v>23</v>
      </c>
      <c r="I42" s="5">
        <f t="shared" si="1"/>
        <v>0.23</v>
      </c>
      <c r="J42" s="5">
        <f>VLOOKUP(A42,'Digest Table'!$B$2:$H$52,3,FALSE)</f>
        <v>23.4</v>
      </c>
      <c r="K42" s="5">
        <f>VLOOKUP(A42,'Digest Table'!$B$2:$H$52,4,FALSE)</f>
        <v>23.4</v>
      </c>
      <c r="L42" s="5">
        <f>VLOOKUP(A42,'Digest Table'!$B$2:$H$52,5,FALSE)</f>
        <v>24.2</v>
      </c>
      <c r="M42" s="5">
        <f>VLOOKUP(A42,'Digest Table'!$B$2:$H$52,6,FALSE)</f>
        <v>23.3</v>
      </c>
      <c r="N42" s="5">
        <f>VLOOKUP(A42,'Digest Table'!$B$2:$H$52,7,FALSE)</f>
        <v>23.7</v>
      </c>
      <c r="O42" s="5" t="b">
        <f t="shared" si="2"/>
        <v>1</v>
      </c>
      <c r="P42" s="5" t="b">
        <f t="shared" si="3"/>
        <v>1</v>
      </c>
      <c r="Q42" s="5" t="b">
        <f t="shared" si="4"/>
        <v>1</v>
      </c>
      <c r="R42" s="5" t="b">
        <f t="shared" si="5"/>
        <v>1</v>
      </c>
      <c r="S42" s="5" t="b">
        <f t="shared" si="6"/>
        <v>1</v>
      </c>
      <c r="T42" s="5" t="b">
        <f t="shared" si="7"/>
        <v>1</v>
      </c>
    </row>
    <row r="43" spans="1:20" x14ac:dyDescent="0.45">
      <c r="A43" s="5" t="s">
        <v>48</v>
      </c>
      <c r="B43" s="6">
        <v>0.21</v>
      </c>
      <c r="C43" s="5">
        <v>24</v>
      </c>
      <c r="D43" s="5">
        <v>23.3</v>
      </c>
      <c r="E43" s="5">
        <v>24.7</v>
      </c>
      <c r="F43" s="5">
        <v>23.4</v>
      </c>
      <c r="G43" s="5">
        <v>24</v>
      </c>
      <c r="H43" s="5">
        <f>VLOOKUP(A43,'Digest Table'!$B$2:$H$52,2,FALSE)</f>
        <v>21</v>
      </c>
      <c r="I43" s="5">
        <f t="shared" si="1"/>
        <v>0.21</v>
      </c>
      <c r="J43" s="5">
        <f>VLOOKUP(A43,'Digest Table'!$B$2:$H$52,3,FALSE)</f>
        <v>24</v>
      </c>
      <c r="K43" s="5">
        <f>VLOOKUP(A43,'Digest Table'!$B$2:$H$52,4,FALSE)</f>
        <v>23.3</v>
      </c>
      <c r="L43" s="5">
        <f>VLOOKUP(A43,'Digest Table'!$B$2:$H$52,5,FALSE)</f>
        <v>24.7</v>
      </c>
      <c r="M43" s="5">
        <f>VLOOKUP(A43,'Digest Table'!$B$2:$H$52,6,FALSE)</f>
        <v>23.4</v>
      </c>
      <c r="N43" s="5">
        <f>VLOOKUP(A43,'Digest Table'!$B$2:$H$52,7,FALSE)</f>
        <v>24</v>
      </c>
      <c r="O43" s="5" t="b">
        <f t="shared" si="2"/>
        <v>1</v>
      </c>
      <c r="P43" s="5" t="b">
        <f t="shared" si="3"/>
        <v>1</v>
      </c>
      <c r="Q43" s="5" t="b">
        <f t="shared" si="4"/>
        <v>1</v>
      </c>
      <c r="R43" s="5" t="b">
        <f t="shared" si="5"/>
        <v>1</v>
      </c>
      <c r="S43" s="5" t="b">
        <f t="shared" si="6"/>
        <v>1</v>
      </c>
      <c r="T43" s="5" t="b">
        <f t="shared" si="7"/>
        <v>1</v>
      </c>
    </row>
    <row r="44" spans="1:20" x14ac:dyDescent="0.45">
      <c r="A44" s="5" t="s">
        <v>49</v>
      </c>
      <c r="B44" s="6">
        <v>1</v>
      </c>
      <c r="C44" s="5">
        <v>17.5</v>
      </c>
      <c r="D44" s="5">
        <v>18.600000000000001</v>
      </c>
      <c r="E44" s="5">
        <v>19.100000000000001</v>
      </c>
      <c r="F44" s="5">
        <v>18.899999999999999</v>
      </c>
      <c r="G44" s="5">
        <v>18.7</v>
      </c>
      <c r="H44" s="5">
        <f>VLOOKUP(A44,'Digest Table'!$B$2:$H$52,2,FALSE)</f>
        <v>100</v>
      </c>
      <c r="I44" s="5">
        <f t="shared" si="1"/>
        <v>1</v>
      </c>
      <c r="J44" s="5">
        <f>VLOOKUP(A44,'Digest Table'!$B$2:$H$52,3,FALSE)</f>
        <v>17.5</v>
      </c>
      <c r="K44" s="5">
        <f>VLOOKUP(A44,'Digest Table'!$B$2:$H$52,4,FALSE)</f>
        <v>18.600000000000001</v>
      </c>
      <c r="L44" s="5">
        <f>VLOOKUP(A44,'Digest Table'!$B$2:$H$52,5,FALSE)</f>
        <v>19.100000000000001</v>
      </c>
      <c r="M44" s="5">
        <f>VLOOKUP(A44,'Digest Table'!$B$2:$H$52,6,FALSE)</f>
        <v>18.899999999999999</v>
      </c>
      <c r="N44" s="5">
        <f>VLOOKUP(A44,'Digest Table'!$B$2:$H$52,7,FALSE)</f>
        <v>18.7</v>
      </c>
      <c r="O44" s="5" t="b">
        <f t="shared" si="2"/>
        <v>1</v>
      </c>
      <c r="P44" s="5" t="b">
        <f t="shared" si="3"/>
        <v>1</v>
      </c>
      <c r="Q44" s="5" t="b">
        <f t="shared" si="4"/>
        <v>1</v>
      </c>
      <c r="R44" s="5" t="b">
        <f t="shared" si="5"/>
        <v>1</v>
      </c>
      <c r="S44" s="5" t="b">
        <f t="shared" si="6"/>
        <v>1</v>
      </c>
      <c r="T44" s="5" t="b">
        <f t="shared" si="7"/>
        <v>1</v>
      </c>
    </row>
    <row r="45" spans="1:20" x14ac:dyDescent="0.45">
      <c r="A45" s="5" t="s">
        <v>50</v>
      </c>
      <c r="B45" s="6">
        <v>0.8</v>
      </c>
      <c r="C45" s="5">
        <v>20.7</v>
      </c>
      <c r="D45" s="5">
        <v>21.5</v>
      </c>
      <c r="E45" s="5">
        <v>22.3</v>
      </c>
      <c r="F45" s="5">
        <v>22</v>
      </c>
      <c r="G45" s="5">
        <v>21.8</v>
      </c>
      <c r="H45" s="5">
        <f>VLOOKUP(A45,'Digest Table'!$B$2:$H$52,2,FALSE)</f>
        <v>80</v>
      </c>
      <c r="I45" s="5">
        <f t="shared" si="1"/>
        <v>0.8</v>
      </c>
      <c r="J45" s="5">
        <f>VLOOKUP(A45,'Digest Table'!$B$2:$H$52,3,FALSE)</f>
        <v>20.7</v>
      </c>
      <c r="K45" s="5">
        <f>VLOOKUP(A45,'Digest Table'!$B$2:$H$52,4,FALSE)</f>
        <v>21.5</v>
      </c>
      <c r="L45" s="5">
        <f>VLOOKUP(A45,'Digest Table'!$B$2:$H$52,5,FALSE)</f>
        <v>22.3</v>
      </c>
      <c r="M45" s="5">
        <f>VLOOKUP(A45,'Digest Table'!$B$2:$H$52,6,FALSE)</f>
        <v>22</v>
      </c>
      <c r="N45" s="5">
        <f>VLOOKUP(A45,'Digest Table'!$B$2:$H$52,7,FALSE)</f>
        <v>21.8</v>
      </c>
      <c r="O45" s="5" t="b">
        <f t="shared" si="2"/>
        <v>1</v>
      </c>
      <c r="P45" s="5" t="b">
        <f t="shared" si="3"/>
        <v>1</v>
      </c>
      <c r="Q45" s="5" t="b">
        <f t="shared" si="4"/>
        <v>1</v>
      </c>
      <c r="R45" s="5" t="b">
        <f t="shared" si="5"/>
        <v>1</v>
      </c>
      <c r="S45" s="5" t="b">
        <f t="shared" si="6"/>
        <v>1</v>
      </c>
      <c r="T45" s="5" t="b">
        <f t="shared" si="7"/>
        <v>1</v>
      </c>
    </row>
    <row r="46" spans="1:20" x14ac:dyDescent="0.45">
      <c r="A46" s="5" t="s">
        <v>51</v>
      </c>
      <c r="B46" s="6">
        <v>1</v>
      </c>
      <c r="C46" s="5">
        <v>19.5</v>
      </c>
      <c r="D46" s="5">
        <v>19.2</v>
      </c>
      <c r="E46" s="5">
        <v>20.100000000000001</v>
      </c>
      <c r="F46" s="5">
        <v>19.899999999999999</v>
      </c>
      <c r="G46" s="5">
        <v>19.8</v>
      </c>
      <c r="H46" s="5">
        <f>VLOOKUP(A46,'Digest Table'!$B$2:$H$52,2,FALSE)</f>
        <v>100</v>
      </c>
      <c r="I46" s="5">
        <f t="shared" si="1"/>
        <v>1</v>
      </c>
      <c r="J46" s="5">
        <f>VLOOKUP(A46,'Digest Table'!$B$2:$H$52,3,FALSE)</f>
        <v>19.5</v>
      </c>
      <c r="K46" s="5">
        <f>VLOOKUP(A46,'Digest Table'!$B$2:$H$52,4,FALSE)</f>
        <v>19.2</v>
      </c>
      <c r="L46" s="5">
        <f>VLOOKUP(A46,'Digest Table'!$B$2:$H$52,5,FALSE)</f>
        <v>20.100000000000001</v>
      </c>
      <c r="M46" s="5">
        <f>VLOOKUP(A46,'Digest Table'!$B$2:$H$52,6,FALSE)</f>
        <v>19.899999999999999</v>
      </c>
      <c r="N46" s="5">
        <f>VLOOKUP(A46,'Digest Table'!$B$2:$H$52,7,FALSE)</f>
        <v>19.8</v>
      </c>
      <c r="O46" s="5" t="b">
        <f t="shared" si="2"/>
        <v>1</v>
      </c>
      <c r="P46" s="5" t="b">
        <f t="shared" si="3"/>
        <v>1</v>
      </c>
      <c r="Q46" s="5" t="b">
        <f t="shared" si="4"/>
        <v>1</v>
      </c>
      <c r="R46" s="5" t="b">
        <f t="shared" si="5"/>
        <v>1</v>
      </c>
      <c r="S46" s="5" t="b">
        <f t="shared" si="6"/>
        <v>1</v>
      </c>
      <c r="T46" s="5" t="b">
        <f t="shared" si="7"/>
        <v>1</v>
      </c>
    </row>
    <row r="47" spans="1:20" x14ac:dyDescent="0.45">
      <c r="A47" s="5" t="s">
        <v>22</v>
      </c>
      <c r="B47" s="6">
        <v>0.45</v>
      </c>
      <c r="C47" s="5">
        <v>19.5</v>
      </c>
      <c r="D47" s="5">
        <v>20.7</v>
      </c>
      <c r="E47" s="5">
        <v>21.1</v>
      </c>
      <c r="F47" s="5">
        <v>20.9</v>
      </c>
      <c r="G47" s="5">
        <v>20.7</v>
      </c>
      <c r="H47" s="5">
        <f>VLOOKUP(A47,'Digest Table'!$B$2:$H$52,2,FALSE)</f>
        <v>45</v>
      </c>
      <c r="I47" s="5">
        <f t="shared" si="1"/>
        <v>0.45</v>
      </c>
      <c r="J47" s="5">
        <f>VLOOKUP(A47,'Digest Table'!$B$2:$H$52,3,FALSE)</f>
        <v>19.5</v>
      </c>
      <c r="K47" s="5">
        <f>VLOOKUP(A47,'Digest Table'!$B$2:$H$52,4,FALSE)</f>
        <v>20.7</v>
      </c>
      <c r="L47" s="5">
        <f>VLOOKUP(A47,'Digest Table'!$B$2:$H$52,5,FALSE)</f>
        <v>21.1</v>
      </c>
      <c r="M47" s="5">
        <f>VLOOKUP(A47,'Digest Table'!$B$2:$H$52,6,FALSE)</f>
        <v>20.9</v>
      </c>
      <c r="N47" s="5">
        <f>VLOOKUP(A47,'Digest Table'!$B$2:$H$52,7,FALSE)</f>
        <v>20.7</v>
      </c>
      <c r="O47" s="5" t="b">
        <f t="shared" si="2"/>
        <v>1</v>
      </c>
      <c r="P47" s="5" t="b">
        <f t="shared" si="3"/>
        <v>1</v>
      </c>
      <c r="Q47" s="5" t="b">
        <f t="shared" si="4"/>
        <v>1</v>
      </c>
      <c r="R47" s="5" t="b">
        <f t="shared" si="5"/>
        <v>1</v>
      </c>
      <c r="S47" s="5" t="b">
        <f t="shared" si="6"/>
        <v>1</v>
      </c>
      <c r="T47" s="5" t="b">
        <f t="shared" si="7"/>
        <v>1</v>
      </c>
    </row>
    <row r="48" spans="1:20" x14ac:dyDescent="0.45">
      <c r="A48" s="5" t="s">
        <v>23</v>
      </c>
      <c r="B48" s="6">
        <v>1</v>
      </c>
      <c r="C48" s="5">
        <v>19.5</v>
      </c>
      <c r="D48" s="5">
        <v>19.899999999999999</v>
      </c>
      <c r="E48" s="5">
        <v>20.8</v>
      </c>
      <c r="F48" s="5">
        <v>20.6</v>
      </c>
      <c r="G48" s="5">
        <v>20.3</v>
      </c>
      <c r="H48" s="5">
        <f>VLOOKUP(A48,'Digest Table'!$B$2:$H$52,2,FALSE)</f>
        <v>100</v>
      </c>
      <c r="I48" s="5">
        <f t="shared" si="1"/>
        <v>1</v>
      </c>
      <c r="J48" s="5">
        <f>VLOOKUP(A48,'Digest Table'!$B$2:$H$52,3,FALSE)</f>
        <v>19.5</v>
      </c>
      <c r="K48" s="5">
        <f>VLOOKUP(A48,'Digest Table'!$B$2:$H$52,4,FALSE)</f>
        <v>19.899999999999999</v>
      </c>
      <c r="L48" s="5">
        <f>VLOOKUP(A48,'Digest Table'!$B$2:$H$52,5,FALSE)</f>
        <v>20.8</v>
      </c>
      <c r="M48" s="5">
        <f>VLOOKUP(A48,'Digest Table'!$B$2:$H$52,6,FALSE)</f>
        <v>20.6</v>
      </c>
      <c r="N48" s="5">
        <f>VLOOKUP(A48,'Digest Table'!$B$2:$H$52,7,FALSE)</f>
        <v>20.3</v>
      </c>
      <c r="O48" s="5" t="b">
        <f t="shared" si="2"/>
        <v>1</v>
      </c>
      <c r="P48" s="5" t="b">
        <f t="shared" si="3"/>
        <v>1</v>
      </c>
      <c r="Q48" s="5" t="b">
        <f t="shared" si="4"/>
        <v>1</v>
      </c>
      <c r="R48" s="5" t="b">
        <f t="shared" si="5"/>
        <v>1</v>
      </c>
      <c r="S48" s="5" t="b">
        <f t="shared" si="6"/>
        <v>1</v>
      </c>
      <c r="T48" s="5" t="b">
        <f t="shared" si="7"/>
        <v>1</v>
      </c>
    </row>
    <row r="49" spans="1:20" x14ac:dyDescent="0.45">
      <c r="A49" s="5" t="s">
        <v>24</v>
      </c>
      <c r="B49" s="6">
        <v>0.28999999999999998</v>
      </c>
      <c r="C49" s="5">
        <v>23.3</v>
      </c>
      <c r="D49" s="5">
        <v>23.1</v>
      </c>
      <c r="E49" s="5">
        <v>24.4</v>
      </c>
      <c r="F49" s="5">
        <v>23.2</v>
      </c>
      <c r="G49" s="5">
        <v>23.6</v>
      </c>
      <c r="H49" s="5">
        <f>VLOOKUP(A49,'Digest Table'!$B$2:$H$52,2,FALSE)</f>
        <v>29</v>
      </c>
      <c r="I49" s="5">
        <f t="shared" si="1"/>
        <v>0.28999999999999998</v>
      </c>
      <c r="J49" s="5">
        <f>VLOOKUP(A49,'Digest Table'!$B$2:$H$52,3,FALSE)</f>
        <v>23.3</v>
      </c>
      <c r="K49" s="5">
        <f>VLOOKUP(A49,'Digest Table'!$B$2:$H$52,4,FALSE)</f>
        <v>23.1</v>
      </c>
      <c r="L49" s="5">
        <f>VLOOKUP(A49,'Digest Table'!$B$2:$H$52,5,FALSE)</f>
        <v>24.4</v>
      </c>
      <c r="M49" s="5">
        <f>VLOOKUP(A49,'Digest Table'!$B$2:$H$52,6,FALSE)</f>
        <v>23.2</v>
      </c>
      <c r="N49" s="5">
        <f>VLOOKUP(A49,'Digest Table'!$B$2:$H$52,7,FALSE)</f>
        <v>23.6</v>
      </c>
      <c r="O49" s="5" t="b">
        <f t="shared" si="2"/>
        <v>1</v>
      </c>
      <c r="P49" s="5" t="b">
        <f t="shared" si="3"/>
        <v>1</v>
      </c>
      <c r="Q49" s="5" t="b">
        <f t="shared" si="4"/>
        <v>1</v>
      </c>
      <c r="R49" s="5" t="b">
        <f t="shared" si="5"/>
        <v>1</v>
      </c>
      <c r="S49" s="5" t="b">
        <f t="shared" si="6"/>
        <v>1</v>
      </c>
      <c r="T49" s="5" t="b">
        <f t="shared" si="7"/>
        <v>1</v>
      </c>
    </row>
    <row r="50" spans="1:20" x14ac:dyDescent="0.45">
      <c r="A50" s="5" t="s">
        <v>52</v>
      </c>
      <c r="B50" s="6">
        <v>0.28999999999999998</v>
      </c>
      <c r="C50" s="5">
        <v>23.5</v>
      </c>
      <c r="D50" s="5">
        <v>23.3</v>
      </c>
      <c r="E50" s="5">
        <v>24.6</v>
      </c>
      <c r="F50" s="5">
        <v>23.5</v>
      </c>
      <c r="G50" s="5">
        <v>23.8</v>
      </c>
      <c r="H50" s="5">
        <f>VLOOKUP(A50,'Digest Table'!$B$2:$H$52,2,FALSE)</f>
        <v>29</v>
      </c>
      <c r="I50" s="5">
        <f t="shared" si="1"/>
        <v>0.28999999999999998</v>
      </c>
      <c r="J50" s="5">
        <f>VLOOKUP(A50,'Digest Table'!$B$2:$H$52,3,FALSE)</f>
        <v>23.5</v>
      </c>
      <c r="K50" s="5">
        <f>VLOOKUP(A50,'Digest Table'!$B$2:$H$52,4,FALSE)</f>
        <v>23.3</v>
      </c>
      <c r="L50" s="5">
        <f>VLOOKUP(A50,'Digest Table'!$B$2:$H$52,5,FALSE)</f>
        <v>24.6</v>
      </c>
      <c r="M50" s="5">
        <f>VLOOKUP(A50,'Digest Table'!$B$2:$H$52,6,FALSE)</f>
        <v>23.5</v>
      </c>
      <c r="N50" s="5">
        <f>VLOOKUP(A50,'Digest Table'!$B$2:$H$52,7,FALSE)</f>
        <v>23.8</v>
      </c>
      <c r="O50" s="5" t="b">
        <f t="shared" si="2"/>
        <v>1</v>
      </c>
      <c r="P50" s="5" t="b">
        <f t="shared" si="3"/>
        <v>1</v>
      </c>
      <c r="Q50" s="5" t="b">
        <f t="shared" si="4"/>
        <v>1</v>
      </c>
      <c r="R50" s="5" t="b">
        <f t="shared" si="5"/>
        <v>1</v>
      </c>
      <c r="S50" s="5" t="b">
        <f t="shared" si="6"/>
        <v>1</v>
      </c>
      <c r="T50" s="5" t="b">
        <f t="shared" si="7"/>
        <v>1</v>
      </c>
    </row>
    <row r="51" spans="1:20" x14ac:dyDescent="0.45">
      <c r="A51" s="5" t="s">
        <v>53</v>
      </c>
      <c r="B51" s="6">
        <v>0.28999999999999998</v>
      </c>
      <c r="C51" s="5">
        <v>20.9</v>
      </c>
      <c r="D51" s="5">
        <v>21.9</v>
      </c>
      <c r="E51" s="5">
        <v>22.1</v>
      </c>
      <c r="F51" s="5">
        <v>22</v>
      </c>
      <c r="G51" s="5">
        <v>21.9</v>
      </c>
      <c r="H51" s="5">
        <f>VLOOKUP(A51,'Digest Table'!$B$2:$H$52,2,FALSE)</f>
        <v>29</v>
      </c>
      <c r="I51" s="5">
        <f t="shared" si="1"/>
        <v>0.28999999999999998</v>
      </c>
      <c r="J51" s="5">
        <f>VLOOKUP(A51,'Digest Table'!$B$2:$H$52,3,FALSE)</f>
        <v>20.9</v>
      </c>
      <c r="K51" s="5">
        <f>VLOOKUP(A51,'Digest Table'!$B$2:$H$52,4,FALSE)</f>
        <v>21.9</v>
      </c>
      <c r="L51" s="5">
        <f>VLOOKUP(A51,'Digest Table'!$B$2:$H$52,5,FALSE)</f>
        <v>22.1</v>
      </c>
      <c r="M51" s="5">
        <f>VLOOKUP(A51,'Digest Table'!$B$2:$H$52,6,FALSE)</f>
        <v>22</v>
      </c>
      <c r="N51" s="5">
        <f>VLOOKUP(A51,'Digest Table'!$B$2:$H$52,7,FALSE)</f>
        <v>21.9</v>
      </c>
      <c r="O51" s="5" t="b">
        <f t="shared" si="2"/>
        <v>1</v>
      </c>
      <c r="P51" s="5" t="b">
        <f t="shared" si="3"/>
        <v>1</v>
      </c>
      <c r="Q51" s="5" t="b">
        <f t="shared" si="4"/>
        <v>1</v>
      </c>
      <c r="R51" s="5" t="b">
        <f t="shared" si="5"/>
        <v>1</v>
      </c>
      <c r="S51" s="5" t="b">
        <f t="shared" si="6"/>
        <v>1</v>
      </c>
      <c r="T51" s="5" t="b">
        <f t="shared" si="7"/>
        <v>1</v>
      </c>
    </row>
    <row r="52" spans="1:20" x14ac:dyDescent="0.45">
      <c r="A52" s="5" t="s">
        <v>54</v>
      </c>
      <c r="B52" s="6">
        <v>0.69</v>
      </c>
      <c r="C52" s="5">
        <v>20</v>
      </c>
      <c r="D52" s="5">
        <v>19.399999999999999</v>
      </c>
      <c r="E52" s="5">
        <v>21.2</v>
      </c>
      <c r="F52" s="5">
        <v>20.5</v>
      </c>
      <c r="G52" s="5">
        <v>20.399999999999999</v>
      </c>
      <c r="H52" s="5">
        <f>VLOOKUP(A52,'Digest Table'!$B$2:$H$52,2,FALSE)</f>
        <v>69</v>
      </c>
      <c r="I52" s="5">
        <f t="shared" si="1"/>
        <v>0.69</v>
      </c>
      <c r="J52" s="5">
        <f>VLOOKUP(A52,'Digest Table'!$B$2:$H$52,3,FALSE)</f>
        <v>20</v>
      </c>
      <c r="K52" s="5">
        <f>VLOOKUP(A52,'Digest Table'!$B$2:$H$52,4,FALSE)</f>
        <v>19.399999999999999</v>
      </c>
      <c r="L52" s="5">
        <f>VLOOKUP(A52,'Digest Table'!$B$2:$H$52,5,FALSE)</f>
        <v>21.2</v>
      </c>
      <c r="M52" s="5">
        <f>VLOOKUP(A52,'Digest Table'!$B$2:$H$52,6,FALSE)</f>
        <v>20.5</v>
      </c>
      <c r="N52" s="5">
        <f>VLOOKUP(A52,'Digest Table'!$B$2:$H$52,7,FALSE)</f>
        <v>20.399999999999999</v>
      </c>
      <c r="O52" s="5" t="b">
        <f t="shared" si="2"/>
        <v>1</v>
      </c>
      <c r="P52" s="5" t="b">
        <f t="shared" si="3"/>
        <v>1</v>
      </c>
      <c r="Q52" s="5" t="b">
        <f t="shared" si="4"/>
        <v>1</v>
      </c>
      <c r="R52" s="5" t="b">
        <f t="shared" si="5"/>
        <v>1</v>
      </c>
      <c r="S52" s="5" t="b">
        <f t="shared" si="6"/>
        <v>1</v>
      </c>
      <c r="T52" s="5" t="b">
        <f t="shared" si="7"/>
        <v>1</v>
      </c>
    </row>
    <row r="53" spans="1:20" x14ac:dyDescent="0.45">
      <c r="A53" s="5" t="s">
        <v>55</v>
      </c>
      <c r="B53" s="6">
        <v>1</v>
      </c>
      <c r="C53" s="5">
        <v>19.7</v>
      </c>
      <c r="D53" s="5">
        <v>20.399999999999999</v>
      </c>
      <c r="E53" s="5">
        <v>20.6</v>
      </c>
      <c r="F53" s="5">
        <v>20.9</v>
      </c>
      <c r="G53" s="5">
        <v>20.5</v>
      </c>
      <c r="H53" s="5">
        <f>VLOOKUP(A53,'Digest Table'!$B$2:$H$52,2,FALSE)</f>
        <v>100</v>
      </c>
      <c r="I53" s="5">
        <f t="shared" si="1"/>
        <v>1</v>
      </c>
      <c r="J53" s="5">
        <f>VLOOKUP(A53,'Digest Table'!$B$2:$H$52,3,FALSE)</f>
        <v>19.7</v>
      </c>
      <c r="K53" s="5">
        <f>VLOOKUP(A53,'Digest Table'!$B$2:$H$52,4,FALSE)</f>
        <v>20.399999999999999</v>
      </c>
      <c r="L53" s="5">
        <f>VLOOKUP(A53,'Digest Table'!$B$2:$H$52,5,FALSE)</f>
        <v>20.6</v>
      </c>
      <c r="M53" s="5">
        <f>VLOOKUP(A53,'Digest Table'!$B$2:$H$52,6,FALSE)</f>
        <v>20.9</v>
      </c>
      <c r="N53" s="5">
        <f>VLOOKUP(A53,'Digest Table'!$B$2:$H$52,7,FALSE)</f>
        <v>20.5</v>
      </c>
      <c r="O53" s="5" t="b">
        <f t="shared" si="2"/>
        <v>1</v>
      </c>
      <c r="P53" s="5" t="b">
        <f t="shared" si="3"/>
        <v>1</v>
      </c>
      <c r="Q53" s="5" t="b">
        <f t="shared" si="4"/>
        <v>1</v>
      </c>
      <c r="R53" s="5" t="b">
        <f t="shared" si="5"/>
        <v>1</v>
      </c>
      <c r="S53" s="5" t="b">
        <f t="shared" si="6"/>
        <v>1</v>
      </c>
      <c r="T53" s="5" t="b">
        <f t="shared" si="7"/>
        <v>1</v>
      </c>
    </row>
    <row r="54" spans="1:20" x14ac:dyDescent="0.45">
      <c r="A54" s="5" t="s">
        <v>56</v>
      </c>
      <c r="B54" s="6">
        <v>1</v>
      </c>
      <c r="C54" s="5">
        <v>19.399999999999999</v>
      </c>
      <c r="D54" s="5">
        <v>19.8</v>
      </c>
      <c r="E54" s="5">
        <v>20.8</v>
      </c>
      <c r="F54" s="5">
        <v>20.6</v>
      </c>
      <c r="G54" s="9" t="s">
        <v>61</v>
      </c>
      <c r="H54" s="5">
        <f>VLOOKUP(A54,'Digest Table'!$B$2:$H$52,2,FALSE)</f>
        <v>100</v>
      </c>
      <c r="I54" s="5">
        <f t="shared" si="1"/>
        <v>1</v>
      </c>
      <c r="J54" s="5">
        <f>VLOOKUP(A54,'Digest Table'!$B$2:$H$52,3,FALSE)</f>
        <v>19.399999999999999</v>
      </c>
      <c r="K54" s="5">
        <f>VLOOKUP(A54,'Digest Table'!$B$2:$H$52,4,FALSE)</f>
        <v>19.8</v>
      </c>
      <c r="L54" s="5">
        <f>VLOOKUP(A54,'Digest Table'!$B$2:$H$52,5,FALSE)</f>
        <v>20.8</v>
      </c>
      <c r="M54" s="5">
        <f>VLOOKUP(A54,'Digest Table'!$B$2:$H$52,6,FALSE)</f>
        <v>20.6</v>
      </c>
      <c r="N54" s="9">
        <f>VLOOKUP(A54,'Digest Table'!$B$2:$H$52,7,FALSE)</f>
        <v>20.2</v>
      </c>
      <c r="O54" s="5" t="b">
        <f t="shared" si="2"/>
        <v>1</v>
      </c>
      <c r="P54" s="5" t="b">
        <f t="shared" si="3"/>
        <v>1</v>
      </c>
      <c r="Q54" s="5" t="b">
        <f t="shared" si="4"/>
        <v>1</v>
      </c>
      <c r="R54" s="5" t="b">
        <f t="shared" si="5"/>
        <v>1</v>
      </c>
      <c r="S54" s="5" t="b">
        <f t="shared" si="6"/>
        <v>1</v>
      </c>
      <c r="T54" s="5" t="b">
        <f t="shared" si="7"/>
        <v>0</v>
      </c>
    </row>
  </sheetData>
  <autoFilter ref="A2:T54"/>
  <conditionalFormatting sqref="O2:Q2">
    <cfRule type="cellIs" dxfId="4" priority="3" operator="equal">
      <formula>FALSE</formula>
    </cfRule>
  </conditionalFormatting>
  <conditionalFormatting sqref="R2:T2">
    <cfRule type="cellIs" dxfId="3" priority="2" operator="equal">
      <formula>FALSE</formula>
    </cfRule>
  </conditionalFormatting>
  <conditionalFormatting sqref="O5:T54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B26" sqref="B26"/>
    </sheetView>
  </sheetViews>
  <sheetFormatPr defaultRowHeight="14.25" x14ac:dyDescent="0.45"/>
  <cols>
    <col min="1" max="1" width="20.875" style="5" bestFit="1" customWidth="1"/>
    <col min="2" max="2" width="13.75" style="5" bestFit="1" customWidth="1"/>
    <col min="3" max="3" width="9.6875" style="5" bestFit="1" customWidth="1"/>
    <col min="4" max="4" width="10.75" style="5" customWidth="1"/>
    <col min="5" max="5" width="9" style="5"/>
    <col min="6" max="6" width="8.5" style="5" bestFit="1" customWidth="1"/>
    <col min="7" max="16384" width="9" style="5"/>
  </cols>
  <sheetData>
    <row r="1" spans="1:8" x14ac:dyDescent="0.45">
      <c r="D1" s="7" t="s">
        <v>62</v>
      </c>
      <c r="E1" s="7"/>
      <c r="F1" s="7"/>
      <c r="G1" s="8" t="s">
        <v>63</v>
      </c>
      <c r="H1" s="8"/>
    </row>
    <row r="2" spans="1:8" x14ac:dyDescent="0.45">
      <c r="A2" s="5" t="s">
        <v>0</v>
      </c>
      <c r="B2" s="5" t="s">
        <v>57</v>
      </c>
      <c r="C2" s="5" t="s">
        <v>58</v>
      </c>
      <c r="D2" s="5" t="s">
        <v>57</v>
      </c>
      <c r="F2" s="5" t="s">
        <v>58</v>
      </c>
      <c r="G2" s="2" t="s">
        <v>57</v>
      </c>
      <c r="H2" s="5" t="s">
        <v>58</v>
      </c>
    </row>
    <row r="3" spans="1:8" x14ac:dyDescent="0.45">
      <c r="A3" s="5" t="s">
        <v>6</v>
      </c>
      <c r="B3" s="6">
        <v>1</v>
      </c>
      <c r="C3" s="5">
        <v>19.100000000000001</v>
      </c>
      <c r="D3" s="5">
        <f>VLOOKUP(A3,'Digest Table'!$B$53:$H$103,2,FALSE)</f>
        <v>100</v>
      </c>
      <c r="E3" s="5">
        <f>D3/100</f>
        <v>1</v>
      </c>
      <c r="F3" s="5">
        <f>VLOOKUP(A3,'Digest Table'!$B$53:$H$103,7,FALSE)</f>
        <v>19.100000000000001</v>
      </c>
      <c r="G3" s="5" t="b">
        <f>EXACT(E3,B3)</f>
        <v>1</v>
      </c>
      <c r="H3" s="5" t="b">
        <f>EXACT(F3,C3)</f>
        <v>1</v>
      </c>
    </row>
    <row r="4" spans="1:8" x14ac:dyDescent="0.45">
      <c r="A4" s="5" t="s">
        <v>7</v>
      </c>
      <c r="B4" s="6">
        <v>0.33</v>
      </c>
      <c r="C4" s="5">
        <v>20.8</v>
      </c>
      <c r="D4" s="5">
        <f>VLOOKUP(A4,'Digest Table'!$B$53:$H$103,2,FALSE)</f>
        <v>33</v>
      </c>
      <c r="E4" s="5">
        <f t="shared" ref="E4:E54" si="0">D4/100</f>
        <v>0.33</v>
      </c>
      <c r="F4" s="5">
        <f>VLOOKUP(A4,'Digest Table'!$B$53:$H$103,7,FALSE)</f>
        <v>20.8</v>
      </c>
      <c r="G4" s="5" t="b">
        <f t="shared" ref="G4:G54" si="1">EXACT(E4,B4)</f>
        <v>1</v>
      </c>
      <c r="H4" s="5" t="b">
        <f t="shared" ref="H4:H54" si="2">EXACT(F4,C4)</f>
        <v>1</v>
      </c>
    </row>
    <row r="5" spans="1:8" x14ac:dyDescent="0.45">
      <c r="A5" s="5" t="s">
        <v>25</v>
      </c>
      <c r="B5" s="6">
        <v>0.66</v>
      </c>
      <c r="C5" s="5">
        <v>19.2</v>
      </c>
      <c r="D5" s="5">
        <f>VLOOKUP(A5,'Digest Table'!$B$53:$H$103,2,FALSE)</f>
        <v>66</v>
      </c>
      <c r="E5" s="5">
        <f t="shared" si="0"/>
        <v>0.66</v>
      </c>
      <c r="F5" s="5">
        <f>VLOOKUP(A5,'Digest Table'!$B$53:$H$103,7,FALSE)</f>
        <v>19.2</v>
      </c>
      <c r="G5" s="5" t="b">
        <f t="shared" si="1"/>
        <v>1</v>
      </c>
      <c r="H5" s="5" t="b">
        <f t="shared" si="2"/>
        <v>1</v>
      </c>
    </row>
    <row r="6" spans="1:8" x14ac:dyDescent="0.45">
      <c r="A6" s="5" t="s">
        <v>26</v>
      </c>
      <c r="B6" s="6">
        <v>1</v>
      </c>
      <c r="C6" s="5">
        <v>19.399999999999999</v>
      </c>
      <c r="D6" s="5">
        <f>VLOOKUP(A6,'Digest Table'!$B$53:$H$103,2,FALSE)</f>
        <v>100</v>
      </c>
      <c r="E6" s="5">
        <f t="shared" si="0"/>
        <v>1</v>
      </c>
      <c r="F6" s="5">
        <f>VLOOKUP(A6,'Digest Table'!$B$53:$H$103,7,FALSE)</f>
        <v>19.399999999999999</v>
      </c>
      <c r="G6" s="5" t="b">
        <f t="shared" si="1"/>
        <v>1</v>
      </c>
      <c r="H6" s="5" t="b">
        <f t="shared" si="2"/>
        <v>1</v>
      </c>
    </row>
    <row r="7" spans="1:8" x14ac:dyDescent="0.45">
      <c r="A7" s="5" t="s">
        <v>27</v>
      </c>
      <c r="B7" s="6">
        <v>0.27</v>
      </c>
      <c r="C7" s="5">
        <v>22.7</v>
      </c>
      <c r="D7" s="5">
        <f>VLOOKUP(A7,'Digest Table'!$B$53:$H$103,2,FALSE)</f>
        <v>27</v>
      </c>
      <c r="E7" s="5">
        <f t="shared" si="0"/>
        <v>0.27</v>
      </c>
      <c r="F7" s="5">
        <f>VLOOKUP(A7,'Digest Table'!$B$53:$H$103,7,FALSE)</f>
        <v>22.7</v>
      </c>
      <c r="G7" s="5" t="b">
        <f t="shared" si="1"/>
        <v>1</v>
      </c>
      <c r="H7" s="5" t="b">
        <f t="shared" si="2"/>
        <v>1</v>
      </c>
    </row>
    <row r="8" spans="1:8" x14ac:dyDescent="0.45">
      <c r="A8" s="5" t="s">
        <v>28</v>
      </c>
      <c r="B8" s="6">
        <v>0.3</v>
      </c>
      <c r="C8" s="5">
        <v>23.9</v>
      </c>
      <c r="D8" s="5">
        <f>VLOOKUP(A8,'Digest Table'!$B$53:$H$103,2,FALSE)</f>
        <v>30</v>
      </c>
      <c r="E8" s="5">
        <f t="shared" si="0"/>
        <v>0.3</v>
      </c>
      <c r="F8" s="5">
        <f>VLOOKUP(A8,'Digest Table'!$B$53:$H$103,7,FALSE)</f>
        <v>23.9</v>
      </c>
      <c r="G8" s="5" t="b">
        <f t="shared" si="1"/>
        <v>1</v>
      </c>
      <c r="H8" s="5" t="b">
        <f t="shared" si="2"/>
        <v>1</v>
      </c>
    </row>
    <row r="9" spans="1:8" x14ac:dyDescent="0.45">
      <c r="A9" s="5" t="s">
        <v>29</v>
      </c>
      <c r="B9" s="6">
        <v>0.26</v>
      </c>
      <c r="C9" s="5">
        <v>25.6</v>
      </c>
      <c r="D9" s="5">
        <f>VLOOKUP(A9,'Digest Table'!$B$53:$H$103,2,FALSE)</f>
        <v>26</v>
      </c>
      <c r="E9" s="5">
        <f t="shared" si="0"/>
        <v>0.26</v>
      </c>
      <c r="F9" s="5">
        <f>VLOOKUP(A9,'Digest Table'!$B$53:$H$103,7,FALSE)</f>
        <v>25.6</v>
      </c>
      <c r="G9" s="5" t="b">
        <f t="shared" si="1"/>
        <v>1</v>
      </c>
      <c r="H9" s="5" t="b">
        <f t="shared" si="2"/>
        <v>1</v>
      </c>
    </row>
    <row r="10" spans="1:8" x14ac:dyDescent="0.45">
      <c r="A10" s="5" t="s">
        <v>30</v>
      </c>
      <c r="B10" s="6">
        <v>0.17</v>
      </c>
      <c r="C10" s="5">
        <v>23.8</v>
      </c>
      <c r="D10" s="5">
        <f>VLOOKUP(A10,'Digest Table'!$B$53:$H$103,2,FALSE)</f>
        <v>17</v>
      </c>
      <c r="E10" s="5">
        <f t="shared" si="0"/>
        <v>0.17</v>
      </c>
      <c r="F10" s="5">
        <f>VLOOKUP(A10,'Digest Table'!$B$53:$H$103,7,FALSE)</f>
        <v>23.8</v>
      </c>
      <c r="G10" s="5" t="b">
        <f t="shared" si="1"/>
        <v>1</v>
      </c>
      <c r="H10" s="5" t="b">
        <f t="shared" si="2"/>
        <v>1</v>
      </c>
    </row>
    <row r="11" spans="1:8" x14ac:dyDescent="0.45">
      <c r="A11" s="5" t="s">
        <v>64</v>
      </c>
      <c r="B11" s="6">
        <v>0.32</v>
      </c>
      <c r="C11" s="5">
        <v>23.6</v>
      </c>
      <c r="D11" s="5">
        <f>VLOOKUP(A11,'Digest Table'!$B$53:$H$103,2,FALSE)</f>
        <v>32</v>
      </c>
      <c r="E11" s="5">
        <f t="shared" si="0"/>
        <v>0.32</v>
      </c>
      <c r="F11" s="5">
        <f>VLOOKUP(A11,'Digest Table'!$B$53:$H$103,7,FALSE)</f>
        <v>23.6</v>
      </c>
      <c r="G11" s="5" t="b">
        <f t="shared" si="1"/>
        <v>1</v>
      </c>
      <c r="H11" s="5" t="b">
        <f t="shared" si="2"/>
        <v>1</v>
      </c>
    </row>
    <row r="12" spans="1:8" x14ac:dyDescent="0.45">
      <c r="A12" s="5" t="s">
        <v>9</v>
      </c>
      <c r="B12" s="6">
        <v>0.66</v>
      </c>
      <c r="C12" s="5">
        <v>19.899999999999999</v>
      </c>
      <c r="D12" s="5">
        <f>VLOOKUP(A12,'Digest Table'!$B$53:$H$103,2,FALSE)</f>
        <v>66</v>
      </c>
      <c r="E12" s="5">
        <f t="shared" si="0"/>
        <v>0.66</v>
      </c>
      <c r="F12" s="5">
        <f>VLOOKUP(A12,'Digest Table'!$B$53:$H$103,7,FALSE)</f>
        <v>19.899999999999999</v>
      </c>
      <c r="G12" s="5" t="b">
        <f t="shared" si="1"/>
        <v>1</v>
      </c>
      <c r="H12" s="5" t="b">
        <f t="shared" si="2"/>
        <v>1</v>
      </c>
    </row>
    <row r="13" spans="1:8" x14ac:dyDescent="0.45">
      <c r="A13" s="5" t="s">
        <v>10</v>
      </c>
      <c r="B13" s="6">
        <v>0.53</v>
      </c>
      <c r="C13" s="5">
        <v>21.4</v>
      </c>
      <c r="D13" s="5">
        <f>VLOOKUP(A13,'Digest Table'!$B$53:$H$103,2,FALSE)</f>
        <v>53</v>
      </c>
      <c r="E13" s="5">
        <f t="shared" si="0"/>
        <v>0.53</v>
      </c>
      <c r="F13" s="5">
        <f>VLOOKUP(A13,'Digest Table'!$B$53:$H$103,7,FALSE)</f>
        <v>21.4</v>
      </c>
      <c r="G13" s="5" t="b">
        <f t="shared" si="1"/>
        <v>1</v>
      </c>
      <c r="H13" s="5" t="b">
        <f t="shared" si="2"/>
        <v>1</v>
      </c>
    </row>
    <row r="14" spans="1:8" x14ac:dyDescent="0.45">
      <c r="A14" s="5" t="s">
        <v>11</v>
      </c>
      <c r="B14" s="6">
        <v>0.89</v>
      </c>
      <c r="C14" s="5">
        <v>18.899999999999999</v>
      </c>
      <c r="D14" s="5">
        <f>VLOOKUP(A14,'Digest Table'!$B$53:$H$103,2,FALSE)</f>
        <v>89</v>
      </c>
      <c r="E14" s="5">
        <f t="shared" si="0"/>
        <v>0.89</v>
      </c>
      <c r="F14" s="5">
        <f>VLOOKUP(A14,'Digest Table'!$B$53:$H$103,7,FALSE)</f>
        <v>18.899999999999999</v>
      </c>
      <c r="G14" s="5" t="b">
        <f t="shared" si="1"/>
        <v>1</v>
      </c>
      <c r="H14" s="5" t="b">
        <f t="shared" si="2"/>
        <v>1</v>
      </c>
    </row>
    <row r="15" spans="1:8" x14ac:dyDescent="0.45">
      <c r="A15" s="5" t="s">
        <v>12</v>
      </c>
      <c r="B15" s="6">
        <v>0.36</v>
      </c>
      <c r="C15" s="5">
        <v>22.3</v>
      </c>
      <c r="D15" s="5">
        <f>VLOOKUP(A15,'Digest Table'!$B$53:$H$103,2,FALSE)</f>
        <v>36</v>
      </c>
      <c r="E15" s="5">
        <f t="shared" si="0"/>
        <v>0.36</v>
      </c>
      <c r="F15" s="5">
        <f>VLOOKUP(A15,'Digest Table'!$B$53:$H$103,7,FALSE)</f>
        <v>22.3</v>
      </c>
      <c r="G15" s="5" t="b">
        <f t="shared" si="1"/>
        <v>1</v>
      </c>
      <c r="H15" s="5" t="b">
        <f t="shared" si="2"/>
        <v>1</v>
      </c>
    </row>
    <row r="16" spans="1:8" x14ac:dyDescent="0.45">
      <c r="A16" s="5" t="s">
        <v>31</v>
      </c>
      <c r="B16" s="6">
        <v>0.43</v>
      </c>
      <c r="C16" s="5">
        <v>23.9</v>
      </c>
      <c r="D16" s="5">
        <f>VLOOKUP(A16,'Digest Table'!$B$53:$H$103,2,FALSE)</f>
        <v>43</v>
      </c>
      <c r="E16" s="5">
        <f t="shared" si="0"/>
        <v>0.43</v>
      </c>
      <c r="F16" s="5">
        <f>VLOOKUP(A16,'Digest Table'!$B$53:$H$103,7,FALSE)</f>
        <v>23.9</v>
      </c>
      <c r="G16" s="5" t="b">
        <f t="shared" si="1"/>
        <v>1</v>
      </c>
      <c r="H16" s="5" t="b">
        <f t="shared" si="2"/>
        <v>1</v>
      </c>
    </row>
    <row r="17" spans="1:8" x14ac:dyDescent="0.45">
      <c r="A17" s="5" t="s">
        <v>13</v>
      </c>
      <c r="B17" s="6">
        <v>0.32</v>
      </c>
      <c r="C17" s="5">
        <v>22.5</v>
      </c>
      <c r="D17" s="5">
        <f>VLOOKUP(A17,'Digest Table'!$B$53:$H$103,2,FALSE)</f>
        <v>32</v>
      </c>
      <c r="E17" s="5">
        <f t="shared" si="0"/>
        <v>0.32</v>
      </c>
      <c r="F17" s="5">
        <f>VLOOKUP(A17,'Digest Table'!$B$53:$H$103,7,FALSE)</f>
        <v>22.5</v>
      </c>
      <c r="G17" s="5" t="b">
        <f t="shared" si="1"/>
        <v>1</v>
      </c>
      <c r="H17" s="5" t="b">
        <f t="shared" si="2"/>
        <v>1</v>
      </c>
    </row>
    <row r="18" spans="1:8" x14ac:dyDescent="0.45">
      <c r="A18" s="5" t="s">
        <v>14</v>
      </c>
      <c r="B18" s="6">
        <v>0.68</v>
      </c>
      <c r="C18" s="5">
        <v>21.8</v>
      </c>
      <c r="D18" s="5">
        <f>VLOOKUP(A18,'Digest Table'!$B$53:$H$103,2,FALSE)</f>
        <v>68</v>
      </c>
      <c r="E18" s="5">
        <f t="shared" si="0"/>
        <v>0.68</v>
      </c>
      <c r="F18" s="5">
        <f>VLOOKUP(A18,'Digest Table'!$B$53:$H$103,7,FALSE)</f>
        <v>21.8</v>
      </c>
      <c r="G18" s="5" t="b">
        <f t="shared" si="1"/>
        <v>1</v>
      </c>
      <c r="H18" s="5" t="b">
        <f t="shared" si="2"/>
        <v>1</v>
      </c>
    </row>
    <row r="19" spans="1:8" x14ac:dyDescent="0.45">
      <c r="A19" s="5" t="s">
        <v>15</v>
      </c>
      <c r="B19" s="6">
        <v>0.71</v>
      </c>
      <c r="C19" s="5">
        <v>21.6</v>
      </c>
      <c r="D19" s="5">
        <f>VLOOKUP(A19,'Digest Table'!$B$53:$H$103,2,FALSE)</f>
        <v>71</v>
      </c>
      <c r="E19" s="5">
        <f t="shared" si="0"/>
        <v>0.71</v>
      </c>
      <c r="F19" s="5">
        <f>VLOOKUP(A19,'Digest Table'!$B$53:$H$103,7,FALSE)</f>
        <v>21.6</v>
      </c>
      <c r="G19" s="5" t="b">
        <f t="shared" si="1"/>
        <v>1</v>
      </c>
      <c r="H19" s="5" t="b">
        <f t="shared" si="2"/>
        <v>1</v>
      </c>
    </row>
    <row r="20" spans="1:8" x14ac:dyDescent="0.45">
      <c r="A20" s="5" t="s">
        <v>32</v>
      </c>
      <c r="B20" s="6">
        <v>1</v>
      </c>
      <c r="C20" s="5">
        <v>20.2</v>
      </c>
      <c r="D20" s="5">
        <f>VLOOKUP(A20,'Digest Table'!$B$53:$H$103,2,FALSE)</f>
        <v>100</v>
      </c>
      <c r="E20" s="5">
        <f t="shared" si="0"/>
        <v>1</v>
      </c>
      <c r="F20" s="5">
        <f>VLOOKUP(A20,'Digest Table'!$B$53:$H$103,7,FALSE)</f>
        <v>20.2</v>
      </c>
      <c r="G20" s="5" t="b">
        <f t="shared" si="1"/>
        <v>1</v>
      </c>
      <c r="H20" s="5" t="b">
        <f t="shared" si="2"/>
        <v>1</v>
      </c>
    </row>
    <row r="21" spans="1:8" x14ac:dyDescent="0.45">
      <c r="A21" s="5" t="s">
        <v>33</v>
      </c>
      <c r="B21" s="6">
        <v>1</v>
      </c>
      <c r="C21" s="5">
        <v>19.2</v>
      </c>
      <c r="D21" s="5">
        <f>VLOOKUP(A21,'Digest Table'!$B$53:$H$103,2,FALSE)</f>
        <v>100</v>
      </c>
      <c r="E21" s="5">
        <f t="shared" si="0"/>
        <v>1</v>
      </c>
      <c r="F21" s="5">
        <f>VLOOKUP(A21,'Digest Table'!$B$53:$H$103,7,FALSE)</f>
        <v>19.2</v>
      </c>
      <c r="G21" s="5" t="b">
        <f t="shared" si="1"/>
        <v>1</v>
      </c>
      <c r="H21" s="5" t="b">
        <f t="shared" si="2"/>
        <v>1</v>
      </c>
    </row>
    <row r="22" spans="1:8" x14ac:dyDescent="0.45">
      <c r="A22" s="5" t="s">
        <v>16</v>
      </c>
      <c r="B22" s="6">
        <v>7.0000000000000007E-2</v>
      </c>
      <c r="C22" s="5">
        <v>24</v>
      </c>
      <c r="D22" s="5">
        <f>VLOOKUP(A22,'Digest Table'!$B$53:$H$103,2,FALSE)</f>
        <v>7</v>
      </c>
      <c r="E22" s="5">
        <f t="shared" si="0"/>
        <v>7.0000000000000007E-2</v>
      </c>
      <c r="F22" s="5">
        <f>VLOOKUP(A22,'Digest Table'!$B$53:$H$103,7,FALSE)</f>
        <v>24</v>
      </c>
      <c r="G22" s="5" t="b">
        <f t="shared" si="1"/>
        <v>1</v>
      </c>
      <c r="H22" s="5" t="b">
        <f t="shared" si="2"/>
        <v>1</v>
      </c>
    </row>
    <row r="23" spans="1:8" x14ac:dyDescent="0.45">
      <c r="A23" s="5" t="s">
        <v>16</v>
      </c>
      <c r="B23" s="6">
        <v>7.0000000000000007E-2</v>
      </c>
      <c r="C23" s="5">
        <v>24</v>
      </c>
      <c r="D23" s="5">
        <f>VLOOKUP(A23,'Digest Table'!$B$53:$H$103,2,FALSE)</f>
        <v>7</v>
      </c>
      <c r="E23" s="5">
        <f t="shared" si="0"/>
        <v>7.0000000000000007E-2</v>
      </c>
      <c r="F23" s="5">
        <f>VLOOKUP(A23,'Digest Table'!$B$53:$H$103,7,FALSE)</f>
        <v>24</v>
      </c>
      <c r="G23" s="5" t="b">
        <f t="shared" si="1"/>
        <v>1</v>
      </c>
      <c r="H23" s="5" t="b">
        <f t="shared" si="2"/>
        <v>1</v>
      </c>
    </row>
    <row r="24" spans="1:8" x14ac:dyDescent="0.45">
      <c r="A24" s="5" t="s">
        <v>34</v>
      </c>
      <c r="B24" s="6">
        <v>0.31</v>
      </c>
      <c r="C24" s="5">
        <v>22.5</v>
      </c>
      <c r="D24" s="5">
        <f>VLOOKUP(A24,'Digest Table'!$B$53:$H$103,2,FALSE)</f>
        <v>31</v>
      </c>
      <c r="E24" s="5">
        <f t="shared" si="0"/>
        <v>0.31</v>
      </c>
      <c r="F24" s="5">
        <f>VLOOKUP(A24,'Digest Table'!$B$53:$H$103,7,FALSE)</f>
        <v>22.5</v>
      </c>
      <c r="G24" s="5" t="b">
        <f t="shared" si="1"/>
        <v>1</v>
      </c>
      <c r="H24" s="5" t="b">
        <f t="shared" si="2"/>
        <v>1</v>
      </c>
    </row>
    <row r="25" spans="1:8" x14ac:dyDescent="0.45">
      <c r="A25" s="5" t="s">
        <v>35</v>
      </c>
      <c r="B25" s="6">
        <v>0.25</v>
      </c>
      <c r="C25" s="5">
        <v>25.5</v>
      </c>
      <c r="D25" s="5">
        <f>VLOOKUP(A25,'Digest Table'!$B$53:$H$103,2,FALSE)</f>
        <v>25</v>
      </c>
      <c r="E25" s="5">
        <f t="shared" si="0"/>
        <v>0.25</v>
      </c>
      <c r="F25" s="5">
        <f>VLOOKUP(A25,'Digest Table'!$B$53:$H$103,7,FALSE)</f>
        <v>25.5</v>
      </c>
      <c r="G25" s="5" t="b">
        <f t="shared" si="1"/>
        <v>1</v>
      </c>
      <c r="H25" s="5" t="b">
        <f t="shared" si="2"/>
        <v>1</v>
      </c>
    </row>
    <row r="26" spans="1:8" x14ac:dyDescent="0.45">
      <c r="A26" s="5" t="s">
        <v>36</v>
      </c>
      <c r="B26" s="6">
        <v>0.22</v>
      </c>
      <c r="C26" s="9">
        <v>24.2</v>
      </c>
      <c r="D26" s="5">
        <f>VLOOKUP(A26,'Digest Table'!$B$53:$H$103,2,FALSE)</f>
        <v>22</v>
      </c>
      <c r="E26" s="5">
        <f t="shared" si="0"/>
        <v>0.22</v>
      </c>
      <c r="F26" s="9">
        <f>VLOOKUP(A26,'Digest Table'!$B$53:$H$103,7,FALSE)</f>
        <v>24.4</v>
      </c>
      <c r="G26" s="5" t="b">
        <f t="shared" si="1"/>
        <v>1</v>
      </c>
      <c r="H26" s="5" t="b">
        <f t="shared" si="2"/>
        <v>0</v>
      </c>
    </row>
    <row r="27" spans="1:8" x14ac:dyDescent="0.45">
      <c r="A27" s="5" t="s">
        <v>37</v>
      </c>
      <c r="B27" s="6">
        <v>0.99</v>
      </c>
      <c r="C27" s="5">
        <v>21.3</v>
      </c>
      <c r="D27" s="5">
        <f>VLOOKUP(A27,'Digest Table'!$B$53:$H$103,2,FALSE)</f>
        <v>99</v>
      </c>
      <c r="E27" s="5">
        <f t="shared" si="0"/>
        <v>0.99</v>
      </c>
      <c r="F27" s="5">
        <f>VLOOKUP(A27,'Digest Table'!$B$53:$H$103,7,FALSE)</f>
        <v>21.3</v>
      </c>
      <c r="G27" s="5" t="b">
        <f t="shared" si="1"/>
        <v>1</v>
      </c>
      <c r="H27" s="5" t="b">
        <f t="shared" si="2"/>
        <v>1</v>
      </c>
    </row>
    <row r="28" spans="1:8" x14ac:dyDescent="0.45">
      <c r="A28" s="5" t="s">
        <v>38</v>
      </c>
      <c r="B28" s="6">
        <v>1</v>
      </c>
      <c r="C28" s="5">
        <v>18.600000000000001</v>
      </c>
      <c r="D28" s="5">
        <f>VLOOKUP(A28,'Digest Table'!$B$53:$H$103,2,FALSE)</f>
        <v>100</v>
      </c>
      <c r="E28" s="5">
        <f t="shared" si="0"/>
        <v>1</v>
      </c>
      <c r="F28" s="5">
        <f>VLOOKUP(A28,'Digest Table'!$B$53:$H$103,7,FALSE)</f>
        <v>18.600000000000001</v>
      </c>
      <c r="G28" s="5" t="b">
        <f t="shared" si="1"/>
        <v>1</v>
      </c>
      <c r="H28" s="5" t="b">
        <f t="shared" si="2"/>
        <v>1</v>
      </c>
    </row>
    <row r="29" spans="1:8" x14ac:dyDescent="0.45">
      <c r="A29" s="5" t="s">
        <v>17</v>
      </c>
      <c r="B29" s="6">
        <v>1</v>
      </c>
      <c r="C29" s="5">
        <v>20</v>
      </c>
      <c r="D29" s="5">
        <f>VLOOKUP(A29,'Digest Table'!$B$53:$H$103,2,FALSE)</f>
        <v>100</v>
      </c>
      <c r="E29" s="5">
        <f t="shared" si="0"/>
        <v>1</v>
      </c>
      <c r="F29" s="5">
        <f>VLOOKUP(A29,'Digest Table'!$B$53:$H$103,7,FALSE)</f>
        <v>20</v>
      </c>
      <c r="G29" s="5" t="b">
        <f t="shared" si="1"/>
        <v>1</v>
      </c>
      <c r="H29" s="5" t="b">
        <f t="shared" si="2"/>
        <v>1</v>
      </c>
    </row>
    <row r="30" spans="1:8" x14ac:dyDescent="0.45">
      <c r="A30" s="5" t="s">
        <v>18</v>
      </c>
      <c r="B30" s="6">
        <v>1</v>
      </c>
      <c r="C30" s="5">
        <v>20</v>
      </c>
      <c r="D30" s="5">
        <f>VLOOKUP(A30,'Digest Table'!$B$53:$H$103,2,FALSE)</f>
        <v>100</v>
      </c>
      <c r="E30" s="5">
        <f t="shared" si="0"/>
        <v>1</v>
      </c>
      <c r="F30" s="5">
        <f>VLOOKUP(A30,'Digest Table'!$B$53:$H$103,7,FALSE)</f>
        <v>20</v>
      </c>
      <c r="G30" s="5" t="b">
        <f t="shared" si="1"/>
        <v>1</v>
      </c>
      <c r="H30" s="5" t="b">
        <f t="shared" si="2"/>
        <v>1</v>
      </c>
    </row>
    <row r="31" spans="1:8" x14ac:dyDescent="0.45">
      <c r="A31" s="5" t="s">
        <v>39</v>
      </c>
      <c r="B31" s="6">
        <v>1</v>
      </c>
      <c r="C31" s="5">
        <v>20.100000000000001</v>
      </c>
      <c r="D31" s="5">
        <f>VLOOKUP(A31,'Digest Table'!$B$53:$H$103,2,FALSE)</f>
        <v>100</v>
      </c>
      <c r="E31" s="5">
        <f t="shared" si="0"/>
        <v>1</v>
      </c>
      <c r="F31" s="5">
        <f>VLOOKUP(A31,'Digest Table'!$B$53:$H$103,7,FALSE)</f>
        <v>20.100000000000001</v>
      </c>
      <c r="G31" s="5" t="b">
        <f t="shared" si="1"/>
        <v>1</v>
      </c>
      <c r="H31" s="5" t="b">
        <f t="shared" si="2"/>
        <v>1</v>
      </c>
    </row>
    <row r="32" spans="1:8" x14ac:dyDescent="0.45">
      <c r="A32" s="5" t="s">
        <v>19</v>
      </c>
      <c r="B32" s="6">
        <v>1</v>
      </c>
      <c r="C32" s="5">
        <v>17.7</v>
      </c>
      <c r="D32" s="5">
        <f>VLOOKUP(A32,'Digest Table'!$B$53:$H$103,2,FALSE)</f>
        <v>100</v>
      </c>
      <c r="E32" s="5">
        <f t="shared" si="0"/>
        <v>1</v>
      </c>
      <c r="F32" s="5">
        <f>VLOOKUP(A32,'Digest Table'!$B$53:$H$103,7,FALSE)</f>
        <v>17.7</v>
      </c>
      <c r="G32" s="5" t="b">
        <f t="shared" si="1"/>
        <v>1</v>
      </c>
      <c r="H32" s="5" t="b">
        <f t="shared" si="2"/>
        <v>1</v>
      </c>
    </row>
    <row r="33" spans="1:8" x14ac:dyDescent="0.45">
      <c r="A33" s="5" t="s">
        <v>40</v>
      </c>
      <c r="B33" s="6">
        <v>0.16</v>
      </c>
      <c r="C33" s="5">
        <v>25.1</v>
      </c>
      <c r="D33" s="5">
        <f>VLOOKUP(A33,'Digest Table'!$B$53:$H$103,2,FALSE)</f>
        <v>16</v>
      </c>
      <c r="E33" s="5">
        <f t="shared" si="0"/>
        <v>0.16</v>
      </c>
      <c r="F33" s="5">
        <f>VLOOKUP(A33,'Digest Table'!$B$53:$H$103,7,FALSE)</f>
        <v>25.1</v>
      </c>
      <c r="G33" s="5" t="b">
        <f t="shared" si="1"/>
        <v>1</v>
      </c>
      <c r="H33" s="5" t="b">
        <f t="shared" si="2"/>
        <v>1</v>
      </c>
    </row>
    <row r="34" spans="1:8" x14ac:dyDescent="0.45">
      <c r="A34" s="5" t="s">
        <v>41</v>
      </c>
      <c r="B34" s="6">
        <v>0.31</v>
      </c>
      <c r="C34" s="5">
        <v>23.7</v>
      </c>
      <c r="D34" s="5">
        <f>VLOOKUP(A34,'Digest Table'!$B$53:$H$103,2,FALSE)</f>
        <v>31</v>
      </c>
      <c r="E34" s="5">
        <f t="shared" si="0"/>
        <v>0.31</v>
      </c>
      <c r="F34" s="5">
        <f>VLOOKUP(A34,'Digest Table'!$B$53:$H$103,7,FALSE)</f>
        <v>23.7</v>
      </c>
      <c r="G34" s="5" t="b">
        <f t="shared" si="1"/>
        <v>1</v>
      </c>
      <c r="H34" s="5" t="b">
        <f t="shared" si="2"/>
        <v>1</v>
      </c>
    </row>
    <row r="35" spans="1:8" x14ac:dyDescent="0.45">
      <c r="A35" s="5" t="s">
        <v>42</v>
      </c>
      <c r="B35" s="6">
        <v>0.67</v>
      </c>
      <c r="C35" s="5">
        <v>19.399999999999999</v>
      </c>
      <c r="D35" s="5">
        <f>VLOOKUP(A35,'Digest Table'!$B$53:$H$103,2,FALSE)</f>
        <v>67</v>
      </c>
      <c r="E35" s="5">
        <f t="shared" si="0"/>
        <v>0.67</v>
      </c>
      <c r="F35" s="5">
        <f>VLOOKUP(A35,'Digest Table'!$B$53:$H$103,7,FALSE)</f>
        <v>19.399999999999999</v>
      </c>
      <c r="G35" s="5" t="b">
        <f t="shared" si="1"/>
        <v>1</v>
      </c>
      <c r="H35" s="5" t="b">
        <f t="shared" si="2"/>
        <v>1</v>
      </c>
    </row>
    <row r="36" spans="1:8" x14ac:dyDescent="0.45">
      <c r="A36" s="5" t="s">
        <v>43</v>
      </c>
      <c r="B36" s="6">
        <v>0.27</v>
      </c>
      <c r="C36" s="5">
        <v>24.5</v>
      </c>
      <c r="D36" s="5">
        <f>VLOOKUP(A36,'Digest Table'!$B$53:$H$103,2,FALSE)</f>
        <v>27</v>
      </c>
      <c r="E36" s="5">
        <f t="shared" si="0"/>
        <v>0.27</v>
      </c>
      <c r="F36" s="5">
        <f>VLOOKUP(A36,'Digest Table'!$B$53:$H$103,7,FALSE)</f>
        <v>24.5</v>
      </c>
      <c r="G36" s="5" t="b">
        <f t="shared" si="1"/>
        <v>1</v>
      </c>
      <c r="H36" s="5" t="b">
        <f t="shared" si="2"/>
        <v>1</v>
      </c>
    </row>
    <row r="37" spans="1:8" x14ac:dyDescent="0.45">
      <c r="A37" s="5" t="s">
        <v>44</v>
      </c>
      <c r="B37" s="6">
        <v>1</v>
      </c>
      <c r="C37" s="5">
        <v>19.100000000000001</v>
      </c>
      <c r="D37" s="5">
        <f>VLOOKUP(A37,'Digest Table'!$B$53:$H$103,2,FALSE)</f>
        <v>100</v>
      </c>
      <c r="E37" s="5">
        <f t="shared" si="0"/>
        <v>1</v>
      </c>
      <c r="F37" s="5">
        <f>VLOOKUP(A37,'Digest Table'!$B$53:$H$103,7,FALSE)</f>
        <v>19.100000000000001</v>
      </c>
      <c r="G37" s="5" t="b">
        <f t="shared" si="1"/>
        <v>1</v>
      </c>
      <c r="H37" s="5" t="b">
        <f t="shared" si="2"/>
        <v>1</v>
      </c>
    </row>
    <row r="38" spans="1:8" x14ac:dyDescent="0.45">
      <c r="A38" s="5" t="s">
        <v>45</v>
      </c>
      <c r="B38" s="6">
        <v>0.98</v>
      </c>
      <c r="C38" s="5">
        <v>20.3</v>
      </c>
      <c r="D38" s="5">
        <f>VLOOKUP(A38,'Digest Table'!$B$53:$H$103,2,FALSE)</f>
        <v>98</v>
      </c>
      <c r="E38" s="5">
        <f t="shared" si="0"/>
        <v>0.98</v>
      </c>
      <c r="F38" s="5">
        <f>VLOOKUP(A38,'Digest Table'!$B$53:$H$103,7,FALSE)</f>
        <v>20.3</v>
      </c>
      <c r="G38" s="5" t="b">
        <f t="shared" si="1"/>
        <v>1</v>
      </c>
      <c r="H38" s="5" t="b">
        <f t="shared" si="2"/>
        <v>1</v>
      </c>
    </row>
    <row r="39" spans="1:8" x14ac:dyDescent="0.45">
      <c r="A39" s="5" t="s">
        <v>20</v>
      </c>
      <c r="B39" s="6">
        <v>1</v>
      </c>
      <c r="C39" s="5">
        <v>20.3</v>
      </c>
      <c r="D39" s="5">
        <f>VLOOKUP(A39,'Digest Table'!$B$53:$H$103,2,FALSE)</f>
        <v>100</v>
      </c>
      <c r="E39" s="5">
        <f t="shared" si="0"/>
        <v>1</v>
      </c>
      <c r="F39" s="5">
        <f>VLOOKUP(A39,'Digest Table'!$B$53:$H$103,7,FALSE)</f>
        <v>20.3</v>
      </c>
      <c r="G39" s="5" t="b">
        <f t="shared" si="1"/>
        <v>1</v>
      </c>
      <c r="H39" s="5" t="b">
        <f t="shared" si="2"/>
        <v>1</v>
      </c>
    </row>
    <row r="40" spans="1:8" x14ac:dyDescent="0.45">
      <c r="A40" s="5" t="s">
        <v>46</v>
      </c>
      <c r="B40" s="6">
        <v>1</v>
      </c>
      <c r="C40" s="5">
        <v>19.3</v>
      </c>
      <c r="D40" s="5">
        <f>VLOOKUP(A40,'Digest Table'!$B$53:$H$103,2,FALSE)</f>
        <v>100</v>
      </c>
      <c r="E40" s="5">
        <f t="shared" si="0"/>
        <v>1</v>
      </c>
      <c r="F40" s="5">
        <f>VLOOKUP(A40,'Digest Table'!$B$53:$H$103,7,FALSE)</f>
        <v>19.3</v>
      </c>
      <c r="G40" s="5" t="b">
        <f t="shared" si="1"/>
        <v>1</v>
      </c>
      <c r="H40" s="5" t="b">
        <f t="shared" si="2"/>
        <v>1</v>
      </c>
    </row>
    <row r="41" spans="1:8" x14ac:dyDescent="0.45">
      <c r="A41" s="5" t="s">
        <v>21</v>
      </c>
      <c r="B41" s="6">
        <v>0.42</v>
      </c>
      <c r="C41" s="5">
        <v>21.3</v>
      </c>
      <c r="D41" s="5">
        <f>VLOOKUP(A41,'Digest Table'!$B$53:$H$103,2,FALSE)</f>
        <v>42</v>
      </c>
      <c r="E41" s="5">
        <f t="shared" si="0"/>
        <v>0.42</v>
      </c>
      <c r="F41" s="5">
        <f>VLOOKUP(A41,'Digest Table'!$B$53:$H$103,7,FALSE)</f>
        <v>21.3</v>
      </c>
      <c r="G41" s="5" t="b">
        <f t="shared" si="1"/>
        <v>1</v>
      </c>
      <c r="H41" s="5" t="b">
        <f t="shared" si="2"/>
        <v>1</v>
      </c>
    </row>
    <row r="42" spans="1:8" x14ac:dyDescent="0.45">
      <c r="A42" s="5" t="s">
        <v>47</v>
      </c>
      <c r="B42" s="6">
        <v>0.2</v>
      </c>
      <c r="C42" s="5">
        <v>23.5</v>
      </c>
      <c r="D42" s="5">
        <f>VLOOKUP(A42,'Digest Table'!$B$53:$H$103,2,FALSE)</f>
        <v>20</v>
      </c>
      <c r="E42" s="5">
        <f t="shared" si="0"/>
        <v>0.2</v>
      </c>
      <c r="F42" s="5">
        <f>VLOOKUP(A42,'Digest Table'!$B$53:$H$103,7,FALSE)</f>
        <v>23.5</v>
      </c>
      <c r="G42" s="5" t="b">
        <f t="shared" si="1"/>
        <v>1</v>
      </c>
      <c r="H42" s="5" t="b">
        <f t="shared" si="2"/>
        <v>1</v>
      </c>
    </row>
    <row r="43" spans="1:8" x14ac:dyDescent="0.45">
      <c r="A43" s="5" t="s">
        <v>48</v>
      </c>
      <c r="B43" s="6">
        <v>0.15</v>
      </c>
      <c r="C43" s="5">
        <v>24.2</v>
      </c>
      <c r="D43" s="5">
        <f>VLOOKUP(A43,'Digest Table'!$B$53:$H$103,2,FALSE)</f>
        <v>15</v>
      </c>
      <c r="E43" s="5">
        <f t="shared" si="0"/>
        <v>0.15</v>
      </c>
      <c r="F43" s="5">
        <f>VLOOKUP(A43,'Digest Table'!$B$53:$H$103,7,FALSE)</f>
        <v>24.2</v>
      </c>
      <c r="G43" s="5" t="b">
        <f t="shared" si="1"/>
        <v>1</v>
      </c>
      <c r="H43" s="5" t="b">
        <f t="shared" si="2"/>
        <v>1</v>
      </c>
    </row>
    <row r="44" spans="1:8" x14ac:dyDescent="0.45">
      <c r="A44" s="5" t="s">
        <v>49</v>
      </c>
      <c r="B44" s="6">
        <v>1</v>
      </c>
      <c r="C44" s="5">
        <v>18.3</v>
      </c>
      <c r="D44" s="5">
        <f>VLOOKUP(A44,'Digest Table'!$B$53:$H$103,2,FALSE)</f>
        <v>100</v>
      </c>
      <c r="E44" s="5">
        <f t="shared" si="0"/>
        <v>1</v>
      </c>
      <c r="F44" s="5">
        <f>VLOOKUP(A44,'Digest Table'!$B$53:$H$103,7,FALSE)</f>
        <v>18.3</v>
      </c>
      <c r="G44" s="5" t="b">
        <f t="shared" si="1"/>
        <v>1</v>
      </c>
      <c r="H44" s="5" t="b">
        <f t="shared" si="2"/>
        <v>1</v>
      </c>
    </row>
    <row r="45" spans="1:8" x14ac:dyDescent="0.45">
      <c r="A45" s="5" t="s">
        <v>50</v>
      </c>
      <c r="B45" s="6">
        <v>0.77</v>
      </c>
      <c r="C45" s="5">
        <v>21.9</v>
      </c>
      <c r="D45" s="5">
        <f>VLOOKUP(A45,'Digest Table'!$B$53:$H$103,2,FALSE)</f>
        <v>77</v>
      </c>
      <c r="E45" s="5">
        <f t="shared" si="0"/>
        <v>0.77</v>
      </c>
      <c r="F45" s="5">
        <f>VLOOKUP(A45,'Digest Table'!$B$53:$H$103,7,FALSE)</f>
        <v>21.9</v>
      </c>
      <c r="G45" s="5" t="b">
        <f t="shared" si="1"/>
        <v>1</v>
      </c>
      <c r="H45" s="5" t="b">
        <f t="shared" si="2"/>
        <v>1</v>
      </c>
    </row>
    <row r="46" spans="1:8" x14ac:dyDescent="0.45">
      <c r="A46" s="5" t="s">
        <v>51</v>
      </c>
      <c r="B46" s="6">
        <v>1</v>
      </c>
      <c r="C46" s="5">
        <v>19.600000000000001</v>
      </c>
      <c r="D46" s="5">
        <f>VLOOKUP(A46,'Digest Table'!$B$53:$H$103,2,FALSE)</f>
        <v>100</v>
      </c>
      <c r="E46" s="5">
        <f t="shared" si="0"/>
        <v>1</v>
      </c>
      <c r="F46" s="5">
        <f>VLOOKUP(A46,'Digest Table'!$B$53:$H$103,7,FALSE)</f>
        <v>19.600000000000001</v>
      </c>
      <c r="G46" s="5" t="b">
        <f t="shared" si="1"/>
        <v>1</v>
      </c>
      <c r="H46" s="5" t="b">
        <f t="shared" si="2"/>
        <v>1</v>
      </c>
    </row>
    <row r="47" spans="1:8" x14ac:dyDescent="0.45">
      <c r="A47" s="5" t="s">
        <v>22</v>
      </c>
      <c r="B47" s="11">
        <v>0.45</v>
      </c>
      <c r="C47" s="9">
        <v>20.7</v>
      </c>
      <c r="D47" s="5">
        <f>VLOOKUP(A47,'Digest Table'!$B$53:$H$103,2,FALSE)</f>
        <v>41</v>
      </c>
      <c r="E47" s="9">
        <f t="shared" si="0"/>
        <v>0.41</v>
      </c>
      <c r="F47" s="9">
        <f>VLOOKUP(A47,'Digest Table'!$B$53:$H$103,7,FALSE)</f>
        <v>20.6</v>
      </c>
      <c r="G47" s="5" t="b">
        <f t="shared" si="1"/>
        <v>0</v>
      </c>
      <c r="H47" s="5" t="b">
        <f t="shared" si="2"/>
        <v>0</v>
      </c>
    </row>
    <row r="48" spans="1:8" x14ac:dyDescent="0.45">
      <c r="A48" s="5" t="s">
        <v>23</v>
      </c>
      <c r="B48" s="6">
        <v>1</v>
      </c>
      <c r="C48" s="5">
        <v>20.399999999999999</v>
      </c>
      <c r="D48" s="5">
        <f>VLOOKUP(A48,'Digest Table'!$B$53:$H$103,2,FALSE)</f>
        <v>100</v>
      </c>
      <c r="E48" s="5">
        <f t="shared" si="0"/>
        <v>1</v>
      </c>
      <c r="F48" s="5">
        <f>VLOOKUP(A48,'Digest Table'!$B$53:$H$103,7,FALSE)</f>
        <v>20.399999999999999</v>
      </c>
      <c r="G48" s="5" t="b">
        <f t="shared" si="1"/>
        <v>1</v>
      </c>
      <c r="H48" s="5" t="b">
        <f t="shared" si="2"/>
        <v>1</v>
      </c>
    </row>
    <row r="49" spans="1:8" x14ac:dyDescent="0.45">
      <c r="A49" s="5" t="s">
        <v>24</v>
      </c>
      <c r="B49" s="6">
        <v>0.24</v>
      </c>
      <c r="C49" s="5">
        <v>24.1</v>
      </c>
      <c r="D49" s="5">
        <f>VLOOKUP(A49,'Digest Table'!$B$53:$H$103,2,FALSE)</f>
        <v>24</v>
      </c>
      <c r="E49" s="5">
        <f t="shared" si="0"/>
        <v>0.24</v>
      </c>
      <c r="F49" s="5">
        <f>VLOOKUP(A49,'Digest Table'!$B$53:$H$103,7,FALSE)</f>
        <v>24.1</v>
      </c>
      <c r="G49" s="5" t="b">
        <f t="shared" si="1"/>
        <v>1</v>
      </c>
      <c r="H49" s="5" t="b">
        <f t="shared" si="2"/>
        <v>1</v>
      </c>
    </row>
    <row r="50" spans="1:8" x14ac:dyDescent="0.45">
      <c r="A50" s="5" t="s">
        <v>52</v>
      </c>
      <c r="B50" s="6">
        <v>0.24</v>
      </c>
      <c r="C50" s="5">
        <v>23.9</v>
      </c>
      <c r="D50" s="5">
        <f>VLOOKUP(A50,'Digest Table'!$B$53:$H$103,2,FALSE)</f>
        <v>24</v>
      </c>
      <c r="E50" s="5">
        <f t="shared" si="0"/>
        <v>0.24</v>
      </c>
      <c r="F50" s="5">
        <f>VLOOKUP(A50,'Digest Table'!$B$53:$H$103,7,FALSE)</f>
        <v>23.9</v>
      </c>
      <c r="G50" s="5" t="b">
        <f t="shared" si="1"/>
        <v>1</v>
      </c>
      <c r="H50" s="5" t="b">
        <f t="shared" si="2"/>
        <v>1</v>
      </c>
    </row>
    <row r="51" spans="1:8" x14ac:dyDescent="0.45">
      <c r="A51" s="5" t="s">
        <v>53</v>
      </c>
      <c r="B51" s="6">
        <v>0.24</v>
      </c>
      <c r="C51" s="5">
        <v>22.2</v>
      </c>
      <c r="D51" s="5">
        <f>VLOOKUP(A51,'Digest Table'!$B$53:$H$103,2,FALSE)</f>
        <v>24</v>
      </c>
      <c r="E51" s="5">
        <f t="shared" si="0"/>
        <v>0.24</v>
      </c>
      <c r="F51" s="5">
        <f>VLOOKUP(A51,'Digest Table'!$B$53:$H$103,7,FALSE)</f>
        <v>22.2</v>
      </c>
      <c r="G51" s="5" t="b">
        <f t="shared" si="1"/>
        <v>1</v>
      </c>
      <c r="H51" s="5" t="b">
        <f t="shared" si="2"/>
        <v>1</v>
      </c>
    </row>
    <row r="52" spans="1:8" x14ac:dyDescent="0.45">
      <c r="A52" s="5" t="s">
        <v>54</v>
      </c>
      <c r="B52" s="6">
        <v>0.65</v>
      </c>
      <c r="C52" s="5">
        <v>20.3</v>
      </c>
      <c r="D52" s="5">
        <f>VLOOKUP(A52,'Digest Table'!$B$53:$H$103,2,FALSE)</f>
        <v>65</v>
      </c>
      <c r="E52" s="5">
        <f t="shared" si="0"/>
        <v>0.65</v>
      </c>
      <c r="F52" s="5">
        <f>VLOOKUP(A52,'Digest Table'!$B$53:$H$103,7,FALSE)</f>
        <v>20.3</v>
      </c>
      <c r="G52" s="5" t="b">
        <f t="shared" si="1"/>
        <v>1</v>
      </c>
      <c r="H52" s="5" t="b">
        <f t="shared" si="2"/>
        <v>1</v>
      </c>
    </row>
    <row r="53" spans="1:8" x14ac:dyDescent="0.45">
      <c r="A53" s="5" t="s">
        <v>55</v>
      </c>
      <c r="B53" s="6">
        <v>1</v>
      </c>
      <c r="C53" s="5">
        <v>20.5</v>
      </c>
      <c r="D53" s="5">
        <f>VLOOKUP(A53,'Digest Table'!$B$53:$H$103,2,FALSE)</f>
        <v>100</v>
      </c>
      <c r="E53" s="5">
        <f t="shared" si="0"/>
        <v>1</v>
      </c>
      <c r="F53" s="5">
        <f>VLOOKUP(A53,'Digest Table'!$B$53:$H$103,7,FALSE)</f>
        <v>20.5</v>
      </c>
      <c r="G53" s="5" t="b">
        <f t="shared" si="1"/>
        <v>1</v>
      </c>
      <c r="H53" s="5" t="b">
        <f t="shared" si="2"/>
        <v>1</v>
      </c>
    </row>
    <row r="54" spans="1:8" x14ac:dyDescent="0.45">
      <c r="A54" s="5" t="s">
        <v>56</v>
      </c>
      <c r="B54" s="6">
        <v>1</v>
      </c>
      <c r="C54" s="5">
        <v>20</v>
      </c>
      <c r="D54" s="5">
        <f>VLOOKUP(A54,'Digest Table'!$B$53:$H$103,2,FALSE)</f>
        <v>100</v>
      </c>
      <c r="E54" s="5">
        <f t="shared" si="0"/>
        <v>1</v>
      </c>
      <c r="F54" s="5">
        <f>VLOOKUP(A54,'Digest Table'!$B$53:$H$103,7,FALSE)</f>
        <v>20</v>
      </c>
      <c r="G54" s="5" t="b">
        <f t="shared" si="1"/>
        <v>1</v>
      </c>
      <c r="H54" s="5" t="b">
        <f t="shared" si="2"/>
        <v>1</v>
      </c>
    </row>
  </sheetData>
  <conditionalFormatting sqref="G2">
    <cfRule type="cellIs" dxfId="1" priority="2" operator="equal">
      <formula>FALSE</formula>
    </cfRule>
  </conditionalFormatting>
  <conditionalFormatting sqref="G4:H54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Digest Table</vt:lpstr>
      <vt:lpstr>ACT2017(from GA)</vt:lpstr>
      <vt:lpstr>ACT2018(from GA)</vt:lpstr>
      <vt:lpstr>'ACT2017(from GA)'!act_2018</vt:lpstr>
      <vt:lpstr>'ACT2018(from GA)'!act_2018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 Loo</dc:creator>
  <cp:lastModifiedBy>Jiang Liu Bin</cp:lastModifiedBy>
  <dcterms:created xsi:type="dcterms:W3CDTF">2021-03-23T14:15:01Z</dcterms:created>
  <dcterms:modified xsi:type="dcterms:W3CDTF">2021-03-28T14:56:56Z</dcterms:modified>
</cp:coreProperties>
</file>