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olan\OneDrive\Documents\winter2020\optimization\m7\"/>
    </mc:Choice>
  </mc:AlternateContent>
  <xr:revisionPtr revIDLastSave="0" documentId="13_ncr:1_{89687AFC-2576-44DD-9134-72AE206E916B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Data" sheetId="1" r:id="rId1"/>
  </sheets>
  <definedNames>
    <definedName name="solver_adj" localSheetId="0" hidden="1">Data!$B$34:$M$34,Data!$B$42:$M$53</definedName>
    <definedName name="solver_cvg" localSheetId="0" hidden="1">0.00001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Data!$B$34:$M$34</definedName>
    <definedName name="solver_lhs2" localSheetId="0" hidden="1">Data!$B$35</definedName>
    <definedName name="solver_lhs3" localSheetId="0" hidden="1">Data!$B$42:$M$53</definedName>
    <definedName name="solver_lhs4" localSheetId="0" hidden="1">Data!$B$54:$M$54</definedName>
    <definedName name="solver_lhs5" localSheetId="0" hidden="1">Data!$N$42:$N$53</definedName>
    <definedName name="solver_lhs6" localSheetId="0" hidden="1">Data!$N$42:$N$53</definedName>
    <definedName name="solver_mip" localSheetId="0" hidden="1">2147483647</definedName>
    <definedName name="solver_mni" localSheetId="0" hidden="1">120</definedName>
    <definedName name="solver_mrt" localSheetId="0" hidden="1">0.08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Data!$C$18</definedName>
    <definedName name="solver_pre" localSheetId="0" hidden="1">0.00001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5</definedName>
    <definedName name="solver_rel4" localSheetId="0" hidden="1">1</definedName>
    <definedName name="solver_rel5" localSheetId="0" hidden="1">2</definedName>
    <definedName name="solver_rel6" localSheetId="0" hidden="1">2</definedName>
    <definedName name="solver_rhs1" localSheetId="0" hidden="1">binary</definedName>
    <definedName name="solver_rhs2" localSheetId="0" hidden="1">Data!$B$37</definedName>
    <definedName name="solver_rhs3" localSheetId="0" hidden="1">binary</definedName>
    <definedName name="solver_rhs4" localSheetId="0" hidden="1">Data!$B$56:$M$56</definedName>
    <definedName name="solver_rhs5" localSheetId="0" hidden="1">1</definedName>
    <definedName name="solver_rhs6" localSheetId="0" hidden="1">Data!$P$43:$P$54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1" l="1"/>
  <c r="S18" i="1"/>
  <c r="T18" i="1"/>
  <c r="U18" i="1"/>
  <c r="V18" i="1"/>
  <c r="W18" i="1"/>
  <c r="X18" i="1"/>
  <c r="Y18" i="1"/>
  <c r="Z18" i="1"/>
  <c r="AA18" i="1"/>
  <c r="AB18" i="1"/>
  <c r="Q18" i="1"/>
  <c r="Q8" i="1"/>
  <c r="R8" i="1"/>
  <c r="S8" i="1"/>
  <c r="T8" i="1"/>
  <c r="U8" i="1"/>
  <c r="V8" i="1"/>
  <c r="W8" i="1"/>
  <c r="X8" i="1"/>
  <c r="Y8" i="1"/>
  <c r="Z8" i="1"/>
  <c r="AA8" i="1"/>
  <c r="AB8" i="1"/>
  <c r="Q9" i="1"/>
  <c r="R9" i="1"/>
  <c r="S9" i="1"/>
  <c r="T9" i="1"/>
  <c r="U9" i="1"/>
  <c r="V9" i="1"/>
  <c r="W9" i="1"/>
  <c r="X9" i="1"/>
  <c r="Y9" i="1"/>
  <c r="Z9" i="1"/>
  <c r="AA9" i="1"/>
  <c r="AB9" i="1"/>
  <c r="Q10" i="1"/>
  <c r="R10" i="1"/>
  <c r="S10" i="1"/>
  <c r="T10" i="1"/>
  <c r="U10" i="1"/>
  <c r="V10" i="1"/>
  <c r="W10" i="1"/>
  <c r="X10" i="1"/>
  <c r="Y10" i="1"/>
  <c r="Z10" i="1"/>
  <c r="AA10" i="1"/>
  <c r="AB10" i="1"/>
  <c r="Q11" i="1"/>
  <c r="R11" i="1"/>
  <c r="S11" i="1"/>
  <c r="T11" i="1"/>
  <c r="U11" i="1"/>
  <c r="V11" i="1"/>
  <c r="W11" i="1"/>
  <c r="X11" i="1"/>
  <c r="Y11" i="1"/>
  <c r="Z11" i="1"/>
  <c r="AA11" i="1"/>
  <c r="AB11" i="1"/>
  <c r="Q12" i="1"/>
  <c r="R12" i="1"/>
  <c r="S12" i="1"/>
  <c r="T12" i="1"/>
  <c r="U12" i="1"/>
  <c r="V12" i="1"/>
  <c r="W12" i="1"/>
  <c r="X12" i="1"/>
  <c r="Y12" i="1"/>
  <c r="Z12" i="1"/>
  <c r="AA12" i="1"/>
  <c r="AB12" i="1"/>
  <c r="Q13" i="1"/>
  <c r="R13" i="1"/>
  <c r="S13" i="1"/>
  <c r="T13" i="1"/>
  <c r="U13" i="1"/>
  <c r="V13" i="1"/>
  <c r="W13" i="1"/>
  <c r="X13" i="1"/>
  <c r="Y13" i="1"/>
  <c r="Z13" i="1"/>
  <c r="AA13" i="1"/>
  <c r="AB13" i="1"/>
  <c r="Q14" i="1"/>
  <c r="R14" i="1"/>
  <c r="S14" i="1"/>
  <c r="T14" i="1"/>
  <c r="U14" i="1"/>
  <c r="V14" i="1"/>
  <c r="W14" i="1"/>
  <c r="X14" i="1"/>
  <c r="Y14" i="1"/>
  <c r="Z14" i="1"/>
  <c r="AA14" i="1"/>
  <c r="AB14" i="1"/>
  <c r="Q15" i="1"/>
  <c r="R15" i="1"/>
  <c r="S15" i="1"/>
  <c r="T15" i="1"/>
  <c r="U15" i="1"/>
  <c r="V15" i="1"/>
  <c r="W15" i="1"/>
  <c r="X15" i="1"/>
  <c r="Y15" i="1"/>
  <c r="Z15" i="1"/>
  <c r="AA15" i="1"/>
  <c r="AB15" i="1"/>
  <c r="Q16" i="1"/>
  <c r="R16" i="1"/>
  <c r="S16" i="1"/>
  <c r="T16" i="1"/>
  <c r="U16" i="1"/>
  <c r="V16" i="1"/>
  <c r="W16" i="1"/>
  <c r="X16" i="1"/>
  <c r="Y16" i="1"/>
  <c r="Z16" i="1"/>
  <c r="AA16" i="1"/>
  <c r="AB16" i="1"/>
  <c r="Q17" i="1"/>
  <c r="R17" i="1"/>
  <c r="S17" i="1"/>
  <c r="T17" i="1"/>
  <c r="U17" i="1"/>
  <c r="V17" i="1"/>
  <c r="W17" i="1"/>
  <c r="X17" i="1"/>
  <c r="Y17" i="1"/>
  <c r="Z17" i="1"/>
  <c r="AA17" i="1"/>
  <c r="AB17" i="1"/>
  <c r="R7" i="1"/>
  <c r="S7" i="1"/>
  <c r="T7" i="1"/>
  <c r="U7" i="1"/>
  <c r="V7" i="1"/>
  <c r="W7" i="1"/>
  <c r="X7" i="1"/>
  <c r="Y7" i="1"/>
  <c r="Z7" i="1"/>
  <c r="AA7" i="1"/>
  <c r="AB7" i="1"/>
  <c r="Q7" i="1"/>
  <c r="AB6" i="1"/>
  <c r="R6" i="1"/>
  <c r="S6" i="1"/>
  <c r="T6" i="1"/>
  <c r="U6" i="1"/>
  <c r="V6" i="1"/>
  <c r="W6" i="1"/>
  <c r="X6" i="1"/>
  <c r="Y6" i="1"/>
  <c r="Z6" i="1"/>
  <c r="AA6" i="1"/>
  <c r="Q6" i="1"/>
  <c r="Q24" i="1"/>
  <c r="R24" i="1"/>
  <c r="S24" i="1"/>
  <c r="T24" i="1"/>
  <c r="U24" i="1"/>
  <c r="V24" i="1"/>
  <c r="W24" i="1"/>
  <c r="X24" i="1"/>
  <c r="Y24" i="1"/>
  <c r="Z24" i="1"/>
  <c r="AA24" i="1"/>
  <c r="AB24" i="1"/>
  <c r="Q25" i="1"/>
  <c r="R25" i="1"/>
  <c r="S25" i="1"/>
  <c r="T25" i="1"/>
  <c r="U25" i="1"/>
  <c r="V25" i="1"/>
  <c r="W25" i="1"/>
  <c r="X25" i="1"/>
  <c r="Y25" i="1"/>
  <c r="Z25" i="1"/>
  <c r="AA25" i="1"/>
  <c r="AB25" i="1"/>
  <c r="Q26" i="1"/>
  <c r="R26" i="1"/>
  <c r="S26" i="1"/>
  <c r="T26" i="1"/>
  <c r="U26" i="1"/>
  <c r="V26" i="1"/>
  <c r="W26" i="1"/>
  <c r="X26" i="1"/>
  <c r="Y26" i="1"/>
  <c r="Z26" i="1"/>
  <c r="AA26" i="1"/>
  <c r="AB26" i="1"/>
  <c r="Q27" i="1"/>
  <c r="R27" i="1"/>
  <c r="S27" i="1"/>
  <c r="T27" i="1"/>
  <c r="U27" i="1"/>
  <c r="V27" i="1"/>
  <c r="W27" i="1"/>
  <c r="X27" i="1"/>
  <c r="Y27" i="1"/>
  <c r="Z27" i="1"/>
  <c r="AA27" i="1"/>
  <c r="AB27" i="1"/>
  <c r="Q28" i="1"/>
  <c r="R28" i="1"/>
  <c r="S28" i="1"/>
  <c r="T28" i="1"/>
  <c r="U28" i="1"/>
  <c r="V28" i="1"/>
  <c r="W28" i="1"/>
  <c r="X28" i="1"/>
  <c r="Y28" i="1"/>
  <c r="Z28" i="1"/>
  <c r="AA28" i="1"/>
  <c r="AB28" i="1"/>
  <c r="Q29" i="1"/>
  <c r="R29" i="1"/>
  <c r="S29" i="1"/>
  <c r="T29" i="1"/>
  <c r="U29" i="1"/>
  <c r="V29" i="1"/>
  <c r="W29" i="1"/>
  <c r="X29" i="1"/>
  <c r="Y29" i="1"/>
  <c r="Z29" i="1"/>
  <c r="AA29" i="1"/>
  <c r="AB29" i="1"/>
  <c r="Q30" i="1"/>
  <c r="R30" i="1"/>
  <c r="S30" i="1"/>
  <c r="T30" i="1"/>
  <c r="U30" i="1"/>
  <c r="V30" i="1"/>
  <c r="W30" i="1"/>
  <c r="X30" i="1"/>
  <c r="Y30" i="1"/>
  <c r="Z30" i="1"/>
  <c r="AA30" i="1"/>
  <c r="AB30" i="1"/>
  <c r="Q31" i="1"/>
  <c r="R31" i="1"/>
  <c r="S31" i="1"/>
  <c r="T31" i="1"/>
  <c r="U31" i="1"/>
  <c r="V31" i="1"/>
  <c r="W31" i="1"/>
  <c r="X31" i="1"/>
  <c r="Y31" i="1"/>
  <c r="Z31" i="1"/>
  <c r="AA31" i="1"/>
  <c r="AB31" i="1"/>
  <c r="Q32" i="1"/>
  <c r="R32" i="1"/>
  <c r="S32" i="1"/>
  <c r="T32" i="1"/>
  <c r="U32" i="1"/>
  <c r="V32" i="1"/>
  <c r="W32" i="1"/>
  <c r="X32" i="1"/>
  <c r="Y32" i="1"/>
  <c r="Z32" i="1"/>
  <c r="AA32" i="1"/>
  <c r="AB32" i="1"/>
  <c r="Q33" i="1"/>
  <c r="R33" i="1"/>
  <c r="S33" i="1"/>
  <c r="T33" i="1"/>
  <c r="U33" i="1"/>
  <c r="V33" i="1"/>
  <c r="W33" i="1"/>
  <c r="X33" i="1"/>
  <c r="Y33" i="1"/>
  <c r="Z33" i="1"/>
  <c r="AA33" i="1"/>
  <c r="AB33" i="1"/>
  <c r="Q34" i="1"/>
  <c r="R34" i="1"/>
  <c r="S34" i="1"/>
  <c r="T34" i="1"/>
  <c r="U34" i="1"/>
  <c r="V34" i="1"/>
  <c r="W34" i="1"/>
  <c r="X34" i="1"/>
  <c r="Y34" i="1"/>
  <c r="Z34" i="1"/>
  <c r="AA34" i="1"/>
  <c r="AB34" i="1"/>
  <c r="AB23" i="1"/>
  <c r="R23" i="1"/>
  <c r="S23" i="1"/>
  <c r="T23" i="1"/>
  <c r="U23" i="1"/>
  <c r="V23" i="1"/>
  <c r="W23" i="1"/>
  <c r="X23" i="1"/>
  <c r="X36" i="1" s="1"/>
  <c r="Y23" i="1"/>
  <c r="Z23" i="1"/>
  <c r="AA23" i="1"/>
  <c r="Q23" i="1"/>
  <c r="R36" i="1" l="1"/>
  <c r="AB36" i="1"/>
  <c r="Q36" i="1"/>
  <c r="W36" i="1"/>
  <c r="Z36" i="1"/>
  <c r="AA36" i="1"/>
  <c r="Y36" i="1"/>
  <c r="V36" i="1"/>
  <c r="U36" i="1"/>
  <c r="T36" i="1"/>
  <c r="S36" i="1"/>
  <c r="C6" i="1"/>
  <c r="C7" i="1"/>
  <c r="C8" i="1"/>
  <c r="C9" i="1"/>
  <c r="C10" i="1"/>
  <c r="C11" i="1"/>
  <c r="C12" i="1"/>
  <c r="C13" i="1"/>
  <c r="C14" i="1"/>
  <c r="C15" i="1"/>
  <c r="C16" i="1"/>
  <c r="C17" i="1"/>
  <c r="D54" i="1"/>
  <c r="C18" i="1" l="1"/>
  <c r="C56" i="1"/>
  <c r="D56" i="1"/>
  <c r="E56" i="1"/>
  <c r="F56" i="1"/>
  <c r="G56" i="1"/>
  <c r="H56" i="1"/>
  <c r="I56" i="1"/>
  <c r="J56" i="1"/>
  <c r="K56" i="1"/>
  <c r="L56" i="1"/>
  <c r="M56" i="1"/>
  <c r="B56" i="1"/>
  <c r="B54" i="1"/>
  <c r="C54" i="1"/>
  <c r="E54" i="1"/>
  <c r="F54" i="1"/>
  <c r="G54" i="1"/>
  <c r="H54" i="1"/>
  <c r="I54" i="1"/>
  <c r="J54" i="1"/>
  <c r="K54" i="1"/>
  <c r="L54" i="1"/>
  <c r="M54" i="1"/>
  <c r="N43" i="1"/>
  <c r="N44" i="1"/>
  <c r="N45" i="1"/>
  <c r="N46" i="1"/>
  <c r="N47" i="1"/>
  <c r="N48" i="1"/>
  <c r="N49" i="1"/>
  <c r="N50" i="1"/>
  <c r="N51" i="1"/>
  <c r="N52" i="1"/>
  <c r="N53" i="1"/>
  <c r="N42" i="1"/>
  <c r="B35" i="1" l="1"/>
</calcChain>
</file>

<file path=xl/sharedStrings.xml><?xml version="1.0" encoding="utf-8"?>
<sst xmlns="http://schemas.openxmlformats.org/spreadsheetml/2006/main" count="152" uniqueCount="31">
  <si>
    <t>creating 3 hubs</t>
  </si>
  <si>
    <t>where should they be located</t>
  </si>
  <si>
    <t>which cities will each hub support</t>
  </si>
  <si>
    <t>total # of miles to satisfy total demand</t>
  </si>
  <si>
    <t>City</t>
  </si>
  <si>
    <t>Demand</t>
  </si>
  <si>
    <t xml:space="preserve"> </t>
  </si>
  <si>
    <t>Boston, MA</t>
  </si>
  <si>
    <t>Chicago, IL</t>
  </si>
  <si>
    <t>Dallas, TX</t>
  </si>
  <si>
    <t>Denver, CO</t>
  </si>
  <si>
    <t>Los Angeles, CA</t>
  </si>
  <si>
    <t>Miami, FL</t>
  </si>
  <si>
    <t>New York City, NY</t>
  </si>
  <si>
    <t>Phoenix, AZ</t>
  </si>
  <si>
    <t>Pittsburgh, PA</t>
  </si>
  <si>
    <t>Richmond, VA</t>
  </si>
  <si>
    <t>San Francisco, CA</t>
  </si>
  <si>
    <t>Seattle, WA</t>
  </si>
  <si>
    <t xml:space="preserve">Hub? </t>
  </si>
  <si>
    <t>Total Hubs</t>
  </si>
  <si>
    <t>=</t>
  </si>
  <si>
    <t>Needed Hubs</t>
  </si>
  <si>
    <t>Assignments</t>
  </si>
  <si>
    <t>Top row = service center. Left column = cust of top service center</t>
  </si>
  <si>
    <t>Miles</t>
  </si>
  <si>
    <t>Required</t>
  </si>
  <si>
    <t>Total Serviced</t>
  </si>
  <si>
    <t>max</t>
  </si>
  <si>
    <t>&lt;=</t>
  </si>
  <si>
    <t>SUM(MINIMIZE)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</si>
</sst>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1" fontId="0" fillId="0" borderId="1" xfId="0" applyNumberFormat="1" applyFill="1" applyBorder="1"/>
    <xf numFmtId="0" fontId="1" fillId="0" borderId="0" xfId="0" applyFont="1" applyFill="1" applyBorder="1"/>
    <xf numFmtId="0" fontId="0" fillId="0" borderId="0" xfId="0" applyAlignment="1">
      <alignment horizontal="center"/>
    </xf>
    <xf numFmtId="0" fontId="1" fillId="0" borderId="2" xfId="0" applyFont="1" applyFill="1" applyBorder="1"/>
    <xf numFmtId="0" fontId="1" fillId="4" borderId="1" xfId="0" applyFont="1" applyFill="1" applyBorder="1"/>
    <xf numFmtId="1" fontId="0" fillId="0" borderId="0" xfId="0" applyNumberFormat="1" applyAlignment="1">
      <alignment horizontal="center"/>
    </xf>
    <xf numFmtId="1" fontId="0" fillId="0" borderId="0" xfId="0" applyNumberFormat="1" applyFill="1" applyBorder="1"/>
    <xf numFmtId="1" fontId="0" fillId="0" borderId="0" xfId="0" applyNumberFormat="1" applyFill="1" applyBorder="1" applyAlignment="1">
      <alignment horizontal="center" vertical="center"/>
    </xf>
    <xf numFmtId="0" fontId="2" fillId="0" borderId="1" xfId="2" applyFill="1" applyBorder="1"/>
    <xf numFmtId="0" fontId="2" fillId="0" borderId="3" xfId="2" applyFill="1" applyBorder="1"/>
    <xf numFmtId="0" fontId="0" fillId="0" borderId="1" xfId="0" applyBorder="1" applyAlignment="1">
      <alignment horizontal="center"/>
    </xf>
    <xf numFmtId="3" fontId="0" fillId="0" borderId="0" xfId="0" applyNumberFormat="1"/>
    <xf numFmtId="3" fontId="0" fillId="0" borderId="1" xfId="0" applyNumberFormat="1" applyBorder="1"/>
    <xf numFmtId="3" fontId="3" fillId="2" borderId="0" xfId="1" applyNumberFormat="1"/>
    <xf numFmtId="1" fontId="0" fillId="0" borderId="0" xfId="0" applyNumberFormat="1"/>
    <xf numFmtId="4" fontId="0" fillId="0" borderId="1" xfId="0" applyNumberFormat="1" applyBorder="1"/>
    <xf numFmtId="4" fontId="0" fillId="0" borderId="1" xfId="0" applyNumberFormat="1" applyFill="1" applyBorder="1"/>
  </cellXfs>
  <cellStyles count="3">
    <cellStyle name="40% - Accent3" xfId="2" builtinId="3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57"/>
  <sheetViews>
    <sheetView tabSelected="1" topLeftCell="K5" zoomScale="80" zoomScaleNormal="80" workbookViewId="0">
      <selection activeCell="AB6" sqref="AB6"/>
    </sheetView>
  </sheetViews>
  <sheetFormatPr defaultRowHeight="15" x14ac:dyDescent="0.25"/>
  <cols>
    <col min="1" max="1" width="17.28515625" bestFit="1" customWidth="1"/>
    <col min="2" max="2" width="12.140625" customWidth="1"/>
    <col min="3" max="3" width="14.42578125" bestFit="1" customWidth="1"/>
    <col min="4" max="4" width="9.5703125" bestFit="1" customWidth="1"/>
    <col min="5" max="5" width="11.7109375" bestFit="1" customWidth="1"/>
    <col min="6" max="6" width="14.7109375" bestFit="1" customWidth="1"/>
    <col min="7" max="12" width="9.5703125" bestFit="1" customWidth="1"/>
    <col min="13" max="13" width="11.7109375" bestFit="1" customWidth="1"/>
    <col min="14" max="14" width="12.28515625" bestFit="1" customWidth="1"/>
    <col min="17" max="28" width="12.7109375" bestFit="1" customWidth="1"/>
  </cols>
  <sheetData>
    <row r="1" spans="1:28" x14ac:dyDescent="0.25">
      <c r="A1" t="s">
        <v>0</v>
      </c>
      <c r="B1" t="s">
        <v>1</v>
      </c>
    </row>
    <row r="2" spans="1:28" x14ac:dyDescent="0.25">
      <c r="B2" t="s">
        <v>2</v>
      </c>
    </row>
    <row r="3" spans="1:28" x14ac:dyDescent="0.25">
      <c r="B3" t="s">
        <v>3</v>
      </c>
    </row>
    <row r="5" spans="1:28" x14ac:dyDescent="0.25">
      <c r="A5" s="1" t="s">
        <v>4</v>
      </c>
      <c r="B5" s="1" t="s">
        <v>5</v>
      </c>
      <c r="Q5" s="3" t="s">
        <v>7</v>
      </c>
      <c r="R5" s="3" t="s">
        <v>8</v>
      </c>
      <c r="S5" s="3" t="s">
        <v>9</v>
      </c>
      <c r="T5" s="3" t="s">
        <v>10</v>
      </c>
      <c r="U5" s="3" t="s">
        <v>11</v>
      </c>
      <c r="V5" s="3" t="s">
        <v>12</v>
      </c>
      <c r="W5" s="3" t="s">
        <v>13</v>
      </c>
      <c r="X5" s="3" t="s">
        <v>14</v>
      </c>
      <c r="Y5" s="3" t="s">
        <v>15</v>
      </c>
      <c r="Z5" s="3" t="s">
        <v>16</v>
      </c>
      <c r="AA5" s="3" t="s">
        <v>17</v>
      </c>
      <c r="AB5" s="3" t="s">
        <v>18</v>
      </c>
    </row>
    <row r="6" spans="1:28" x14ac:dyDescent="0.25">
      <c r="A6" s="3" t="s">
        <v>7</v>
      </c>
      <c r="B6" s="2">
        <v>1051</v>
      </c>
      <c r="C6" s="15">
        <f>B6*SUMPRODUCT(B21:M21,B42:M42)</f>
        <v>273565.47342326003</v>
      </c>
      <c r="P6" s="3" t="s">
        <v>7</v>
      </c>
      <c r="Q6" s="4">
        <f>$B6*B21</f>
        <v>0</v>
      </c>
      <c r="R6" s="4">
        <f t="shared" ref="R6:AA6" si="0">$B6*C21</f>
        <v>1187185.1295354699</v>
      </c>
      <c r="S6" s="4">
        <f t="shared" si="0"/>
        <v>2137822.8313187598</v>
      </c>
      <c r="T6" s="4">
        <f t="shared" si="0"/>
        <v>2310463.1263124798</v>
      </c>
      <c r="U6" s="4">
        <f t="shared" si="0"/>
        <v>3730046.1411861498</v>
      </c>
      <c r="V6" s="4">
        <f t="shared" si="0"/>
        <v>1614404.4883519399</v>
      </c>
      <c r="W6" s="4">
        <f t="shared" si="0"/>
        <v>273565.47342326003</v>
      </c>
      <c r="X6" s="4">
        <f t="shared" si="0"/>
        <v>3337412.8330848799</v>
      </c>
      <c r="Y6" s="4">
        <f t="shared" si="0"/>
        <v>882191.14986845991</v>
      </c>
      <c r="Z6" s="4">
        <f t="shared" si="0"/>
        <v>621793.32260401</v>
      </c>
      <c r="AA6" s="4">
        <f t="shared" si="0"/>
        <v>4137619.49993341</v>
      </c>
      <c r="AB6" s="4">
        <f>$B6*M21</f>
        <v>3791054.3411816801</v>
      </c>
    </row>
    <row r="7" spans="1:28" x14ac:dyDescent="0.25">
      <c r="A7" s="3" t="s">
        <v>8</v>
      </c>
      <c r="B7" s="2">
        <v>940</v>
      </c>
      <c r="C7" s="15">
        <f t="shared" ref="C7:C17" si="1">B7*SUMPRODUCT(B22:M22,B43:M43)</f>
        <v>874485.15649179998</v>
      </c>
      <c r="P7" s="3" t="s">
        <v>8</v>
      </c>
      <c r="Q7" s="4">
        <f>$B7*B22</f>
        <v>1068745.7497182002</v>
      </c>
      <c r="R7" s="4">
        <f t="shared" ref="R7:AB7" si="2">$B7*C22</f>
        <v>0</v>
      </c>
      <c r="S7" s="4">
        <f t="shared" si="2"/>
        <v>900105.583751</v>
      </c>
      <c r="T7" s="4">
        <f t="shared" si="2"/>
        <v>1052783.2142320001</v>
      </c>
      <c r="U7" s="4">
        <f t="shared" si="2"/>
        <v>2324168.2966676001</v>
      </c>
      <c r="V7" s="4">
        <f t="shared" si="2"/>
        <v>1368114.6948179998</v>
      </c>
      <c r="W7" s="4">
        <f t="shared" si="2"/>
        <v>874485.15649179998</v>
      </c>
      <c r="X7" s="4">
        <f t="shared" si="2"/>
        <v>1973002.4454638001</v>
      </c>
      <c r="Y7" s="4">
        <f t="shared" si="2"/>
        <v>482120.67231500003</v>
      </c>
      <c r="Z7" s="4">
        <f t="shared" si="2"/>
        <v>810007.12016199995</v>
      </c>
      <c r="AA7" s="4">
        <f t="shared" si="2"/>
        <v>2390306.3105250001</v>
      </c>
      <c r="AB7" s="4">
        <f t="shared" si="2"/>
        <v>2332160.9541227999</v>
      </c>
    </row>
    <row r="8" spans="1:28" x14ac:dyDescent="0.25">
      <c r="A8" s="3" t="s">
        <v>9</v>
      </c>
      <c r="B8" s="2">
        <v>1131</v>
      </c>
      <c r="C8" s="15">
        <f t="shared" si="1"/>
        <v>1551659.47097187</v>
      </c>
      <c r="P8" s="3" t="s">
        <v>9</v>
      </c>
      <c r="Q8" s="4">
        <f t="shared" ref="Q8:Q16" si="3">$B8*B23</f>
        <v>2150431.7092623301</v>
      </c>
      <c r="R8" s="4">
        <f t="shared" ref="R8:R16" si="4">$B8*C23</f>
        <v>1083276.2690673301</v>
      </c>
      <c r="S8" s="4">
        <f t="shared" ref="S8:S16" si="5">$B8*D23</f>
        <v>0</v>
      </c>
      <c r="T8" s="4">
        <f t="shared" ref="T8:T16" si="6">$B8*E23</f>
        <v>1103133.0204421799</v>
      </c>
      <c r="U8" s="4">
        <f t="shared" ref="U8:U16" si="7">$B8*F23</f>
        <v>1708089.63006864</v>
      </c>
      <c r="V8" s="4">
        <f t="shared" ref="V8:V16" si="8">$B8*G23</f>
        <v>1551659.47097187</v>
      </c>
      <c r="W8" s="4">
        <f t="shared" ref="W8:W16" si="9">$B8*H23</f>
        <v>1877592.7068463501</v>
      </c>
      <c r="X8" s="4">
        <f t="shared" ref="X8:X16" si="10">$B8*I23</f>
        <v>1285569.8665457701</v>
      </c>
      <c r="Y8" s="4">
        <f t="shared" ref="Y8:Y16" si="11">$B8*J23</f>
        <v>1451770.6295839502</v>
      </c>
      <c r="Z8" s="4">
        <f t="shared" ref="Z8:Z16" si="12">$B8*K23</f>
        <v>1537431.90305172</v>
      </c>
      <c r="AA8" s="4">
        <f t="shared" ref="AA8:AA16" si="13">$B8*L23</f>
        <v>2146686.6507567</v>
      </c>
      <c r="AB8" s="4">
        <f t="shared" ref="AB8:AB16" si="14">$B8*M23</f>
        <v>3081339.8267694898</v>
      </c>
    </row>
    <row r="9" spans="1:28" x14ac:dyDescent="0.25">
      <c r="A9" s="3" t="s">
        <v>10</v>
      </c>
      <c r="B9" s="2">
        <v>466</v>
      </c>
      <c r="C9" s="15">
        <f t="shared" si="1"/>
        <v>478930.78491368005</v>
      </c>
      <c r="P9" s="3" t="s">
        <v>10</v>
      </c>
      <c r="Q9" s="4">
        <f t="shared" si="3"/>
        <v>987413.61261414003</v>
      </c>
      <c r="R9" s="4">
        <f t="shared" si="4"/>
        <v>475045.20047570002</v>
      </c>
      <c r="S9" s="4">
        <f t="shared" si="5"/>
        <v>449304.32561295998</v>
      </c>
      <c r="T9" s="4">
        <f t="shared" si="6"/>
        <v>0</v>
      </c>
      <c r="U9" s="4">
        <f t="shared" si="7"/>
        <v>478930.78491368005</v>
      </c>
      <c r="V9" s="4">
        <f t="shared" si="8"/>
        <v>1088947.2725871401</v>
      </c>
      <c r="W9" s="4">
        <f t="shared" si="9"/>
        <v>891110.24638160004</v>
      </c>
      <c r="X9" s="4">
        <f t="shared" si="10"/>
        <v>418570.01579732</v>
      </c>
      <c r="Y9" s="4">
        <f t="shared" si="11"/>
        <v>696597.64039607998</v>
      </c>
      <c r="Z9" s="4">
        <f t="shared" si="12"/>
        <v>1083085.1623742401</v>
      </c>
      <c r="AA9" s="4">
        <f t="shared" si="13"/>
        <v>564108.73753298004</v>
      </c>
      <c r="AB9" s="4">
        <f t="shared" si="14"/>
        <v>814837.66296940006</v>
      </c>
    </row>
    <row r="10" spans="1:28" x14ac:dyDescent="0.25">
      <c r="A10" s="3" t="s">
        <v>11</v>
      </c>
      <c r="B10" s="2">
        <v>1301</v>
      </c>
      <c r="C10" s="15">
        <f t="shared" si="1"/>
        <v>0</v>
      </c>
      <c r="P10" s="3" t="s">
        <v>11</v>
      </c>
      <c r="Q10" s="4">
        <f t="shared" si="3"/>
        <v>4416281.9372507501</v>
      </c>
      <c r="R10" s="4">
        <f t="shared" si="4"/>
        <v>3188722.9384057499</v>
      </c>
      <c r="S10" s="4">
        <f t="shared" si="5"/>
        <v>1941724.28776936</v>
      </c>
      <c r="T10" s="4">
        <f t="shared" si="6"/>
        <v>1337523.5480289899</v>
      </c>
      <c r="U10" s="4">
        <f t="shared" si="7"/>
        <v>0</v>
      </c>
      <c r="V10" s="4">
        <f t="shared" si="8"/>
        <v>3727508.5667680902</v>
      </c>
      <c r="W10" s="4">
        <f t="shared" si="9"/>
        <v>4102432.6515361699</v>
      </c>
      <c r="X10" s="4">
        <f t="shared" si="10"/>
        <v>485382.56780014001</v>
      </c>
      <c r="Y10" s="4">
        <f t="shared" si="11"/>
        <v>3612605.4875057698</v>
      </c>
      <c r="Z10" s="4">
        <f t="shared" si="12"/>
        <v>3711142.4607874402</v>
      </c>
      <c r="AA10" s="4">
        <f t="shared" si="13"/>
        <v>498498.89625339</v>
      </c>
      <c r="AB10" s="4">
        <f t="shared" si="14"/>
        <v>1664544.1335579799</v>
      </c>
    </row>
    <row r="11" spans="1:28" x14ac:dyDescent="0.25">
      <c r="A11" s="3" t="s">
        <v>12</v>
      </c>
      <c r="B11" s="2">
        <v>1463</v>
      </c>
      <c r="C11" s="15">
        <f t="shared" si="1"/>
        <v>0</v>
      </c>
      <c r="P11" s="3" t="s">
        <v>12</v>
      </c>
      <c r="Q11" s="4">
        <f t="shared" si="3"/>
        <v>2252595.9075496797</v>
      </c>
      <c r="R11" s="4">
        <f t="shared" si="4"/>
        <v>2114606.3087418498</v>
      </c>
      <c r="S11" s="4">
        <f t="shared" si="5"/>
        <v>2026010.7192178699</v>
      </c>
      <c r="T11" s="4">
        <f t="shared" si="6"/>
        <v>3459858.7650303598</v>
      </c>
      <c r="U11" s="4">
        <f t="shared" si="7"/>
        <v>4242397.6862359401</v>
      </c>
      <c r="V11" s="4">
        <f t="shared" si="8"/>
        <v>0</v>
      </c>
      <c r="W11" s="4">
        <f t="shared" si="9"/>
        <v>1869211.6707718298</v>
      </c>
      <c r="X11" s="4">
        <f t="shared" si="10"/>
        <v>3695849.1327134301</v>
      </c>
      <c r="Y11" s="4">
        <f t="shared" si="11"/>
        <v>1851831.2702289398</v>
      </c>
      <c r="Z11" s="4">
        <f t="shared" si="12"/>
        <v>1383183.16462326</v>
      </c>
      <c r="AA11" s="4">
        <f t="shared" si="13"/>
        <v>4809742.9039783198</v>
      </c>
      <c r="AB11" s="4">
        <f t="shared" si="14"/>
        <v>6018759.3465129891</v>
      </c>
    </row>
    <row r="12" spans="1:28" x14ac:dyDescent="0.25">
      <c r="A12" s="3" t="s">
        <v>13</v>
      </c>
      <c r="B12" s="2">
        <v>1120</v>
      </c>
      <c r="C12" s="15">
        <f t="shared" si="1"/>
        <v>0</v>
      </c>
      <c r="P12" s="3" t="s">
        <v>13</v>
      </c>
      <c r="Q12" s="4">
        <f t="shared" si="3"/>
        <v>297849.484184</v>
      </c>
      <c r="R12" s="4">
        <f t="shared" si="4"/>
        <v>1029764.3885984001</v>
      </c>
      <c r="S12" s="4">
        <f t="shared" si="5"/>
        <v>1807312.4075551999</v>
      </c>
      <c r="T12" s="4">
        <f t="shared" si="6"/>
        <v>2226786.8671551999</v>
      </c>
      <c r="U12" s="4">
        <f t="shared" si="7"/>
        <v>3504067.9803920002</v>
      </c>
      <c r="V12" s="4">
        <f t="shared" si="8"/>
        <v>1432967.9019264001</v>
      </c>
      <c r="W12" s="4">
        <f t="shared" si="9"/>
        <v>0</v>
      </c>
      <c r="X12" s="4">
        <f t="shared" si="10"/>
        <v>3085657.6044895998</v>
      </c>
      <c r="Y12" s="4">
        <f t="shared" si="11"/>
        <v>430328.94843679998</v>
      </c>
      <c r="Z12" s="4">
        <f t="shared" si="12"/>
        <v>375190.0659248</v>
      </c>
      <c r="AA12" s="4">
        <f t="shared" si="13"/>
        <v>3938398.5516287996</v>
      </c>
      <c r="AB12" s="4">
        <f t="shared" si="14"/>
        <v>3804582.1973935999</v>
      </c>
    </row>
    <row r="13" spans="1:28" x14ac:dyDescent="0.25">
      <c r="A13" s="3" t="s">
        <v>14</v>
      </c>
      <c r="B13" s="2">
        <v>665</v>
      </c>
      <c r="C13" s="15">
        <f t="shared" si="1"/>
        <v>248606.36217725</v>
      </c>
      <c r="P13" s="3" t="s">
        <v>14</v>
      </c>
      <c r="Q13" s="4">
        <f t="shared" si="3"/>
        <v>2009293.2744836002</v>
      </c>
      <c r="R13" s="4">
        <f t="shared" si="4"/>
        <v>1381832.7082696499</v>
      </c>
      <c r="S13" s="4">
        <f t="shared" si="5"/>
        <v>744434.82951425004</v>
      </c>
      <c r="T13" s="4">
        <f t="shared" si="6"/>
        <v>596926.33567419997</v>
      </c>
      <c r="U13" s="4">
        <f t="shared" si="7"/>
        <v>248606.36217725</v>
      </c>
      <c r="V13" s="4">
        <f t="shared" si="8"/>
        <v>1657230.4352957499</v>
      </c>
      <c r="W13" s="4">
        <f t="shared" si="9"/>
        <v>1848870.6956978999</v>
      </c>
      <c r="X13" s="4">
        <f t="shared" si="10"/>
        <v>0</v>
      </c>
      <c r="Y13" s="4">
        <f t="shared" si="11"/>
        <v>1598498.2694929501</v>
      </c>
      <c r="Z13" s="4">
        <f t="shared" si="12"/>
        <v>1648864.9775884999</v>
      </c>
      <c r="AA13" s="4">
        <f t="shared" si="13"/>
        <v>506490.55206015002</v>
      </c>
      <c r="AB13" s="4">
        <f t="shared" si="14"/>
        <v>934541.25049879996</v>
      </c>
    </row>
    <row r="14" spans="1:28" x14ac:dyDescent="0.25">
      <c r="A14" s="3" t="s">
        <v>15</v>
      </c>
      <c r="B14" s="2">
        <v>1280</v>
      </c>
      <c r="C14" s="15">
        <f t="shared" si="1"/>
        <v>494554.845248</v>
      </c>
      <c r="P14" s="3" t="s">
        <v>15</v>
      </c>
      <c r="Q14" s="4">
        <f t="shared" si="3"/>
        <v>838167.48428800004</v>
      </c>
      <c r="R14" s="4">
        <f t="shared" si="4"/>
        <v>654406.60248319991</v>
      </c>
      <c r="S14" s="4">
        <f t="shared" si="5"/>
        <v>1642460.0633984001</v>
      </c>
      <c r="T14" s="4">
        <f t="shared" si="6"/>
        <v>2022432.2922623998</v>
      </c>
      <c r="U14" s="4">
        <f t="shared" si="7"/>
        <v>3581609.2894975999</v>
      </c>
      <c r="V14" s="4">
        <f t="shared" si="8"/>
        <v>1635862.6052864001</v>
      </c>
      <c r="W14" s="4">
        <f t="shared" si="9"/>
        <v>494554.845248</v>
      </c>
      <c r="X14" s="4">
        <f t="shared" si="10"/>
        <v>3103426.0027519995</v>
      </c>
      <c r="Y14" s="4">
        <f t="shared" si="11"/>
        <v>0</v>
      </c>
      <c r="Z14" s="4">
        <f t="shared" si="12"/>
        <v>463821.58679040003</v>
      </c>
      <c r="AA14" s="4">
        <f t="shared" si="13"/>
        <v>4077987.0851968001</v>
      </c>
      <c r="AB14" s="4">
        <f t="shared" si="14"/>
        <v>3825626.9553919998</v>
      </c>
    </row>
    <row r="15" spans="1:28" x14ac:dyDescent="0.25">
      <c r="A15" s="3" t="s">
        <v>16</v>
      </c>
      <c r="B15" s="2">
        <v>1171</v>
      </c>
      <c r="C15" s="15">
        <f t="shared" si="1"/>
        <v>392871.26547098998</v>
      </c>
      <c r="P15" s="3" t="s">
        <v>16</v>
      </c>
      <c r="Q15" s="4">
        <f t="shared" si="3"/>
        <v>699736.61460371001</v>
      </c>
      <c r="R15" s="4">
        <f t="shared" si="4"/>
        <v>1006200.3151393899</v>
      </c>
      <c r="S15" s="4">
        <f t="shared" si="5"/>
        <v>1591654.07902409</v>
      </c>
      <c r="T15" s="4">
        <f t="shared" si="6"/>
        <v>2739319.8323611496</v>
      </c>
      <c r="U15" s="4">
        <f t="shared" si="7"/>
        <v>3365672.6288382802</v>
      </c>
      <c r="V15" s="4">
        <f t="shared" si="8"/>
        <v>1107605.6715279398</v>
      </c>
      <c r="W15" s="4">
        <f t="shared" si="9"/>
        <v>392871.26547098998</v>
      </c>
      <c r="X15" s="4">
        <f t="shared" si="10"/>
        <v>2928209.6376046101</v>
      </c>
      <c r="Y15" s="4">
        <f t="shared" si="11"/>
        <v>426046.56643737003</v>
      </c>
      <c r="Z15" s="4">
        <f t="shared" si="12"/>
        <v>0</v>
      </c>
      <c r="AA15" s="4">
        <f t="shared" si="13"/>
        <v>3819780.7528724698</v>
      </c>
      <c r="AB15" s="4">
        <f t="shared" si="14"/>
        <v>3907371.4348708</v>
      </c>
    </row>
    <row r="16" spans="1:28" x14ac:dyDescent="0.25">
      <c r="A16" s="3" t="s">
        <v>17</v>
      </c>
      <c r="B16" s="2">
        <v>615</v>
      </c>
      <c r="C16" s="15">
        <f t="shared" si="1"/>
        <v>236256.57439709999</v>
      </c>
      <c r="P16" s="3" t="s">
        <v>17</v>
      </c>
      <c r="Q16" s="4">
        <f t="shared" si="3"/>
        <v>2326735.2941979002</v>
      </c>
      <c r="R16" s="4">
        <f t="shared" si="4"/>
        <v>1746452.2141654498</v>
      </c>
      <c r="S16" s="4">
        <f t="shared" si="5"/>
        <v>1156978.98794805</v>
      </c>
      <c r="T16" s="4">
        <f t="shared" si="6"/>
        <v>745039.6368968999</v>
      </c>
      <c r="U16" s="4">
        <f t="shared" si="7"/>
        <v>236256.57439709999</v>
      </c>
      <c r="V16" s="4">
        <f t="shared" si="8"/>
        <v>2001143.3451745501</v>
      </c>
      <c r="W16" s="4">
        <f t="shared" si="9"/>
        <v>2178374.5634412002</v>
      </c>
      <c r="X16" s="4">
        <f t="shared" si="10"/>
        <v>468547.27341029997</v>
      </c>
      <c r="Y16" s="4">
        <f t="shared" si="11"/>
        <v>1946827.1316877499</v>
      </c>
      <c r="Z16" s="4">
        <f t="shared" si="12"/>
        <v>1993406.8692498</v>
      </c>
      <c r="AA16" s="4">
        <f t="shared" si="13"/>
        <v>0</v>
      </c>
      <c r="AB16" s="4">
        <f t="shared" si="14"/>
        <v>497227.07178779994</v>
      </c>
    </row>
    <row r="17" spans="1:28" x14ac:dyDescent="0.25">
      <c r="A17" s="3" t="s">
        <v>18</v>
      </c>
      <c r="B17" s="2">
        <v>528</v>
      </c>
      <c r="C17" s="16">
        <f t="shared" si="1"/>
        <v>600297.40462559997</v>
      </c>
      <c r="P17" s="3" t="s">
        <v>18</v>
      </c>
      <c r="Q17" s="4">
        <f>$B17*B32</f>
        <v>1725675.1665964799</v>
      </c>
      <c r="R17" s="4">
        <f>$B17*C32</f>
        <v>1145137.56657696</v>
      </c>
      <c r="S17" s="4">
        <f>$B17*D32</f>
        <v>1219704.3526377599</v>
      </c>
      <c r="T17" s="4">
        <f>$B17*E32</f>
        <v>713315.56047839997</v>
      </c>
      <c r="U17" s="4">
        <f>$B17*F32</f>
        <v>600297.40462559997</v>
      </c>
      <c r="V17" s="4">
        <f>$B17*G32</f>
        <v>1944450.3373785599</v>
      </c>
      <c r="W17" s="4">
        <f>$B17*H32</f>
        <v>1616558.9061441601</v>
      </c>
      <c r="X17" s="4">
        <f>$B17*I32</f>
        <v>735567.15820367995</v>
      </c>
      <c r="Y17" s="4">
        <f>$B17*J32</f>
        <v>1396166.940564</v>
      </c>
      <c r="Z17" s="4">
        <f>$B17*K32</f>
        <v>1580341.12786704</v>
      </c>
      <c r="AA17" s="4">
        <f>$B17*L32</f>
        <v>426357.4496544</v>
      </c>
      <c r="AB17" s="4">
        <f>$B17*M32</f>
        <v>0</v>
      </c>
    </row>
    <row r="18" spans="1:28" x14ac:dyDescent="0.25">
      <c r="A18" s="7" t="s">
        <v>30</v>
      </c>
      <c r="C18" s="17">
        <f>SUM(C6:C17)</f>
        <v>5151227.3377195504</v>
      </c>
      <c r="P18" s="5"/>
      <c r="Q18" s="20">
        <f>SUM(Q6:Q17)</f>
        <v>18772926.234748788</v>
      </c>
      <c r="R18" s="20">
        <f t="shared" ref="R18:AB18" si="15">SUM(R6:R17)</f>
        <v>15012629.641459148</v>
      </c>
      <c r="S18" s="20">
        <f t="shared" si="15"/>
        <v>15617512.467747701</v>
      </c>
      <c r="T18" s="20">
        <f t="shared" si="15"/>
        <v>18307582.198874261</v>
      </c>
      <c r="U18" s="20">
        <f t="shared" si="15"/>
        <v>24020142.778999835</v>
      </c>
      <c r="V18" s="20">
        <f t="shared" si="15"/>
        <v>19129894.790086642</v>
      </c>
      <c r="W18" s="20">
        <f t="shared" si="15"/>
        <v>16419628.181453263</v>
      </c>
      <c r="X18" s="20">
        <f t="shared" si="15"/>
        <v>21517194.537865531</v>
      </c>
      <c r="Y18" s="20">
        <f t="shared" si="15"/>
        <v>14774984.706517067</v>
      </c>
      <c r="Z18" s="20">
        <f t="shared" si="15"/>
        <v>15208267.761023212</v>
      </c>
      <c r="AA18" s="20">
        <f t="shared" si="15"/>
        <v>27315977.390392423</v>
      </c>
      <c r="AB18" s="20">
        <f t="shared" si="15"/>
        <v>30672045.17505734</v>
      </c>
    </row>
    <row r="19" spans="1:28" x14ac:dyDescent="0.25">
      <c r="Q19" s="4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x14ac:dyDescent="0.25">
      <c r="A20" s="8" t="s">
        <v>25</v>
      </c>
      <c r="B20" s="3" t="s">
        <v>7</v>
      </c>
      <c r="C20" s="3" t="s">
        <v>8</v>
      </c>
      <c r="D20" s="3" t="s">
        <v>9</v>
      </c>
      <c r="E20" s="3" t="s">
        <v>10</v>
      </c>
      <c r="F20" s="3" t="s">
        <v>11</v>
      </c>
      <c r="G20" s="3" t="s">
        <v>12</v>
      </c>
      <c r="H20" s="3" t="s">
        <v>13</v>
      </c>
      <c r="I20" s="3" t="s">
        <v>14</v>
      </c>
      <c r="J20" s="3" t="s">
        <v>15</v>
      </c>
      <c r="K20" s="3" t="s">
        <v>16</v>
      </c>
      <c r="L20" s="3" t="s">
        <v>17</v>
      </c>
      <c r="M20" s="3" t="s">
        <v>18</v>
      </c>
      <c r="Q20" s="19">
        <v>600000</v>
      </c>
    </row>
    <row r="21" spans="1:28" x14ac:dyDescent="0.25">
      <c r="A21" s="3" t="s">
        <v>7</v>
      </c>
      <c r="B21" s="4">
        <v>0</v>
      </c>
      <c r="C21" s="4">
        <v>1129.57671697</v>
      </c>
      <c r="D21" s="4">
        <v>2034.08452076</v>
      </c>
      <c r="E21" s="4">
        <v>2198.34740848</v>
      </c>
      <c r="F21" s="4">
        <v>3549.0448536499998</v>
      </c>
      <c r="G21" s="4">
        <v>1536.0651649399999</v>
      </c>
      <c r="H21" s="4">
        <v>260.29065026000001</v>
      </c>
      <c r="I21" s="4">
        <v>3175.4641608799998</v>
      </c>
      <c r="J21" s="4">
        <v>839.38263545999996</v>
      </c>
      <c r="K21" s="4">
        <v>591.62066850999997</v>
      </c>
      <c r="L21" s="4">
        <v>3936.84062791</v>
      </c>
      <c r="M21" s="4">
        <v>3607.0926176799999</v>
      </c>
      <c r="P21" s="8" t="s">
        <v>25</v>
      </c>
    </row>
    <row r="22" spans="1:28" x14ac:dyDescent="0.25">
      <c r="A22" s="3" t="s">
        <v>8</v>
      </c>
      <c r="B22" s="4">
        <v>1136.9635635300001</v>
      </c>
      <c r="C22" s="4">
        <v>0</v>
      </c>
      <c r="D22" s="4">
        <v>957.55913165000004</v>
      </c>
      <c r="E22" s="4">
        <v>1119.9821428</v>
      </c>
      <c r="F22" s="4">
        <v>2472.5194645400002</v>
      </c>
      <c r="G22" s="4">
        <v>1455.4411646999999</v>
      </c>
      <c r="H22" s="4">
        <v>930.30335796999998</v>
      </c>
      <c r="I22" s="4">
        <v>2098.9387717700001</v>
      </c>
      <c r="J22" s="4">
        <v>512.89433225000005</v>
      </c>
      <c r="K22" s="4">
        <v>861.7097023</v>
      </c>
      <c r="L22" s="4">
        <v>2542.8790537499999</v>
      </c>
      <c r="M22" s="4">
        <v>2481.02229162</v>
      </c>
      <c r="P22" s="3" t="s">
        <v>7</v>
      </c>
      <c r="Q22" s="3" t="s">
        <v>7</v>
      </c>
      <c r="R22" s="3" t="s">
        <v>8</v>
      </c>
      <c r="S22" s="3" t="s">
        <v>9</v>
      </c>
      <c r="T22" s="3" t="s">
        <v>10</v>
      </c>
      <c r="U22" s="3" t="s">
        <v>11</v>
      </c>
      <c r="V22" s="3" t="s">
        <v>12</v>
      </c>
      <c r="W22" s="3" t="s">
        <v>13</v>
      </c>
      <c r="X22" s="3" t="s">
        <v>14</v>
      </c>
      <c r="Y22" s="3" t="s">
        <v>15</v>
      </c>
      <c r="Z22" s="3" t="s">
        <v>16</v>
      </c>
      <c r="AA22" s="3" t="s">
        <v>17</v>
      </c>
      <c r="AB22" s="3" t="s">
        <v>18</v>
      </c>
    </row>
    <row r="23" spans="1:28" x14ac:dyDescent="0.25">
      <c r="A23" s="3" t="s">
        <v>9</v>
      </c>
      <c r="B23" s="4">
        <v>1901.35429643</v>
      </c>
      <c r="C23" s="4">
        <v>957.80395142999998</v>
      </c>
      <c r="D23" s="4">
        <v>0</v>
      </c>
      <c r="E23" s="4">
        <v>975.36076077999996</v>
      </c>
      <c r="F23" s="4">
        <v>1510.2472414399999</v>
      </c>
      <c r="G23" s="4">
        <v>1371.9358717699999</v>
      </c>
      <c r="H23" s="4">
        <v>1660.11733585</v>
      </c>
      <c r="I23" s="4">
        <v>1136.6665486700001</v>
      </c>
      <c r="J23" s="4">
        <v>1283.6168254500001</v>
      </c>
      <c r="K23" s="4">
        <v>1359.3562361199999</v>
      </c>
      <c r="L23" s="4">
        <v>1898.0430157000001</v>
      </c>
      <c r="M23" s="4">
        <v>2724.4383967899998</v>
      </c>
      <c r="P23" s="3" t="s">
        <v>8</v>
      </c>
      <c r="Q23" s="4">
        <f>IF(B21*$B6&lt;$Q$20,1,0)</f>
        <v>1</v>
      </c>
      <c r="R23" s="4">
        <f>IF(C21*$B6&lt;$Q$20,1,0)</f>
        <v>0</v>
      </c>
      <c r="S23" s="4">
        <f>IF(D21*$B6&lt;$Q$20,1,0)</f>
        <v>0</v>
      </c>
      <c r="T23" s="4">
        <f>IF(E21*$B6&lt;$Q$20,1,0)</f>
        <v>0</v>
      </c>
      <c r="U23" s="4">
        <f>IF(F21*$B6&lt;$Q$20,1,0)</f>
        <v>0</v>
      </c>
      <c r="V23" s="4">
        <f>IF(G21*$B6&lt;$Q$20,1,0)</f>
        <v>0</v>
      </c>
      <c r="W23" s="4">
        <f>IF(H21*$B6&lt;$Q$20,1,0)</f>
        <v>1</v>
      </c>
      <c r="X23" s="4">
        <f>IF(I21*$B6&lt;$Q$20,1,0)</f>
        <v>0</v>
      </c>
      <c r="Y23" s="4">
        <f>IF(J21*$B6&lt;$Q$20,1,0)</f>
        <v>0</v>
      </c>
      <c r="Z23" s="4">
        <f>IF(K21*$B6&lt;$Q$20,1,0)</f>
        <v>0</v>
      </c>
      <c r="AA23" s="4">
        <f>IF(L21*$B6&lt;$Q$20,1,0)</f>
        <v>0</v>
      </c>
      <c r="AB23" s="4">
        <f>IF(M21*$B6&lt;$Q$20,1,0)</f>
        <v>0</v>
      </c>
    </row>
    <row r="24" spans="1:28" x14ac:dyDescent="0.25">
      <c r="A24" s="3" t="s">
        <v>10</v>
      </c>
      <c r="B24" s="4">
        <v>2118.91333179</v>
      </c>
      <c r="C24" s="4">
        <v>1019.41030145</v>
      </c>
      <c r="D24" s="4">
        <v>964.17237255999999</v>
      </c>
      <c r="E24" s="4">
        <v>0</v>
      </c>
      <c r="F24" s="4">
        <v>1027.74846548</v>
      </c>
      <c r="G24" s="4">
        <v>2336.7967222900002</v>
      </c>
      <c r="H24" s="4">
        <v>1912.2537476</v>
      </c>
      <c r="I24" s="4">
        <v>898.21891802000005</v>
      </c>
      <c r="J24" s="4">
        <v>1494.84472188</v>
      </c>
      <c r="K24" s="4">
        <v>2324.2170866400002</v>
      </c>
      <c r="L24" s="4">
        <v>1210.53377153</v>
      </c>
      <c r="M24" s="4">
        <v>1748.5786759</v>
      </c>
      <c r="P24" s="3" t="s">
        <v>9</v>
      </c>
      <c r="Q24" s="4">
        <f>IF(B22*$B7&lt;$Q$20,1,0)</f>
        <v>0</v>
      </c>
      <c r="R24" s="4">
        <f>IF(C22*$B7&lt;$Q$20,1,0)</f>
        <v>1</v>
      </c>
      <c r="S24" s="4">
        <f>IF(D22*$B7&lt;$Q$20,1,0)</f>
        <v>0</v>
      </c>
      <c r="T24" s="4">
        <f>IF(E22*$B7&lt;$Q$20,1,0)</f>
        <v>0</v>
      </c>
      <c r="U24" s="4">
        <f>IF(F22*$B7&lt;$Q$20,1,0)</f>
        <v>0</v>
      </c>
      <c r="V24" s="4">
        <f>IF(G22*$B7&lt;$Q$20,1,0)</f>
        <v>0</v>
      </c>
      <c r="W24" s="4">
        <f>IF(H22*$B7&lt;$Q$20,1,0)</f>
        <v>0</v>
      </c>
      <c r="X24" s="4">
        <f>IF(I22*$B7&lt;$Q$20,1,0)</f>
        <v>0</v>
      </c>
      <c r="Y24" s="4">
        <f>IF(J22*$B7&lt;$Q$20,1,0)</f>
        <v>1</v>
      </c>
      <c r="Z24" s="4">
        <f>IF(K22*$B7&lt;$Q$20,1,0)</f>
        <v>0</v>
      </c>
      <c r="AA24" s="4">
        <f>IF(L22*$B7&lt;$Q$20,1,0)</f>
        <v>0</v>
      </c>
      <c r="AB24" s="4">
        <f>IF(M22*$B7&lt;$Q$20,1,0)</f>
        <v>0</v>
      </c>
    </row>
    <row r="25" spans="1:28" x14ac:dyDescent="0.25">
      <c r="A25" s="3" t="s">
        <v>11</v>
      </c>
      <c r="B25" s="4">
        <v>3394.52877575</v>
      </c>
      <c r="C25" s="4">
        <v>2450.9784307499999</v>
      </c>
      <c r="D25" s="4">
        <v>1492.48600136</v>
      </c>
      <c r="E25" s="4">
        <v>1028.07344199</v>
      </c>
      <c r="F25" s="4">
        <v>0</v>
      </c>
      <c r="G25" s="4">
        <v>2865.1103510900002</v>
      </c>
      <c r="H25" s="4">
        <v>3153.2918151700001</v>
      </c>
      <c r="I25" s="4">
        <v>373.08421814000002</v>
      </c>
      <c r="J25" s="4">
        <v>2776.7913047699999</v>
      </c>
      <c r="K25" s="4">
        <v>2852.5307154400002</v>
      </c>
      <c r="L25" s="4">
        <v>383.16594638999999</v>
      </c>
      <c r="M25" s="4">
        <v>1279.4343839799999</v>
      </c>
      <c r="P25" s="3" t="s">
        <v>10</v>
      </c>
      <c r="Q25" s="4">
        <f>IF(B23*$B8&lt;$Q$20,1,0)</f>
        <v>0</v>
      </c>
      <c r="R25" s="4">
        <f>IF(C23*$B8&lt;$Q$20,1,0)</f>
        <v>0</v>
      </c>
      <c r="S25" s="4">
        <f>IF(D23*$B8&lt;$Q$20,1,0)</f>
        <v>1</v>
      </c>
      <c r="T25" s="4">
        <f>IF(E23*$B8&lt;$Q$20,1,0)</f>
        <v>0</v>
      </c>
      <c r="U25" s="4">
        <f>IF(F23*$B8&lt;$Q$20,1,0)</f>
        <v>0</v>
      </c>
      <c r="V25" s="4">
        <f>IF(G23*$B8&lt;$Q$20,1,0)</f>
        <v>0</v>
      </c>
      <c r="W25" s="4">
        <f>IF(H23*$B8&lt;$Q$20,1,0)</f>
        <v>0</v>
      </c>
      <c r="X25" s="4">
        <f>IF(I23*$B8&lt;$Q$20,1,0)</f>
        <v>0</v>
      </c>
      <c r="Y25" s="4">
        <f>IF(J23*$B8&lt;$Q$20,1,0)</f>
        <v>0</v>
      </c>
      <c r="Z25" s="4">
        <f>IF(K23*$B8&lt;$Q$20,1,0)</f>
        <v>0</v>
      </c>
      <c r="AA25" s="4">
        <f>IF(L23*$B8&lt;$Q$20,1,0)</f>
        <v>0</v>
      </c>
      <c r="AB25" s="4">
        <f>IF(M23*$B8&lt;$Q$20,1,0)</f>
        <v>0</v>
      </c>
    </row>
    <row r="26" spans="1:28" x14ac:dyDescent="0.25">
      <c r="A26" s="3" t="s">
        <v>12</v>
      </c>
      <c r="B26" s="4">
        <v>1539.7101213599999</v>
      </c>
      <c r="C26" s="4">
        <v>1445.3905049499999</v>
      </c>
      <c r="D26" s="4">
        <v>1384.8330274899999</v>
      </c>
      <c r="E26" s="4">
        <v>2364.9068797199998</v>
      </c>
      <c r="F26" s="4">
        <v>2899.7933603800002</v>
      </c>
      <c r="G26" s="4">
        <v>0</v>
      </c>
      <c r="H26" s="4">
        <v>1277.6566444099999</v>
      </c>
      <c r="I26" s="4">
        <v>2526.2126676100002</v>
      </c>
      <c r="J26" s="4">
        <v>1265.7766713799999</v>
      </c>
      <c r="K26" s="4">
        <v>945.44303802000002</v>
      </c>
      <c r="L26" s="4">
        <v>3287.5891346399999</v>
      </c>
      <c r="M26" s="4">
        <v>4113.9845157299997</v>
      </c>
      <c r="P26" s="3" t="s">
        <v>11</v>
      </c>
      <c r="Q26" s="4">
        <f>IF(B24*$B9&lt;$Q$20,1,0)</f>
        <v>0</v>
      </c>
      <c r="R26" s="4">
        <f>IF(C24*$B9&lt;$Q$20,1,0)</f>
        <v>1</v>
      </c>
      <c r="S26" s="4">
        <f>IF(D24*$B9&lt;$Q$20,1,0)</f>
        <v>1</v>
      </c>
      <c r="T26" s="4">
        <f>IF(E24*$B9&lt;$Q$20,1,0)</f>
        <v>1</v>
      </c>
      <c r="U26" s="4">
        <f>IF(F24*$B9&lt;$Q$20,1,0)</f>
        <v>1</v>
      </c>
      <c r="V26" s="4">
        <f>IF(G24*$B9&lt;$Q$20,1,0)</f>
        <v>0</v>
      </c>
      <c r="W26" s="4">
        <f>IF(H24*$B9&lt;$Q$20,1,0)</f>
        <v>0</v>
      </c>
      <c r="X26" s="4">
        <f>IF(I24*$B9&lt;$Q$20,1,0)</f>
        <v>1</v>
      </c>
      <c r="Y26" s="4">
        <f>IF(J24*$B9&lt;$Q$20,1,0)</f>
        <v>0</v>
      </c>
      <c r="Z26" s="4">
        <f>IF(K24*$B9&lt;$Q$20,1,0)</f>
        <v>0</v>
      </c>
      <c r="AA26" s="4">
        <f>IF(L24*$B9&lt;$Q$20,1,0)</f>
        <v>1</v>
      </c>
      <c r="AB26" s="4">
        <f>IF(M24*$B9&lt;$Q$20,1,0)</f>
        <v>0</v>
      </c>
    </row>
    <row r="27" spans="1:28" x14ac:dyDescent="0.25">
      <c r="A27" s="3" t="s">
        <v>13</v>
      </c>
      <c r="B27" s="4">
        <v>265.93703944999999</v>
      </c>
      <c r="C27" s="4">
        <v>919.43248982</v>
      </c>
      <c r="D27" s="4">
        <v>1613.67179246</v>
      </c>
      <c r="E27" s="4">
        <v>1988.2025599599999</v>
      </c>
      <c r="F27" s="4">
        <v>3128.63212535</v>
      </c>
      <c r="G27" s="4">
        <v>1279.4356267200001</v>
      </c>
      <c r="H27" s="4">
        <v>0</v>
      </c>
      <c r="I27" s="4">
        <v>2755.05143258</v>
      </c>
      <c r="J27" s="4">
        <v>384.22227538999999</v>
      </c>
      <c r="K27" s="4">
        <v>334.99113029</v>
      </c>
      <c r="L27" s="4">
        <v>3516.4272782399999</v>
      </c>
      <c r="M27" s="4">
        <v>3396.9483905299999</v>
      </c>
      <c r="P27" s="3" t="s">
        <v>12</v>
      </c>
      <c r="Q27" s="4">
        <f>IF(B25*$B10&lt;$Q$20,1,0)</f>
        <v>0</v>
      </c>
      <c r="R27" s="4">
        <f>IF(C25*$B10&lt;$Q$20,1,0)</f>
        <v>0</v>
      </c>
      <c r="S27" s="4">
        <f>IF(D25*$B10&lt;$Q$20,1,0)</f>
        <v>0</v>
      </c>
      <c r="T27" s="4">
        <f>IF(E25*$B10&lt;$Q$20,1,0)</f>
        <v>0</v>
      </c>
      <c r="U27" s="4">
        <f>IF(F25*$B10&lt;$Q$20,1,0)</f>
        <v>1</v>
      </c>
      <c r="V27" s="4">
        <f>IF(G25*$B10&lt;$Q$20,1,0)</f>
        <v>0</v>
      </c>
      <c r="W27" s="4">
        <f>IF(H25*$B10&lt;$Q$20,1,0)</f>
        <v>0</v>
      </c>
      <c r="X27" s="4">
        <f>IF(I25*$B10&lt;$Q$20,1,0)</f>
        <v>1</v>
      </c>
      <c r="Y27" s="4">
        <f>IF(J25*$B10&lt;$Q$20,1,0)</f>
        <v>0</v>
      </c>
      <c r="Z27" s="4">
        <f>IF(K25*$B10&lt;$Q$20,1,0)</f>
        <v>0</v>
      </c>
      <c r="AA27" s="4">
        <f>IF(L25*$B10&lt;$Q$20,1,0)</f>
        <v>1</v>
      </c>
      <c r="AB27" s="4">
        <f>IF(M25*$B10&lt;$Q$20,1,0)</f>
        <v>0</v>
      </c>
    </row>
    <row r="28" spans="1:28" x14ac:dyDescent="0.25">
      <c r="A28" s="3" t="s">
        <v>14</v>
      </c>
      <c r="B28" s="4">
        <v>3021.4936458400002</v>
      </c>
      <c r="C28" s="4">
        <v>2077.94392221</v>
      </c>
      <c r="D28" s="4">
        <v>1119.45087145</v>
      </c>
      <c r="E28" s="4">
        <v>897.63358747999996</v>
      </c>
      <c r="F28" s="4">
        <v>373.84415365000001</v>
      </c>
      <c r="G28" s="4">
        <v>2492.0758425499998</v>
      </c>
      <c r="H28" s="4">
        <v>2780.2566852599998</v>
      </c>
      <c r="I28" s="4">
        <v>0</v>
      </c>
      <c r="J28" s="4">
        <v>2403.75679623</v>
      </c>
      <c r="K28" s="4">
        <v>2479.4962068999998</v>
      </c>
      <c r="L28" s="4">
        <v>761.63992790999998</v>
      </c>
      <c r="M28" s="4">
        <v>1405.3251887199999</v>
      </c>
      <c r="P28" s="3" t="s">
        <v>13</v>
      </c>
      <c r="Q28" s="4">
        <f>IF(B26*$B11&lt;$Q$20,1,0)</f>
        <v>0</v>
      </c>
      <c r="R28" s="4">
        <f>IF(C26*$B11&lt;$Q$20,1,0)</f>
        <v>0</v>
      </c>
      <c r="S28" s="4">
        <f>IF(D26*$B11&lt;$Q$20,1,0)</f>
        <v>0</v>
      </c>
      <c r="T28" s="4">
        <f>IF(E26*$B11&lt;$Q$20,1,0)</f>
        <v>0</v>
      </c>
      <c r="U28" s="4">
        <f>IF(F26*$B11&lt;$Q$20,1,0)</f>
        <v>0</v>
      </c>
      <c r="V28" s="4">
        <f>IF(G26*$B11&lt;$Q$20,1,0)</f>
        <v>1</v>
      </c>
      <c r="W28" s="4">
        <f>IF(H26*$B11&lt;$Q$20,1,0)</f>
        <v>0</v>
      </c>
      <c r="X28" s="4">
        <f>IF(I26*$B11&lt;$Q$20,1,0)</f>
        <v>0</v>
      </c>
      <c r="Y28" s="4">
        <f>IF(J26*$B11&lt;$Q$20,1,0)</f>
        <v>0</v>
      </c>
      <c r="Z28" s="4">
        <f>IF(K26*$B11&lt;$Q$20,1,0)</f>
        <v>0</v>
      </c>
      <c r="AA28" s="4">
        <f>IF(L26*$B11&lt;$Q$20,1,0)</f>
        <v>0</v>
      </c>
      <c r="AB28" s="4">
        <f>IF(M26*$B11&lt;$Q$20,1,0)</f>
        <v>0</v>
      </c>
    </row>
    <row r="29" spans="1:28" x14ac:dyDescent="0.25">
      <c r="A29" s="3" t="s">
        <v>15</v>
      </c>
      <c r="B29" s="4">
        <v>654.81834709999998</v>
      </c>
      <c r="C29" s="4">
        <v>511.25515818999997</v>
      </c>
      <c r="D29" s="4">
        <v>1283.1719245300001</v>
      </c>
      <c r="E29" s="4">
        <v>1580.0252283299999</v>
      </c>
      <c r="F29" s="4">
        <v>2798.1322574199999</v>
      </c>
      <c r="G29" s="4">
        <v>1278.0176603800001</v>
      </c>
      <c r="H29" s="4">
        <v>386.37097284999999</v>
      </c>
      <c r="I29" s="4">
        <v>2424.5515646499998</v>
      </c>
      <c r="J29" s="4">
        <v>0</v>
      </c>
      <c r="K29" s="4">
        <v>362.36061468000003</v>
      </c>
      <c r="L29" s="4">
        <v>3185.9274103100001</v>
      </c>
      <c r="M29" s="4">
        <v>2988.7710588999998</v>
      </c>
      <c r="P29" s="3" t="s">
        <v>14</v>
      </c>
      <c r="Q29" s="4">
        <f>IF(B27*$B12&lt;$Q$20,1,0)</f>
        <v>1</v>
      </c>
      <c r="R29" s="4">
        <f>IF(C27*$B12&lt;$Q$20,1,0)</f>
        <v>0</v>
      </c>
      <c r="S29" s="4">
        <f>IF(D27*$B12&lt;$Q$20,1,0)</f>
        <v>0</v>
      </c>
      <c r="T29" s="4">
        <f>IF(E27*$B12&lt;$Q$20,1,0)</f>
        <v>0</v>
      </c>
      <c r="U29" s="4">
        <f>IF(F27*$B12&lt;$Q$20,1,0)</f>
        <v>0</v>
      </c>
      <c r="V29" s="4">
        <f>IF(G27*$B12&lt;$Q$20,1,0)</f>
        <v>0</v>
      </c>
      <c r="W29" s="4">
        <f>IF(H27*$B12&lt;$Q$20,1,0)</f>
        <v>1</v>
      </c>
      <c r="X29" s="4">
        <f>IF(I27*$B12&lt;$Q$20,1,0)</f>
        <v>0</v>
      </c>
      <c r="Y29" s="4">
        <f>IF(J27*$B12&lt;$Q$20,1,0)</f>
        <v>1</v>
      </c>
      <c r="Z29" s="4">
        <f>IF(K27*$B12&lt;$Q$20,1,0)</f>
        <v>1</v>
      </c>
      <c r="AA29" s="4">
        <f>IF(L27*$B12&lt;$Q$20,1,0)</f>
        <v>0</v>
      </c>
      <c r="AB29" s="4">
        <f>IF(M27*$B12&lt;$Q$20,1,0)</f>
        <v>0</v>
      </c>
    </row>
    <row r="30" spans="1:28" x14ac:dyDescent="0.25">
      <c r="A30" s="3" t="s">
        <v>16</v>
      </c>
      <c r="B30" s="4">
        <v>597.55475201000002</v>
      </c>
      <c r="C30" s="4">
        <v>859.26585408999995</v>
      </c>
      <c r="D30" s="4">
        <v>1359.22636979</v>
      </c>
      <c r="E30" s="4">
        <v>2339.2996006499998</v>
      </c>
      <c r="F30" s="4">
        <v>2874.1867026800001</v>
      </c>
      <c r="G30" s="4">
        <v>945.86308413999996</v>
      </c>
      <c r="H30" s="4">
        <v>335.50065368999998</v>
      </c>
      <c r="I30" s="4">
        <v>2500.60600991</v>
      </c>
      <c r="J30" s="4">
        <v>363.83139747000001</v>
      </c>
      <c r="K30" s="4">
        <v>0</v>
      </c>
      <c r="L30" s="4">
        <v>3261.9818555699999</v>
      </c>
      <c r="M30" s="4">
        <v>3336.7817547999998</v>
      </c>
      <c r="P30" s="3" t="s">
        <v>15</v>
      </c>
      <c r="Q30" s="4">
        <f>IF(B28*$B13&lt;$Q$20,1,0)</f>
        <v>0</v>
      </c>
      <c r="R30" s="4">
        <f>IF(C28*$B13&lt;$Q$20,1,0)</f>
        <v>0</v>
      </c>
      <c r="S30" s="4">
        <f>IF(D28*$B13&lt;$Q$20,1,0)</f>
        <v>0</v>
      </c>
      <c r="T30" s="4">
        <f>IF(E28*$B13&lt;$Q$20,1,0)</f>
        <v>1</v>
      </c>
      <c r="U30" s="4">
        <f>IF(F28*$B13&lt;$Q$20,1,0)</f>
        <v>1</v>
      </c>
      <c r="V30" s="4">
        <f>IF(G28*$B13&lt;$Q$20,1,0)</f>
        <v>0</v>
      </c>
      <c r="W30" s="4">
        <f>IF(H28*$B13&lt;$Q$20,1,0)</f>
        <v>0</v>
      </c>
      <c r="X30" s="4">
        <f>IF(I28*$B13&lt;$Q$20,1,0)</f>
        <v>1</v>
      </c>
      <c r="Y30" s="4">
        <f>IF(J28*$B13&lt;$Q$20,1,0)</f>
        <v>0</v>
      </c>
      <c r="Z30" s="4">
        <f>IF(K28*$B13&lt;$Q$20,1,0)</f>
        <v>0</v>
      </c>
      <c r="AA30" s="4">
        <f>IF(L28*$B13&lt;$Q$20,1,0)</f>
        <v>1</v>
      </c>
      <c r="AB30" s="4">
        <f>IF(M28*$B13&lt;$Q$20,1,0)</f>
        <v>0</v>
      </c>
    </row>
    <row r="31" spans="1:28" x14ac:dyDescent="0.25">
      <c r="A31" s="3" t="s">
        <v>17</v>
      </c>
      <c r="B31" s="4">
        <v>3783.3094214600001</v>
      </c>
      <c r="C31" s="4">
        <v>2839.7596978299998</v>
      </c>
      <c r="D31" s="4">
        <v>1881.2666470700001</v>
      </c>
      <c r="E31" s="4">
        <v>1211.4465640599999</v>
      </c>
      <c r="F31" s="4">
        <v>384.15703153999999</v>
      </c>
      <c r="G31" s="4">
        <v>3253.8916181700001</v>
      </c>
      <c r="H31" s="4">
        <v>3542.0724608800001</v>
      </c>
      <c r="I31" s="4">
        <v>761.86548521999998</v>
      </c>
      <c r="J31" s="4">
        <v>3165.5725718499998</v>
      </c>
      <c r="K31" s="4">
        <v>3241.3119825200001</v>
      </c>
      <c r="L31" s="4">
        <v>0</v>
      </c>
      <c r="M31" s="4">
        <v>808.49930371999994</v>
      </c>
      <c r="P31" s="3" t="s">
        <v>16</v>
      </c>
      <c r="Q31" s="4">
        <f>IF(B29*$B14&lt;$Q$20,1,0)</f>
        <v>0</v>
      </c>
      <c r="R31" s="4">
        <f>IF(C29*$B14&lt;$Q$20,1,0)</f>
        <v>0</v>
      </c>
      <c r="S31" s="4">
        <f>IF(D29*$B14&lt;$Q$20,1,0)</f>
        <v>0</v>
      </c>
      <c r="T31" s="4">
        <f>IF(E29*$B14&lt;$Q$20,1,0)</f>
        <v>0</v>
      </c>
      <c r="U31" s="4">
        <f>IF(F29*$B14&lt;$Q$20,1,0)</f>
        <v>0</v>
      </c>
      <c r="V31" s="4">
        <f>IF(G29*$B14&lt;$Q$20,1,0)</f>
        <v>0</v>
      </c>
      <c r="W31" s="4">
        <f>IF(H29*$B14&lt;$Q$20,1,0)</f>
        <v>1</v>
      </c>
      <c r="X31" s="4">
        <f>IF(I29*$B14&lt;$Q$20,1,0)</f>
        <v>0</v>
      </c>
      <c r="Y31" s="4">
        <f>IF(J29*$B14&lt;$Q$20,1,0)</f>
        <v>1</v>
      </c>
      <c r="Z31" s="4">
        <f>IF(K29*$B14&lt;$Q$20,1,0)</f>
        <v>1</v>
      </c>
      <c r="AA31" s="4">
        <f>IF(L29*$B14&lt;$Q$20,1,0)</f>
        <v>0</v>
      </c>
      <c r="AB31" s="4">
        <f>IF(M29*$B14&lt;$Q$20,1,0)</f>
        <v>0</v>
      </c>
    </row>
    <row r="32" spans="1:28" x14ac:dyDescent="0.25">
      <c r="A32" s="3" t="s">
        <v>18</v>
      </c>
      <c r="B32" s="4">
        <v>3268.3241791599999</v>
      </c>
      <c r="C32" s="4">
        <v>2168.82114882</v>
      </c>
      <c r="D32" s="4">
        <v>2310.0461224199998</v>
      </c>
      <c r="E32" s="4">
        <v>1350.9764402999999</v>
      </c>
      <c r="F32" s="4">
        <v>1136.9269027</v>
      </c>
      <c r="G32" s="4">
        <v>3682.6710935199999</v>
      </c>
      <c r="H32" s="4">
        <v>3061.6645949700001</v>
      </c>
      <c r="I32" s="4">
        <v>1393.1196178099999</v>
      </c>
      <c r="J32" s="4">
        <v>2644.25556925</v>
      </c>
      <c r="K32" s="4">
        <v>2993.0703179299999</v>
      </c>
      <c r="L32" s="4">
        <v>807.49516979999999</v>
      </c>
      <c r="M32" s="4">
        <v>0</v>
      </c>
      <c r="P32" s="3" t="s">
        <v>17</v>
      </c>
      <c r="Q32" s="4">
        <f>IF(B30*$B15&lt;$Q$20,1,0)</f>
        <v>0</v>
      </c>
      <c r="R32" s="4">
        <f>IF(C30*$B15&lt;$Q$20,1,0)</f>
        <v>0</v>
      </c>
      <c r="S32" s="4">
        <f>IF(D30*$B15&lt;$Q$20,1,0)</f>
        <v>0</v>
      </c>
      <c r="T32" s="4">
        <f>IF(E30*$B15&lt;$Q$20,1,0)</f>
        <v>0</v>
      </c>
      <c r="U32" s="4">
        <f>IF(F30*$B15&lt;$Q$20,1,0)</f>
        <v>0</v>
      </c>
      <c r="V32" s="4">
        <f>IF(G30*$B15&lt;$Q$20,1,0)</f>
        <v>0</v>
      </c>
      <c r="W32" s="4">
        <f>IF(H30*$B15&lt;$Q$20,1,0)</f>
        <v>1</v>
      </c>
      <c r="X32" s="4">
        <f>IF(I30*$B15&lt;$Q$20,1,0)</f>
        <v>0</v>
      </c>
      <c r="Y32" s="4">
        <f>IF(J30*$B15&lt;$Q$20,1,0)</f>
        <v>1</v>
      </c>
      <c r="Z32" s="4">
        <f>IF(K30*$B15&lt;$Q$20,1,0)</f>
        <v>1</v>
      </c>
      <c r="AA32" s="4">
        <f>IF(L30*$B15&lt;$Q$20,1,0)</f>
        <v>0</v>
      </c>
      <c r="AB32" s="4">
        <f>IF(M30*$B15&lt;$Q$20,1,0)</f>
        <v>0</v>
      </c>
    </row>
    <row r="33" spans="1:28" x14ac:dyDescent="0.25">
      <c r="P33" s="3" t="s">
        <v>18</v>
      </c>
      <c r="Q33" s="4">
        <f>IF(B31*$B16&lt;$Q$20,1,0)</f>
        <v>0</v>
      </c>
      <c r="R33" s="4">
        <f>IF(C31*$B16&lt;$Q$20,1,0)</f>
        <v>0</v>
      </c>
      <c r="S33" s="4">
        <f>IF(D31*$B16&lt;$Q$20,1,0)</f>
        <v>0</v>
      </c>
      <c r="T33" s="4">
        <f>IF(E31*$B16&lt;$Q$20,1,0)</f>
        <v>0</v>
      </c>
      <c r="U33" s="4">
        <f>IF(F31*$B16&lt;$Q$20,1,0)</f>
        <v>1</v>
      </c>
      <c r="V33" s="4">
        <f>IF(G31*$B16&lt;$Q$20,1,0)</f>
        <v>0</v>
      </c>
      <c r="W33" s="4">
        <f>IF(H31*$B16&lt;$Q$20,1,0)</f>
        <v>0</v>
      </c>
      <c r="X33" s="4">
        <f>IF(I31*$B16&lt;$Q$20,1,0)</f>
        <v>1</v>
      </c>
      <c r="Y33" s="4">
        <f>IF(J31*$B16&lt;$Q$20,1,0)</f>
        <v>0</v>
      </c>
      <c r="Z33" s="4">
        <f>IF(K31*$B16&lt;$Q$20,1,0)</f>
        <v>0</v>
      </c>
      <c r="AA33" s="4">
        <f>IF(L31*$B16&lt;$Q$20,1,0)</f>
        <v>1</v>
      </c>
      <c r="AB33" s="4">
        <f>IF(M31*$B16&lt;$Q$20,1,0)</f>
        <v>1</v>
      </c>
    </row>
    <row r="34" spans="1:28" x14ac:dyDescent="0.25">
      <c r="A34" s="3" t="s">
        <v>19</v>
      </c>
      <c r="B34" s="12">
        <v>0</v>
      </c>
      <c r="C34" s="13">
        <v>0</v>
      </c>
      <c r="D34" s="12">
        <v>0</v>
      </c>
      <c r="E34" s="12">
        <v>0</v>
      </c>
      <c r="F34" s="12">
        <v>1</v>
      </c>
      <c r="G34" s="12">
        <v>1</v>
      </c>
      <c r="H34" s="12">
        <v>1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Q34" s="4">
        <f>IF(B32*$B17&lt;$Q$20,1,0)</f>
        <v>0</v>
      </c>
      <c r="R34" s="4">
        <f>IF(C32*$B17&lt;$Q$20,1,0)</f>
        <v>0</v>
      </c>
      <c r="S34" s="4">
        <f>IF(D32*$B17&lt;$Q$20,1,0)</f>
        <v>0</v>
      </c>
      <c r="T34" s="4">
        <f>IF(E32*$B17&lt;$Q$20,1,0)</f>
        <v>0</v>
      </c>
      <c r="U34" s="4">
        <f>IF(F32*$B17&lt;$Q$20,1,0)</f>
        <v>0</v>
      </c>
      <c r="V34" s="4">
        <f>IF(G32*$B17&lt;$Q$20,1,0)</f>
        <v>0</v>
      </c>
      <c r="W34" s="4">
        <f>IF(H32*$B17&lt;$Q$20,1,0)</f>
        <v>0</v>
      </c>
      <c r="X34" s="4">
        <f>IF(I32*$B17&lt;$Q$20,1,0)</f>
        <v>0</v>
      </c>
      <c r="Y34" s="4">
        <f>IF(J32*$B17&lt;$Q$20,1,0)</f>
        <v>0</v>
      </c>
      <c r="Z34" s="4">
        <f>IF(K32*$B17&lt;$Q$20,1,0)</f>
        <v>0</v>
      </c>
      <c r="AA34" s="4">
        <f>IF(L32*$B17&lt;$Q$20,1,0)</f>
        <v>1</v>
      </c>
      <c r="AB34" s="4">
        <f>IF(M32*$B17&lt;$Q$20,1,0)</f>
        <v>1</v>
      </c>
    </row>
    <row r="35" spans="1:28" x14ac:dyDescent="0.25">
      <c r="A35" s="3" t="s">
        <v>20</v>
      </c>
      <c r="B35" s="14">
        <f>SUM(B34:M34)</f>
        <v>3</v>
      </c>
    </row>
    <row r="36" spans="1:28" x14ac:dyDescent="0.25">
      <c r="A36" s="2"/>
      <c r="B36" s="14" t="s">
        <v>21</v>
      </c>
      <c r="Q36" s="18">
        <f>SUM(Q23:Q34)</f>
        <v>2</v>
      </c>
      <c r="R36" s="18">
        <f t="shared" ref="R36:AB36" si="16">SUM(R23:R34)</f>
        <v>2</v>
      </c>
      <c r="S36" s="18">
        <f t="shared" si="16"/>
        <v>2</v>
      </c>
      <c r="T36" s="18">
        <f t="shared" si="16"/>
        <v>2</v>
      </c>
      <c r="U36" s="18">
        <f t="shared" si="16"/>
        <v>4</v>
      </c>
      <c r="V36" s="18">
        <f t="shared" si="16"/>
        <v>1</v>
      </c>
      <c r="W36" s="18">
        <f t="shared" si="16"/>
        <v>4</v>
      </c>
      <c r="X36" s="18">
        <f t="shared" si="16"/>
        <v>4</v>
      </c>
      <c r="Y36" s="18">
        <f t="shared" si="16"/>
        <v>4</v>
      </c>
      <c r="Z36" s="18">
        <f t="shared" si="16"/>
        <v>3</v>
      </c>
      <c r="AA36" s="18">
        <f t="shared" si="16"/>
        <v>5</v>
      </c>
      <c r="AB36" s="18">
        <f t="shared" si="16"/>
        <v>2</v>
      </c>
    </row>
    <row r="37" spans="1:28" x14ac:dyDescent="0.25">
      <c r="A37" s="3" t="s">
        <v>22</v>
      </c>
      <c r="B37" s="14">
        <v>3</v>
      </c>
    </row>
    <row r="39" spans="1:28" x14ac:dyDescent="0.25">
      <c r="A39" s="5" t="s">
        <v>23</v>
      </c>
    </row>
    <row r="40" spans="1:28" x14ac:dyDescent="0.25">
      <c r="A40" t="s">
        <v>24</v>
      </c>
    </row>
    <row r="41" spans="1:28" x14ac:dyDescent="0.25">
      <c r="A41" s="3" t="s">
        <v>6</v>
      </c>
      <c r="B41" s="3" t="s">
        <v>7</v>
      </c>
      <c r="C41" s="3" t="s">
        <v>8</v>
      </c>
      <c r="D41" s="3" t="s">
        <v>9</v>
      </c>
      <c r="E41" s="3" t="s">
        <v>10</v>
      </c>
      <c r="F41" s="3" t="s">
        <v>11</v>
      </c>
      <c r="G41" s="3" t="s">
        <v>12</v>
      </c>
      <c r="H41" s="3" t="s">
        <v>13</v>
      </c>
      <c r="I41" s="3" t="s">
        <v>14</v>
      </c>
      <c r="J41" s="3" t="s">
        <v>15</v>
      </c>
      <c r="K41" s="3" t="s">
        <v>16</v>
      </c>
      <c r="L41" s="3" t="s">
        <v>17</v>
      </c>
      <c r="M41" s="3" t="s">
        <v>18</v>
      </c>
      <c r="N41" s="7" t="s">
        <v>23</v>
      </c>
    </row>
    <row r="42" spans="1:28" x14ac:dyDescent="0.25">
      <c r="A42" s="3" t="s">
        <v>7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1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9">
        <f>SUM(B42:M42)</f>
        <v>1</v>
      </c>
      <c r="O42" s="6" t="s">
        <v>21</v>
      </c>
      <c r="P42" s="5" t="s">
        <v>26</v>
      </c>
    </row>
    <row r="43" spans="1:28" x14ac:dyDescent="0.25">
      <c r="A43" s="3" t="s">
        <v>8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1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9">
        <f t="shared" ref="N43:N53" si="17">SUM(B43:M43)</f>
        <v>1</v>
      </c>
      <c r="O43" s="6" t="s">
        <v>21</v>
      </c>
      <c r="P43" s="6">
        <v>1</v>
      </c>
    </row>
    <row r="44" spans="1:28" x14ac:dyDescent="0.25">
      <c r="A44" s="3" t="s">
        <v>9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1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9">
        <f t="shared" si="17"/>
        <v>1</v>
      </c>
      <c r="O44" s="6" t="s">
        <v>21</v>
      </c>
      <c r="P44" s="6">
        <v>1</v>
      </c>
    </row>
    <row r="45" spans="1:28" x14ac:dyDescent="0.25">
      <c r="A45" s="3" t="s">
        <v>10</v>
      </c>
      <c r="B45" s="4">
        <v>0</v>
      </c>
      <c r="C45" s="4">
        <v>0</v>
      </c>
      <c r="D45" s="4">
        <v>0</v>
      </c>
      <c r="E45" s="4">
        <v>0</v>
      </c>
      <c r="F45" s="4">
        <v>1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9">
        <f t="shared" si="17"/>
        <v>1</v>
      </c>
      <c r="O45" s="6" t="s">
        <v>21</v>
      </c>
      <c r="P45" s="6">
        <v>1</v>
      </c>
    </row>
    <row r="46" spans="1:28" x14ac:dyDescent="0.25">
      <c r="A46" s="3" t="s">
        <v>11</v>
      </c>
      <c r="B46" s="4">
        <v>0</v>
      </c>
      <c r="C46" s="4">
        <v>0</v>
      </c>
      <c r="D46" s="4">
        <v>0</v>
      </c>
      <c r="E46" s="4">
        <v>0</v>
      </c>
      <c r="F46" s="4">
        <v>1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9">
        <f t="shared" si="17"/>
        <v>1</v>
      </c>
      <c r="O46" s="6" t="s">
        <v>21</v>
      </c>
      <c r="P46" s="6">
        <v>1</v>
      </c>
    </row>
    <row r="47" spans="1:28" x14ac:dyDescent="0.25">
      <c r="A47" s="3" t="s">
        <v>12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1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9">
        <f t="shared" si="17"/>
        <v>1</v>
      </c>
      <c r="O47" s="6" t="s">
        <v>21</v>
      </c>
      <c r="P47" s="6">
        <v>1</v>
      </c>
    </row>
    <row r="48" spans="1:28" x14ac:dyDescent="0.25">
      <c r="A48" s="3" t="s">
        <v>13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1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9">
        <f t="shared" si="17"/>
        <v>1</v>
      </c>
      <c r="O48" s="6" t="s">
        <v>21</v>
      </c>
      <c r="P48" s="6">
        <v>1</v>
      </c>
    </row>
    <row r="49" spans="1:16" x14ac:dyDescent="0.25">
      <c r="A49" s="3" t="s">
        <v>14</v>
      </c>
      <c r="B49" s="4">
        <v>0</v>
      </c>
      <c r="C49" s="4">
        <v>0</v>
      </c>
      <c r="D49" s="4">
        <v>0</v>
      </c>
      <c r="E49" s="4">
        <v>0</v>
      </c>
      <c r="F49" s="4">
        <v>1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9">
        <f t="shared" si="17"/>
        <v>1</v>
      </c>
      <c r="O49" s="6" t="s">
        <v>21</v>
      </c>
      <c r="P49" s="6">
        <v>1</v>
      </c>
    </row>
    <row r="50" spans="1:16" x14ac:dyDescent="0.25">
      <c r="A50" s="3" t="s">
        <v>15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1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9">
        <f t="shared" si="17"/>
        <v>1</v>
      </c>
      <c r="O50" s="6" t="s">
        <v>21</v>
      </c>
      <c r="P50" s="6">
        <v>1</v>
      </c>
    </row>
    <row r="51" spans="1:16" x14ac:dyDescent="0.25">
      <c r="A51" s="3" t="s">
        <v>16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1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9">
        <f t="shared" si="17"/>
        <v>1</v>
      </c>
      <c r="O51" s="6" t="s">
        <v>21</v>
      </c>
      <c r="P51" s="6">
        <v>1</v>
      </c>
    </row>
    <row r="52" spans="1:16" x14ac:dyDescent="0.25">
      <c r="A52" s="3" t="s">
        <v>17</v>
      </c>
      <c r="B52" s="4">
        <v>0</v>
      </c>
      <c r="C52" s="4">
        <v>0</v>
      </c>
      <c r="D52" s="4">
        <v>0</v>
      </c>
      <c r="E52" s="4">
        <v>0</v>
      </c>
      <c r="F52" s="4">
        <v>1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9">
        <f t="shared" si="17"/>
        <v>1</v>
      </c>
      <c r="O52" s="6" t="s">
        <v>21</v>
      </c>
      <c r="P52" s="6">
        <v>1</v>
      </c>
    </row>
    <row r="53" spans="1:16" x14ac:dyDescent="0.25">
      <c r="A53" s="3" t="s">
        <v>18</v>
      </c>
      <c r="B53" s="4">
        <v>0</v>
      </c>
      <c r="C53" s="4">
        <v>0</v>
      </c>
      <c r="D53" s="4">
        <v>0</v>
      </c>
      <c r="E53" s="4">
        <v>0</v>
      </c>
      <c r="F53" s="4">
        <v>1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9">
        <f t="shared" si="17"/>
        <v>1</v>
      </c>
      <c r="O53" s="6" t="s">
        <v>21</v>
      </c>
      <c r="P53" s="6">
        <v>1</v>
      </c>
    </row>
    <row r="54" spans="1:16" x14ac:dyDescent="0.25">
      <c r="A54" s="7" t="s">
        <v>27</v>
      </c>
      <c r="B54" s="10">
        <f>SUM(B42:B53)</f>
        <v>0</v>
      </c>
      <c r="C54" s="10">
        <f t="shared" ref="C54:M54" si="18">SUM(C42:C53)</f>
        <v>0</v>
      </c>
      <c r="D54" s="10">
        <f t="shared" si="18"/>
        <v>0</v>
      </c>
      <c r="E54" s="10">
        <f t="shared" si="18"/>
        <v>0</v>
      </c>
      <c r="F54" s="10">
        <f t="shared" si="18"/>
        <v>5</v>
      </c>
      <c r="G54" s="10">
        <f t="shared" si="18"/>
        <v>2</v>
      </c>
      <c r="H54" s="10">
        <f t="shared" si="18"/>
        <v>5</v>
      </c>
      <c r="I54" s="10">
        <f t="shared" si="18"/>
        <v>0</v>
      </c>
      <c r="J54" s="10">
        <f t="shared" si="18"/>
        <v>0</v>
      </c>
      <c r="K54" s="10">
        <f t="shared" si="18"/>
        <v>0</v>
      </c>
      <c r="L54" s="10">
        <f t="shared" si="18"/>
        <v>0</v>
      </c>
      <c r="M54" s="10">
        <f t="shared" si="18"/>
        <v>0</v>
      </c>
      <c r="N54" s="9"/>
      <c r="O54" s="6"/>
      <c r="P54" s="6">
        <v>1</v>
      </c>
    </row>
    <row r="55" spans="1:16" x14ac:dyDescent="0.25">
      <c r="A55" s="7"/>
      <c r="B55" s="11" t="s">
        <v>29</v>
      </c>
      <c r="C55" s="11" t="s">
        <v>29</v>
      </c>
      <c r="D55" s="11" t="s">
        <v>29</v>
      </c>
      <c r="E55" s="11" t="s">
        <v>29</v>
      </c>
      <c r="F55" s="11" t="s">
        <v>29</v>
      </c>
      <c r="G55" s="11" t="s">
        <v>29</v>
      </c>
      <c r="H55" s="11" t="s">
        <v>29</v>
      </c>
      <c r="I55" s="11" t="s">
        <v>29</v>
      </c>
      <c r="J55" s="11" t="s">
        <v>29</v>
      </c>
      <c r="K55" s="11" t="s">
        <v>29</v>
      </c>
      <c r="L55" s="11" t="s">
        <v>29</v>
      </c>
      <c r="M55" s="11" t="s">
        <v>29</v>
      </c>
      <c r="N55" s="9"/>
      <c r="O55" s="6"/>
      <c r="P55" s="6"/>
    </row>
    <row r="56" spans="1:16" x14ac:dyDescent="0.25">
      <c r="A56" s="7" t="s">
        <v>28</v>
      </c>
      <c r="B56" s="10">
        <f>12*B34</f>
        <v>0</v>
      </c>
      <c r="C56" s="10">
        <f t="shared" ref="C56:M56" si="19">12*C34</f>
        <v>0</v>
      </c>
      <c r="D56" s="10">
        <f t="shared" si="19"/>
        <v>0</v>
      </c>
      <c r="E56" s="10">
        <f t="shared" si="19"/>
        <v>0</v>
      </c>
      <c r="F56" s="10">
        <f t="shared" si="19"/>
        <v>12</v>
      </c>
      <c r="G56" s="10">
        <f t="shared" si="19"/>
        <v>12</v>
      </c>
      <c r="H56" s="10">
        <f t="shared" si="19"/>
        <v>12</v>
      </c>
      <c r="I56" s="10">
        <f t="shared" si="19"/>
        <v>0</v>
      </c>
      <c r="J56" s="10">
        <f t="shared" si="19"/>
        <v>0</v>
      </c>
      <c r="K56" s="10">
        <f t="shared" si="19"/>
        <v>0</v>
      </c>
      <c r="L56" s="10">
        <f t="shared" si="19"/>
        <v>0</v>
      </c>
      <c r="M56" s="10">
        <f t="shared" si="19"/>
        <v>0</v>
      </c>
      <c r="N56" s="9"/>
      <c r="O56" s="6"/>
      <c r="P56" s="6"/>
    </row>
    <row r="57" spans="1:16" x14ac:dyDescent="0.25">
      <c r="P57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Nolan Reilly</cp:lastModifiedBy>
  <dcterms:created xsi:type="dcterms:W3CDTF">2010-07-22T13:38:01Z</dcterms:created>
  <dcterms:modified xsi:type="dcterms:W3CDTF">2020-12-14T22:51:14Z</dcterms:modified>
</cp:coreProperties>
</file>