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470" windowHeight="2760" activeTab="2"/>
  </bookViews>
  <sheets>
    <sheet name="Opšta država - zaposlenost" sheetId="1" r:id="rId1"/>
    <sheet name="Opšta država - zaposlenost (BK)" sheetId="5" r:id="rId2"/>
    <sheet name="Memo item - &quot;Agencije&quot;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I22" i="1"/>
  <c r="H16" i="5"/>
  <c r="G16" i="5"/>
  <c r="F16" i="5"/>
  <c r="E16" i="5"/>
  <c r="D16" i="5"/>
  <c r="C16" i="5"/>
  <c r="K20" i="5"/>
  <c r="J20" i="5"/>
  <c r="I20" i="5"/>
  <c r="K19" i="5" l="1"/>
  <c r="J19" i="5"/>
  <c r="I19" i="5"/>
  <c r="J18" i="1"/>
  <c r="K18" i="1"/>
  <c r="I18" i="1"/>
  <c r="D18" i="1"/>
  <c r="E18" i="1"/>
  <c r="F18" i="1"/>
  <c r="G18" i="1"/>
  <c r="H18" i="1"/>
  <c r="C18" i="1"/>
  <c r="J16" i="5" l="1"/>
  <c r="I16" i="5"/>
  <c r="K16" i="5"/>
  <c r="D106" i="3"/>
  <c r="D91" i="3"/>
  <c r="D86" i="3"/>
  <c r="D69" i="3"/>
  <c r="E21" i="3"/>
  <c r="D51" i="3"/>
  <c r="C106" i="3"/>
  <c r="C91" i="3"/>
  <c r="C86" i="3"/>
  <c r="C69" i="3"/>
  <c r="C51" i="3"/>
  <c r="C21" i="3"/>
  <c r="C20" i="3" s="1"/>
  <c r="C19" i="3" s="1"/>
  <c r="E86" i="3"/>
  <c r="F86" i="3"/>
  <c r="G86" i="3"/>
  <c r="H86" i="3"/>
  <c r="K86" i="3" s="1"/>
  <c r="I86" i="3"/>
  <c r="L86" i="3"/>
  <c r="E91" i="3"/>
  <c r="F91" i="3"/>
  <c r="G91" i="3"/>
  <c r="H91" i="3"/>
  <c r="I91" i="3"/>
  <c r="I32" i="5"/>
  <c r="J32" i="5"/>
  <c r="K32" i="5"/>
  <c r="I33" i="5"/>
  <c r="J33" i="5"/>
  <c r="K33" i="5"/>
  <c r="I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D34" i="5"/>
  <c r="D31" i="5" s="1"/>
  <c r="E34" i="5"/>
  <c r="K34" i="5" s="1"/>
  <c r="F34" i="5"/>
  <c r="F31" i="5" s="1"/>
  <c r="G34" i="5"/>
  <c r="G31" i="5" s="1"/>
  <c r="J31" i="5" s="1"/>
  <c r="H34" i="5"/>
  <c r="H31" i="5" s="1"/>
  <c r="E31" i="5"/>
  <c r="E30" i="5" s="1"/>
  <c r="E29" i="5" s="1"/>
  <c r="C34" i="5"/>
  <c r="C31" i="5" s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34" i="1"/>
  <c r="J34" i="1"/>
  <c r="K34" i="1"/>
  <c r="I35" i="1"/>
  <c r="J35" i="1"/>
  <c r="K35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9" i="1"/>
  <c r="J59" i="1"/>
  <c r="K59" i="1"/>
  <c r="I60" i="1"/>
  <c r="J60" i="1"/>
  <c r="K60" i="1"/>
  <c r="I61" i="1"/>
  <c r="J61" i="1"/>
  <c r="K61" i="1"/>
  <c r="D36" i="1"/>
  <c r="E36" i="1"/>
  <c r="E33" i="1" s="1"/>
  <c r="F36" i="1"/>
  <c r="F33" i="1" s="1"/>
  <c r="F32" i="1" s="1"/>
  <c r="F31" i="1" s="1"/>
  <c r="G36" i="1"/>
  <c r="G33" i="1" s="1"/>
  <c r="G32" i="1" s="1"/>
  <c r="G31" i="1" s="1"/>
  <c r="H36" i="1"/>
  <c r="C36" i="1"/>
  <c r="C33" i="1" s="1"/>
  <c r="C32" i="1" s="1"/>
  <c r="C31" i="1" s="1"/>
  <c r="I31" i="1" s="1"/>
  <c r="D33" i="1"/>
  <c r="D32" i="1" s="1"/>
  <c r="D31" i="1" s="1"/>
  <c r="H33" i="1"/>
  <c r="H32" i="1"/>
  <c r="H31" i="1" s="1"/>
  <c r="E32" i="1" l="1"/>
  <c r="E31" i="1" s="1"/>
  <c r="K33" i="1"/>
  <c r="I31" i="5"/>
  <c r="F30" i="5"/>
  <c r="I36" i="1"/>
  <c r="J33" i="1"/>
  <c r="K91" i="3"/>
  <c r="I33" i="1"/>
  <c r="J34" i="5"/>
  <c r="K31" i="5"/>
  <c r="J91" i="3"/>
  <c r="J86" i="3"/>
  <c r="L91" i="3"/>
  <c r="H30" i="5"/>
  <c r="K30" i="5" s="1"/>
  <c r="D30" i="5"/>
  <c r="J30" i="5" s="1"/>
  <c r="G30" i="5"/>
  <c r="G29" i="5" s="1"/>
  <c r="F29" i="5"/>
  <c r="C30" i="5"/>
  <c r="K32" i="1"/>
  <c r="J32" i="1"/>
  <c r="I32" i="1"/>
  <c r="C29" i="5" l="1"/>
  <c r="I30" i="5"/>
  <c r="H29" i="5"/>
  <c r="D29" i="5"/>
  <c r="I29" i="5"/>
  <c r="K31" i="1"/>
  <c r="C11" i="3"/>
  <c r="C10" i="3"/>
  <c r="C9" i="3"/>
  <c r="C8" i="3"/>
  <c r="C13" i="3"/>
  <c r="C12" i="3"/>
  <c r="E7" i="3"/>
  <c r="F7" i="3"/>
  <c r="F6" i="3" s="1"/>
  <c r="G7" i="3"/>
  <c r="G6" i="3" s="1"/>
  <c r="H7" i="3"/>
  <c r="H6" i="3" s="1"/>
  <c r="I7" i="3"/>
  <c r="I6" i="3" s="1"/>
  <c r="D7" i="3"/>
  <c r="J7" i="3" l="1"/>
  <c r="L7" i="3"/>
  <c r="L6" i="3"/>
  <c r="K7" i="3"/>
  <c r="D6" i="3"/>
  <c r="J6" i="3" s="1"/>
  <c r="E6" i="3"/>
  <c r="K6" i="3" s="1"/>
  <c r="C7" i="3"/>
  <c r="C6" i="3" s="1"/>
  <c r="K29" i="5"/>
  <c r="J29" i="5"/>
  <c r="J31" i="1"/>
  <c r="J83" i="3" l="1"/>
  <c r="K83" i="3"/>
  <c r="L83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4" i="3"/>
  <c r="K84" i="3"/>
  <c r="L84" i="3"/>
  <c r="J85" i="3"/>
  <c r="K85" i="3"/>
  <c r="L85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87" i="3"/>
  <c r="K87" i="3"/>
  <c r="L87" i="3"/>
  <c r="J88" i="3"/>
  <c r="K88" i="3"/>
  <c r="L88" i="3"/>
  <c r="J89" i="3"/>
  <c r="K89" i="3"/>
  <c r="L89" i="3"/>
  <c r="J90" i="3"/>
  <c r="K90" i="3"/>
  <c r="L90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E106" i="3"/>
  <c r="F106" i="3"/>
  <c r="G106" i="3"/>
  <c r="H106" i="3"/>
  <c r="I106" i="3"/>
  <c r="J106" i="3"/>
  <c r="E51" i="3"/>
  <c r="E20" i="3" s="1"/>
  <c r="F51" i="3"/>
  <c r="G51" i="3"/>
  <c r="H51" i="3"/>
  <c r="I51" i="3"/>
  <c r="F21" i="3"/>
  <c r="F20" i="3" s="1"/>
  <c r="G21" i="3"/>
  <c r="G20" i="3" s="1"/>
  <c r="G19" i="3" s="1"/>
  <c r="H21" i="3"/>
  <c r="H20" i="3" s="1"/>
  <c r="I21" i="3"/>
  <c r="I20" i="3" s="1"/>
  <c r="D21" i="3"/>
  <c r="D20" i="3" s="1"/>
  <c r="D19" i="3" s="1"/>
  <c r="E69" i="3"/>
  <c r="F69" i="3"/>
  <c r="G69" i="3"/>
  <c r="H69" i="3"/>
  <c r="I69" i="3"/>
  <c r="H19" i="3" l="1"/>
  <c r="F19" i="3"/>
  <c r="I19" i="3"/>
  <c r="L19" i="3" s="1"/>
  <c r="E19" i="3"/>
  <c r="J51" i="3"/>
  <c r="L51" i="3"/>
  <c r="K51" i="3"/>
  <c r="J69" i="3"/>
  <c r="J19" i="3"/>
  <c r="J21" i="3"/>
  <c r="L21" i="3"/>
  <c r="K20" i="3"/>
  <c r="L106" i="3"/>
  <c r="K19" i="3"/>
  <c r="K21" i="3"/>
  <c r="K106" i="3"/>
  <c r="L69" i="3"/>
  <c r="K69" i="3"/>
  <c r="L20" i="3"/>
  <c r="J20" i="3" l="1"/>
</calcChain>
</file>

<file path=xl/sharedStrings.xml><?xml version="1.0" encoding="utf-8"?>
<sst xmlns="http://schemas.openxmlformats.org/spreadsheetml/2006/main" count="329" uniqueCount="165">
  <si>
    <t>Ukupno</t>
  </si>
  <si>
    <t>Decembar 2014</t>
  </si>
  <si>
    <t>Decembar 2013</t>
  </si>
  <si>
    <t>MINISTARSTVO ZA RAD, ZAPOŠLjAVANjE, BORAČKA I SOCIJALNA PITANjA</t>
  </si>
  <si>
    <t>MINISTARSTVO POLjOPRIVREDE I ZAŠTITE ŽIVOTNE SREDINE</t>
  </si>
  <si>
    <t>MINISTARSTVO KULTURE I INFORMISANjA</t>
  </si>
  <si>
    <t>MINISTARSTVO DRŽAVNE UPRAVE I LOKALNE SAMOUPRAVE</t>
  </si>
  <si>
    <t>MINISTARSTVO FINANSIJA</t>
  </si>
  <si>
    <t>MINISTARSTVO GRAĐEVINARSTVA, SAOBRAĆAJA I INFRASTRUKTURE</t>
  </si>
  <si>
    <t>MINISTARSTVO PRIVREDE</t>
  </si>
  <si>
    <t>MINISTARSTVO OMLADINE I SPORTA</t>
  </si>
  <si>
    <t>MINISTARSTVO UNUTRAŠNjIH POSLOVA</t>
  </si>
  <si>
    <t>MINISTARSTVO TRGOVINE, TURIZMA I TELEKOMUNIKACIJA</t>
  </si>
  <si>
    <t>MINISTARSTVO RUDARSTVA I ENERGETIKE</t>
  </si>
  <si>
    <t>MINISTARSTVO SPOLjNIH POSLOVA</t>
  </si>
  <si>
    <t>Ukupno zaposleni i angažovani</t>
  </si>
  <si>
    <t>1=2+3</t>
  </si>
  <si>
    <t>4=5+6</t>
  </si>
  <si>
    <t>7=1/4</t>
  </si>
  <si>
    <t>8=2/5</t>
  </si>
  <si>
    <t>9=3/6</t>
  </si>
  <si>
    <t>od čega: JP "Putevi Srbije"</t>
  </si>
  <si>
    <t>MINISTARSTVO ZDRAVLjA</t>
  </si>
  <si>
    <t>MINISTARSTVO PRAVDE</t>
  </si>
  <si>
    <t>DRŽAVNA REVIZORSKA INSTITUCIJA</t>
  </si>
  <si>
    <t>DRŽAVNO PRAVOBRANILAŠTVO</t>
  </si>
  <si>
    <t>REPUBLIČKA AGENCIJA ZA ELEKTRONSKE KOMUNIKACIJE I POŠTANSKE USLUGE (RATEL)</t>
  </si>
  <si>
    <t>REGULATORNO TELO ZA ELEKTRONSKE MEDIJE</t>
  </si>
  <si>
    <t>ZAŠTITNIK GRAĐANA</t>
  </si>
  <si>
    <t>AGENCIJA ZA BORBU PROTIV KORUPCIJE</t>
  </si>
  <si>
    <t>REPUBLIČKA KOMISIJA ZA ZAŠTITU PRAVA U POSTUPCIMA JAVNIH NABAVKI</t>
  </si>
  <si>
    <t>VISOKI SAVET SUDSTVA</t>
  </si>
  <si>
    <t>KOMISIJA ZA HARTIJE OD VREDNOSTI</t>
  </si>
  <si>
    <t>POVERENIK ZA ZAŠTITU RAVNOPRAVNOSTI</t>
  </si>
  <si>
    <t>DRŽAVNO VEĆE TUŽILACA</t>
  </si>
  <si>
    <t>FISKALNI SAVET</t>
  </si>
  <si>
    <t>SOCIJALNO EKONOMSKI SAVET REPUBLIKE SRBIJE</t>
  </si>
  <si>
    <t>AGENCIJA ZA ENERGETIKU REPUBLIKE SRBIJE</t>
  </si>
  <si>
    <t>POVERENIK ZA INFORMACIJE OD JAVNOG ZNAČAJA I ZAŠTITU PODATAKA O LIČNOSTI</t>
  </si>
  <si>
    <t>KOMISIJA ZA ZAŠTITU KONKURENCIJE</t>
  </si>
  <si>
    <t>MF-PORESKA UPRAVA CENTRALA</t>
  </si>
  <si>
    <t>MF-UPRAVA CARINA</t>
  </si>
  <si>
    <t>MF-UPRAVA ZA TREZOR</t>
  </si>
  <si>
    <t>MPZŽS-UPRAVA ZA VETERINU</t>
  </si>
  <si>
    <t>INSPEKTORAT ZA RAD</t>
  </si>
  <si>
    <t>MP-UPRAVA ZA IZVRŠENjE KRIVIČNIH SANKCIJA</t>
  </si>
  <si>
    <t>MPZŽS-UPRAVA ZA ZAŠTITU BILjA</t>
  </si>
  <si>
    <t>MP-DIREKCIJA ZA MERE I DRAGOCENE METALE</t>
  </si>
  <si>
    <t>MGSI-DIREKCIJA ZA VODNE PUTEVE</t>
  </si>
  <si>
    <t>MPZŽS-AGENCIJA ZA ZAŠTITU ŽIVOTNE SREDINE</t>
  </si>
  <si>
    <t>MPZŽS-UPRAVA ZA AGRARNA PLAĆANjA</t>
  </si>
  <si>
    <t>MPZŽS-UPRAVA ZA ŠUME</t>
  </si>
  <si>
    <t>MGSI-UPRAVA ZA UTVRĐIVANjE SPOSOBNOSTI BRODOVA ZA PLOVIDBU</t>
  </si>
  <si>
    <t>MPZŽS-REPUBLIČKA DIREKCIJA ZA VODE</t>
  </si>
  <si>
    <t>MPZŽS-UPRAVA ZA POLjOPRIVREDNO ZEMLjIŠTE</t>
  </si>
  <si>
    <t>MF-UPRAVA ZA JAVNI DUG</t>
  </si>
  <si>
    <t>MF-UPRAVA ZA SPREČAVANjE PRANjA NOVCA</t>
  </si>
  <si>
    <t>UPRAVNI INSPEKTORAT*</t>
  </si>
  <si>
    <t>DIREKCIJA ZA UPRAVLjANjE ODUZETOM IMOVINOM</t>
  </si>
  <si>
    <t>MPZŽS-DIREKCIJA ZA NACIONALNE REFERENTNE LABORATORIJE</t>
  </si>
  <si>
    <t>MSP-UPRAVA ZA SARADNjU S DIJASPOROM I SRBIMA U REGIONU</t>
  </si>
  <si>
    <t>MF-UPRAVA ZA DUVAN</t>
  </si>
  <si>
    <t>DIREKCIJA ZA ELEKTRONSKU UPRAVU</t>
  </si>
  <si>
    <t>MP-UPRAVA ZA SARADNjU S CRKVAMA I VERSKIM ZAJEDNICAMA</t>
  </si>
  <si>
    <t>MGSI-UPRAVA ZA TRANSPORT OPASNOG TERETA</t>
  </si>
  <si>
    <t>UPRAVA ZA BEZBEDNOST I ZDRAVLjE NA RADU</t>
  </si>
  <si>
    <t>MF-UPRAVA ZA SLOBODNE ZONE</t>
  </si>
  <si>
    <t>UPRAVA ZA BIOMEDICINU</t>
  </si>
  <si>
    <t>UPRAVA ZA BRZI ORGOVOR</t>
  </si>
  <si>
    <t>REPUBLIČKI HIDROMETEOROLOŠKI ZAVOD</t>
  </si>
  <si>
    <t>REPUBLIČKI GEODETSKI ZAVOD</t>
  </si>
  <si>
    <t>REPUBLIČKI ZAVOD ZA STATISTIKU</t>
  </si>
  <si>
    <t>GEOLOŠKI ZAVOD SRBIJE</t>
  </si>
  <si>
    <t>ZAVOD ZA INTELEKTUALNU SVOJINU</t>
  </si>
  <si>
    <t>REPUBLIČKA DIREKCIJA ZA ROBNE REZERVE</t>
  </si>
  <si>
    <t>REPUBLIČKA DIREKCIJA ZA IMOVINU REPUBLIKE SRBIJE</t>
  </si>
  <si>
    <t>KOMESARIJAT ZA IZBEGLICE I MIGRACIJE</t>
  </si>
  <si>
    <t>REPUBLIČKI SEKRETARIJAT ZA ZAKONODAVSTVO</t>
  </si>
  <si>
    <t>DIREKCIJA ZA ŽELEZNICE</t>
  </si>
  <si>
    <t>UPRAVA ZA JAVNE NABAVKE</t>
  </si>
  <si>
    <t>REPUBLIČKI SEKRETARIJAT ZA JAVNE POLITIKE</t>
  </si>
  <si>
    <t>REPUBLIČKI SEIZMOLOŠKI ZAVOD</t>
  </si>
  <si>
    <t>ZAVOD ZA SOCIJALNO OSIGURANjE</t>
  </si>
  <si>
    <t>CENTAR ZA RAZMINIRANjE</t>
  </si>
  <si>
    <t>REPUBLIČKA AGENCIJA ZA MIRNO REŠAVANjE RADNIH SPOROVA</t>
  </si>
  <si>
    <t>CENTAR ZA ISTRAŽIVANjE UDESA I OZBILjNIH NEZGODA</t>
  </si>
  <si>
    <t>AGENCIJA ZA PRIVREDNE REGISTRE</t>
  </si>
  <si>
    <t>AGENCIJA ZA PRIVATIZACIJU</t>
  </si>
  <si>
    <t>AGENCIJA ZA LEKOVE I MEDICINSKA SREDSTVA SRBIJE</t>
  </si>
  <si>
    <t>AGENCIJA ZA RESTITUCIJU</t>
  </si>
  <si>
    <t>DIREKTORAT CIVILNOG VAZDUHOPLOVSTVA REPUBLIKE SRBIJE</t>
  </si>
  <si>
    <t>NACIONALNA AGENCIJA ZA REGIONALNI RAZVOJ</t>
  </si>
  <si>
    <t>AGENCIJA ZA BEZBEDNOST SAOBRAĆAJA</t>
  </si>
  <si>
    <t>AGENCIJA ZA STRANA ULAGANjA I PROMOCIJU IZVOZA</t>
  </si>
  <si>
    <t>AGENCIJA ZA LICENCIRANjE STEČAJNIH UPRAVNIKA</t>
  </si>
  <si>
    <t>AGENCIJA ZA OSIGURANjE DEPOZITA</t>
  </si>
  <si>
    <t>AGENCIJA ZA ZAŠTITU OD JONIZUJUĆIH ZRAČENjA I NUKLEARNU SIGURNOST SRBIJE</t>
  </si>
  <si>
    <t>AGENCIJA ZA UPRAVLjANjE LUKAMA</t>
  </si>
  <si>
    <t>REPUBLIČKA AGENCIJA ZA STANOVANjE</t>
  </si>
  <si>
    <t>AGENCIJA ZA AKREDITACIJU ZDRAVSTVENIH USTANOVA SRBIJE</t>
  </si>
  <si>
    <t>REPUBLIČKI FOND  ZA PIO</t>
  </si>
  <si>
    <t>REPUBLIČKI FOND ZA ZDRAVSTVENO OSIGURANjE</t>
  </si>
  <si>
    <t>NACIONALNA SLUŽBA ZA ZAPOŠLjAVANjE</t>
  </si>
  <si>
    <t>FOND ZA SOCIJALNO OSIGURANjE VOJNIH OSIGURANIKA</t>
  </si>
  <si>
    <t>AKREDITACIONO TELO SRBIJE</t>
  </si>
  <si>
    <t>KRIMINALISTIČKO-POLICIJSKA AKADEMIJA</t>
  </si>
  <si>
    <t>ZAVOD ZA SPORT I MEDICINU SPORTA</t>
  </si>
  <si>
    <t>ZAVOD ZA VREDNOVANjE KVALITETA OBRAZOVANjA I VASPITANjA</t>
  </si>
  <si>
    <t>PRAVOSUDNA AKADEMIJA</t>
  </si>
  <si>
    <t>ZAVOD ZA UNAPREĐIVANjE OBRAZOVANjA I VASPITANjA</t>
  </si>
  <si>
    <t>GRAĐEVINSKA DIREKCIJA SRBIJE DOO</t>
  </si>
  <si>
    <t>AGENCIJA ZA OSIGURANjE I FINANSIRANjE IZVOZA REPUBLIKE SRBIJE</t>
  </si>
  <si>
    <t>FOND ZA RAZVOJ REPUBLIKE SRBIJE</t>
  </si>
  <si>
    <t>INSTITUT ZA STANDARDIZACIJU SRBIJE</t>
  </si>
  <si>
    <t>NACIONALNA KORPORACIJA ZA OSIGURANjE STAMBENIH KREDITA</t>
  </si>
  <si>
    <t>CENTRALNI REGISTAR OBAVEZNOG SOCIJALNOG OSIGURANjA</t>
  </si>
  <si>
    <t>REPUBLIČKI ZAVOD ZA SOCIJALNU ZAŠTITU</t>
  </si>
  <si>
    <t>FOND SOLIDARNOSTI</t>
  </si>
  <si>
    <t>CENTRALNI INSTITUT ZA KONZERVACIJU</t>
  </si>
  <si>
    <t>ANTIDOPING AGENCIJA REPUBLIKE SRBIJE</t>
  </si>
  <si>
    <t>DIREKCIJA ZA IZGRADNjU I RAZVOJ KOLUBARSKOG OKRUGA</t>
  </si>
  <si>
    <t>AKADEMIJA ZA NACIONALNU BEZBEDNOST</t>
  </si>
  <si>
    <t>Izvor: Podaci nadležnih Ministarstava; Registar zaposlenih</t>
  </si>
  <si>
    <t>A. Centralni nivo</t>
  </si>
  <si>
    <t>B. Lokalni nivo</t>
  </si>
  <si>
    <t>1. Izvršna vlast</t>
  </si>
  <si>
    <t>3. Zakonodavna vlast</t>
  </si>
  <si>
    <t>4. Nezavisna tela i samostalni organi</t>
  </si>
  <si>
    <t>5. Nacionalni saveti nacionalnih manjina</t>
  </si>
  <si>
    <t>6. Javni servisi</t>
  </si>
  <si>
    <t>1.1. Predsedništvo</t>
  </si>
  <si>
    <t>1.2. Vlada</t>
  </si>
  <si>
    <t>1. Uprava</t>
  </si>
  <si>
    <t>2. Ustanove</t>
  </si>
  <si>
    <r>
      <t>1.3. Resori</t>
    </r>
    <r>
      <rPr>
        <i/>
        <vertAlign val="superscript"/>
        <sz val="11"/>
        <color theme="1"/>
        <rFont val="Calibri"/>
        <family val="2"/>
        <charset val="238"/>
        <scheme val="minor"/>
      </rPr>
      <t>1</t>
    </r>
  </si>
  <si>
    <t>1 - U resorima su prikazana sva Ministarstva, sa pripadajućim portfolijima, osim Ministarstva odbrane, čiji broj zaposlenih nije prikazan zbog poverljivosti informacija</t>
  </si>
  <si>
    <r>
      <t>MINISTARSTVO PROSVETE, NAUKE I TEHNOLOŠKOG RAZVOJA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</si>
  <si>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od čega: Resori</t>
    </r>
    <r>
      <rPr>
        <i/>
        <vertAlign val="superscript"/>
        <sz val="11"/>
        <color theme="1"/>
        <rFont val="Calibri"/>
        <family val="2"/>
        <charset val="238"/>
        <scheme val="minor"/>
      </rPr>
      <t>1 2</t>
    </r>
  </si>
  <si>
    <t>Zaposleni na neodređeno vreme</t>
  </si>
  <si>
    <t>Zaposleni na određeno vreme i lica angažovana po drugim osnovima</t>
  </si>
  <si>
    <t>Promena  ( decembar 14/ decembar 13)</t>
  </si>
  <si>
    <t>Broj institucija</t>
  </si>
  <si>
    <t>Broj radnih mesta u institucijama koje se mogu smatrati Agencijama</t>
  </si>
  <si>
    <t>A. Izvršna vlast</t>
  </si>
  <si>
    <t>B. Nezavisna tela i samostalni organi</t>
  </si>
  <si>
    <t>C. Organizacije obaveznog socijalnog osiguranja</t>
  </si>
  <si>
    <t>D. Javne agencije</t>
  </si>
  <si>
    <t>E. Ostalo</t>
  </si>
  <si>
    <t>1. Organi u sastavu ministarstava</t>
  </si>
  <si>
    <t>2. Posebne organizacije</t>
  </si>
  <si>
    <t>Broj radnih mesta u opštoj državi</t>
  </si>
  <si>
    <r>
      <t>2. Pravosuđe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</si>
  <si>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t>2 - U resoru obrazovanja, prikazan je broj zaposlenih, a ne broj radnih mesta. U tom resoru oko 20.000 zaposlenih radi na dva ili više radnih mesta. Stoga, jedna osoba koja sa po trećinom radnog vremena radi u tri škole, uračunata je samo jednom u resoru obrazovanja, a ne tri puta.</t>
  </si>
  <si>
    <t>7. Druge institucije</t>
  </si>
  <si>
    <t>5. Druge institucije</t>
  </si>
  <si>
    <t>3 - Sudije, tužioci (Izvor: Visoki savet sudstva i Kancelarija državnog veća tužilaca; u zbir nisu ušli tužioci u Republičkom javnom tužilaštvu, Tužilaštvu za ratne zločine, i Tužilaštvu za organizovani kriminal) i Ustavni sud</t>
  </si>
  <si>
    <t>Broj radnih mesta u direktnim i indireknim korisnicima budžeta opšte države</t>
  </si>
  <si>
    <t>Napomena:</t>
  </si>
  <si>
    <t>1. Vlada</t>
  </si>
  <si>
    <r>
      <t>2. Resori</t>
    </r>
    <r>
      <rPr>
        <vertAlign val="superscript"/>
        <sz val="11"/>
        <color theme="1"/>
        <rFont val="Calibri"/>
        <family val="2"/>
        <charset val="238"/>
        <scheme val="minor"/>
      </rPr>
      <t>1 2</t>
    </r>
  </si>
  <si>
    <t>3. Lokalna uprava</t>
  </si>
  <si>
    <t>Opšta država (A+B)</t>
  </si>
  <si>
    <t>C. Javna uprava</t>
  </si>
  <si>
    <t>4. Lokalne ustanove</t>
  </si>
  <si>
    <t>1 - Pojedini korisnici javnih sredstava koji u datom mesecu (i dva prethodna) nisu izvršili obavezu popunjavanja podataka u Registru zaposlenih, imaju 0 zaposlenih.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</si>
</sst>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vertAlign val="superscript"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0" borderId="1" xfId="0" applyBorder="1" applyAlignment="1">
      <alignment horizontal="left" indent="6"/>
    </xf>
    <xf numFmtId="0" fontId="1" fillId="2" borderId="1" xfId="0" applyFont="1" applyFill="1" applyBorder="1"/>
    <xf numFmtId="0" fontId="2" fillId="4" borderId="1" xfId="0" applyFont="1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49" fontId="0" fillId="5" borderId="1" xfId="0" applyNumberFormat="1" applyFill="1" applyBorder="1" applyAlignment="1">
      <alignment horizontal="centerContinuous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indent="6"/>
    </xf>
    <xf numFmtId="0" fontId="0" fillId="0" borderId="1" xfId="0" applyFont="1" applyBorder="1" applyAlignment="1">
      <alignment horizontal="left" indent="8"/>
    </xf>
    <xf numFmtId="0" fontId="4" fillId="0" borderId="1" xfId="1" applyBorder="1" applyAlignment="1">
      <alignment horizontal="left" indent="6"/>
    </xf>
    <xf numFmtId="0" fontId="4" fillId="0" borderId="1" xfId="1" applyFill="1" applyBorder="1" applyAlignment="1">
      <alignment horizontal="left" indent="6"/>
    </xf>
    <xf numFmtId="0" fontId="0" fillId="0" borderId="0" xfId="0" applyNumberFormat="1"/>
    <xf numFmtId="0" fontId="0" fillId="0" borderId="1" xfId="0" applyFont="1" applyBorder="1" applyAlignment="1">
      <alignment horizontal="left" wrapText="1" indent="8"/>
    </xf>
    <xf numFmtId="3" fontId="0" fillId="0" borderId="1" xfId="0" applyNumberFormat="1" applyBorder="1"/>
    <xf numFmtId="3" fontId="0" fillId="3" borderId="1" xfId="0" applyNumberFormat="1" applyFill="1" applyBorder="1"/>
    <xf numFmtId="3" fontId="1" fillId="2" borderId="1" xfId="0" applyNumberFormat="1" applyFont="1" applyFill="1" applyBorder="1"/>
    <xf numFmtId="0" fontId="0" fillId="5" borderId="1" xfId="0" applyFill="1" applyBorder="1" applyAlignment="1">
      <alignment horizontal="center" vertical="center" wrapText="1"/>
    </xf>
    <xf numFmtId="164" fontId="0" fillId="3" borderId="1" xfId="0" applyNumberFormat="1" applyFill="1" applyBorder="1"/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0" borderId="0" xfId="0" applyAlignment="1">
      <alignment horizontal="left" indent="3"/>
    </xf>
    <xf numFmtId="3" fontId="0" fillId="0" borderId="0" xfId="0" applyNumberFormat="1"/>
    <xf numFmtId="0" fontId="4" fillId="0" borderId="0" xfId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3" fontId="1" fillId="6" borderId="1" xfId="0" applyNumberFormat="1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/>
    <xf numFmtId="3" fontId="1" fillId="6" borderId="1" xfId="0" applyNumberFormat="1" applyFont="1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left" indent="8"/>
    </xf>
    <xf numFmtId="0" fontId="6" fillId="0" borderId="0" xfId="0" applyFont="1" applyFill="1" applyBorder="1" applyAlignment="1">
      <alignment horizontal="left"/>
    </xf>
    <xf numFmtId="164" fontId="1" fillId="6" borderId="1" xfId="0" applyNumberFormat="1" applyFont="1" applyFill="1" applyBorder="1"/>
    <xf numFmtId="0" fontId="0" fillId="2" borderId="1" xfId="0" applyFill="1" applyBorder="1" applyAlignment="1">
      <alignment horizontal="left" indent="2"/>
    </xf>
    <xf numFmtId="3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 applyAlignment="1">
      <alignment horizontal="left" indent="4"/>
    </xf>
    <xf numFmtId="0" fontId="8" fillId="0" borderId="0" xfId="0" applyFont="1"/>
    <xf numFmtId="0" fontId="0" fillId="0" borderId="0" xfId="0" applyAlignment="1">
      <alignment horizontal="centerContinuous" wrapText="1"/>
    </xf>
    <xf numFmtId="0" fontId="8" fillId="0" borderId="0" xfId="0" applyFont="1" applyAlignment="1">
      <alignment horizontal="left"/>
    </xf>
    <xf numFmtId="0" fontId="0" fillId="3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left" indent="2"/>
    </xf>
    <xf numFmtId="0" fontId="0" fillId="3" borderId="1" xfId="0" applyFill="1" applyBorder="1" applyAlignment="1">
      <alignment horizontal="left" indent="5"/>
    </xf>
    <xf numFmtId="3" fontId="0" fillId="0" borderId="3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0" fillId="0" borderId="2" xfId="0" applyFill="1" applyBorder="1" applyAlignment="1">
      <alignment horizontal="left" indent="2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zoomScaleNormal="100" workbookViewId="0">
      <selection activeCell="B4" sqref="B4"/>
    </sheetView>
  </sheetViews>
  <sheetFormatPr defaultRowHeight="15" x14ac:dyDescent="0.25"/>
  <cols>
    <col min="1" max="1" width="3.5703125" customWidth="1"/>
    <col min="2" max="2" width="47.85546875" customWidth="1"/>
    <col min="3" max="4" width="13.42578125" customWidth="1"/>
    <col min="5" max="5" width="13.7109375" bestFit="1" customWidth="1"/>
    <col min="6" max="11" width="13.42578125" customWidth="1"/>
  </cols>
  <sheetData>
    <row r="2" spans="2:11" x14ac:dyDescent="0.25">
      <c r="C2" s="3" t="s">
        <v>150</v>
      </c>
      <c r="D2" s="3"/>
      <c r="E2" s="3"/>
      <c r="F2" s="3"/>
      <c r="G2" s="3"/>
      <c r="H2" s="3"/>
      <c r="I2" s="3"/>
      <c r="J2" s="3"/>
      <c r="K2" s="3"/>
    </row>
    <row r="3" spans="2:11" x14ac:dyDescent="0.25">
      <c r="C3" s="5" t="s">
        <v>1</v>
      </c>
      <c r="D3" s="4"/>
      <c r="E3" s="4"/>
      <c r="F3" s="5" t="s">
        <v>2</v>
      </c>
      <c r="G3" s="4"/>
      <c r="H3" s="4"/>
      <c r="I3" s="4" t="s">
        <v>140</v>
      </c>
      <c r="J3" s="4"/>
      <c r="K3" s="4"/>
    </row>
    <row r="4" spans="2:11" ht="90" x14ac:dyDescent="0.25">
      <c r="C4" s="16" t="s">
        <v>15</v>
      </c>
      <c r="D4" s="16" t="s">
        <v>138</v>
      </c>
      <c r="E4" s="16" t="s">
        <v>139</v>
      </c>
      <c r="F4" s="16" t="s">
        <v>15</v>
      </c>
      <c r="G4" s="16" t="s">
        <v>138</v>
      </c>
      <c r="H4" s="16" t="s">
        <v>139</v>
      </c>
      <c r="I4" s="16" t="s">
        <v>15</v>
      </c>
      <c r="J4" s="16" t="s">
        <v>138</v>
      </c>
      <c r="K4" s="16" t="s">
        <v>139</v>
      </c>
    </row>
    <row r="5" spans="2:11" x14ac:dyDescent="0.25">
      <c r="C5" s="16" t="s">
        <v>16</v>
      </c>
      <c r="D5" s="16">
        <v>2</v>
      </c>
      <c r="E5" s="16">
        <v>3</v>
      </c>
      <c r="F5" s="16" t="s">
        <v>17</v>
      </c>
      <c r="G5" s="16">
        <v>5</v>
      </c>
      <c r="H5" s="16">
        <v>6</v>
      </c>
      <c r="I5" s="16" t="s">
        <v>18</v>
      </c>
      <c r="J5" s="16" t="s">
        <v>19</v>
      </c>
      <c r="K5" s="16" t="s">
        <v>20</v>
      </c>
    </row>
    <row r="6" spans="2:11" x14ac:dyDescent="0.25">
      <c r="B6" s="28" t="s">
        <v>161</v>
      </c>
      <c r="C6" s="29">
        <v>475200</v>
      </c>
      <c r="D6" s="29">
        <v>403588</v>
      </c>
      <c r="E6" s="29">
        <v>71612</v>
      </c>
      <c r="F6" s="29">
        <v>489818</v>
      </c>
      <c r="G6" s="29">
        <v>419569</v>
      </c>
      <c r="H6" s="29">
        <v>70249</v>
      </c>
      <c r="I6" s="33">
        <v>-2.9843737878150591</v>
      </c>
      <c r="J6" s="33">
        <v>-3.8089086657975173</v>
      </c>
      <c r="K6" s="33">
        <v>1.9402411422226606</v>
      </c>
    </row>
    <row r="7" spans="2:11" x14ac:dyDescent="0.25">
      <c r="B7" s="34" t="s">
        <v>123</v>
      </c>
      <c r="C7" s="35">
        <v>397547</v>
      </c>
      <c r="D7" s="35">
        <v>340987</v>
      </c>
      <c r="E7" s="35">
        <v>56560</v>
      </c>
      <c r="F7" s="35">
        <v>407123</v>
      </c>
      <c r="G7" s="35">
        <v>353209</v>
      </c>
      <c r="H7" s="35">
        <v>53914</v>
      </c>
      <c r="I7" s="36">
        <v>-2.3521147171739187</v>
      </c>
      <c r="J7" s="36">
        <v>-3.4602742285728851</v>
      </c>
      <c r="K7" s="36">
        <v>4.9078161516489303</v>
      </c>
    </row>
    <row r="8" spans="2:11" x14ac:dyDescent="0.25">
      <c r="B8" s="37" t="s">
        <v>125</v>
      </c>
      <c r="C8" s="14">
        <v>385189</v>
      </c>
      <c r="D8" s="14">
        <v>330357</v>
      </c>
      <c r="E8" s="14">
        <v>54832</v>
      </c>
      <c r="F8" s="14">
        <v>395130</v>
      </c>
      <c r="G8" s="14">
        <v>342436</v>
      </c>
      <c r="H8" s="14">
        <v>52694</v>
      </c>
      <c r="I8" s="21">
        <v>-2.5158808493407179</v>
      </c>
      <c r="J8" s="21">
        <v>-3.5273744582929254</v>
      </c>
      <c r="K8" s="21">
        <v>4.057387937905645</v>
      </c>
    </row>
    <row r="9" spans="2:11" ht="17.25" x14ac:dyDescent="0.25">
      <c r="B9" s="7" t="s">
        <v>137</v>
      </c>
      <c r="C9" s="13">
        <v>382215</v>
      </c>
      <c r="D9" s="13">
        <v>328246</v>
      </c>
      <c r="E9" s="13">
        <v>53969</v>
      </c>
      <c r="F9" s="13">
        <v>391961</v>
      </c>
      <c r="G9" s="13">
        <v>340188</v>
      </c>
      <c r="H9" s="13">
        <v>51773</v>
      </c>
      <c r="I9" s="18">
        <v>-2.4864718683746645</v>
      </c>
      <c r="J9" s="18">
        <v>-3.5104118898961758</v>
      </c>
      <c r="K9" s="18">
        <v>4.2415931083769465</v>
      </c>
    </row>
    <row r="10" spans="2:11" ht="17.25" x14ac:dyDescent="0.25">
      <c r="B10" s="37" t="s">
        <v>151</v>
      </c>
      <c r="C10" s="14">
        <v>3538</v>
      </c>
      <c r="D10" s="14">
        <v>3536</v>
      </c>
      <c r="E10" s="14">
        <v>2</v>
      </c>
      <c r="F10" s="14">
        <v>3659</v>
      </c>
      <c r="G10" s="14">
        <v>3655</v>
      </c>
      <c r="H10" s="14">
        <v>4</v>
      </c>
      <c r="I10" s="17">
        <v>-3.3069144575020459</v>
      </c>
      <c r="J10" s="17">
        <v>-3.2558139534883708</v>
      </c>
      <c r="K10" s="17">
        <v>-50</v>
      </c>
    </row>
    <row r="11" spans="2:11" x14ac:dyDescent="0.25">
      <c r="B11" s="37" t="s">
        <v>126</v>
      </c>
      <c r="C11" s="14">
        <v>822</v>
      </c>
      <c r="D11" s="14">
        <v>615</v>
      </c>
      <c r="E11" s="14">
        <v>207</v>
      </c>
      <c r="F11" s="14">
        <v>671</v>
      </c>
      <c r="G11" s="14">
        <v>633</v>
      </c>
      <c r="H11" s="14">
        <v>38</v>
      </c>
      <c r="I11" s="17">
        <v>22.503725782414307</v>
      </c>
      <c r="J11" s="17">
        <v>-2.8436018957345937</v>
      </c>
      <c r="K11" s="17">
        <v>444.73684210526324</v>
      </c>
    </row>
    <row r="12" spans="2:11" x14ac:dyDescent="0.25">
      <c r="B12" s="37" t="s">
        <v>127</v>
      </c>
      <c r="C12" s="14">
        <v>980</v>
      </c>
      <c r="D12" s="14">
        <v>861</v>
      </c>
      <c r="E12" s="14">
        <v>119</v>
      </c>
      <c r="F12" s="14">
        <v>975</v>
      </c>
      <c r="G12" s="14">
        <v>840</v>
      </c>
      <c r="H12" s="14">
        <v>135</v>
      </c>
      <c r="I12" s="17">
        <v>0.512820512820511</v>
      </c>
      <c r="J12" s="17">
        <v>2.4999999999999858</v>
      </c>
      <c r="K12" s="17">
        <v>-11.851851851851848</v>
      </c>
    </row>
    <row r="13" spans="2:11" x14ac:dyDescent="0.25">
      <c r="B13" s="37" t="s">
        <v>128</v>
      </c>
      <c r="C13" s="14">
        <v>83</v>
      </c>
      <c r="D13" s="14">
        <v>56</v>
      </c>
      <c r="E13" s="14">
        <v>27</v>
      </c>
      <c r="F13" s="14">
        <v>93</v>
      </c>
      <c r="G13" s="14">
        <v>53</v>
      </c>
      <c r="H13" s="14">
        <v>40</v>
      </c>
      <c r="I13" s="17">
        <v>-10.752688172043008</v>
      </c>
      <c r="J13" s="17">
        <v>5.6603773584905639</v>
      </c>
      <c r="K13" s="17">
        <v>-32.5</v>
      </c>
    </row>
    <row r="14" spans="2:11" x14ac:dyDescent="0.25">
      <c r="B14" s="37" t="s">
        <v>129</v>
      </c>
      <c r="C14" s="14">
        <v>4059</v>
      </c>
      <c r="D14" s="14">
        <v>3069</v>
      </c>
      <c r="E14" s="14">
        <v>990</v>
      </c>
      <c r="F14" s="14">
        <v>3665</v>
      </c>
      <c r="G14" s="14">
        <v>3146</v>
      </c>
      <c r="H14" s="14">
        <v>519</v>
      </c>
      <c r="I14" s="17">
        <v>10.75034106412005</v>
      </c>
      <c r="J14" s="17">
        <v>-2.4475524475524537</v>
      </c>
      <c r="K14" s="17">
        <v>90.751445086705218</v>
      </c>
    </row>
    <row r="15" spans="2:11" x14ac:dyDescent="0.25">
      <c r="B15" s="37" t="s">
        <v>153</v>
      </c>
      <c r="C15" s="14">
        <v>2876</v>
      </c>
      <c r="D15" s="14">
        <v>2493</v>
      </c>
      <c r="E15" s="14">
        <v>383</v>
      </c>
      <c r="F15" s="14">
        <v>2930</v>
      </c>
      <c r="G15" s="14">
        <v>2446</v>
      </c>
      <c r="H15" s="14">
        <v>484</v>
      </c>
      <c r="I15" s="17">
        <v>-1.8430034129692814</v>
      </c>
      <c r="J15" s="17">
        <v>1.9215044971381872</v>
      </c>
      <c r="K15" s="17">
        <v>-20.867768595041326</v>
      </c>
    </row>
    <row r="16" spans="2:11" x14ac:dyDescent="0.25">
      <c r="B16" s="34" t="s">
        <v>124</v>
      </c>
      <c r="C16" s="35">
        <v>77653</v>
      </c>
      <c r="D16" s="35">
        <v>62601</v>
      </c>
      <c r="E16" s="35">
        <v>15052</v>
      </c>
      <c r="F16" s="35">
        <v>82695</v>
      </c>
      <c r="G16" s="35">
        <v>66360</v>
      </c>
      <c r="H16" s="35">
        <v>16335</v>
      </c>
      <c r="I16" s="36">
        <v>-6.097103815224628</v>
      </c>
      <c r="J16" s="36">
        <v>-5.6645569620253156</v>
      </c>
      <c r="K16" s="36">
        <v>-7.8543005815732982</v>
      </c>
    </row>
    <row r="17" spans="2:11" ht="29.25" customHeight="1" x14ac:dyDescent="0.25">
      <c r="B17" s="47" t="s">
        <v>157</v>
      </c>
      <c r="C17" s="44"/>
      <c r="D17" s="44"/>
      <c r="E17" s="44"/>
      <c r="F17" s="44"/>
      <c r="G17" s="44"/>
      <c r="H17" s="44"/>
      <c r="I17" s="45"/>
      <c r="J17" s="45"/>
      <c r="K17" s="46"/>
    </row>
    <row r="18" spans="2:11" x14ac:dyDescent="0.25">
      <c r="B18" s="34" t="s">
        <v>162</v>
      </c>
      <c r="C18" s="35">
        <f>C19+C20+C21</f>
        <v>415937</v>
      </c>
      <c r="D18" s="35">
        <f t="shared" ref="D18:H18" si="0">D19+D20+D21</f>
        <v>354732</v>
      </c>
      <c r="E18" s="35">
        <f t="shared" si="0"/>
        <v>61205</v>
      </c>
      <c r="F18" s="35">
        <f t="shared" si="0"/>
        <v>427228</v>
      </c>
      <c r="G18" s="35">
        <f t="shared" si="0"/>
        <v>367776</v>
      </c>
      <c r="H18" s="35">
        <f t="shared" si="0"/>
        <v>59452</v>
      </c>
      <c r="I18" s="36">
        <f>IFERROR(C18/F18*100-100, "-")</f>
        <v>-2.642851123989999</v>
      </c>
      <c r="J18" s="36">
        <f t="shared" ref="J18:K18" si="1">IFERROR(D18/G18*100-100, "-")</f>
        <v>-3.5467240929261266</v>
      </c>
      <c r="K18" s="36">
        <f t="shared" si="1"/>
        <v>2.9485971876471666</v>
      </c>
    </row>
    <row r="19" spans="2:11" x14ac:dyDescent="0.25">
      <c r="B19" s="37" t="s">
        <v>158</v>
      </c>
      <c r="C19" s="14">
        <v>2870</v>
      </c>
      <c r="D19" s="14">
        <v>2058</v>
      </c>
      <c r="E19" s="14">
        <v>812</v>
      </c>
      <c r="F19" s="14">
        <v>3061</v>
      </c>
      <c r="G19" s="14">
        <v>2190</v>
      </c>
      <c r="H19" s="14">
        <v>871</v>
      </c>
      <c r="I19" s="17">
        <v>-6.2397909180006508</v>
      </c>
      <c r="J19" s="17">
        <v>-6.0273972602739718</v>
      </c>
      <c r="K19" s="17">
        <v>-6.7738231917336407</v>
      </c>
    </row>
    <row r="20" spans="2:11" ht="15" customHeight="1" x14ac:dyDescent="0.25">
      <c r="B20" s="37" t="s">
        <v>159</v>
      </c>
      <c r="C20" s="14">
        <v>382215</v>
      </c>
      <c r="D20" s="14">
        <v>328246</v>
      </c>
      <c r="E20" s="14">
        <v>53969</v>
      </c>
      <c r="F20" s="14">
        <v>391961</v>
      </c>
      <c r="G20" s="14">
        <v>340188</v>
      </c>
      <c r="H20" s="14">
        <v>51773</v>
      </c>
      <c r="I20" s="17">
        <v>-2.4864718683746645</v>
      </c>
      <c r="J20" s="17">
        <v>-3.5104118898961758</v>
      </c>
      <c r="K20" s="17">
        <v>4.2415931083769465</v>
      </c>
    </row>
    <row r="21" spans="2:11" x14ac:dyDescent="0.25">
      <c r="B21" s="37" t="s">
        <v>160</v>
      </c>
      <c r="C21" s="14">
        <v>30852</v>
      </c>
      <c r="D21" s="14">
        <v>24428</v>
      </c>
      <c r="E21" s="14">
        <v>6424</v>
      </c>
      <c r="F21" s="14">
        <v>32206</v>
      </c>
      <c r="G21" s="14">
        <v>25398</v>
      </c>
      <c r="H21" s="14">
        <v>6808</v>
      </c>
      <c r="I21" s="17">
        <v>-4.2041855554865464</v>
      </c>
      <c r="J21" s="17">
        <v>-3.8191983620757526</v>
      </c>
      <c r="K21" s="17">
        <v>-5.64042303172738</v>
      </c>
    </row>
    <row r="22" spans="2:11" x14ac:dyDescent="0.25">
      <c r="B22" s="37" t="s">
        <v>163</v>
      </c>
      <c r="C22" s="14">
        <v>46801</v>
      </c>
      <c r="D22" s="14">
        <v>38173</v>
      </c>
      <c r="E22" s="14">
        <v>8628</v>
      </c>
      <c r="F22" s="14">
        <v>50489</v>
      </c>
      <c r="G22" s="14">
        <v>40962</v>
      </c>
      <c r="H22" s="14">
        <v>9527</v>
      </c>
      <c r="I22" s="17">
        <f t="shared" ref="I22" si="2">IFERROR(C22/F22*100-100, "-")</f>
        <v>-7.3045613896096171</v>
      </c>
      <c r="J22" s="17">
        <f t="shared" ref="J22" si="3">IFERROR(D22/G22*100-100, "-")</f>
        <v>-6.808749572774758</v>
      </c>
      <c r="K22" s="17">
        <f t="shared" ref="K22" si="4">IFERROR(E22/H22*100-100, "-")</f>
        <v>-9.4363388264931274</v>
      </c>
    </row>
    <row r="23" spans="2:11" x14ac:dyDescent="0.25">
      <c r="B23" s="38" t="s">
        <v>135</v>
      </c>
    </row>
    <row r="24" spans="2:11" x14ac:dyDescent="0.25">
      <c r="B24" s="40" t="s">
        <v>152</v>
      </c>
    </row>
    <row r="25" spans="2:11" x14ac:dyDescent="0.25">
      <c r="B25" s="32" t="s">
        <v>155</v>
      </c>
    </row>
    <row r="27" spans="2:11" x14ac:dyDescent="0.25">
      <c r="C27" s="3" t="s">
        <v>150</v>
      </c>
      <c r="D27" s="3"/>
      <c r="E27" s="3"/>
      <c r="F27" s="3"/>
      <c r="G27" s="3"/>
      <c r="H27" s="3"/>
      <c r="I27" s="3"/>
      <c r="J27" s="3"/>
      <c r="K27" s="3"/>
    </row>
    <row r="28" spans="2:11" x14ac:dyDescent="0.25">
      <c r="C28" s="5" t="s">
        <v>1</v>
      </c>
      <c r="D28" s="4"/>
      <c r="E28" s="4"/>
      <c r="F28" s="5" t="s">
        <v>2</v>
      </c>
      <c r="G28" s="4"/>
      <c r="H28" s="4"/>
      <c r="I28" s="4" t="s">
        <v>140</v>
      </c>
      <c r="J28" s="4"/>
      <c r="K28" s="4"/>
    </row>
    <row r="29" spans="2:11" ht="90" x14ac:dyDescent="0.25">
      <c r="C29" s="16" t="s">
        <v>15</v>
      </c>
      <c r="D29" s="16" t="s">
        <v>138</v>
      </c>
      <c r="E29" s="16" t="s">
        <v>139</v>
      </c>
      <c r="F29" s="16" t="s">
        <v>15</v>
      </c>
      <c r="G29" s="16" t="s">
        <v>138</v>
      </c>
      <c r="H29" s="16" t="s">
        <v>139</v>
      </c>
      <c r="I29" s="16" t="s">
        <v>15</v>
      </c>
      <c r="J29" s="16" t="s">
        <v>138</v>
      </c>
      <c r="K29" s="16" t="s">
        <v>139</v>
      </c>
    </row>
    <row r="30" spans="2:11" x14ac:dyDescent="0.25">
      <c r="C30" s="16" t="s">
        <v>16</v>
      </c>
      <c r="D30" s="16">
        <v>2</v>
      </c>
      <c r="E30" s="16">
        <v>3</v>
      </c>
      <c r="F30" s="16" t="s">
        <v>17</v>
      </c>
      <c r="G30" s="16">
        <v>5</v>
      </c>
      <c r="H30" s="16">
        <v>6</v>
      </c>
      <c r="I30" s="16" t="s">
        <v>18</v>
      </c>
      <c r="J30" s="16" t="s">
        <v>19</v>
      </c>
      <c r="K30" s="16" t="s">
        <v>20</v>
      </c>
    </row>
    <row r="31" spans="2:11" x14ac:dyDescent="0.25">
      <c r="B31" s="28" t="s">
        <v>161</v>
      </c>
      <c r="C31" s="29">
        <f>C32+C59</f>
        <v>475200</v>
      </c>
      <c r="D31" s="29">
        <f t="shared" ref="D31:H31" si="5">D32+D59</f>
        <v>403588</v>
      </c>
      <c r="E31" s="29">
        <f t="shared" si="5"/>
        <v>71612</v>
      </c>
      <c r="F31" s="29">
        <f t="shared" si="5"/>
        <v>489818</v>
      </c>
      <c r="G31" s="29">
        <f t="shared" si="5"/>
        <v>419569</v>
      </c>
      <c r="H31" s="29">
        <f t="shared" si="5"/>
        <v>70249</v>
      </c>
      <c r="I31" s="33">
        <f>IFERROR(C31/F31*100-100, "-")</f>
        <v>-2.9843737878150591</v>
      </c>
      <c r="J31" s="33">
        <f t="shared" ref="J31" si="6">IFERROR(D31/G31*100-100, "-")</f>
        <v>-3.8089086657975173</v>
      </c>
      <c r="K31" s="33">
        <f t="shared" ref="K31" si="7">IFERROR(E31/H31*100-100, "-")</f>
        <v>1.9402411422226606</v>
      </c>
    </row>
    <row r="32" spans="2:11" x14ac:dyDescent="0.25">
      <c r="B32" s="34" t="s">
        <v>123</v>
      </c>
      <c r="C32" s="35">
        <f>C33+C52+C53+C54+C55+C56+C57</f>
        <v>397547</v>
      </c>
      <c r="D32" s="35">
        <f t="shared" ref="D32:H32" si="8">D33+D52+D53+D54+D55+D56+D57</f>
        <v>340987</v>
      </c>
      <c r="E32" s="35">
        <f t="shared" si="8"/>
        <v>56560</v>
      </c>
      <c r="F32" s="35">
        <f t="shared" si="8"/>
        <v>407123</v>
      </c>
      <c r="G32" s="35">
        <f t="shared" si="8"/>
        <v>353209</v>
      </c>
      <c r="H32" s="35">
        <f t="shared" si="8"/>
        <v>53914</v>
      </c>
      <c r="I32" s="36">
        <f t="shared" ref="I32:I61" si="9">IFERROR(C32/F32*100-100, "-")</f>
        <v>-2.3521147171739187</v>
      </c>
      <c r="J32" s="36">
        <f t="shared" ref="J32:J61" si="10">IFERROR(D32/G32*100-100, "-")</f>
        <v>-3.4602742285728851</v>
      </c>
      <c r="K32" s="36">
        <f t="shared" ref="K32:K61" si="11">IFERROR(E32/H32*100-100, "-")</f>
        <v>4.9078161516489303</v>
      </c>
    </row>
    <row r="33" spans="2:13" x14ac:dyDescent="0.25">
      <c r="B33" s="37" t="s">
        <v>125</v>
      </c>
      <c r="C33" s="14">
        <f>C34+C35+C36</f>
        <v>385189</v>
      </c>
      <c r="D33" s="14">
        <f t="shared" ref="D33:H33" si="12">D34+D35+D36</f>
        <v>330357</v>
      </c>
      <c r="E33" s="14">
        <f t="shared" si="12"/>
        <v>54832</v>
      </c>
      <c r="F33" s="14">
        <f t="shared" si="12"/>
        <v>395130</v>
      </c>
      <c r="G33" s="14">
        <f t="shared" si="12"/>
        <v>342436</v>
      </c>
      <c r="H33" s="14">
        <f t="shared" si="12"/>
        <v>52694</v>
      </c>
      <c r="I33" s="21">
        <f t="shared" si="9"/>
        <v>-2.5158808493407179</v>
      </c>
      <c r="J33" s="21">
        <f t="shared" si="10"/>
        <v>-3.5273744582929254</v>
      </c>
      <c r="K33" s="21">
        <f t="shared" si="11"/>
        <v>4.057387937905645</v>
      </c>
    </row>
    <row r="34" spans="2:13" x14ac:dyDescent="0.25">
      <c r="B34" s="7" t="s">
        <v>130</v>
      </c>
      <c r="C34" s="13">
        <v>104</v>
      </c>
      <c r="D34" s="13">
        <v>53</v>
      </c>
      <c r="E34" s="13">
        <v>51</v>
      </c>
      <c r="F34" s="13">
        <v>108</v>
      </c>
      <c r="G34" s="13">
        <v>58</v>
      </c>
      <c r="H34" s="13">
        <v>50</v>
      </c>
      <c r="I34" s="18">
        <f t="shared" si="9"/>
        <v>-3.7037037037037095</v>
      </c>
      <c r="J34" s="18">
        <f t="shared" si="10"/>
        <v>-8.6206896551724128</v>
      </c>
      <c r="K34" s="18">
        <f t="shared" si="11"/>
        <v>2</v>
      </c>
    </row>
    <row r="35" spans="2:13" x14ac:dyDescent="0.25">
      <c r="B35" s="7" t="s">
        <v>131</v>
      </c>
      <c r="C35" s="13">
        <v>2870</v>
      </c>
      <c r="D35" s="13">
        <v>2058</v>
      </c>
      <c r="E35" s="13">
        <v>812</v>
      </c>
      <c r="F35" s="13">
        <v>3061</v>
      </c>
      <c r="G35" s="13">
        <v>2190</v>
      </c>
      <c r="H35" s="13">
        <v>871</v>
      </c>
      <c r="I35" s="18">
        <f t="shared" si="9"/>
        <v>-6.2397909180006508</v>
      </c>
      <c r="J35" s="18">
        <f t="shared" si="10"/>
        <v>-6.0273972602739718</v>
      </c>
      <c r="K35" s="18">
        <f t="shared" si="11"/>
        <v>-6.7738231917336407</v>
      </c>
    </row>
    <row r="36" spans="2:13" ht="16.5" customHeight="1" x14ac:dyDescent="0.25">
      <c r="B36" s="7" t="s">
        <v>134</v>
      </c>
      <c r="C36" s="13">
        <f>SUM(C37:C51)</f>
        <v>382215</v>
      </c>
      <c r="D36" s="13">
        <f t="shared" ref="D36:H36" si="13">SUM(D37:D51)</f>
        <v>328246</v>
      </c>
      <c r="E36" s="13">
        <f t="shared" si="13"/>
        <v>53969</v>
      </c>
      <c r="F36" s="13">
        <f t="shared" si="13"/>
        <v>391961</v>
      </c>
      <c r="G36" s="13">
        <f t="shared" si="13"/>
        <v>340188</v>
      </c>
      <c r="H36" s="13">
        <f t="shared" si="13"/>
        <v>51773</v>
      </c>
      <c r="I36" s="20">
        <f t="shared" si="9"/>
        <v>-2.4864718683746645</v>
      </c>
      <c r="J36" s="20">
        <f t="shared" si="10"/>
        <v>-3.5104118898961758</v>
      </c>
      <c r="K36" s="20">
        <f t="shared" si="11"/>
        <v>4.2415931083769465</v>
      </c>
    </row>
    <row r="37" spans="2:13" ht="17.25" x14ac:dyDescent="0.25">
      <c r="B37" s="8" t="s">
        <v>136</v>
      </c>
      <c r="C37" s="13">
        <v>143990</v>
      </c>
      <c r="D37" s="13">
        <v>111810</v>
      </c>
      <c r="E37" s="13">
        <v>32180</v>
      </c>
      <c r="F37" s="13">
        <v>144558</v>
      </c>
      <c r="G37" s="13">
        <v>115774</v>
      </c>
      <c r="H37" s="13">
        <v>28784</v>
      </c>
      <c r="I37" s="18">
        <f t="shared" si="9"/>
        <v>-0.39292187218971719</v>
      </c>
      <c r="J37" s="18">
        <f t="shared" si="10"/>
        <v>-3.423912104617628</v>
      </c>
      <c r="K37" s="18">
        <f t="shared" si="11"/>
        <v>11.798221234018897</v>
      </c>
    </row>
    <row r="38" spans="2:13" x14ac:dyDescent="0.25">
      <c r="B38" s="8" t="s">
        <v>22</v>
      </c>
      <c r="C38" s="13">
        <v>127848</v>
      </c>
      <c r="D38" s="13">
        <v>117871</v>
      </c>
      <c r="E38" s="13">
        <v>9977</v>
      </c>
      <c r="F38" s="13">
        <v>130875</v>
      </c>
      <c r="G38" s="13">
        <v>121882</v>
      </c>
      <c r="H38" s="13">
        <v>8993</v>
      </c>
      <c r="I38" s="18">
        <f t="shared" si="9"/>
        <v>-2.3128939828080206</v>
      </c>
      <c r="J38" s="18">
        <f t="shared" si="10"/>
        <v>-3.2908879079765683</v>
      </c>
      <c r="K38" s="18">
        <f t="shared" si="11"/>
        <v>10.941843656177028</v>
      </c>
      <c r="M38" s="23"/>
    </row>
    <row r="39" spans="2:13" x14ac:dyDescent="0.25">
      <c r="B39" s="8" t="s">
        <v>11</v>
      </c>
      <c r="C39" s="13">
        <v>45020</v>
      </c>
      <c r="D39" s="13">
        <v>44778</v>
      </c>
      <c r="E39" s="13">
        <v>242</v>
      </c>
      <c r="F39" s="13">
        <v>46951</v>
      </c>
      <c r="G39" s="13">
        <v>46622</v>
      </c>
      <c r="H39" s="13">
        <v>329</v>
      </c>
      <c r="I39" s="18">
        <f t="shared" si="9"/>
        <v>-4.1127984494472969</v>
      </c>
      <c r="J39" s="18">
        <f t="shared" si="10"/>
        <v>-3.955214276521815</v>
      </c>
      <c r="K39" s="18">
        <f t="shared" si="11"/>
        <v>-26.443768996960486</v>
      </c>
      <c r="M39" s="23"/>
    </row>
    <row r="40" spans="2:13" x14ac:dyDescent="0.25">
      <c r="B40" s="8" t="s">
        <v>3</v>
      </c>
      <c r="C40" s="13">
        <v>17770</v>
      </c>
      <c r="D40" s="13">
        <v>16019</v>
      </c>
      <c r="E40" s="13">
        <v>1751</v>
      </c>
      <c r="F40" s="13">
        <v>20266</v>
      </c>
      <c r="G40" s="13">
        <v>16433</v>
      </c>
      <c r="H40" s="13">
        <v>3833</v>
      </c>
      <c r="I40" s="18">
        <f t="shared" si="9"/>
        <v>-12.316194611664855</v>
      </c>
      <c r="J40" s="18">
        <f t="shared" si="10"/>
        <v>-2.5193208787196397</v>
      </c>
      <c r="K40" s="18">
        <f t="shared" si="11"/>
        <v>-54.31776676232716</v>
      </c>
      <c r="M40" s="23"/>
    </row>
    <row r="41" spans="2:13" x14ac:dyDescent="0.25">
      <c r="B41" s="8" t="s">
        <v>23</v>
      </c>
      <c r="C41" s="13">
        <v>17225</v>
      </c>
      <c r="D41" s="13">
        <v>15455</v>
      </c>
      <c r="E41" s="13">
        <v>1770</v>
      </c>
      <c r="F41" s="13">
        <v>17124</v>
      </c>
      <c r="G41" s="13">
        <v>15782</v>
      </c>
      <c r="H41" s="13">
        <v>1342</v>
      </c>
      <c r="I41" s="18">
        <f t="shared" si="9"/>
        <v>0.58981546367671456</v>
      </c>
      <c r="J41" s="18">
        <f t="shared" si="10"/>
        <v>-2.0719807375491115</v>
      </c>
      <c r="K41" s="18">
        <f t="shared" si="11"/>
        <v>31.892697466467979</v>
      </c>
      <c r="M41" s="23"/>
    </row>
    <row r="42" spans="2:13" x14ac:dyDescent="0.25">
      <c r="B42" s="8" t="s">
        <v>7</v>
      </c>
      <c r="C42" s="13">
        <v>11578</v>
      </c>
      <c r="D42" s="13">
        <v>10352</v>
      </c>
      <c r="E42" s="13">
        <v>1226</v>
      </c>
      <c r="F42" s="13">
        <v>12223</v>
      </c>
      <c r="G42" s="13">
        <v>10831</v>
      </c>
      <c r="H42" s="13">
        <v>1392</v>
      </c>
      <c r="I42" s="18">
        <f t="shared" si="9"/>
        <v>-5.2769369221958584</v>
      </c>
      <c r="J42" s="18">
        <f t="shared" si="10"/>
        <v>-4.4224909980611216</v>
      </c>
      <c r="K42" s="18">
        <f t="shared" si="11"/>
        <v>-11.925287356321832</v>
      </c>
      <c r="M42" s="23"/>
    </row>
    <row r="43" spans="2:13" ht="30" x14ac:dyDescent="0.25">
      <c r="B43" s="12" t="s">
        <v>4</v>
      </c>
      <c r="C43" s="13">
        <v>7416</v>
      </c>
      <c r="D43" s="13">
        <v>2868</v>
      </c>
      <c r="E43" s="13">
        <v>4548</v>
      </c>
      <c r="F43" s="13">
        <v>7753</v>
      </c>
      <c r="G43" s="13">
        <v>3091</v>
      </c>
      <c r="H43" s="13">
        <v>4662</v>
      </c>
      <c r="I43" s="18">
        <f t="shared" si="9"/>
        <v>-4.3467045014833019</v>
      </c>
      <c r="J43" s="18">
        <f t="shared" si="10"/>
        <v>-7.2144936913620228</v>
      </c>
      <c r="K43" s="18">
        <f t="shared" si="11"/>
        <v>-2.4453024453024454</v>
      </c>
      <c r="M43" s="23"/>
    </row>
    <row r="44" spans="2:13" x14ac:dyDescent="0.25">
      <c r="B44" s="8" t="s">
        <v>8</v>
      </c>
      <c r="C44" s="13">
        <v>3816</v>
      </c>
      <c r="D44" s="13">
        <v>2954</v>
      </c>
      <c r="E44" s="13">
        <v>862</v>
      </c>
      <c r="F44" s="13">
        <v>4139</v>
      </c>
      <c r="G44" s="13">
        <v>3158</v>
      </c>
      <c r="H44" s="13">
        <v>981</v>
      </c>
      <c r="I44" s="18">
        <f t="shared" si="9"/>
        <v>-7.8038173471853156</v>
      </c>
      <c r="J44" s="18">
        <f t="shared" si="10"/>
        <v>-6.4597846738442115</v>
      </c>
      <c r="K44" s="18">
        <f t="shared" si="11"/>
        <v>-12.130479102956173</v>
      </c>
      <c r="M44" s="23"/>
    </row>
    <row r="45" spans="2:13" x14ac:dyDescent="0.25">
      <c r="B45" s="8" t="s">
        <v>5</v>
      </c>
      <c r="C45" s="13">
        <v>2981</v>
      </c>
      <c r="D45" s="13">
        <v>2400</v>
      </c>
      <c r="E45" s="13">
        <v>581</v>
      </c>
      <c r="F45" s="13">
        <v>3155</v>
      </c>
      <c r="G45" s="13">
        <v>2465</v>
      </c>
      <c r="H45" s="13">
        <v>690</v>
      </c>
      <c r="I45" s="18">
        <f t="shared" si="9"/>
        <v>-5.5150554675118855</v>
      </c>
      <c r="J45" s="18">
        <f t="shared" si="10"/>
        <v>-2.6369168356997932</v>
      </c>
      <c r="K45" s="18">
        <f t="shared" si="11"/>
        <v>-15.79710144927536</v>
      </c>
      <c r="M45" s="23"/>
    </row>
    <row r="46" spans="2:13" x14ac:dyDescent="0.25">
      <c r="B46" s="8" t="s">
        <v>9</v>
      </c>
      <c r="C46" s="13">
        <v>1646</v>
      </c>
      <c r="D46" s="13">
        <v>1266</v>
      </c>
      <c r="E46" s="13">
        <v>380</v>
      </c>
      <c r="F46" s="13">
        <v>1666</v>
      </c>
      <c r="G46" s="13">
        <v>1396</v>
      </c>
      <c r="H46" s="13">
        <v>270</v>
      </c>
      <c r="I46" s="18">
        <f t="shared" si="9"/>
        <v>-1.2004801920768386</v>
      </c>
      <c r="J46" s="18">
        <f t="shared" si="10"/>
        <v>-9.3123209169054491</v>
      </c>
      <c r="K46" s="18">
        <f t="shared" si="11"/>
        <v>40.740740740740733</v>
      </c>
      <c r="M46" s="23"/>
    </row>
    <row r="47" spans="2:13" x14ac:dyDescent="0.25">
      <c r="B47" s="8" t="s">
        <v>14</v>
      </c>
      <c r="C47" s="13">
        <v>1199</v>
      </c>
      <c r="D47" s="13">
        <v>978</v>
      </c>
      <c r="E47" s="13">
        <v>221</v>
      </c>
      <c r="F47" s="13">
        <v>1289</v>
      </c>
      <c r="G47" s="13">
        <v>1047</v>
      </c>
      <c r="H47" s="13">
        <v>242</v>
      </c>
      <c r="I47" s="18">
        <f t="shared" si="9"/>
        <v>-6.9821567106284022</v>
      </c>
      <c r="J47" s="18">
        <f t="shared" si="10"/>
        <v>-6.5902578796561642</v>
      </c>
      <c r="K47" s="18">
        <f t="shared" si="11"/>
        <v>-8.6776859504132347</v>
      </c>
      <c r="M47" s="23"/>
    </row>
    <row r="48" spans="2:13" x14ac:dyDescent="0.25">
      <c r="B48" s="8" t="s">
        <v>12</v>
      </c>
      <c r="C48" s="13">
        <v>874</v>
      </c>
      <c r="D48" s="13">
        <v>794</v>
      </c>
      <c r="E48" s="13">
        <v>80</v>
      </c>
      <c r="F48" s="13">
        <v>986</v>
      </c>
      <c r="G48" s="13">
        <v>893</v>
      </c>
      <c r="H48" s="13">
        <v>93</v>
      </c>
      <c r="I48" s="18">
        <f t="shared" si="9"/>
        <v>-11.359026369168362</v>
      </c>
      <c r="J48" s="18">
        <f t="shared" si="10"/>
        <v>-11.086226203807399</v>
      </c>
      <c r="K48" s="18">
        <f t="shared" si="11"/>
        <v>-13.978494623655919</v>
      </c>
      <c r="M48" s="23"/>
    </row>
    <row r="49" spans="2:13" x14ac:dyDescent="0.25">
      <c r="B49" s="8" t="s">
        <v>6</v>
      </c>
      <c r="C49" s="13">
        <v>414</v>
      </c>
      <c r="D49" s="13">
        <v>390</v>
      </c>
      <c r="E49" s="13">
        <v>24</v>
      </c>
      <c r="F49" s="13">
        <v>449</v>
      </c>
      <c r="G49" s="13">
        <v>440</v>
      </c>
      <c r="H49" s="13">
        <v>9</v>
      </c>
      <c r="I49" s="18">
        <f t="shared" si="9"/>
        <v>-7.7951002227171386</v>
      </c>
      <c r="J49" s="18">
        <f t="shared" si="10"/>
        <v>-11.36363636363636</v>
      </c>
      <c r="K49" s="18">
        <f t="shared" si="11"/>
        <v>166.66666666666663</v>
      </c>
      <c r="M49" s="23"/>
    </row>
    <row r="50" spans="2:13" x14ac:dyDescent="0.25">
      <c r="B50" s="8" t="s">
        <v>10</v>
      </c>
      <c r="C50" s="13">
        <v>303</v>
      </c>
      <c r="D50" s="13">
        <v>197</v>
      </c>
      <c r="E50" s="13">
        <v>106</v>
      </c>
      <c r="F50" s="13">
        <v>302</v>
      </c>
      <c r="G50" s="13">
        <v>190</v>
      </c>
      <c r="H50" s="13">
        <v>112</v>
      </c>
      <c r="I50" s="18">
        <f t="shared" si="9"/>
        <v>0.33112582781456013</v>
      </c>
      <c r="J50" s="18">
        <f t="shared" si="10"/>
        <v>3.6842105263157805</v>
      </c>
      <c r="K50" s="18">
        <f t="shared" si="11"/>
        <v>-5.3571428571428612</v>
      </c>
      <c r="M50" s="23"/>
    </row>
    <row r="51" spans="2:13" x14ac:dyDescent="0.25">
      <c r="B51" s="8" t="s">
        <v>13</v>
      </c>
      <c r="C51" s="13">
        <v>135</v>
      </c>
      <c r="D51" s="13">
        <v>114</v>
      </c>
      <c r="E51" s="13">
        <v>21</v>
      </c>
      <c r="F51" s="13">
        <v>225</v>
      </c>
      <c r="G51" s="13">
        <v>184</v>
      </c>
      <c r="H51" s="13">
        <v>41</v>
      </c>
      <c r="I51" s="18">
        <f t="shared" si="9"/>
        <v>-40</v>
      </c>
      <c r="J51" s="18">
        <f t="shared" si="10"/>
        <v>-38.04347826086957</v>
      </c>
      <c r="K51" s="18">
        <f t="shared" si="11"/>
        <v>-48.780487804878049</v>
      </c>
      <c r="M51" s="23"/>
    </row>
    <row r="52" spans="2:13" ht="15.75" customHeight="1" x14ac:dyDescent="0.25">
      <c r="B52" s="37" t="s">
        <v>151</v>
      </c>
      <c r="C52" s="14">
        <v>3538</v>
      </c>
      <c r="D52" s="14">
        <v>3536</v>
      </c>
      <c r="E52" s="14">
        <v>2</v>
      </c>
      <c r="F52" s="14">
        <v>3659</v>
      </c>
      <c r="G52" s="14">
        <v>3655</v>
      </c>
      <c r="H52" s="14">
        <v>4</v>
      </c>
      <c r="I52" s="17">
        <f t="shared" si="9"/>
        <v>-3.3069144575020459</v>
      </c>
      <c r="J52" s="17">
        <f t="shared" si="10"/>
        <v>-3.2558139534883708</v>
      </c>
      <c r="K52" s="17">
        <f t="shared" si="11"/>
        <v>-50</v>
      </c>
      <c r="M52" s="23"/>
    </row>
    <row r="53" spans="2:13" x14ac:dyDescent="0.25">
      <c r="B53" s="37" t="s">
        <v>126</v>
      </c>
      <c r="C53" s="14">
        <v>822</v>
      </c>
      <c r="D53" s="14">
        <v>615</v>
      </c>
      <c r="E53" s="14">
        <v>207</v>
      </c>
      <c r="F53" s="14">
        <v>671</v>
      </c>
      <c r="G53" s="14">
        <v>633</v>
      </c>
      <c r="H53" s="14">
        <v>38</v>
      </c>
      <c r="I53" s="17">
        <f t="shared" si="9"/>
        <v>22.503725782414307</v>
      </c>
      <c r="J53" s="17">
        <f t="shared" si="10"/>
        <v>-2.8436018957345937</v>
      </c>
      <c r="K53" s="17">
        <f t="shared" si="11"/>
        <v>444.73684210526324</v>
      </c>
      <c r="M53" s="23"/>
    </row>
    <row r="54" spans="2:13" x14ac:dyDescent="0.25">
      <c r="B54" s="37" t="s">
        <v>127</v>
      </c>
      <c r="C54" s="14">
        <v>980</v>
      </c>
      <c r="D54" s="14">
        <v>861</v>
      </c>
      <c r="E54" s="14">
        <v>119</v>
      </c>
      <c r="F54" s="14">
        <v>975</v>
      </c>
      <c r="G54" s="14">
        <v>840</v>
      </c>
      <c r="H54" s="14">
        <v>135</v>
      </c>
      <c r="I54" s="17">
        <f t="shared" si="9"/>
        <v>0.512820512820511</v>
      </c>
      <c r="J54" s="17">
        <f t="shared" si="10"/>
        <v>2.4999999999999858</v>
      </c>
      <c r="K54" s="17">
        <f t="shared" si="11"/>
        <v>-11.851851851851848</v>
      </c>
      <c r="M54" s="23"/>
    </row>
    <row r="55" spans="2:13" x14ac:dyDescent="0.25">
      <c r="B55" s="37" t="s">
        <v>128</v>
      </c>
      <c r="C55" s="14">
        <v>83</v>
      </c>
      <c r="D55" s="14">
        <v>56</v>
      </c>
      <c r="E55" s="14">
        <v>27</v>
      </c>
      <c r="F55" s="14">
        <v>93</v>
      </c>
      <c r="G55" s="14">
        <v>53</v>
      </c>
      <c r="H55" s="14">
        <v>40</v>
      </c>
      <c r="I55" s="17">
        <f t="shared" si="9"/>
        <v>-10.752688172043008</v>
      </c>
      <c r="J55" s="17">
        <f t="shared" si="10"/>
        <v>5.6603773584905639</v>
      </c>
      <c r="K55" s="17">
        <f t="shared" si="11"/>
        <v>-32.5</v>
      </c>
      <c r="M55" s="23"/>
    </row>
    <row r="56" spans="2:13" x14ac:dyDescent="0.25">
      <c r="B56" s="37" t="s">
        <v>129</v>
      </c>
      <c r="C56" s="14">
        <v>4059</v>
      </c>
      <c r="D56" s="14">
        <v>3069</v>
      </c>
      <c r="E56" s="14">
        <v>990</v>
      </c>
      <c r="F56" s="14">
        <v>3665</v>
      </c>
      <c r="G56" s="14">
        <v>3146</v>
      </c>
      <c r="H56" s="14">
        <v>519</v>
      </c>
      <c r="I56" s="17">
        <f t="shared" si="9"/>
        <v>10.75034106412005</v>
      </c>
      <c r="J56" s="17">
        <f t="shared" si="10"/>
        <v>-2.4475524475524537</v>
      </c>
      <c r="K56" s="17">
        <f t="shared" si="11"/>
        <v>90.751445086705218</v>
      </c>
      <c r="M56" s="23"/>
    </row>
    <row r="57" spans="2:13" x14ac:dyDescent="0.25">
      <c r="B57" s="37" t="s">
        <v>153</v>
      </c>
      <c r="C57" s="14">
        <v>2876</v>
      </c>
      <c r="D57" s="14">
        <v>2493</v>
      </c>
      <c r="E57" s="14">
        <v>383</v>
      </c>
      <c r="F57" s="14">
        <v>2930</v>
      </c>
      <c r="G57" s="14">
        <v>2446</v>
      </c>
      <c r="H57" s="14">
        <v>484</v>
      </c>
      <c r="I57" s="17">
        <f t="shared" si="9"/>
        <v>-1.8430034129692814</v>
      </c>
      <c r="J57" s="17">
        <f t="shared" si="10"/>
        <v>1.9215044971381872</v>
      </c>
      <c r="K57" s="17">
        <f t="shared" si="11"/>
        <v>-20.867768595041326</v>
      </c>
      <c r="M57" s="23"/>
    </row>
    <row r="58" spans="2:13" x14ac:dyDescent="0.25">
      <c r="B58" s="31" t="s">
        <v>21</v>
      </c>
      <c r="C58" s="13">
        <v>1325</v>
      </c>
      <c r="D58" s="13">
        <v>1264</v>
      </c>
      <c r="E58" s="13">
        <v>61</v>
      </c>
      <c r="F58" s="13">
        <v>1355</v>
      </c>
      <c r="G58" s="13">
        <v>1230</v>
      </c>
      <c r="H58" s="13">
        <v>125</v>
      </c>
      <c r="I58" s="18">
        <f t="shared" si="9"/>
        <v>-2.2140221402214024</v>
      </c>
      <c r="J58" s="18">
        <f t="shared" si="10"/>
        <v>2.764227642276424</v>
      </c>
      <c r="K58" s="18">
        <f t="shared" si="11"/>
        <v>-51.2</v>
      </c>
      <c r="M58" s="23"/>
    </row>
    <row r="59" spans="2:13" x14ac:dyDescent="0.25">
      <c r="B59" s="34" t="s">
        <v>124</v>
      </c>
      <c r="C59" s="35">
        <v>77653</v>
      </c>
      <c r="D59" s="35">
        <v>62601</v>
      </c>
      <c r="E59" s="35">
        <v>15052</v>
      </c>
      <c r="F59" s="35">
        <v>82695</v>
      </c>
      <c r="G59" s="35">
        <v>66360</v>
      </c>
      <c r="H59" s="35">
        <v>16335</v>
      </c>
      <c r="I59" s="36">
        <f t="shared" si="9"/>
        <v>-6.097103815224628</v>
      </c>
      <c r="J59" s="36">
        <f t="shared" si="10"/>
        <v>-5.6645569620253156</v>
      </c>
      <c r="K59" s="36">
        <f t="shared" si="11"/>
        <v>-7.8543005815732982</v>
      </c>
      <c r="M59" s="23"/>
    </row>
    <row r="60" spans="2:13" x14ac:dyDescent="0.25">
      <c r="B60" s="37" t="s">
        <v>132</v>
      </c>
      <c r="C60" s="14">
        <v>30852</v>
      </c>
      <c r="D60" s="14">
        <v>24428</v>
      </c>
      <c r="E60" s="14">
        <v>6424</v>
      </c>
      <c r="F60" s="14">
        <v>32206</v>
      </c>
      <c r="G60" s="14">
        <v>25398</v>
      </c>
      <c r="H60" s="14">
        <v>6808</v>
      </c>
      <c r="I60" s="17">
        <f t="shared" si="9"/>
        <v>-4.2041855554865464</v>
      </c>
      <c r="J60" s="17">
        <f t="shared" si="10"/>
        <v>-3.8191983620757526</v>
      </c>
      <c r="K60" s="17">
        <f t="shared" si="11"/>
        <v>-5.64042303172738</v>
      </c>
      <c r="M60" s="23"/>
    </row>
    <row r="61" spans="2:13" x14ac:dyDescent="0.25">
      <c r="B61" s="37" t="s">
        <v>133</v>
      </c>
      <c r="C61" s="14">
        <v>46801</v>
      </c>
      <c r="D61" s="14">
        <v>38173</v>
      </c>
      <c r="E61" s="14">
        <v>8628</v>
      </c>
      <c r="F61" s="14">
        <v>50489</v>
      </c>
      <c r="G61" s="14">
        <v>40962</v>
      </c>
      <c r="H61" s="14">
        <v>9527</v>
      </c>
      <c r="I61" s="17">
        <f t="shared" si="9"/>
        <v>-7.3045613896096171</v>
      </c>
      <c r="J61" s="17">
        <f t="shared" si="10"/>
        <v>-6.808749572774758</v>
      </c>
      <c r="K61" s="17">
        <f t="shared" si="11"/>
        <v>-9.4363388264931274</v>
      </c>
      <c r="M61" s="23"/>
    </row>
    <row r="62" spans="2:13" x14ac:dyDescent="0.25">
      <c r="B62" s="38" t="s">
        <v>135</v>
      </c>
    </row>
    <row r="63" spans="2:13" x14ac:dyDescent="0.25">
      <c r="B63" s="40" t="s">
        <v>152</v>
      </c>
    </row>
    <row r="64" spans="2:13" x14ac:dyDescent="0.25">
      <c r="B64" s="32" t="s">
        <v>155</v>
      </c>
      <c r="C64" s="39"/>
      <c r="D64" s="39"/>
      <c r="E64" s="39"/>
      <c r="F64" s="39"/>
      <c r="G64" s="39"/>
      <c r="H64" s="39"/>
      <c r="I64" s="39"/>
      <c r="J64" s="39"/>
      <c r="K64" s="39"/>
    </row>
    <row r="65" spans="2:8" x14ac:dyDescent="0.25">
      <c r="B65" s="32"/>
    </row>
    <row r="67" spans="2:8" x14ac:dyDescent="0.25">
      <c r="B67" s="22"/>
      <c r="C67" s="11"/>
      <c r="D67" s="11"/>
      <c r="E67" s="11"/>
      <c r="F67" s="11"/>
      <c r="G67" s="11"/>
      <c r="H67" s="11"/>
    </row>
    <row r="68" spans="2:8" x14ac:dyDescent="0.25">
      <c r="C68" s="11"/>
      <c r="D68" s="11"/>
      <c r="E68" s="11"/>
      <c r="F68" s="11"/>
      <c r="G68" s="11"/>
      <c r="H68" s="11"/>
    </row>
  </sheetData>
  <sortState ref="B11:K26">
    <sortCondition descending="1" ref="C11:C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"/>
  <sheetViews>
    <sheetView topLeftCell="A43" zoomScaleNormal="100" workbookViewId="0">
      <selection activeCell="B20" sqref="B20:K20"/>
    </sheetView>
  </sheetViews>
  <sheetFormatPr defaultRowHeight="15" x14ac:dyDescent="0.25"/>
  <cols>
    <col min="1" max="1" width="3.5703125" customWidth="1"/>
    <col min="2" max="2" width="44.5703125" customWidth="1"/>
    <col min="3" max="4" width="13.42578125" customWidth="1"/>
    <col min="5" max="5" width="13.7109375" bestFit="1" customWidth="1"/>
    <col min="6" max="11" width="13.42578125" customWidth="1"/>
  </cols>
  <sheetData>
    <row r="2" spans="2:11" x14ac:dyDescent="0.25">
      <c r="C2" s="3" t="s">
        <v>156</v>
      </c>
      <c r="D2" s="3"/>
      <c r="E2" s="3"/>
      <c r="F2" s="3"/>
      <c r="G2" s="3"/>
      <c r="H2" s="3"/>
      <c r="I2" s="3"/>
      <c r="J2" s="3"/>
      <c r="K2" s="3"/>
    </row>
    <row r="3" spans="2:11" x14ac:dyDescent="0.25">
      <c r="C3" s="5" t="s">
        <v>1</v>
      </c>
      <c r="D3" s="4"/>
      <c r="E3" s="4"/>
      <c r="F3" s="5" t="s">
        <v>2</v>
      </c>
      <c r="G3" s="4"/>
      <c r="H3" s="4"/>
      <c r="I3" s="4" t="s">
        <v>140</v>
      </c>
      <c r="J3" s="4"/>
      <c r="K3" s="4"/>
    </row>
    <row r="4" spans="2:11" ht="90" x14ac:dyDescent="0.25">
      <c r="B4" s="30"/>
      <c r="C4" s="16" t="s">
        <v>15</v>
      </c>
      <c r="D4" s="16" t="s">
        <v>138</v>
      </c>
      <c r="E4" s="16" t="s">
        <v>139</v>
      </c>
      <c r="F4" s="16" t="s">
        <v>15</v>
      </c>
      <c r="G4" s="16" t="s">
        <v>138</v>
      </c>
      <c r="H4" s="16" t="s">
        <v>139</v>
      </c>
      <c r="I4" s="16" t="s">
        <v>15</v>
      </c>
      <c r="J4" s="16" t="s">
        <v>138</v>
      </c>
      <c r="K4" s="16" t="s">
        <v>139</v>
      </c>
    </row>
    <row r="5" spans="2:11" x14ac:dyDescent="0.25">
      <c r="C5" s="16" t="s">
        <v>16</v>
      </c>
      <c r="D5" s="16">
        <v>2</v>
      </c>
      <c r="E5" s="16">
        <v>3</v>
      </c>
      <c r="F5" s="16" t="s">
        <v>17</v>
      </c>
      <c r="G5" s="16">
        <v>5</v>
      </c>
      <c r="H5" s="16">
        <v>6</v>
      </c>
      <c r="I5" s="16" t="s">
        <v>18</v>
      </c>
      <c r="J5" s="16" t="s">
        <v>19</v>
      </c>
      <c r="K5" s="16" t="s">
        <v>20</v>
      </c>
    </row>
    <row r="6" spans="2:11" x14ac:dyDescent="0.25">
      <c r="B6" s="28" t="s">
        <v>161</v>
      </c>
      <c r="C6" s="29">
        <v>459754</v>
      </c>
      <c r="D6" s="29">
        <v>390834</v>
      </c>
      <c r="E6" s="29">
        <v>68920</v>
      </c>
      <c r="F6" s="29">
        <v>474136</v>
      </c>
      <c r="G6" s="29">
        <v>406450</v>
      </c>
      <c r="H6" s="29">
        <v>67686</v>
      </c>
      <c r="I6" s="33">
        <v>-3.0333068992862877</v>
      </c>
      <c r="J6" s="33">
        <v>-3.8420469922499763</v>
      </c>
      <c r="K6" s="33">
        <v>1.8231244275034726</v>
      </c>
    </row>
    <row r="7" spans="2:11" x14ac:dyDescent="0.25">
      <c r="B7" s="34" t="s">
        <v>123</v>
      </c>
      <c r="C7" s="35">
        <v>382386</v>
      </c>
      <c r="D7" s="35">
        <v>328409</v>
      </c>
      <c r="E7" s="35">
        <v>53977</v>
      </c>
      <c r="F7" s="35">
        <v>392136</v>
      </c>
      <c r="G7" s="35">
        <v>340402</v>
      </c>
      <c r="H7" s="35">
        <v>51734</v>
      </c>
      <c r="I7" s="36">
        <v>-2.4863822755370535</v>
      </c>
      <c r="J7" s="36">
        <v>-3.5231872903214452</v>
      </c>
      <c r="K7" s="36">
        <v>4.335640004639103</v>
      </c>
    </row>
    <row r="8" spans="2:11" x14ac:dyDescent="0.25">
      <c r="B8" s="37" t="s">
        <v>125</v>
      </c>
      <c r="C8" s="14">
        <v>377228</v>
      </c>
      <c r="D8" s="14">
        <v>323628</v>
      </c>
      <c r="E8" s="14">
        <v>53600</v>
      </c>
      <c r="F8" s="14">
        <v>386975</v>
      </c>
      <c r="G8" s="14">
        <v>335530</v>
      </c>
      <c r="H8" s="14">
        <v>51445</v>
      </c>
      <c r="I8" s="17">
        <v>-2.518767362232694</v>
      </c>
      <c r="J8" s="17">
        <v>-3.5472237951897085</v>
      </c>
      <c r="K8" s="17">
        <v>4.1889396442803104</v>
      </c>
    </row>
    <row r="9" spans="2:11" ht="17.25" x14ac:dyDescent="0.25">
      <c r="B9" s="7" t="s">
        <v>137</v>
      </c>
      <c r="C9" s="13">
        <v>374254</v>
      </c>
      <c r="D9" s="13">
        <v>321517</v>
      </c>
      <c r="E9" s="13">
        <v>52737</v>
      </c>
      <c r="F9" s="13">
        <v>383806</v>
      </c>
      <c r="G9" s="13">
        <v>333282</v>
      </c>
      <c r="H9" s="13">
        <v>50524</v>
      </c>
      <c r="I9" s="18">
        <v>-2.4887573409482826</v>
      </c>
      <c r="J9" s="18">
        <v>-3.5300436267185091</v>
      </c>
      <c r="K9" s="18">
        <v>4.3800965877602636</v>
      </c>
    </row>
    <row r="10" spans="2:11" ht="17.25" x14ac:dyDescent="0.25">
      <c r="B10" s="37" t="s">
        <v>151</v>
      </c>
      <c r="C10" s="14">
        <v>3538</v>
      </c>
      <c r="D10" s="14">
        <v>3536</v>
      </c>
      <c r="E10" s="14">
        <v>2</v>
      </c>
      <c r="F10" s="14">
        <v>3659</v>
      </c>
      <c r="G10" s="14">
        <v>3655</v>
      </c>
      <c r="H10" s="14">
        <v>4</v>
      </c>
      <c r="I10" s="17">
        <v>-3.3069144575020459</v>
      </c>
      <c r="J10" s="17">
        <v>-3.2558139534883708</v>
      </c>
      <c r="K10" s="17">
        <v>-50</v>
      </c>
    </row>
    <row r="11" spans="2:11" x14ac:dyDescent="0.25">
      <c r="B11" s="37" t="s">
        <v>126</v>
      </c>
      <c r="C11" s="14">
        <v>822</v>
      </c>
      <c r="D11" s="14">
        <v>615</v>
      </c>
      <c r="E11" s="14">
        <v>207</v>
      </c>
      <c r="F11" s="14">
        <v>671</v>
      </c>
      <c r="G11" s="14">
        <v>633</v>
      </c>
      <c r="H11" s="14">
        <v>38</v>
      </c>
      <c r="I11" s="17">
        <v>22.503725782414307</v>
      </c>
      <c r="J11" s="17">
        <v>-2.8436018957345937</v>
      </c>
      <c r="K11" s="17">
        <v>444.73684210526324</v>
      </c>
    </row>
    <row r="12" spans="2:11" x14ac:dyDescent="0.25">
      <c r="B12" s="37" t="s">
        <v>127</v>
      </c>
      <c r="C12" s="14">
        <v>719</v>
      </c>
      <c r="D12" s="14">
        <v>618</v>
      </c>
      <c r="E12" s="14">
        <v>101</v>
      </c>
      <c r="F12" s="14">
        <v>688</v>
      </c>
      <c r="G12" s="14">
        <v>570</v>
      </c>
      <c r="H12" s="14">
        <v>118</v>
      </c>
      <c r="I12" s="17">
        <v>4.5058139534883708</v>
      </c>
      <c r="J12" s="17">
        <v>8.4210526315789451</v>
      </c>
      <c r="K12" s="17">
        <v>-14.406779661016941</v>
      </c>
    </row>
    <row r="13" spans="2:11" x14ac:dyDescent="0.25">
      <c r="B13" s="37" t="s">
        <v>154</v>
      </c>
      <c r="C13" s="14">
        <v>79</v>
      </c>
      <c r="D13" s="14">
        <v>12</v>
      </c>
      <c r="E13" s="14">
        <v>67</v>
      </c>
      <c r="F13" s="14">
        <v>143</v>
      </c>
      <c r="G13" s="14">
        <v>14</v>
      </c>
      <c r="H13" s="14">
        <v>129</v>
      </c>
      <c r="I13" s="17">
        <v>-44.75524475524476</v>
      </c>
      <c r="J13" s="17">
        <v>-14.285714285714292</v>
      </c>
      <c r="K13" s="17">
        <v>-48.062015503875969</v>
      </c>
    </row>
    <row r="14" spans="2:11" x14ac:dyDescent="0.25">
      <c r="B14" s="34" t="s">
        <v>124</v>
      </c>
      <c r="C14" s="35">
        <v>77368</v>
      </c>
      <c r="D14" s="35">
        <v>62425</v>
      </c>
      <c r="E14" s="35">
        <v>14943</v>
      </c>
      <c r="F14" s="35">
        <v>82000</v>
      </c>
      <c r="G14" s="35">
        <v>66048</v>
      </c>
      <c r="H14" s="35">
        <v>15952</v>
      </c>
      <c r="I14" s="36">
        <v>-5.6487804878048848</v>
      </c>
      <c r="J14" s="36">
        <v>-5.4854045542635674</v>
      </c>
      <c r="K14" s="36">
        <v>-6.3252256770310851</v>
      </c>
    </row>
    <row r="15" spans="2:11" ht="31.5" customHeight="1" x14ac:dyDescent="0.25">
      <c r="B15" s="47" t="s">
        <v>157</v>
      </c>
      <c r="C15" s="44"/>
      <c r="D15" s="44"/>
      <c r="E15" s="44"/>
      <c r="F15" s="44"/>
      <c r="G15" s="44"/>
      <c r="H15" s="44"/>
      <c r="I15" s="45"/>
      <c r="J15" s="45"/>
      <c r="K15" s="46"/>
    </row>
    <row r="16" spans="2:11" x14ac:dyDescent="0.25">
      <c r="B16" s="34" t="s">
        <v>162</v>
      </c>
      <c r="C16" s="35">
        <f>C17+C18+C19+C20</f>
        <v>454492</v>
      </c>
      <c r="D16" s="35">
        <f t="shared" ref="D16:H16" si="0">D17+D18+D19+D20</f>
        <v>386000</v>
      </c>
      <c r="E16" s="35">
        <f t="shared" si="0"/>
        <v>68492</v>
      </c>
      <c r="F16" s="35">
        <f t="shared" si="0"/>
        <v>468867</v>
      </c>
      <c r="G16" s="35">
        <f t="shared" si="0"/>
        <v>401520</v>
      </c>
      <c r="H16" s="35">
        <f t="shared" si="0"/>
        <v>67347</v>
      </c>
      <c r="I16" s="36">
        <f>IFERROR(C16/F16*100-100, "-")</f>
        <v>-3.065901417672805</v>
      </c>
      <c r="J16" s="36">
        <f t="shared" ref="J16:K16" si="1">IFERROR(D16/G16*100-100, "-")</f>
        <v>-3.8653118151026149</v>
      </c>
      <c r="K16" s="36">
        <f t="shared" si="1"/>
        <v>1.700149969560627</v>
      </c>
    </row>
    <row r="17" spans="2:11" x14ac:dyDescent="0.25">
      <c r="B17" s="37" t="s">
        <v>158</v>
      </c>
      <c r="C17" s="14">
        <v>2870</v>
      </c>
      <c r="D17" s="14">
        <v>2058</v>
      </c>
      <c r="E17" s="14">
        <v>812</v>
      </c>
      <c r="F17" s="14">
        <v>3061</v>
      </c>
      <c r="G17" s="14">
        <v>2190</v>
      </c>
      <c r="H17" s="14">
        <v>871</v>
      </c>
      <c r="I17" s="17">
        <v>-6.2397909180006508</v>
      </c>
      <c r="J17" s="17">
        <v>-6.0273972602739718</v>
      </c>
      <c r="K17" s="17">
        <v>-6.7738231917336407</v>
      </c>
    </row>
    <row r="18" spans="2:11" ht="16.5" customHeight="1" x14ac:dyDescent="0.25">
      <c r="B18" s="37" t="s">
        <v>159</v>
      </c>
      <c r="C18" s="14">
        <v>374254</v>
      </c>
      <c r="D18" s="14">
        <v>321517</v>
      </c>
      <c r="E18" s="14">
        <v>52737</v>
      </c>
      <c r="F18" s="14">
        <v>383806</v>
      </c>
      <c r="G18" s="14">
        <v>333282</v>
      </c>
      <c r="H18" s="14">
        <v>50524</v>
      </c>
      <c r="I18" s="17">
        <v>-2.4887573409482826</v>
      </c>
      <c r="J18" s="17">
        <v>-3.5300436267185091</v>
      </c>
      <c r="K18" s="17">
        <v>4.3800965877602636</v>
      </c>
    </row>
    <row r="19" spans="2:11" x14ac:dyDescent="0.25">
      <c r="B19" s="37" t="s">
        <v>160</v>
      </c>
      <c r="C19" s="14">
        <v>30852</v>
      </c>
      <c r="D19" s="14">
        <v>24428</v>
      </c>
      <c r="E19" s="14">
        <v>6424</v>
      </c>
      <c r="F19" s="14">
        <v>31965</v>
      </c>
      <c r="G19" s="14">
        <v>25297</v>
      </c>
      <c r="H19" s="14">
        <v>6668</v>
      </c>
      <c r="I19" s="17">
        <f t="shared" ref="I19:I20" si="2">IFERROR(C19/F19*100-100, "-")</f>
        <v>-3.4819333646175465</v>
      </c>
      <c r="J19" s="17">
        <f t="shared" ref="J19:J20" si="3">IFERROR(D19/G19*100-100, "-")</f>
        <v>-3.4351899434715563</v>
      </c>
      <c r="K19" s="17">
        <f t="shared" ref="K19:K20" si="4">IFERROR(E19/H19*100-100, "-")</f>
        <v>-3.6592681463707351</v>
      </c>
    </row>
    <row r="20" spans="2:11" x14ac:dyDescent="0.25">
      <c r="B20" s="37" t="s">
        <v>163</v>
      </c>
      <c r="C20" s="14">
        <v>46516</v>
      </c>
      <c r="D20" s="14">
        <v>37997</v>
      </c>
      <c r="E20" s="14">
        <v>8519</v>
      </c>
      <c r="F20" s="14">
        <v>50035</v>
      </c>
      <c r="G20" s="14">
        <v>40751</v>
      </c>
      <c r="H20" s="14">
        <v>9284</v>
      </c>
      <c r="I20" s="17">
        <f t="shared" si="2"/>
        <v>-7.0330768462076492</v>
      </c>
      <c r="J20" s="17">
        <f t="shared" si="3"/>
        <v>-6.7581163652425715</v>
      </c>
      <c r="K20" s="17">
        <f t="shared" si="4"/>
        <v>-8.2399827660491098</v>
      </c>
    </row>
    <row r="21" spans="2:11" x14ac:dyDescent="0.25">
      <c r="B21" s="38" t="s">
        <v>135</v>
      </c>
    </row>
    <row r="22" spans="2:11" x14ac:dyDescent="0.25">
      <c r="B22" s="40" t="s">
        <v>152</v>
      </c>
    </row>
    <row r="23" spans="2:11" x14ac:dyDescent="0.25">
      <c r="B23" s="32" t="s">
        <v>155</v>
      </c>
    </row>
    <row r="25" spans="2:11" x14ac:dyDescent="0.25">
      <c r="C25" s="3" t="s">
        <v>156</v>
      </c>
      <c r="D25" s="3"/>
      <c r="E25" s="3"/>
      <c r="F25" s="3"/>
      <c r="G25" s="3"/>
      <c r="H25" s="3"/>
      <c r="I25" s="3"/>
      <c r="J25" s="3"/>
      <c r="K25" s="3"/>
    </row>
    <row r="26" spans="2:11" x14ac:dyDescent="0.25">
      <c r="C26" s="5" t="s">
        <v>1</v>
      </c>
      <c r="D26" s="4"/>
      <c r="E26" s="4"/>
      <c r="F26" s="5" t="s">
        <v>2</v>
      </c>
      <c r="G26" s="4"/>
      <c r="H26" s="4"/>
      <c r="I26" s="4" t="s">
        <v>140</v>
      </c>
      <c r="J26" s="4"/>
      <c r="K26" s="4"/>
    </row>
    <row r="27" spans="2:11" ht="90" x14ac:dyDescent="0.25">
      <c r="C27" s="16" t="s">
        <v>15</v>
      </c>
      <c r="D27" s="16" t="s">
        <v>138</v>
      </c>
      <c r="E27" s="16" t="s">
        <v>139</v>
      </c>
      <c r="F27" s="16" t="s">
        <v>15</v>
      </c>
      <c r="G27" s="16" t="s">
        <v>138</v>
      </c>
      <c r="H27" s="16" t="s">
        <v>139</v>
      </c>
      <c r="I27" s="16" t="s">
        <v>15</v>
      </c>
      <c r="J27" s="16" t="s">
        <v>138</v>
      </c>
      <c r="K27" s="16" t="s">
        <v>139</v>
      </c>
    </row>
    <row r="28" spans="2:11" x14ac:dyDescent="0.25">
      <c r="C28" s="16" t="s">
        <v>16</v>
      </c>
      <c r="D28" s="16">
        <v>2</v>
      </c>
      <c r="E28" s="16">
        <v>3</v>
      </c>
      <c r="F28" s="16" t="s">
        <v>17</v>
      </c>
      <c r="G28" s="16">
        <v>5</v>
      </c>
      <c r="H28" s="16">
        <v>6</v>
      </c>
      <c r="I28" s="16" t="s">
        <v>18</v>
      </c>
      <c r="J28" s="16" t="s">
        <v>19</v>
      </c>
      <c r="K28" s="16" t="s">
        <v>20</v>
      </c>
    </row>
    <row r="29" spans="2:11" x14ac:dyDescent="0.25">
      <c r="B29" s="28" t="s">
        <v>161</v>
      </c>
      <c r="C29" s="29">
        <f>C30+C54</f>
        <v>459754</v>
      </c>
      <c r="D29" s="29">
        <f t="shared" ref="D29:H29" si="5">D30+D54</f>
        <v>390834</v>
      </c>
      <c r="E29" s="29">
        <f t="shared" si="5"/>
        <v>68920</v>
      </c>
      <c r="F29" s="29">
        <f t="shared" si="5"/>
        <v>474136</v>
      </c>
      <c r="G29" s="29">
        <f t="shared" si="5"/>
        <v>406450</v>
      </c>
      <c r="H29" s="29">
        <f t="shared" si="5"/>
        <v>67686</v>
      </c>
      <c r="I29" s="33">
        <f>IFERROR(C29/F29*100-100, "-")</f>
        <v>-3.0333068992862877</v>
      </c>
      <c r="J29" s="33">
        <f t="shared" ref="J29:K29" si="6">IFERROR(D29/G29*100-100, "-")</f>
        <v>-3.8420469922499763</v>
      </c>
      <c r="K29" s="33">
        <f t="shared" si="6"/>
        <v>1.8231244275034726</v>
      </c>
    </row>
    <row r="30" spans="2:11" x14ac:dyDescent="0.25">
      <c r="B30" s="34" t="s">
        <v>123</v>
      </c>
      <c r="C30" s="35">
        <f>C31+C50+C51+C52+C53</f>
        <v>382386</v>
      </c>
      <c r="D30" s="35">
        <f t="shared" ref="D30:H30" si="7">D31+D50+D51+D52+D53</f>
        <v>328409</v>
      </c>
      <c r="E30" s="35">
        <f t="shared" si="7"/>
        <v>53977</v>
      </c>
      <c r="F30" s="35">
        <f t="shared" si="7"/>
        <v>392136</v>
      </c>
      <c r="G30" s="35">
        <f t="shared" si="7"/>
        <v>340402</v>
      </c>
      <c r="H30" s="35">
        <f t="shared" si="7"/>
        <v>51734</v>
      </c>
      <c r="I30" s="36">
        <f t="shared" ref="I30:I56" si="8">IFERROR(C30/F30*100-100, "-")</f>
        <v>-2.4863822755370535</v>
      </c>
      <c r="J30" s="36">
        <f t="shared" ref="J30:J56" si="9">IFERROR(D30/G30*100-100, "-")</f>
        <v>-3.5231872903214452</v>
      </c>
      <c r="K30" s="36">
        <f t="shared" ref="K30:K56" si="10">IFERROR(E30/H30*100-100, "-")</f>
        <v>4.335640004639103</v>
      </c>
    </row>
    <row r="31" spans="2:11" x14ac:dyDescent="0.25">
      <c r="B31" s="37" t="s">
        <v>125</v>
      </c>
      <c r="C31" s="14">
        <f>C32+C33+C34</f>
        <v>377228</v>
      </c>
      <c r="D31" s="14">
        <f t="shared" ref="D31:H31" si="11">D32+D33+D34</f>
        <v>323628</v>
      </c>
      <c r="E31" s="14">
        <f t="shared" si="11"/>
        <v>53600</v>
      </c>
      <c r="F31" s="14">
        <f t="shared" si="11"/>
        <v>386975</v>
      </c>
      <c r="G31" s="14">
        <f t="shared" si="11"/>
        <v>335530</v>
      </c>
      <c r="H31" s="14">
        <f t="shared" si="11"/>
        <v>51445</v>
      </c>
      <c r="I31" s="17">
        <f t="shared" si="8"/>
        <v>-2.518767362232694</v>
      </c>
      <c r="J31" s="17">
        <f t="shared" si="9"/>
        <v>-3.5472237951897085</v>
      </c>
      <c r="K31" s="17">
        <f t="shared" si="10"/>
        <v>4.1889396442803104</v>
      </c>
    </row>
    <row r="32" spans="2:11" x14ac:dyDescent="0.25">
      <c r="B32" s="7" t="s">
        <v>130</v>
      </c>
      <c r="C32" s="13">
        <v>104</v>
      </c>
      <c r="D32" s="13">
        <v>53</v>
      </c>
      <c r="E32" s="13">
        <v>51</v>
      </c>
      <c r="F32" s="13">
        <v>108</v>
      </c>
      <c r="G32" s="13">
        <v>58</v>
      </c>
      <c r="H32" s="13">
        <v>50</v>
      </c>
      <c r="I32" s="18">
        <f t="shared" si="8"/>
        <v>-3.7037037037037095</v>
      </c>
      <c r="J32" s="18">
        <f t="shared" si="9"/>
        <v>-8.6206896551724128</v>
      </c>
      <c r="K32" s="18">
        <f t="shared" si="10"/>
        <v>2</v>
      </c>
    </row>
    <row r="33" spans="2:11" x14ac:dyDescent="0.25">
      <c r="B33" s="7" t="s">
        <v>131</v>
      </c>
      <c r="C33" s="13">
        <v>2870</v>
      </c>
      <c r="D33" s="13">
        <v>2058</v>
      </c>
      <c r="E33" s="13">
        <v>812</v>
      </c>
      <c r="F33" s="13">
        <v>3061</v>
      </c>
      <c r="G33" s="13">
        <v>2190</v>
      </c>
      <c r="H33" s="13">
        <v>871</v>
      </c>
      <c r="I33" s="18">
        <f t="shared" si="8"/>
        <v>-6.2397909180006508</v>
      </c>
      <c r="J33" s="18">
        <f t="shared" si="9"/>
        <v>-6.0273972602739718</v>
      </c>
      <c r="K33" s="18">
        <f t="shared" si="10"/>
        <v>-6.7738231917336407</v>
      </c>
    </row>
    <row r="34" spans="2:11" ht="15" customHeight="1" x14ac:dyDescent="0.25">
      <c r="B34" s="7" t="s">
        <v>134</v>
      </c>
      <c r="C34" s="13">
        <f>SUM(C35:C49)</f>
        <v>374254</v>
      </c>
      <c r="D34" s="13">
        <f t="shared" ref="D34:H34" si="12">SUM(D35:D49)</f>
        <v>321517</v>
      </c>
      <c r="E34" s="13">
        <f t="shared" si="12"/>
        <v>52737</v>
      </c>
      <c r="F34" s="13">
        <f t="shared" si="12"/>
        <v>383806</v>
      </c>
      <c r="G34" s="13">
        <f t="shared" si="12"/>
        <v>333282</v>
      </c>
      <c r="H34" s="13">
        <f t="shared" si="12"/>
        <v>50524</v>
      </c>
      <c r="I34" s="18">
        <f t="shared" si="8"/>
        <v>-2.4887573409482826</v>
      </c>
      <c r="J34" s="18">
        <f t="shared" si="9"/>
        <v>-3.5300436267185091</v>
      </c>
      <c r="K34" s="18">
        <f t="shared" si="10"/>
        <v>4.3800965877602636</v>
      </c>
    </row>
    <row r="35" spans="2:11" ht="17.25" x14ac:dyDescent="0.25">
      <c r="B35" s="8" t="s">
        <v>136</v>
      </c>
      <c r="C35" s="13">
        <v>139548</v>
      </c>
      <c r="D35" s="13">
        <v>108047</v>
      </c>
      <c r="E35" s="13">
        <v>31501</v>
      </c>
      <c r="F35" s="13">
        <v>140038</v>
      </c>
      <c r="G35" s="13">
        <v>111946</v>
      </c>
      <c r="H35" s="13">
        <v>28092</v>
      </c>
      <c r="I35" s="18">
        <f t="shared" si="8"/>
        <v>-0.34990502577872462</v>
      </c>
      <c r="J35" s="18">
        <f t="shared" si="9"/>
        <v>-3.48292926946921</v>
      </c>
      <c r="K35" s="18">
        <f t="shared" si="10"/>
        <v>12.135127438416632</v>
      </c>
    </row>
    <row r="36" spans="2:11" x14ac:dyDescent="0.25">
      <c r="B36" s="8" t="s">
        <v>22</v>
      </c>
      <c r="C36" s="13">
        <v>127642</v>
      </c>
      <c r="D36" s="13">
        <v>117688</v>
      </c>
      <c r="E36" s="13">
        <v>9954</v>
      </c>
      <c r="F36" s="13">
        <v>130670</v>
      </c>
      <c r="G36" s="13">
        <v>121705</v>
      </c>
      <c r="H36" s="13">
        <v>8965</v>
      </c>
      <c r="I36" s="18">
        <f t="shared" si="8"/>
        <v>-2.3172878242901902</v>
      </c>
      <c r="J36" s="18">
        <f t="shared" si="9"/>
        <v>-3.3006039193130903</v>
      </c>
      <c r="K36" s="18">
        <f t="shared" si="10"/>
        <v>11.031790295593979</v>
      </c>
    </row>
    <row r="37" spans="2:11" x14ac:dyDescent="0.25">
      <c r="B37" s="8" t="s">
        <v>11</v>
      </c>
      <c r="C37" s="13">
        <v>45020</v>
      </c>
      <c r="D37" s="13">
        <v>44778</v>
      </c>
      <c r="E37" s="13">
        <v>242</v>
      </c>
      <c r="F37" s="13">
        <v>46951</v>
      </c>
      <c r="G37" s="13">
        <v>46622</v>
      </c>
      <c r="H37" s="13">
        <v>329</v>
      </c>
      <c r="I37" s="18">
        <f t="shared" si="8"/>
        <v>-4.1127984494472969</v>
      </c>
      <c r="J37" s="18">
        <f t="shared" si="9"/>
        <v>-3.955214276521815</v>
      </c>
      <c r="K37" s="18">
        <f t="shared" si="10"/>
        <v>-26.443768996960486</v>
      </c>
    </row>
    <row r="38" spans="2:11" x14ac:dyDescent="0.25">
      <c r="B38" s="8" t="s">
        <v>3</v>
      </c>
      <c r="C38" s="13">
        <v>17770</v>
      </c>
      <c r="D38" s="13">
        <v>16019</v>
      </c>
      <c r="E38" s="13">
        <v>1751</v>
      </c>
      <c r="F38" s="13">
        <v>20266</v>
      </c>
      <c r="G38" s="13">
        <v>16433</v>
      </c>
      <c r="H38" s="13">
        <v>3833</v>
      </c>
      <c r="I38" s="18">
        <f t="shared" si="8"/>
        <v>-12.316194611664855</v>
      </c>
      <c r="J38" s="18">
        <f t="shared" si="9"/>
        <v>-2.5193208787196397</v>
      </c>
      <c r="K38" s="18">
        <f t="shared" si="10"/>
        <v>-54.31776676232716</v>
      </c>
    </row>
    <row r="39" spans="2:11" x14ac:dyDescent="0.25">
      <c r="B39" s="8" t="s">
        <v>23</v>
      </c>
      <c r="C39" s="13">
        <v>17225</v>
      </c>
      <c r="D39" s="13">
        <v>15455</v>
      </c>
      <c r="E39" s="13">
        <v>1770</v>
      </c>
      <c r="F39" s="13">
        <v>17124</v>
      </c>
      <c r="G39" s="13">
        <v>15782</v>
      </c>
      <c r="H39" s="13">
        <v>1342</v>
      </c>
      <c r="I39" s="18">
        <f t="shared" si="8"/>
        <v>0.58981546367671456</v>
      </c>
      <c r="J39" s="18">
        <f t="shared" si="9"/>
        <v>-2.0719807375491115</v>
      </c>
      <c r="K39" s="18">
        <f t="shared" si="10"/>
        <v>31.892697466467979</v>
      </c>
    </row>
    <row r="40" spans="2:11" x14ac:dyDescent="0.25">
      <c r="B40" s="8" t="s">
        <v>7</v>
      </c>
      <c r="C40" s="13">
        <v>11033</v>
      </c>
      <c r="D40" s="13">
        <v>9888</v>
      </c>
      <c r="E40" s="13">
        <v>1145</v>
      </c>
      <c r="F40" s="13">
        <v>11641</v>
      </c>
      <c r="G40" s="13">
        <v>10350</v>
      </c>
      <c r="H40" s="13">
        <v>1291</v>
      </c>
      <c r="I40" s="18">
        <f t="shared" si="8"/>
        <v>-5.2229189932136393</v>
      </c>
      <c r="J40" s="18">
        <f t="shared" si="9"/>
        <v>-4.463768115942031</v>
      </c>
      <c r="K40" s="18">
        <f t="shared" si="10"/>
        <v>-11.309062742060419</v>
      </c>
    </row>
    <row r="41" spans="2:11" x14ac:dyDescent="0.25">
      <c r="B41" s="8" t="s">
        <v>4</v>
      </c>
      <c r="C41" s="13">
        <v>5932</v>
      </c>
      <c r="D41" s="13">
        <v>1711</v>
      </c>
      <c r="E41" s="13">
        <v>4221</v>
      </c>
      <c r="F41" s="13">
        <v>6199</v>
      </c>
      <c r="G41" s="13">
        <v>1870</v>
      </c>
      <c r="H41" s="13">
        <v>4329</v>
      </c>
      <c r="I41" s="18">
        <f t="shared" si="8"/>
        <v>-4.3071463139215922</v>
      </c>
      <c r="J41" s="18">
        <f t="shared" si="9"/>
        <v>-8.5026737967914556</v>
      </c>
      <c r="K41" s="18">
        <f t="shared" si="10"/>
        <v>-2.4948024948024994</v>
      </c>
    </row>
    <row r="42" spans="2:11" x14ac:dyDescent="0.25">
      <c r="B42" s="8" t="s">
        <v>8</v>
      </c>
      <c r="C42" s="13">
        <v>3578</v>
      </c>
      <c r="D42" s="13">
        <v>2742</v>
      </c>
      <c r="E42" s="13">
        <v>836</v>
      </c>
      <c r="F42" s="13">
        <v>3908</v>
      </c>
      <c r="G42" s="13">
        <v>2946</v>
      </c>
      <c r="H42" s="13">
        <v>962</v>
      </c>
      <c r="I42" s="18">
        <f t="shared" si="8"/>
        <v>-8.4442169907881208</v>
      </c>
      <c r="J42" s="18">
        <f t="shared" si="9"/>
        <v>-6.9246435845213909</v>
      </c>
      <c r="K42" s="18">
        <f t="shared" si="10"/>
        <v>-13.097713097713097</v>
      </c>
    </row>
    <row r="43" spans="2:11" x14ac:dyDescent="0.25">
      <c r="B43" s="8" t="s">
        <v>5</v>
      </c>
      <c r="C43" s="13">
        <v>2981</v>
      </c>
      <c r="D43" s="13">
        <v>2400</v>
      </c>
      <c r="E43" s="13">
        <v>581</v>
      </c>
      <c r="F43" s="13">
        <v>3155</v>
      </c>
      <c r="G43" s="13">
        <v>2465</v>
      </c>
      <c r="H43" s="13">
        <v>690</v>
      </c>
      <c r="I43" s="18">
        <f t="shared" si="8"/>
        <v>-5.5150554675118855</v>
      </c>
      <c r="J43" s="18">
        <f t="shared" si="9"/>
        <v>-2.6369168356997932</v>
      </c>
      <c r="K43" s="18">
        <f t="shared" si="10"/>
        <v>-15.79710144927536</v>
      </c>
    </row>
    <row r="44" spans="2:11" x14ac:dyDescent="0.25">
      <c r="B44" s="8" t="s">
        <v>9</v>
      </c>
      <c r="C44" s="13">
        <v>639</v>
      </c>
      <c r="D44" s="13">
        <v>350</v>
      </c>
      <c r="E44" s="13">
        <v>289</v>
      </c>
      <c r="F44" s="13">
        <v>644</v>
      </c>
      <c r="G44" s="13">
        <v>443</v>
      </c>
      <c r="H44" s="13">
        <v>201</v>
      </c>
      <c r="I44" s="18">
        <f t="shared" si="8"/>
        <v>-0.77639751552794678</v>
      </c>
      <c r="J44" s="18">
        <f t="shared" si="9"/>
        <v>-20.993227990970652</v>
      </c>
      <c r="K44" s="18">
        <f t="shared" si="10"/>
        <v>43.781094527363194</v>
      </c>
    </row>
    <row r="45" spans="2:11" x14ac:dyDescent="0.25">
      <c r="B45" s="8" t="s">
        <v>14</v>
      </c>
      <c r="C45" s="13">
        <v>1199</v>
      </c>
      <c r="D45" s="13">
        <v>978</v>
      </c>
      <c r="E45" s="13">
        <v>221</v>
      </c>
      <c r="F45" s="13">
        <v>1289</v>
      </c>
      <c r="G45" s="13">
        <v>1047</v>
      </c>
      <c r="H45" s="13">
        <v>242</v>
      </c>
      <c r="I45" s="18">
        <f t="shared" si="8"/>
        <v>-6.9821567106284022</v>
      </c>
      <c r="J45" s="18">
        <f t="shared" si="9"/>
        <v>-6.5902578796561642</v>
      </c>
      <c r="K45" s="18">
        <f t="shared" si="10"/>
        <v>-8.6776859504132347</v>
      </c>
    </row>
    <row r="46" spans="2:11" x14ac:dyDescent="0.25">
      <c r="B46" s="8" t="s">
        <v>12</v>
      </c>
      <c r="C46" s="13">
        <v>835</v>
      </c>
      <c r="D46" s="13">
        <v>760</v>
      </c>
      <c r="E46" s="13">
        <v>75</v>
      </c>
      <c r="F46" s="13">
        <v>945</v>
      </c>
      <c r="G46" s="13">
        <v>859</v>
      </c>
      <c r="H46" s="13">
        <v>86</v>
      </c>
      <c r="I46" s="18">
        <f t="shared" si="8"/>
        <v>-11.640211640211646</v>
      </c>
      <c r="J46" s="18">
        <f t="shared" si="9"/>
        <v>-11.525029103608858</v>
      </c>
      <c r="K46" s="18">
        <f t="shared" si="10"/>
        <v>-12.79069767441861</v>
      </c>
    </row>
    <row r="47" spans="2:11" x14ac:dyDescent="0.25">
      <c r="B47" s="8" t="s">
        <v>6</v>
      </c>
      <c r="C47" s="13">
        <v>414</v>
      </c>
      <c r="D47" s="13">
        <v>390</v>
      </c>
      <c r="E47" s="13">
        <v>24</v>
      </c>
      <c r="F47" s="13">
        <v>449</v>
      </c>
      <c r="G47" s="13">
        <v>440</v>
      </c>
      <c r="H47" s="13">
        <v>9</v>
      </c>
      <c r="I47" s="18">
        <f t="shared" si="8"/>
        <v>-7.7951002227171386</v>
      </c>
      <c r="J47" s="18">
        <f t="shared" si="9"/>
        <v>-11.36363636363636</v>
      </c>
      <c r="K47" s="18">
        <f t="shared" si="10"/>
        <v>166.66666666666663</v>
      </c>
    </row>
    <row r="48" spans="2:11" x14ac:dyDescent="0.25">
      <c r="B48" s="8" t="s">
        <v>10</v>
      </c>
      <c r="C48" s="13">
        <v>303</v>
      </c>
      <c r="D48" s="13">
        <v>197</v>
      </c>
      <c r="E48" s="13">
        <v>106</v>
      </c>
      <c r="F48" s="13">
        <v>302</v>
      </c>
      <c r="G48" s="13">
        <v>190</v>
      </c>
      <c r="H48" s="13">
        <v>112</v>
      </c>
      <c r="I48" s="18">
        <f t="shared" si="8"/>
        <v>0.33112582781456013</v>
      </c>
      <c r="J48" s="18">
        <f t="shared" si="9"/>
        <v>3.6842105263157805</v>
      </c>
      <c r="K48" s="18">
        <f t="shared" si="10"/>
        <v>-5.3571428571428612</v>
      </c>
    </row>
    <row r="49" spans="2:11" x14ac:dyDescent="0.25">
      <c r="B49" s="8" t="s">
        <v>13</v>
      </c>
      <c r="C49" s="13">
        <v>135</v>
      </c>
      <c r="D49" s="13">
        <v>114</v>
      </c>
      <c r="E49" s="13">
        <v>21</v>
      </c>
      <c r="F49" s="13">
        <v>225</v>
      </c>
      <c r="G49" s="13">
        <v>184</v>
      </c>
      <c r="H49" s="13">
        <v>41</v>
      </c>
      <c r="I49" s="18">
        <f t="shared" si="8"/>
        <v>-40</v>
      </c>
      <c r="J49" s="18">
        <f t="shared" si="9"/>
        <v>-38.04347826086957</v>
      </c>
      <c r="K49" s="18">
        <f t="shared" si="10"/>
        <v>-48.780487804878049</v>
      </c>
    </row>
    <row r="50" spans="2:11" ht="15.75" customHeight="1" x14ac:dyDescent="0.25">
      <c r="B50" s="37" t="s">
        <v>151</v>
      </c>
      <c r="C50" s="14">
        <v>3538</v>
      </c>
      <c r="D50" s="14">
        <v>3536</v>
      </c>
      <c r="E50" s="14">
        <v>2</v>
      </c>
      <c r="F50" s="14">
        <v>3659</v>
      </c>
      <c r="G50" s="14">
        <v>3655</v>
      </c>
      <c r="H50" s="14">
        <v>4</v>
      </c>
      <c r="I50" s="17">
        <f t="shared" si="8"/>
        <v>-3.3069144575020459</v>
      </c>
      <c r="J50" s="17">
        <f t="shared" si="9"/>
        <v>-3.2558139534883708</v>
      </c>
      <c r="K50" s="17">
        <f t="shared" si="10"/>
        <v>-50</v>
      </c>
    </row>
    <row r="51" spans="2:11" x14ac:dyDescent="0.25">
      <c r="B51" s="37" t="s">
        <v>126</v>
      </c>
      <c r="C51" s="14">
        <v>822</v>
      </c>
      <c r="D51" s="14">
        <v>615</v>
      </c>
      <c r="E51" s="14">
        <v>207</v>
      </c>
      <c r="F51" s="14">
        <v>671</v>
      </c>
      <c r="G51" s="14">
        <v>633</v>
      </c>
      <c r="H51" s="14">
        <v>38</v>
      </c>
      <c r="I51" s="17">
        <f t="shared" si="8"/>
        <v>22.503725782414307</v>
      </c>
      <c r="J51" s="17">
        <f t="shared" si="9"/>
        <v>-2.8436018957345937</v>
      </c>
      <c r="K51" s="17">
        <f t="shared" si="10"/>
        <v>444.73684210526324</v>
      </c>
    </row>
    <row r="52" spans="2:11" x14ac:dyDescent="0.25">
      <c r="B52" s="37" t="s">
        <v>127</v>
      </c>
      <c r="C52" s="14">
        <v>719</v>
      </c>
      <c r="D52" s="14">
        <v>618</v>
      </c>
      <c r="E52" s="14">
        <v>101</v>
      </c>
      <c r="F52" s="14">
        <v>688</v>
      </c>
      <c r="G52" s="14">
        <v>570</v>
      </c>
      <c r="H52" s="14">
        <v>118</v>
      </c>
      <c r="I52" s="17">
        <f t="shared" si="8"/>
        <v>4.5058139534883708</v>
      </c>
      <c r="J52" s="17">
        <f t="shared" si="9"/>
        <v>8.4210526315789451</v>
      </c>
      <c r="K52" s="17">
        <f t="shared" si="10"/>
        <v>-14.406779661016941</v>
      </c>
    </row>
    <row r="53" spans="2:11" x14ac:dyDescent="0.25">
      <c r="B53" s="37" t="s">
        <v>154</v>
      </c>
      <c r="C53" s="14">
        <v>79</v>
      </c>
      <c r="D53" s="14">
        <v>12</v>
      </c>
      <c r="E53" s="14">
        <v>67</v>
      </c>
      <c r="F53" s="14">
        <v>143</v>
      </c>
      <c r="G53" s="14">
        <v>14</v>
      </c>
      <c r="H53" s="14">
        <v>129</v>
      </c>
      <c r="I53" s="17">
        <f t="shared" si="8"/>
        <v>-44.75524475524476</v>
      </c>
      <c r="J53" s="17">
        <f t="shared" si="9"/>
        <v>-14.285714285714292</v>
      </c>
      <c r="K53" s="17">
        <f t="shared" si="10"/>
        <v>-48.062015503875969</v>
      </c>
    </row>
    <row r="54" spans="2:11" x14ac:dyDescent="0.25">
      <c r="B54" s="34" t="s">
        <v>124</v>
      </c>
      <c r="C54" s="35">
        <v>77368</v>
      </c>
      <c r="D54" s="35">
        <v>62425</v>
      </c>
      <c r="E54" s="35">
        <v>14943</v>
      </c>
      <c r="F54" s="35">
        <v>82000</v>
      </c>
      <c r="G54" s="35">
        <v>66048</v>
      </c>
      <c r="H54" s="35">
        <v>15952</v>
      </c>
      <c r="I54" s="36">
        <f t="shared" si="8"/>
        <v>-5.6487804878048848</v>
      </c>
      <c r="J54" s="36">
        <f t="shared" si="9"/>
        <v>-5.4854045542635674</v>
      </c>
      <c r="K54" s="36">
        <f t="shared" si="10"/>
        <v>-6.3252256770310851</v>
      </c>
    </row>
    <row r="55" spans="2:11" x14ac:dyDescent="0.25">
      <c r="B55" s="37" t="s">
        <v>132</v>
      </c>
      <c r="C55" s="14">
        <v>30852</v>
      </c>
      <c r="D55" s="14">
        <v>24428</v>
      </c>
      <c r="E55" s="14">
        <v>6424</v>
      </c>
      <c r="F55" s="14">
        <v>31965</v>
      </c>
      <c r="G55" s="14">
        <v>25297</v>
      </c>
      <c r="H55" s="14">
        <v>6668</v>
      </c>
      <c r="I55" s="17">
        <f t="shared" si="8"/>
        <v>-3.4819333646175465</v>
      </c>
      <c r="J55" s="17">
        <f t="shared" si="9"/>
        <v>-3.4351899434715563</v>
      </c>
      <c r="K55" s="17">
        <f t="shared" si="10"/>
        <v>-3.6592681463707351</v>
      </c>
    </row>
    <row r="56" spans="2:11" x14ac:dyDescent="0.25">
      <c r="B56" s="37" t="s">
        <v>133</v>
      </c>
      <c r="C56" s="14">
        <v>46516</v>
      </c>
      <c r="D56" s="14">
        <v>37997</v>
      </c>
      <c r="E56" s="14">
        <v>8519</v>
      </c>
      <c r="F56" s="14">
        <v>50035</v>
      </c>
      <c r="G56" s="14">
        <v>40751</v>
      </c>
      <c r="H56" s="14">
        <v>9284</v>
      </c>
      <c r="I56" s="17">
        <f t="shared" si="8"/>
        <v>-7.0330768462076492</v>
      </c>
      <c r="J56" s="17">
        <f t="shared" si="9"/>
        <v>-6.7581163652425715</v>
      </c>
      <c r="K56" s="17">
        <f t="shared" si="10"/>
        <v>-8.2399827660491098</v>
      </c>
    </row>
    <row r="57" spans="2:11" x14ac:dyDescent="0.25">
      <c r="B57" s="38" t="s">
        <v>135</v>
      </c>
    </row>
    <row r="58" spans="2:11" x14ac:dyDescent="0.25">
      <c r="B58" s="40" t="s">
        <v>152</v>
      </c>
    </row>
    <row r="59" spans="2:11" x14ac:dyDescent="0.25">
      <c r="B59" s="32" t="s">
        <v>155</v>
      </c>
    </row>
    <row r="60" spans="2:11" x14ac:dyDescent="0.25">
      <c r="B60" s="22"/>
      <c r="C60" s="11"/>
      <c r="D60" s="11"/>
      <c r="E60" s="11"/>
      <c r="F60" s="11"/>
      <c r="G60" s="11"/>
      <c r="H60" s="11"/>
    </row>
    <row r="61" spans="2:11" x14ac:dyDescent="0.25">
      <c r="C61" s="11"/>
      <c r="D61" s="11"/>
      <c r="E61" s="11"/>
      <c r="F61" s="11"/>
      <c r="G61" s="11"/>
      <c r="H61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7"/>
  <sheetViews>
    <sheetView tabSelected="1" zoomScaleNormal="100" workbookViewId="0">
      <selection activeCell="B2" sqref="B2"/>
    </sheetView>
  </sheetViews>
  <sheetFormatPr defaultRowHeight="15" x14ac:dyDescent="0.25"/>
  <cols>
    <col min="1" max="1" width="3.5703125" customWidth="1"/>
    <col min="2" max="2" width="50.7109375" customWidth="1"/>
    <col min="3" max="3" width="13.85546875" bestFit="1" customWidth="1"/>
    <col min="4" max="12" width="13.42578125" customWidth="1"/>
  </cols>
  <sheetData>
    <row r="2" spans="2:12" x14ac:dyDescent="0.25">
      <c r="C2" s="3" t="s">
        <v>141</v>
      </c>
      <c r="D2" s="3" t="s">
        <v>142</v>
      </c>
      <c r="E2" s="3"/>
      <c r="F2" s="3"/>
      <c r="G2" s="3"/>
      <c r="H2" s="3"/>
      <c r="I2" s="3"/>
      <c r="J2" s="3"/>
      <c r="K2" s="3"/>
      <c r="L2" s="3"/>
    </row>
    <row r="3" spans="2:12" x14ac:dyDescent="0.25">
      <c r="C3" s="5"/>
      <c r="D3" s="5" t="s">
        <v>1</v>
      </c>
      <c r="E3" s="4"/>
      <c r="F3" s="4"/>
      <c r="G3" s="5" t="s">
        <v>2</v>
      </c>
      <c r="H3" s="4"/>
      <c r="I3" s="4"/>
      <c r="J3" s="4" t="s">
        <v>140</v>
      </c>
      <c r="K3" s="4"/>
      <c r="L3" s="4"/>
    </row>
    <row r="4" spans="2:12" ht="90" x14ac:dyDescent="0.25">
      <c r="C4" s="6"/>
      <c r="D4" s="16" t="s">
        <v>15</v>
      </c>
      <c r="E4" s="16" t="s">
        <v>138</v>
      </c>
      <c r="F4" s="16" t="s">
        <v>139</v>
      </c>
      <c r="G4" s="16" t="s">
        <v>15</v>
      </c>
      <c r="H4" s="16" t="s">
        <v>138</v>
      </c>
      <c r="I4" s="16" t="s">
        <v>139</v>
      </c>
      <c r="J4" s="16" t="s">
        <v>15</v>
      </c>
      <c r="K4" s="16" t="s">
        <v>138</v>
      </c>
      <c r="L4" s="16" t="s">
        <v>139</v>
      </c>
    </row>
    <row r="5" spans="2:12" x14ac:dyDescent="0.25">
      <c r="C5" s="6"/>
      <c r="D5" s="16" t="s">
        <v>16</v>
      </c>
      <c r="E5" s="16">
        <v>2</v>
      </c>
      <c r="F5" s="16">
        <v>3</v>
      </c>
      <c r="G5" s="16" t="s">
        <v>17</v>
      </c>
      <c r="H5" s="16">
        <v>5</v>
      </c>
      <c r="I5" s="16">
        <v>6</v>
      </c>
      <c r="J5" s="16" t="s">
        <v>18</v>
      </c>
      <c r="K5" s="16" t="s">
        <v>19</v>
      </c>
      <c r="L5" s="16" t="s">
        <v>20</v>
      </c>
    </row>
    <row r="6" spans="2:12" x14ac:dyDescent="0.25">
      <c r="B6" s="25" t="s">
        <v>0</v>
      </c>
      <c r="C6" s="26">
        <f>C7+C10+C11+C12+C13</f>
        <v>98</v>
      </c>
      <c r="D6" s="26">
        <f t="shared" ref="D6:I6" si="0">D7+D10+D11+D12+D13</f>
        <v>32607</v>
      </c>
      <c r="E6" s="26">
        <f>E7+E10+E11+E12+E13</f>
        <v>24584</v>
      </c>
      <c r="F6" s="26">
        <f t="shared" si="0"/>
        <v>8023</v>
      </c>
      <c r="G6" s="26">
        <f t="shared" si="0"/>
        <v>34359</v>
      </c>
      <c r="H6" s="26">
        <f t="shared" si="0"/>
        <v>25625</v>
      </c>
      <c r="I6" s="26">
        <f t="shared" si="0"/>
        <v>8734</v>
      </c>
      <c r="J6" s="27">
        <f>IFERROR(D6/G6*100-100, "-")</f>
        <v>-5.0991006723129289</v>
      </c>
      <c r="K6" s="27">
        <f t="shared" ref="K6:L6" si="1">IFERROR(E6/H6*100-100, "-")</f>
        <v>-4.062439024390244</v>
      </c>
      <c r="L6" s="27">
        <f t="shared" si="1"/>
        <v>-8.14059995420196</v>
      </c>
    </row>
    <row r="7" spans="2:12" x14ac:dyDescent="0.25">
      <c r="B7" s="42" t="s">
        <v>143</v>
      </c>
      <c r="C7" s="15">
        <f>C8+C9</f>
        <v>46</v>
      </c>
      <c r="D7" s="15">
        <f>D8+D9</f>
        <v>20425</v>
      </c>
      <c r="E7" s="15">
        <f t="shared" ref="E7:I7" si="2">E8+E9</f>
        <v>14393</v>
      </c>
      <c r="F7" s="15">
        <f t="shared" si="2"/>
        <v>6032</v>
      </c>
      <c r="G7" s="15">
        <f t="shared" si="2"/>
        <v>21526</v>
      </c>
      <c r="H7" s="15">
        <f t="shared" si="2"/>
        <v>15069</v>
      </c>
      <c r="I7" s="15">
        <f t="shared" si="2"/>
        <v>6457</v>
      </c>
      <c r="J7" s="19">
        <f>IFERROR(D7/G7*100-100, "-")</f>
        <v>-5.11474495958376</v>
      </c>
      <c r="K7" s="19">
        <f t="shared" ref="K7:L7" si="3">IFERROR(E7/H7*100-100, "-")</f>
        <v>-4.486030924414365</v>
      </c>
      <c r="L7" s="19">
        <f t="shared" si="3"/>
        <v>-6.5820040266377617</v>
      </c>
    </row>
    <row r="8" spans="2:12" x14ac:dyDescent="0.25">
      <c r="B8" s="43" t="s">
        <v>148</v>
      </c>
      <c r="C8" s="14">
        <f>COUNT(D22:D50)</f>
        <v>29</v>
      </c>
      <c r="D8" s="14">
        <v>11845</v>
      </c>
      <c r="E8" s="14">
        <v>10629</v>
      </c>
      <c r="F8" s="14">
        <v>1216</v>
      </c>
      <c r="G8" s="14">
        <v>12537</v>
      </c>
      <c r="H8" s="14">
        <v>11170</v>
      </c>
      <c r="I8" s="14">
        <v>1367</v>
      </c>
      <c r="J8" s="21">
        <v>-5.5196618010688354</v>
      </c>
      <c r="K8" s="21">
        <v>-4.843330349149511</v>
      </c>
      <c r="L8" s="21">
        <v>-11.046086320409657</v>
      </c>
    </row>
    <row r="9" spans="2:12" x14ac:dyDescent="0.25">
      <c r="B9" s="43" t="s">
        <v>149</v>
      </c>
      <c r="C9" s="14">
        <f>COUNT(D52:D68)</f>
        <v>17</v>
      </c>
      <c r="D9" s="14">
        <v>8580</v>
      </c>
      <c r="E9" s="14">
        <v>3764</v>
      </c>
      <c r="F9" s="14">
        <v>4816</v>
      </c>
      <c r="G9" s="14">
        <v>8989</v>
      </c>
      <c r="H9" s="14">
        <v>3899</v>
      </c>
      <c r="I9" s="14">
        <v>5090</v>
      </c>
      <c r="J9" s="21">
        <v>-4.5500055623539879</v>
      </c>
      <c r="K9" s="21">
        <v>-3.4624262631443941</v>
      </c>
      <c r="L9" s="21">
        <v>-5.383104125736736</v>
      </c>
    </row>
    <row r="10" spans="2:12" x14ac:dyDescent="0.25">
      <c r="B10" s="42" t="s">
        <v>144</v>
      </c>
      <c r="C10" s="15">
        <f>COUNT(D70:D85)</f>
        <v>16</v>
      </c>
      <c r="D10" s="15">
        <v>980</v>
      </c>
      <c r="E10" s="15">
        <v>861</v>
      </c>
      <c r="F10" s="15">
        <v>119</v>
      </c>
      <c r="G10" s="15">
        <v>975</v>
      </c>
      <c r="H10" s="15">
        <v>840</v>
      </c>
      <c r="I10" s="15">
        <v>135</v>
      </c>
      <c r="J10" s="19">
        <v>0.512820512820511</v>
      </c>
      <c r="K10" s="19">
        <v>2.4999999999999858</v>
      </c>
      <c r="L10" s="19">
        <v>-11.851851851851848</v>
      </c>
    </row>
    <row r="11" spans="2:12" x14ac:dyDescent="0.25">
      <c r="B11" s="42" t="s">
        <v>145</v>
      </c>
      <c r="C11" s="15">
        <f>COUNT(D87:D90)</f>
        <v>4</v>
      </c>
      <c r="D11" s="15">
        <v>8182</v>
      </c>
      <c r="E11" s="15">
        <v>7023</v>
      </c>
      <c r="F11" s="15">
        <v>1159</v>
      </c>
      <c r="G11" s="15">
        <v>8554</v>
      </c>
      <c r="H11" s="15">
        <v>7404</v>
      </c>
      <c r="I11" s="15">
        <v>1150</v>
      </c>
      <c r="J11" s="19">
        <v>-4.348842646714985</v>
      </c>
      <c r="K11" s="19">
        <v>-5.1458670988654802</v>
      </c>
      <c r="L11" s="19">
        <v>0.78260869565215785</v>
      </c>
    </row>
    <row r="12" spans="2:12" x14ac:dyDescent="0.25">
      <c r="B12" s="42" t="s">
        <v>146</v>
      </c>
      <c r="C12" s="15">
        <f>COUNT(D92:D105)</f>
        <v>14</v>
      </c>
      <c r="D12" s="15">
        <v>1552</v>
      </c>
      <c r="E12" s="15">
        <v>1399</v>
      </c>
      <c r="F12" s="15">
        <v>153</v>
      </c>
      <c r="G12" s="15">
        <v>1566</v>
      </c>
      <c r="H12" s="15">
        <v>1414</v>
      </c>
      <c r="I12" s="15">
        <v>152</v>
      </c>
      <c r="J12" s="19">
        <v>-0.89399744572158113</v>
      </c>
      <c r="K12" s="19">
        <v>-1.060820367751063</v>
      </c>
      <c r="L12" s="19">
        <v>0.65789473684209554</v>
      </c>
    </row>
    <row r="13" spans="2:12" x14ac:dyDescent="0.25">
      <c r="B13" s="42" t="s">
        <v>147</v>
      </c>
      <c r="C13" s="15">
        <f>COUNT(D107:D124)</f>
        <v>18</v>
      </c>
      <c r="D13" s="15">
        <v>1468</v>
      </c>
      <c r="E13" s="15">
        <v>908</v>
      </c>
      <c r="F13" s="15">
        <v>560</v>
      </c>
      <c r="G13" s="15">
        <v>1738</v>
      </c>
      <c r="H13" s="15">
        <v>898</v>
      </c>
      <c r="I13" s="15">
        <v>840</v>
      </c>
      <c r="J13" s="19">
        <v>-15.53509781357883</v>
      </c>
      <c r="K13" s="19">
        <v>1.1135857461024585</v>
      </c>
      <c r="L13" s="19">
        <v>-33.333333333333343</v>
      </c>
    </row>
    <row r="15" spans="2:12" x14ac:dyDescent="0.25">
      <c r="C15" s="3" t="s">
        <v>141</v>
      </c>
      <c r="D15" s="3" t="s">
        <v>142</v>
      </c>
      <c r="E15" s="3"/>
      <c r="F15" s="3"/>
      <c r="G15" s="3"/>
      <c r="H15" s="3"/>
      <c r="I15" s="3"/>
      <c r="J15" s="3"/>
      <c r="K15" s="3"/>
      <c r="L15" s="3"/>
    </row>
    <row r="16" spans="2:12" x14ac:dyDescent="0.25">
      <c r="C16" s="5"/>
      <c r="D16" s="5" t="s">
        <v>1</v>
      </c>
      <c r="E16" s="4"/>
      <c r="F16" s="4"/>
      <c r="G16" s="5" t="s">
        <v>2</v>
      </c>
      <c r="H16" s="4"/>
      <c r="I16" s="4"/>
      <c r="J16" s="4" t="s">
        <v>140</v>
      </c>
      <c r="K16" s="4"/>
      <c r="L16" s="4"/>
    </row>
    <row r="17" spans="2:12" ht="90" x14ac:dyDescent="0.25">
      <c r="C17" s="6"/>
      <c r="D17" s="16" t="s">
        <v>15</v>
      </c>
      <c r="E17" s="16" t="s">
        <v>138</v>
      </c>
      <c r="F17" s="16" t="s">
        <v>139</v>
      </c>
      <c r="G17" s="16" t="s">
        <v>15</v>
      </c>
      <c r="H17" s="16" t="s">
        <v>138</v>
      </c>
      <c r="I17" s="16" t="s">
        <v>139</v>
      </c>
      <c r="J17" s="16" t="s">
        <v>15</v>
      </c>
      <c r="K17" s="16" t="s">
        <v>138</v>
      </c>
      <c r="L17" s="16" t="s">
        <v>139</v>
      </c>
    </row>
    <row r="18" spans="2:12" x14ac:dyDescent="0.25">
      <c r="C18" s="6"/>
      <c r="D18" s="16" t="s">
        <v>16</v>
      </c>
      <c r="E18" s="16">
        <v>2</v>
      </c>
      <c r="F18" s="16">
        <v>3</v>
      </c>
      <c r="G18" s="16" t="s">
        <v>17</v>
      </c>
      <c r="H18" s="16">
        <v>5</v>
      </c>
      <c r="I18" s="16">
        <v>6</v>
      </c>
      <c r="J18" s="16" t="s">
        <v>18</v>
      </c>
      <c r="K18" s="16" t="s">
        <v>19</v>
      </c>
      <c r="L18" s="16" t="s">
        <v>20</v>
      </c>
    </row>
    <row r="19" spans="2:12" x14ac:dyDescent="0.25">
      <c r="B19" s="25" t="s">
        <v>0</v>
      </c>
      <c r="C19" s="26">
        <f>C20+C69+C86+C91+C106</f>
        <v>98</v>
      </c>
      <c r="D19" s="26">
        <f>D20+D69+D86+D91+D106</f>
        <v>32607</v>
      </c>
      <c r="E19" s="26">
        <f t="shared" ref="E19:I19" si="4">E20+E69+E86+E91+E106</f>
        <v>24584</v>
      </c>
      <c r="F19" s="26">
        <f t="shared" si="4"/>
        <v>8023</v>
      </c>
      <c r="G19" s="26">
        <f t="shared" si="4"/>
        <v>34359</v>
      </c>
      <c r="H19" s="26">
        <f t="shared" si="4"/>
        <v>25625</v>
      </c>
      <c r="I19" s="26">
        <f t="shared" si="4"/>
        <v>8734</v>
      </c>
      <c r="J19" s="27">
        <f>IFERROR(D19/G19*100-100, "-")</f>
        <v>-5.0991006723129289</v>
      </c>
      <c r="K19" s="27">
        <f t="shared" ref="K19" si="5">IFERROR(E19/H19*100-100, "-")</f>
        <v>-4.062439024390244</v>
      </c>
      <c r="L19" s="27">
        <f t="shared" ref="L19" si="6">IFERROR(F19/I19*100-100, "-")</f>
        <v>-8.14059995420196</v>
      </c>
    </row>
    <row r="20" spans="2:12" x14ac:dyDescent="0.25">
      <c r="B20" s="42" t="s">
        <v>143</v>
      </c>
      <c r="C20" s="2">
        <f>C21+C51</f>
        <v>46</v>
      </c>
      <c r="D20" s="15">
        <f>D21+D51</f>
        <v>20425</v>
      </c>
      <c r="E20" s="15">
        <f t="shared" ref="E20:I20" si="7">E21+E51</f>
        <v>14393</v>
      </c>
      <c r="F20" s="15">
        <f t="shared" si="7"/>
        <v>6032</v>
      </c>
      <c r="G20" s="15">
        <f t="shared" si="7"/>
        <v>21526</v>
      </c>
      <c r="H20" s="15">
        <f t="shared" si="7"/>
        <v>15069</v>
      </c>
      <c r="I20" s="15">
        <f t="shared" si="7"/>
        <v>6457</v>
      </c>
      <c r="J20" s="19">
        <f t="shared" ref="J20:J68" si="8">IFERROR(D20/G20*100-100, "-")</f>
        <v>-5.11474495958376</v>
      </c>
      <c r="K20" s="19">
        <f t="shared" ref="K20:K68" si="9">IFERROR(E20/H20*100-100, "-")</f>
        <v>-4.486030924414365</v>
      </c>
      <c r="L20" s="19">
        <f t="shared" ref="L20:L68" si="10">IFERROR(F20/I20*100-100, "-")</f>
        <v>-6.5820040266377617</v>
      </c>
    </row>
    <row r="21" spans="2:12" x14ac:dyDescent="0.25">
      <c r="B21" s="37" t="s">
        <v>148</v>
      </c>
      <c r="C21" s="41">
        <f>COUNT(D22:D50)</f>
        <v>29</v>
      </c>
      <c r="D21" s="14">
        <f>SUM(D22:D50)</f>
        <v>11845</v>
      </c>
      <c r="E21" s="14">
        <f>SUM(E22:E50)</f>
        <v>10629</v>
      </c>
      <c r="F21" s="14">
        <f t="shared" ref="F21:I21" si="11">SUM(F22:F50)</f>
        <v>1216</v>
      </c>
      <c r="G21" s="14">
        <f t="shared" si="11"/>
        <v>12537</v>
      </c>
      <c r="H21" s="14">
        <f t="shared" si="11"/>
        <v>11170</v>
      </c>
      <c r="I21" s="14">
        <f t="shared" si="11"/>
        <v>1367</v>
      </c>
      <c r="J21" s="21">
        <f t="shared" si="8"/>
        <v>-5.5196618010688354</v>
      </c>
      <c r="K21" s="21">
        <f t="shared" si="9"/>
        <v>-4.843330349149511</v>
      </c>
      <c r="L21" s="21">
        <f t="shared" si="10"/>
        <v>-11.046086320409657</v>
      </c>
    </row>
    <row r="22" spans="2:12" x14ac:dyDescent="0.25">
      <c r="B22" s="9" t="s">
        <v>40</v>
      </c>
      <c r="C22" s="9"/>
      <c r="D22" s="13">
        <v>6090</v>
      </c>
      <c r="E22" s="13">
        <v>5576</v>
      </c>
      <c r="F22" s="13">
        <v>514</v>
      </c>
      <c r="G22" s="13">
        <v>6586</v>
      </c>
      <c r="H22" s="13">
        <v>6008</v>
      </c>
      <c r="I22" s="13">
        <v>578</v>
      </c>
      <c r="J22" s="20">
        <f t="shared" si="8"/>
        <v>-7.5311266322502348</v>
      </c>
      <c r="K22" s="20">
        <f t="shared" si="9"/>
        <v>-7.1904127829560593</v>
      </c>
      <c r="L22" s="20">
        <f t="shared" si="10"/>
        <v>-11.072664359861591</v>
      </c>
    </row>
    <row r="23" spans="2:12" x14ac:dyDescent="0.25">
      <c r="B23" s="10" t="s">
        <v>41</v>
      </c>
      <c r="C23" s="10"/>
      <c r="D23" s="13">
        <v>2766</v>
      </c>
      <c r="E23" s="13">
        <v>2436</v>
      </c>
      <c r="F23" s="13">
        <v>330</v>
      </c>
      <c r="G23" s="13">
        <v>2740</v>
      </c>
      <c r="H23" s="13">
        <v>2439</v>
      </c>
      <c r="I23" s="13">
        <v>301</v>
      </c>
      <c r="J23" s="20">
        <f t="shared" si="8"/>
        <v>0.94890510948906126</v>
      </c>
      <c r="K23" s="20">
        <f t="shared" si="9"/>
        <v>-0.12300123001229224</v>
      </c>
      <c r="L23" s="20">
        <f t="shared" si="10"/>
        <v>9.6345514950166233</v>
      </c>
    </row>
    <row r="24" spans="2:12" x14ac:dyDescent="0.25">
      <c r="B24" s="10" t="s">
        <v>42</v>
      </c>
      <c r="C24" s="10"/>
      <c r="D24" s="13">
        <v>1184</v>
      </c>
      <c r="E24" s="13">
        <v>962</v>
      </c>
      <c r="F24" s="13">
        <v>222</v>
      </c>
      <c r="G24" s="13">
        <v>1310</v>
      </c>
      <c r="H24" s="13">
        <v>971</v>
      </c>
      <c r="I24" s="13">
        <v>339</v>
      </c>
      <c r="J24" s="20">
        <f t="shared" si="8"/>
        <v>-9.6183206106870216</v>
      </c>
      <c r="K24" s="20">
        <f t="shared" si="9"/>
        <v>-0.92687950566427446</v>
      </c>
      <c r="L24" s="20">
        <f t="shared" si="10"/>
        <v>-34.513274336283189</v>
      </c>
    </row>
    <row r="25" spans="2:12" x14ac:dyDescent="0.25">
      <c r="B25" s="10" t="s">
        <v>43</v>
      </c>
      <c r="C25" s="10"/>
      <c r="D25" s="13">
        <v>384</v>
      </c>
      <c r="E25" s="13">
        <v>356</v>
      </c>
      <c r="F25" s="13">
        <v>28</v>
      </c>
      <c r="G25" s="13">
        <v>400</v>
      </c>
      <c r="H25" s="13">
        <v>378</v>
      </c>
      <c r="I25" s="13">
        <v>22</v>
      </c>
      <c r="J25" s="20">
        <f t="shared" si="8"/>
        <v>-4</v>
      </c>
      <c r="K25" s="20">
        <f t="shared" si="9"/>
        <v>-5.8201058201058231</v>
      </c>
      <c r="L25" s="20">
        <f t="shared" si="10"/>
        <v>27.272727272727266</v>
      </c>
    </row>
    <row r="26" spans="2:12" x14ac:dyDescent="0.25">
      <c r="B26" s="10" t="s">
        <v>44</v>
      </c>
      <c r="C26" s="10"/>
      <c r="D26" s="13">
        <v>261</v>
      </c>
      <c r="E26" s="13">
        <v>261</v>
      </c>
      <c r="F26" s="13">
        <v>0</v>
      </c>
      <c r="G26" s="13">
        <v>264</v>
      </c>
      <c r="H26" s="13">
        <v>263</v>
      </c>
      <c r="I26" s="13">
        <v>1</v>
      </c>
      <c r="J26" s="20">
        <f t="shared" si="8"/>
        <v>-1.1363636363636402</v>
      </c>
      <c r="K26" s="20">
        <f t="shared" si="9"/>
        <v>-0.76045627376424818</v>
      </c>
      <c r="L26" s="20">
        <f t="shared" si="10"/>
        <v>-100</v>
      </c>
    </row>
    <row r="27" spans="2:12" x14ac:dyDescent="0.25">
      <c r="B27" s="10" t="s">
        <v>45</v>
      </c>
      <c r="C27" s="10"/>
      <c r="D27" s="13">
        <v>192</v>
      </c>
      <c r="E27" s="13">
        <v>184</v>
      </c>
      <c r="F27" s="13">
        <v>8</v>
      </c>
      <c r="G27" s="13">
        <v>179</v>
      </c>
      <c r="H27" s="13">
        <v>167</v>
      </c>
      <c r="I27" s="13">
        <v>12</v>
      </c>
      <c r="J27" s="20">
        <f t="shared" si="8"/>
        <v>7.2625698324022352</v>
      </c>
      <c r="K27" s="20">
        <f t="shared" si="9"/>
        <v>10.179640718562879</v>
      </c>
      <c r="L27" s="20">
        <f t="shared" si="10"/>
        <v>-33.333333333333343</v>
      </c>
    </row>
    <row r="28" spans="2:12" x14ac:dyDescent="0.25">
      <c r="B28" s="10" t="s">
        <v>46</v>
      </c>
      <c r="C28" s="10"/>
      <c r="D28" s="13">
        <v>144</v>
      </c>
      <c r="E28" s="13">
        <v>142</v>
      </c>
      <c r="F28" s="13">
        <v>2</v>
      </c>
      <c r="G28" s="13">
        <v>148</v>
      </c>
      <c r="H28" s="13">
        <v>145</v>
      </c>
      <c r="I28" s="13">
        <v>3</v>
      </c>
      <c r="J28" s="20">
        <f t="shared" si="8"/>
        <v>-2.7027027027026946</v>
      </c>
      <c r="K28" s="20">
        <f t="shared" si="9"/>
        <v>-2.0689655172413808</v>
      </c>
      <c r="L28" s="20">
        <f t="shared" si="10"/>
        <v>-33.333333333333343</v>
      </c>
    </row>
    <row r="29" spans="2:12" x14ac:dyDescent="0.25">
      <c r="B29" s="10" t="s">
        <v>47</v>
      </c>
      <c r="C29" s="10"/>
      <c r="D29" s="13">
        <v>115</v>
      </c>
      <c r="E29" s="13">
        <v>104</v>
      </c>
      <c r="F29" s="13">
        <v>11</v>
      </c>
      <c r="G29" s="13">
        <v>125</v>
      </c>
      <c r="H29" s="13">
        <v>114</v>
      </c>
      <c r="I29" s="13">
        <v>11</v>
      </c>
      <c r="J29" s="20">
        <f t="shared" si="8"/>
        <v>-8</v>
      </c>
      <c r="K29" s="20">
        <f t="shared" si="9"/>
        <v>-8.7719298245614112</v>
      </c>
      <c r="L29" s="20">
        <f t="shared" si="10"/>
        <v>0</v>
      </c>
    </row>
    <row r="30" spans="2:12" x14ac:dyDescent="0.25">
      <c r="B30" s="10" t="s">
        <v>48</v>
      </c>
      <c r="C30" s="10"/>
      <c r="D30" s="13">
        <v>97</v>
      </c>
      <c r="E30" s="13">
        <v>89</v>
      </c>
      <c r="F30" s="13">
        <v>8</v>
      </c>
      <c r="G30" s="13">
        <v>107</v>
      </c>
      <c r="H30" s="13">
        <v>98</v>
      </c>
      <c r="I30" s="13">
        <v>9</v>
      </c>
      <c r="J30" s="20">
        <f t="shared" si="8"/>
        <v>-9.3457943925233593</v>
      </c>
      <c r="K30" s="20">
        <f t="shared" si="9"/>
        <v>-9.183673469387756</v>
      </c>
      <c r="L30" s="20">
        <f t="shared" si="10"/>
        <v>-11.111111111111114</v>
      </c>
    </row>
    <row r="31" spans="2:12" x14ac:dyDescent="0.25">
      <c r="B31" s="10" t="s">
        <v>49</v>
      </c>
      <c r="C31" s="10"/>
      <c r="D31" s="13">
        <v>97</v>
      </c>
      <c r="E31" s="13">
        <v>71</v>
      </c>
      <c r="F31" s="13">
        <v>26</v>
      </c>
      <c r="G31" s="13">
        <v>103</v>
      </c>
      <c r="H31" s="13">
        <v>75</v>
      </c>
      <c r="I31" s="13">
        <v>28</v>
      </c>
      <c r="J31" s="20">
        <f t="shared" si="8"/>
        <v>-5.8252427184466029</v>
      </c>
      <c r="K31" s="20">
        <f t="shared" si="9"/>
        <v>-5.3333333333333286</v>
      </c>
      <c r="L31" s="20">
        <f t="shared" si="10"/>
        <v>-7.1428571428571388</v>
      </c>
    </row>
    <row r="32" spans="2:12" x14ac:dyDescent="0.25">
      <c r="B32" s="10" t="s">
        <v>50</v>
      </c>
      <c r="C32" s="10"/>
      <c r="D32" s="13">
        <v>85</v>
      </c>
      <c r="E32" s="13">
        <v>66</v>
      </c>
      <c r="F32" s="13">
        <v>19</v>
      </c>
      <c r="G32" s="13">
        <v>79</v>
      </c>
      <c r="H32" s="13">
        <v>67</v>
      </c>
      <c r="I32" s="13">
        <v>12</v>
      </c>
      <c r="J32" s="20">
        <f t="shared" si="8"/>
        <v>7.5949367088607573</v>
      </c>
      <c r="K32" s="20">
        <f t="shared" si="9"/>
        <v>-1.4925373134328339</v>
      </c>
      <c r="L32" s="20">
        <f t="shared" si="10"/>
        <v>58.333333333333314</v>
      </c>
    </row>
    <row r="33" spans="2:12" x14ac:dyDescent="0.25">
      <c r="B33" s="10" t="s">
        <v>51</v>
      </c>
      <c r="C33" s="10"/>
      <c r="D33" s="13">
        <v>55</v>
      </c>
      <c r="E33" s="13">
        <v>55</v>
      </c>
      <c r="F33" s="13">
        <v>0</v>
      </c>
      <c r="G33" s="13">
        <v>63</v>
      </c>
      <c r="H33" s="13">
        <v>59</v>
      </c>
      <c r="I33" s="13">
        <v>4</v>
      </c>
      <c r="J33" s="20">
        <f t="shared" si="8"/>
        <v>-12.698412698412696</v>
      </c>
      <c r="K33" s="20">
        <f t="shared" si="9"/>
        <v>-6.7796610169491629</v>
      </c>
      <c r="L33" s="20">
        <f t="shared" si="10"/>
        <v>-100</v>
      </c>
    </row>
    <row r="34" spans="2:12" x14ac:dyDescent="0.25">
      <c r="B34" s="10" t="s">
        <v>52</v>
      </c>
      <c r="C34" s="10"/>
      <c r="D34" s="13">
        <v>45</v>
      </c>
      <c r="E34" s="13">
        <v>42</v>
      </c>
      <c r="F34" s="13">
        <v>3</v>
      </c>
      <c r="G34" s="13">
        <v>49</v>
      </c>
      <c r="H34" s="13">
        <v>44</v>
      </c>
      <c r="I34" s="13">
        <v>5</v>
      </c>
      <c r="J34" s="20">
        <f t="shared" si="8"/>
        <v>-8.1632653061224403</v>
      </c>
      <c r="K34" s="20">
        <f t="shared" si="9"/>
        <v>-4.5454545454545467</v>
      </c>
      <c r="L34" s="20">
        <f t="shared" si="10"/>
        <v>-40</v>
      </c>
    </row>
    <row r="35" spans="2:12" x14ac:dyDescent="0.25">
      <c r="B35" s="10" t="s">
        <v>53</v>
      </c>
      <c r="C35" s="10"/>
      <c r="D35" s="13">
        <v>44</v>
      </c>
      <c r="E35" s="13">
        <v>43</v>
      </c>
      <c r="F35" s="13">
        <v>1</v>
      </c>
      <c r="G35" s="13">
        <v>44</v>
      </c>
      <c r="H35" s="13">
        <v>42</v>
      </c>
      <c r="I35" s="13">
        <v>2</v>
      </c>
      <c r="J35" s="20">
        <f t="shared" si="8"/>
        <v>0</v>
      </c>
      <c r="K35" s="20">
        <f t="shared" si="9"/>
        <v>2.3809523809523796</v>
      </c>
      <c r="L35" s="20">
        <f t="shared" si="10"/>
        <v>-50</v>
      </c>
    </row>
    <row r="36" spans="2:12" x14ac:dyDescent="0.25">
      <c r="B36" s="10" t="s">
        <v>54</v>
      </c>
      <c r="C36" s="10"/>
      <c r="D36" s="13">
        <v>32</v>
      </c>
      <c r="E36" s="13">
        <v>15</v>
      </c>
      <c r="F36" s="13">
        <v>17</v>
      </c>
      <c r="G36" s="13">
        <v>30</v>
      </c>
      <c r="H36" s="13">
        <v>15</v>
      </c>
      <c r="I36" s="13">
        <v>15</v>
      </c>
      <c r="J36" s="20">
        <f t="shared" si="8"/>
        <v>6.6666666666666714</v>
      </c>
      <c r="K36" s="20">
        <f t="shared" si="9"/>
        <v>0</v>
      </c>
      <c r="L36" s="20">
        <f t="shared" si="10"/>
        <v>13.333333333333329</v>
      </c>
    </row>
    <row r="37" spans="2:12" x14ac:dyDescent="0.25">
      <c r="B37" s="10" t="s">
        <v>55</v>
      </c>
      <c r="C37" s="10"/>
      <c r="D37" s="13">
        <v>32</v>
      </c>
      <c r="E37" s="13">
        <v>23</v>
      </c>
      <c r="F37" s="13">
        <v>9</v>
      </c>
      <c r="G37" s="13">
        <v>30</v>
      </c>
      <c r="H37" s="13">
        <v>25</v>
      </c>
      <c r="I37" s="13">
        <v>5</v>
      </c>
      <c r="J37" s="20">
        <f t="shared" si="8"/>
        <v>6.6666666666666714</v>
      </c>
      <c r="K37" s="20">
        <f t="shared" si="9"/>
        <v>-8</v>
      </c>
      <c r="L37" s="20">
        <f t="shared" si="10"/>
        <v>80</v>
      </c>
    </row>
    <row r="38" spans="2:12" x14ac:dyDescent="0.25">
      <c r="B38" s="10" t="s">
        <v>56</v>
      </c>
      <c r="C38" s="10"/>
      <c r="D38" s="13">
        <v>29</v>
      </c>
      <c r="E38" s="13">
        <v>27</v>
      </c>
      <c r="F38" s="13">
        <v>2</v>
      </c>
      <c r="G38" s="13">
        <v>36</v>
      </c>
      <c r="H38" s="13">
        <v>33</v>
      </c>
      <c r="I38" s="13">
        <v>3</v>
      </c>
      <c r="J38" s="20">
        <f t="shared" si="8"/>
        <v>-19.444444444444443</v>
      </c>
      <c r="K38" s="20">
        <f t="shared" si="9"/>
        <v>-18.181818181818173</v>
      </c>
      <c r="L38" s="20">
        <f t="shared" si="10"/>
        <v>-33.333333333333343</v>
      </c>
    </row>
    <row r="39" spans="2:12" x14ac:dyDescent="0.25">
      <c r="B39" s="10" t="s">
        <v>57</v>
      </c>
      <c r="C39" s="10"/>
      <c r="D39" s="13">
        <v>28</v>
      </c>
      <c r="E39" s="13">
        <v>28</v>
      </c>
      <c r="F39" s="13">
        <v>0</v>
      </c>
      <c r="G39" s="13">
        <v>36</v>
      </c>
      <c r="H39" s="13">
        <v>36</v>
      </c>
      <c r="I39" s="13">
        <v>0</v>
      </c>
      <c r="J39" s="20">
        <f t="shared" si="8"/>
        <v>-22.222222222222214</v>
      </c>
      <c r="K39" s="20">
        <f t="shared" si="9"/>
        <v>-22.222222222222214</v>
      </c>
      <c r="L39" s="20" t="str">
        <f t="shared" si="10"/>
        <v>-</v>
      </c>
    </row>
    <row r="40" spans="2:12" x14ac:dyDescent="0.25">
      <c r="B40" s="10" t="s">
        <v>58</v>
      </c>
      <c r="C40" s="10"/>
      <c r="D40" s="13">
        <v>25</v>
      </c>
      <c r="E40" s="13">
        <v>22</v>
      </c>
      <c r="F40" s="13">
        <v>3</v>
      </c>
      <c r="G40" s="13">
        <v>20</v>
      </c>
      <c r="H40" s="13">
        <v>20</v>
      </c>
      <c r="I40" s="13">
        <v>0</v>
      </c>
      <c r="J40" s="20">
        <f t="shared" si="8"/>
        <v>25</v>
      </c>
      <c r="K40" s="20">
        <f t="shared" si="9"/>
        <v>10.000000000000014</v>
      </c>
      <c r="L40" s="20" t="str">
        <f t="shared" si="10"/>
        <v>-</v>
      </c>
    </row>
    <row r="41" spans="2:12" x14ac:dyDescent="0.25">
      <c r="B41" s="10" t="s">
        <v>59</v>
      </c>
      <c r="C41" s="10"/>
      <c r="D41" s="13">
        <v>24</v>
      </c>
      <c r="E41" s="13">
        <v>20</v>
      </c>
      <c r="F41" s="13">
        <v>4</v>
      </c>
      <c r="G41" s="13">
        <v>31</v>
      </c>
      <c r="H41" s="13">
        <v>29</v>
      </c>
      <c r="I41" s="13">
        <v>2</v>
      </c>
      <c r="J41" s="20">
        <f t="shared" si="8"/>
        <v>-22.58064516129032</v>
      </c>
      <c r="K41" s="20">
        <f t="shared" si="9"/>
        <v>-31.034482758620683</v>
      </c>
      <c r="L41" s="20">
        <f t="shared" si="10"/>
        <v>100</v>
      </c>
    </row>
    <row r="42" spans="2:12" x14ac:dyDescent="0.25">
      <c r="B42" s="10" t="s">
        <v>60</v>
      </c>
      <c r="C42" s="10"/>
      <c r="D42" s="13">
        <v>24</v>
      </c>
      <c r="E42" s="13">
        <v>22</v>
      </c>
      <c r="F42" s="13">
        <v>2</v>
      </c>
      <c r="G42" s="13">
        <v>29</v>
      </c>
      <c r="H42" s="13">
        <v>26</v>
      </c>
      <c r="I42" s="13">
        <v>3</v>
      </c>
      <c r="J42" s="20">
        <f t="shared" si="8"/>
        <v>-17.241379310344826</v>
      </c>
      <c r="K42" s="20">
        <f t="shared" si="9"/>
        <v>-15.384615384615387</v>
      </c>
      <c r="L42" s="20">
        <f t="shared" si="10"/>
        <v>-33.333333333333343</v>
      </c>
    </row>
    <row r="43" spans="2:12" x14ac:dyDescent="0.25">
      <c r="B43" s="10" t="s">
        <v>61</v>
      </c>
      <c r="C43" s="10"/>
      <c r="D43" s="13">
        <v>19</v>
      </c>
      <c r="E43" s="13">
        <v>18</v>
      </c>
      <c r="F43" s="13">
        <v>1</v>
      </c>
      <c r="G43" s="13">
        <v>22</v>
      </c>
      <c r="H43" s="13">
        <v>20</v>
      </c>
      <c r="I43" s="13">
        <v>2</v>
      </c>
      <c r="J43" s="20">
        <f t="shared" si="8"/>
        <v>-13.63636363636364</v>
      </c>
      <c r="K43" s="20">
        <f t="shared" si="9"/>
        <v>-10</v>
      </c>
      <c r="L43" s="20">
        <f t="shared" si="10"/>
        <v>-50</v>
      </c>
    </row>
    <row r="44" spans="2:12" x14ac:dyDescent="0.25">
      <c r="B44" s="10" t="s">
        <v>62</v>
      </c>
      <c r="C44" s="10"/>
      <c r="D44" s="13">
        <v>17</v>
      </c>
      <c r="E44" s="13">
        <v>17</v>
      </c>
      <c r="F44" s="13">
        <v>0</v>
      </c>
      <c r="G44" s="13">
        <v>21</v>
      </c>
      <c r="H44" s="13">
        <v>21</v>
      </c>
      <c r="I44" s="13">
        <v>0</v>
      </c>
      <c r="J44" s="20">
        <f t="shared" si="8"/>
        <v>-19.047619047619051</v>
      </c>
      <c r="K44" s="20">
        <f t="shared" si="9"/>
        <v>-19.047619047619051</v>
      </c>
      <c r="L44" s="20" t="str">
        <f t="shared" si="10"/>
        <v>-</v>
      </c>
    </row>
    <row r="45" spans="2:12" x14ac:dyDescent="0.25">
      <c r="B45" s="10" t="s">
        <v>63</v>
      </c>
      <c r="C45" s="10"/>
      <c r="D45" s="13">
        <v>17</v>
      </c>
      <c r="E45" s="13">
        <v>15</v>
      </c>
      <c r="F45" s="13">
        <v>2</v>
      </c>
      <c r="G45" s="13">
        <v>17</v>
      </c>
      <c r="H45" s="13">
        <v>14</v>
      </c>
      <c r="I45" s="13">
        <v>3</v>
      </c>
      <c r="J45" s="20">
        <f t="shared" si="8"/>
        <v>0</v>
      </c>
      <c r="K45" s="20">
        <f t="shared" si="9"/>
        <v>7.1428571428571388</v>
      </c>
      <c r="L45" s="20">
        <f t="shared" si="10"/>
        <v>-33.333333333333343</v>
      </c>
    </row>
    <row r="46" spans="2:12" x14ac:dyDescent="0.25">
      <c r="B46" s="10" t="s">
        <v>64</v>
      </c>
      <c r="C46" s="10"/>
      <c r="D46" s="13">
        <v>13</v>
      </c>
      <c r="E46" s="13">
        <v>11</v>
      </c>
      <c r="F46" s="13">
        <v>2</v>
      </c>
      <c r="G46" s="13">
        <v>15</v>
      </c>
      <c r="H46" s="13">
        <v>12</v>
      </c>
      <c r="I46" s="13">
        <v>3</v>
      </c>
      <c r="J46" s="20">
        <f t="shared" si="8"/>
        <v>-13.333333333333329</v>
      </c>
      <c r="K46" s="20">
        <f t="shared" si="9"/>
        <v>-8.3333333333333428</v>
      </c>
      <c r="L46" s="20">
        <f t="shared" si="10"/>
        <v>-33.333333333333343</v>
      </c>
    </row>
    <row r="47" spans="2:12" x14ac:dyDescent="0.25">
      <c r="B47" s="10" t="s">
        <v>65</v>
      </c>
      <c r="C47" s="10"/>
      <c r="D47" s="13">
        <v>10</v>
      </c>
      <c r="E47" s="13">
        <v>10</v>
      </c>
      <c r="F47" s="13">
        <v>0</v>
      </c>
      <c r="G47" s="13">
        <v>10</v>
      </c>
      <c r="H47" s="13">
        <v>10</v>
      </c>
      <c r="I47" s="13">
        <v>0</v>
      </c>
      <c r="J47" s="20">
        <f t="shared" si="8"/>
        <v>0</v>
      </c>
      <c r="K47" s="20">
        <f t="shared" si="9"/>
        <v>0</v>
      </c>
      <c r="L47" s="20" t="str">
        <f t="shared" si="10"/>
        <v>-</v>
      </c>
    </row>
    <row r="48" spans="2:12" x14ac:dyDescent="0.25">
      <c r="B48" s="10" t="s">
        <v>66</v>
      </c>
      <c r="C48" s="10"/>
      <c r="D48" s="13">
        <v>8</v>
      </c>
      <c r="E48" s="13">
        <v>6</v>
      </c>
      <c r="F48" s="13">
        <v>2</v>
      </c>
      <c r="G48" s="13">
        <v>7</v>
      </c>
      <c r="H48" s="13">
        <v>6</v>
      </c>
      <c r="I48" s="13">
        <v>1</v>
      </c>
      <c r="J48" s="20">
        <f t="shared" si="8"/>
        <v>14.285714285714278</v>
      </c>
      <c r="K48" s="20">
        <f t="shared" si="9"/>
        <v>0</v>
      </c>
      <c r="L48" s="20">
        <f t="shared" si="10"/>
        <v>100</v>
      </c>
    </row>
    <row r="49" spans="2:12" x14ac:dyDescent="0.25">
      <c r="B49" s="10" t="s">
        <v>67</v>
      </c>
      <c r="C49" s="10"/>
      <c r="D49" s="13">
        <v>8</v>
      </c>
      <c r="E49" s="13">
        <v>8</v>
      </c>
      <c r="F49" s="13">
        <v>0</v>
      </c>
      <c r="G49" s="13">
        <v>9</v>
      </c>
      <c r="H49" s="13">
        <v>8</v>
      </c>
      <c r="I49" s="13">
        <v>1</v>
      </c>
      <c r="J49" s="20">
        <f t="shared" si="8"/>
        <v>-11.111111111111114</v>
      </c>
      <c r="K49" s="20">
        <f t="shared" si="9"/>
        <v>0</v>
      </c>
      <c r="L49" s="20">
        <f t="shared" si="10"/>
        <v>-100</v>
      </c>
    </row>
    <row r="50" spans="2:12" x14ac:dyDescent="0.25">
      <c r="B50" s="10" t="s">
        <v>68</v>
      </c>
      <c r="C50" s="10"/>
      <c r="D50" s="13">
        <v>0</v>
      </c>
      <c r="E50" s="13">
        <v>0</v>
      </c>
      <c r="F50" s="13">
        <v>0</v>
      </c>
      <c r="G50" s="13">
        <v>27</v>
      </c>
      <c r="H50" s="13">
        <v>25</v>
      </c>
      <c r="I50" s="13">
        <v>2</v>
      </c>
      <c r="J50" s="20">
        <f t="shared" si="8"/>
        <v>-100</v>
      </c>
      <c r="K50" s="20">
        <f t="shared" si="9"/>
        <v>-100</v>
      </c>
      <c r="L50" s="20">
        <f t="shared" si="10"/>
        <v>-100</v>
      </c>
    </row>
    <row r="51" spans="2:12" x14ac:dyDescent="0.25">
      <c r="B51" s="37" t="s">
        <v>149</v>
      </c>
      <c r="C51" s="41">
        <f>COUNT(D52:D68)</f>
        <v>17</v>
      </c>
      <c r="D51" s="14">
        <f>SUM(D52:D68)</f>
        <v>8580</v>
      </c>
      <c r="E51" s="14">
        <f t="shared" ref="E51:I51" si="12">SUM(E52:E68)</f>
        <v>3764</v>
      </c>
      <c r="F51" s="14">
        <f t="shared" si="12"/>
        <v>4816</v>
      </c>
      <c r="G51" s="14">
        <f t="shared" si="12"/>
        <v>8989</v>
      </c>
      <c r="H51" s="14">
        <f t="shared" si="12"/>
        <v>3899</v>
      </c>
      <c r="I51" s="14">
        <f t="shared" si="12"/>
        <v>5090</v>
      </c>
      <c r="J51" s="21">
        <f t="shared" si="8"/>
        <v>-4.5500055623539879</v>
      </c>
      <c r="K51" s="21">
        <f t="shared" si="9"/>
        <v>-3.4624262631443941</v>
      </c>
      <c r="L51" s="21">
        <f t="shared" si="10"/>
        <v>-5.383104125736736</v>
      </c>
    </row>
    <row r="52" spans="2:12" x14ac:dyDescent="0.25">
      <c r="B52" s="9" t="s">
        <v>69</v>
      </c>
      <c r="C52" s="9"/>
      <c r="D52" s="13">
        <v>4418</v>
      </c>
      <c r="E52" s="13">
        <v>390</v>
      </c>
      <c r="F52" s="13">
        <v>4028</v>
      </c>
      <c r="G52" s="13">
        <v>4539</v>
      </c>
      <c r="H52" s="13">
        <v>397</v>
      </c>
      <c r="I52" s="13">
        <v>4142</v>
      </c>
      <c r="J52" s="20">
        <f t="shared" si="8"/>
        <v>-2.6657854152897187</v>
      </c>
      <c r="K52" s="20">
        <f t="shared" si="9"/>
        <v>-1.7632241813602008</v>
      </c>
      <c r="L52" s="20">
        <f t="shared" si="10"/>
        <v>-2.7522935779816464</v>
      </c>
    </row>
    <row r="53" spans="2:12" x14ac:dyDescent="0.25">
      <c r="B53" s="10" t="s">
        <v>70</v>
      </c>
      <c r="C53" s="10"/>
      <c r="D53" s="13">
        <v>2975</v>
      </c>
      <c r="E53" s="13">
        <v>2251</v>
      </c>
      <c r="F53" s="13">
        <v>724</v>
      </c>
      <c r="G53" s="13">
        <v>3228</v>
      </c>
      <c r="H53" s="13">
        <v>2329</v>
      </c>
      <c r="I53" s="13">
        <v>899</v>
      </c>
      <c r="J53" s="20">
        <f t="shared" si="8"/>
        <v>-7.8376703841387894</v>
      </c>
      <c r="K53" s="20">
        <f t="shared" si="9"/>
        <v>-3.3490768570201794</v>
      </c>
      <c r="L53" s="20">
        <f t="shared" si="10"/>
        <v>-19.466073414905452</v>
      </c>
    </row>
    <row r="54" spans="2:12" x14ac:dyDescent="0.25">
      <c r="B54" s="10" t="s">
        <v>71</v>
      </c>
      <c r="C54" s="10"/>
      <c r="D54" s="13">
        <v>483</v>
      </c>
      <c r="E54" s="13">
        <v>467</v>
      </c>
      <c r="F54" s="13">
        <v>16</v>
      </c>
      <c r="G54" s="13">
        <v>481</v>
      </c>
      <c r="H54" s="13">
        <v>473</v>
      </c>
      <c r="I54" s="13">
        <v>8</v>
      </c>
      <c r="J54" s="20">
        <f t="shared" si="8"/>
        <v>0.41580041580040472</v>
      </c>
      <c r="K54" s="20">
        <f t="shared" si="9"/>
        <v>-1.2684989429175459</v>
      </c>
      <c r="L54" s="20">
        <f t="shared" si="10"/>
        <v>100</v>
      </c>
    </row>
    <row r="55" spans="2:12" x14ac:dyDescent="0.25">
      <c r="B55" s="10" t="s">
        <v>72</v>
      </c>
      <c r="C55" s="10"/>
      <c r="D55" s="13">
        <v>179</v>
      </c>
      <c r="E55" s="13">
        <v>168</v>
      </c>
      <c r="F55" s="13">
        <v>11</v>
      </c>
      <c r="G55" s="13">
        <v>184</v>
      </c>
      <c r="H55" s="13">
        <v>180</v>
      </c>
      <c r="I55" s="13">
        <v>4</v>
      </c>
      <c r="J55" s="20">
        <f t="shared" si="8"/>
        <v>-2.7173913043478279</v>
      </c>
      <c r="K55" s="20">
        <f t="shared" si="9"/>
        <v>-6.6666666666666714</v>
      </c>
      <c r="L55" s="20">
        <f t="shared" si="10"/>
        <v>175</v>
      </c>
    </row>
    <row r="56" spans="2:12" x14ac:dyDescent="0.25">
      <c r="B56" s="10" t="s">
        <v>73</v>
      </c>
      <c r="C56" s="10"/>
      <c r="D56" s="13">
        <v>105</v>
      </c>
      <c r="E56" s="13">
        <v>94</v>
      </c>
      <c r="F56" s="13">
        <v>11</v>
      </c>
      <c r="G56" s="13">
        <v>102</v>
      </c>
      <c r="H56" s="13">
        <v>97</v>
      </c>
      <c r="I56" s="13">
        <v>5</v>
      </c>
      <c r="J56" s="20">
        <f t="shared" si="8"/>
        <v>2.941176470588232</v>
      </c>
      <c r="K56" s="20">
        <f t="shared" si="9"/>
        <v>-3.0927835051546424</v>
      </c>
      <c r="L56" s="20">
        <f t="shared" si="10"/>
        <v>120.00000000000003</v>
      </c>
    </row>
    <row r="57" spans="2:12" x14ac:dyDescent="0.25">
      <c r="B57" s="10" t="s">
        <v>74</v>
      </c>
      <c r="C57" s="10"/>
      <c r="D57" s="13">
        <v>97</v>
      </c>
      <c r="E57" s="13">
        <v>95</v>
      </c>
      <c r="F57" s="13">
        <v>2</v>
      </c>
      <c r="G57" s="13">
        <v>97</v>
      </c>
      <c r="H57" s="13">
        <v>95</v>
      </c>
      <c r="I57" s="13">
        <v>2</v>
      </c>
      <c r="J57" s="20">
        <f t="shared" si="8"/>
        <v>0</v>
      </c>
      <c r="K57" s="20">
        <f t="shared" si="9"/>
        <v>0</v>
      </c>
      <c r="L57" s="20">
        <f t="shared" si="10"/>
        <v>0</v>
      </c>
    </row>
    <row r="58" spans="2:12" x14ac:dyDescent="0.25">
      <c r="B58" s="10" t="s">
        <v>75</v>
      </c>
      <c r="C58" s="10"/>
      <c r="D58" s="13">
        <v>91</v>
      </c>
      <c r="E58" s="13">
        <v>82</v>
      </c>
      <c r="F58" s="13">
        <v>9</v>
      </c>
      <c r="G58" s="13">
        <v>86</v>
      </c>
      <c r="H58" s="13">
        <v>75</v>
      </c>
      <c r="I58" s="13">
        <v>11</v>
      </c>
      <c r="J58" s="20">
        <f t="shared" si="8"/>
        <v>5.8139534883721069</v>
      </c>
      <c r="K58" s="20">
        <f t="shared" si="9"/>
        <v>9.3333333333333286</v>
      </c>
      <c r="L58" s="20">
        <f t="shared" si="10"/>
        <v>-18.181818181818173</v>
      </c>
    </row>
    <row r="59" spans="2:12" x14ac:dyDescent="0.25">
      <c r="B59" s="10" t="s">
        <v>76</v>
      </c>
      <c r="C59" s="10"/>
      <c r="D59" s="13">
        <v>66</v>
      </c>
      <c r="E59" s="13">
        <v>62</v>
      </c>
      <c r="F59" s="13">
        <v>4</v>
      </c>
      <c r="G59" s="13">
        <v>66</v>
      </c>
      <c r="H59" s="13">
        <v>59</v>
      </c>
      <c r="I59" s="13">
        <v>7</v>
      </c>
      <c r="J59" s="20">
        <f t="shared" si="8"/>
        <v>0</v>
      </c>
      <c r="K59" s="20">
        <f t="shared" si="9"/>
        <v>5.0847457627118757</v>
      </c>
      <c r="L59" s="20">
        <f t="shared" si="10"/>
        <v>-42.857142857142861</v>
      </c>
    </row>
    <row r="60" spans="2:12" x14ac:dyDescent="0.25">
      <c r="B60" s="10" t="s">
        <v>77</v>
      </c>
      <c r="C60" s="10"/>
      <c r="D60" s="13">
        <v>41</v>
      </c>
      <c r="E60" s="13">
        <v>41</v>
      </c>
      <c r="F60" s="13">
        <v>0</v>
      </c>
      <c r="G60" s="13">
        <v>41</v>
      </c>
      <c r="H60" s="13">
        <v>39</v>
      </c>
      <c r="I60" s="13">
        <v>2</v>
      </c>
      <c r="J60" s="20">
        <f t="shared" si="8"/>
        <v>0</v>
      </c>
      <c r="K60" s="20">
        <f t="shared" si="9"/>
        <v>5.1282051282051384</v>
      </c>
      <c r="L60" s="20">
        <f t="shared" si="10"/>
        <v>-100</v>
      </c>
    </row>
    <row r="61" spans="2:12" x14ac:dyDescent="0.25">
      <c r="B61" s="10" t="s">
        <v>78</v>
      </c>
      <c r="C61" s="10"/>
      <c r="D61" s="13">
        <v>31</v>
      </c>
      <c r="E61" s="13">
        <v>27</v>
      </c>
      <c r="F61" s="13">
        <v>4</v>
      </c>
      <c r="G61" s="13">
        <v>30</v>
      </c>
      <c r="H61" s="13">
        <v>29</v>
      </c>
      <c r="I61" s="13">
        <v>1</v>
      </c>
      <c r="J61" s="20">
        <f t="shared" si="8"/>
        <v>3.3333333333333428</v>
      </c>
      <c r="K61" s="20">
        <f t="shared" si="9"/>
        <v>-6.8965517241379359</v>
      </c>
      <c r="L61" s="20">
        <f t="shared" si="10"/>
        <v>300</v>
      </c>
    </row>
    <row r="62" spans="2:12" x14ac:dyDescent="0.25">
      <c r="B62" s="10" t="s">
        <v>79</v>
      </c>
      <c r="C62" s="10"/>
      <c r="D62" s="13">
        <v>26</v>
      </c>
      <c r="E62" s="13">
        <v>23</v>
      </c>
      <c r="F62" s="13">
        <v>3</v>
      </c>
      <c r="G62" s="13">
        <v>27</v>
      </c>
      <c r="H62" s="13">
        <v>25</v>
      </c>
      <c r="I62" s="13">
        <v>2</v>
      </c>
      <c r="J62" s="20">
        <f t="shared" si="8"/>
        <v>-3.7037037037037095</v>
      </c>
      <c r="K62" s="20">
        <f t="shared" si="9"/>
        <v>-8</v>
      </c>
      <c r="L62" s="20">
        <f t="shared" si="10"/>
        <v>50</v>
      </c>
    </row>
    <row r="63" spans="2:12" x14ac:dyDescent="0.25">
      <c r="B63" s="10" t="s">
        <v>80</v>
      </c>
      <c r="C63" s="10"/>
      <c r="D63" s="13">
        <v>25</v>
      </c>
      <c r="E63" s="13">
        <v>25</v>
      </c>
      <c r="F63" s="13">
        <v>0</v>
      </c>
      <c r="G63" s="13">
        <v>52</v>
      </c>
      <c r="H63" s="13">
        <v>52</v>
      </c>
      <c r="I63" s="13">
        <v>0</v>
      </c>
      <c r="J63" s="20">
        <f t="shared" si="8"/>
        <v>-51.92307692307692</v>
      </c>
      <c r="K63" s="20">
        <f t="shared" si="9"/>
        <v>-51.92307692307692</v>
      </c>
      <c r="L63" s="20" t="str">
        <f t="shared" si="10"/>
        <v>-</v>
      </c>
    </row>
    <row r="64" spans="2:12" x14ac:dyDescent="0.25">
      <c r="B64" s="10" t="s">
        <v>81</v>
      </c>
      <c r="C64" s="10"/>
      <c r="D64" s="13">
        <v>14</v>
      </c>
      <c r="E64" s="13">
        <v>14</v>
      </c>
      <c r="F64" s="13">
        <v>0</v>
      </c>
      <c r="G64" s="13">
        <v>15</v>
      </c>
      <c r="H64" s="13">
        <v>15</v>
      </c>
      <c r="I64" s="13">
        <v>0</v>
      </c>
      <c r="J64" s="20">
        <f t="shared" si="8"/>
        <v>-6.6666666666666714</v>
      </c>
      <c r="K64" s="20">
        <f t="shared" si="9"/>
        <v>-6.6666666666666714</v>
      </c>
      <c r="L64" s="20" t="str">
        <f t="shared" si="10"/>
        <v>-</v>
      </c>
    </row>
    <row r="65" spans="2:12" x14ac:dyDescent="0.25">
      <c r="B65" s="10" t="s">
        <v>82</v>
      </c>
      <c r="C65" s="10"/>
      <c r="D65" s="13">
        <v>12</v>
      </c>
      <c r="E65" s="13">
        <v>10</v>
      </c>
      <c r="F65" s="13">
        <v>2</v>
      </c>
      <c r="G65" s="13">
        <v>14</v>
      </c>
      <c r="H65" s="13">
        <v>9</v>
      </c>
      <c r="I65" s="13">
        <v>5</v>
      </c>
      <c r="J65" s="20">
        <f t="shared" si="8"/>
        <v>-14.285714285714292</v>
      </c>
      <c r="K65" s="20">
        <f t="shared" si="9"/>
        <v>11.111111111111114</v>
      </c>
      <c r="L65" s="20">
        <f t="shared" si="10"/>
        <v>-60</v>
      </c>
    </row>
    <row r="66" spans="2:12" x14ac:dyDescent="0.25">
      <c r="B66" s="10" t="s">
        <v>83</v>
      </c>
      <c r="C66" s="10"/>
      <c r="D66" s="13">
        <v>8</v>
      </c>
      <c r="E66" s="13">
        <v>8</v>
      </c>
      <c r="F66" s="13">
        <v>0</v>
      </c>
      <c r="G66" s="13">
        <v>9</v>
      </c>
      <c r="H66" s="13">
        <v>9</v>
      </c>
      <c r="I66" s="13">
        <v>0</v>
      </c>
      <c r="J66" s="20">
        <f t="shared" si="8"/>
        <v>-11.111111111111114</v>
      </c>
      <c r="K66" s="20">
        <f t="shared" si="9"/>
        <v>-11.111111111111114</v>
      </c>
      <c r="L66" s="20" t="str">
        <f t="shared" si="10"/>
        <v>-</v>
      </c>
    </row>
    <row r="67" spans="2:12" x14ac:dyDescent="0.25">
      <c r="B67" s="10" t="s">
        <v>84</v>
      </c>
      <c r="C67" s="10"/>
      <c r="D67" s="13">
        <v>7</v>
      </c>
      <c r="E67" s="13">
        <v>7</v>
      </c>
      <c r="F67" s="13">
        <v>0</v>
      </c>
      <c r="G67" s="13">
        <v>8</v>
      </c>
      <c r="H67" s="13">
        <v>7</v>
      </c>
      <c r="I67" s="13">
        <v>1</v>
      </c>
      <c r="J67" s="20">
        <f t="shared" si="8"/>
        <v>-12.5</v>
      </c>
      <c r="K67" s="20">
        <f t="shared" si="9"/>
        <v>0</v>
      </c>
      <c r="L67" s="20">
        <f t="shared" si="10"/>
        <v>-100</v>
      </c>
    </row>
    <row r="68" spans="2:12" x14ac:dyDescent="0.25">
      <c r="B68" s="10" t="s">
        <v>85</v>
      </c>
      <c r="C68" s="10"/>
      <c r="D68" s="13">
        <v>2</v>
      </c>
      <c r="E68" s="13">
        <v>0</v>
      </c>
      <c r="F68" s="13">
        <v>2</v>
      </c>
      <c r="G68" s="13">
        <v>10</v>
      </c>
      <c r="H68" s="13">
        <v>9</v>
      </c>
      <c r="I68" s="13">
        <v>1</v>
      </c>
      <c r="J68" s="20">
        <f t="shared" si="8"/>
        <v>-80</v>
      </c>
      <c r="K68" s="20">
        <f t="shared" si="9"/>
        <v>-100</v>
      </c>
      <c r="L68" s="20">
        <f t="shared" si="10"/>
        <v>100</v>
      </c>
    </row>
    <row r="69" spans="2:12" x14ac:dyDescent="0.25">
      <c r="B69" s="42" t="s">
        <v>144</v>
      </c>
      <c r="C69" s="2">
        <f>COUNT(D70:D85)</f>
        <v>16</v>
      </c>
      <c r="D69" s="15">
        <f>SUM(D70:D85)</f>
        <v>980</v>
      </c>
      <c r="E69" s="15">
        <f t="shared" ref="E69:I69" si="13">SUM(E70:E85)</f>
        <v>861</v>
      </c>
      <c r="F69" s="15">
        <f t="shared" si="13"/>
        <v>119</v>
      </c>
      <c r="G69" s="15">
        <f t="shared" si="13"/>
        <v>975</v>
      </c>
      <c r="H69" s="15">
        <f t="shared" si="13"/>
        <v>840</v>
      </c>
      <c r="I69" s="15">
        <f t="shared" si="13"/>
        <v>135</v>
      </c>
      <c r="J69" s="19">
        <f t="shared" ref="J69:J82" si="14">IFERROR(D69/G69*100-100, "-")</f>
        <v>0.512820512820511</v>
      </c>
      <c r="K69" s="19">
        <f t="shared" ref="K69:L69" si="15">IFERROR(E69/H69*100-100, "-")</f>
        <v>2.4999999999999858</v>
      </c>
      <c r="L69" s="19">
        <f t="shared" si="15"/>
        <v>-11.851851851851848</v>
      </c>
    </row>
    <row r="70" spans="2:12" x14ac:dyDescent="0.25">
      <c r="B70" s="9" t="s">
        <v>24</v>
      </c>
      <c r="C70" s="9"/>
      <c r="D70" s="13">
        <v>233</v>
      </c>
      <c r="E70" s="13">
        <v>207</v>
      </c>
      <c r="F70" s="13">
        <v>26</v>
      </c>
      <c r="G70" s="13">
        <v>207</v>
      </c>
      <c r="H70" s="13">
        <v>189</v>
      </c>
      <c r="I70" s="13">
        <v>18</v>
      </c>
      <c r="J70" s="20">
        <f t="shared" si="14"/>
        <v>12.560386473429944</v>
      </c>
      <c r="K70" s="20">
        <f t="shared" ref="K70:K82" si="16">IFERROR(E70/H70*100-100, "-")</f>
        <v>9.5238095238095326</v>
      </c>
      <c r="L70" s="20">
        <f t="shared" ref="L70:L82" si="17">IFERROR(F70/I70*100-100, "-")</f>
        <v>44.444444444444429</v>
      </c>
    </row>
    <row r="71" spans="2:12" x14ac:dyDescent="0.25">
      <c r="B71" s="10" t="s">
        <v>25</v>
      </c>
      <c r="C71" s="10"/>
      <c r="D71" s="13">
        <v>149</v>
      </c>
      <c r="E71" s="13">
        <v>130</v>
      </c>
      <c r="F71" s="13">
        <v>19</v>
      </c>
      <c r="G71" s="13">
        <v>149</v>
      </c>
      <c r="H71" s="13">
        <v>130</v>
      </c>
      <c r="I71" s="13">
        <v>19</v>
      </c>
      <c r="J71" s="20">
        <f t="shared" si="14"/>
        <v>0</v>
      </c>
      <c r="K71" s="20">
        <f t="shared" si="16"/>
        <v>0</v>
      </c>
      <c r="L71" s="20">
        <f t="shared" si="17"/>
        <v>0</v>
      </c>
    </row>
    <row r="72" spans="2:12" x14ac:dyDescent="0.25">
      <c r="B72" s="10" t="s">
        <v>26</v>
      </c>
      <c r="C72" s="10"/>
      <c r="D72" s="13">
        <v>131</v>
      </c>
      <c r="E72" s="13">
        <v>122</v>
      </c>
      <c r="F72" s="13">
        <v>9</v>
      </c>
      <c r="G72" s="13">
        <v>115</v>
      </c>
      <c r="H72" s="13">
        <v>108</v>
      </c>
      <c r="I72" s="13">
        <v>7</v>
      </c>
      <c r="J72" s="20">
        <f t="shared" si="14"/>
        <v>13.913043478260875</v>
      </c>
      <c r="K72" s="20">
        <f t="shared" si="16"/>
        <v>12.962962962962948</v>
      </c>
      <c r="L72" s="20">
        <f t="shared" si="17"/>
        <v>28.571428571428584</v>
      </c>
    </row>
    <row r="73" spans="2:12" x14ac:dyDescent="0.25">
      <c r="B73" s="10" t="s">
        <v>27</v>
      </c>
      <c r="C73" s="10"/>
      <c r="D73" s="13">
        <v>88</v>
      </c>
      <c r="E73" s="13">
        <v>79</v>
      </c>
      <c r="F73" s="13">
        <v>9</v>
      </c>
      <c r="G73" s="13">
        <v>88</v>
      </c>
      <c r="H73" s="13">
        <v>78</v>
      </c>
      <c r="I73" s="13">
        <v>10</v>
      </c>
      <c r="J73" s="20">
        <f t="shared" si="14"/>
        <v>0</v>
      </c>
      <c r="K73" s="20">
        <f t="shared" si="16"/>
        <v>1.2820512820512704</v>
      </c>
      <c r="L73" s="20">
        <f t="shared" si="17"/>
        <v>-10</v>
      </c>
    </row>
    <row r="74" spans="2:12" x14ac:dyDescent="0.25">
      <c r="B74" s="10" t="s">
        <v>28</v>
      </c>
      <c r="C74" s="10"/>
      <c r="D74" s="13">
        <v>86</v>
      </c>
      <c r="E74" s="13">
        <v>48</v>
      </c>
      <c r="F74" s="13">
        <v>38</v>
      </c>
      <c r="G74" s="13">
        <v>82</v>
      </c>
      <c r="H74" s="13">
        <v>43</v>
      </c>
      <c r="I74" s="13">
        <v>39</v>
      </c>
      <c r="J74" s="20">
        <f t="shared" si="14"/>
        <v>4.8780487804878021</v>
      </c>
      <c r="K74" s="20">
        <f t="shared" si="16"/>
        <v>11.627906976744185</v>
      </c>
      <c r="L74" s="20">
        <f t="shared" si="17"/>
        <v>-2.5641025641025692</v>
      </c>
    </row>
    <row r="75" spans="2:12" x14ac:dyDescent="0.25">
      <c r="B75" s="10" t="s">
        <v>29</v>
      </c>
      <c r="C75" s="10"/>
      <c r="D75" s="13">
        <v>75</v>
      </c>
      <c r="E75" s="13">
        <v>73</v>
      </c>
      <c r="F75" s="13">
        <v>2</v>
      </c>
      <c r="G75" s="13">
        <v>68</v>
      </c>
      <c r="H75" s="13">
        <v>60</v>
      </c>
      <c r="I75" s="13">
        <v>8</v>
      </c>
      <c r="J75" s="20">
        <f t="shared" si="14"/>
        <v>10.294117647058826</v>
      </c>
      <c r="K75" s="20">
        <f t="shared" si="16"/>
        <v>21.666666666666657</v>
      </c>
      <c r="L75" s="20">
        <f t="shared" si="17"/>
        <v>-75</v>
      </c>
    </row>
    <row r="76" spans="2:12" x14ac:dyDescent="0.25">
      <c r="B76" s="10" t="s">
        <v>30</v>
      </c>
      <c r="C76" s="10"/>
      <c r="D76" s="13">
        <v>69</v>
      </c>
      <c r="E76" s="13">
        <v>62</v>
      </c>
      <c r="F76" s="13">
        <v>7</v>
      </c>
      <c r="G76" s="13">
        <v>66</v>
      </c>
      <c r="H76" s="13">
        <v>60</v>
      </c>
      <c r="I76" s="13">
        <v>6</v>
      </c>
      <c r="J76" s="20">
        <f t="shared" si="14"/>
        <v>4.5454545454545467</v>
      </c>
      <c r="K76" s="20">
        <f t="shared" si="16"/>
        <v>3.3333333333333428</v>
      </c>
      <c r="L76" s="20">
        <f t="shared" si="17"/>
        <v>16.666666666666671</v>
      </c>
    </row>
    <row r="77" spans="2:12" x14ac:dyDescent="0.25">
      <c r="B77" s="10" t="s">
        <v>31</v>
      </c>
      <c r="C77" s="10"/>
      <c r="D77" s="13">
        <v>45</v>
      </c>
      <c r="E77" s="13">
        <v>44</v>
      </c>
      <c r="F77" s="13">
        <v>1</v>
      </c>
      <c r="G77" s="13">
        <v>41</v>
      </c>
      <c r="H77" s="13">
        <v>41</v>
      </c>
      <c r="I77" s="13">
        <v>0</v>
      </c>
      <c r="J77" s="20">
        <f t="shared" si="14"/>
        <v>9.7560975609756184</v>
      </c>
      <c r="K77" s="20">
        <f t="shared" si="16"/>
        <v>7.3170731707317174</v>
      </c>
      <c r="L77" s="20" t="str">
        <f t="shared" si="17"/>
        <v>-</v>
      </c>
    </row>
    <row r="78" spans="2:12" x14ac:dyDescent="0.25">
      <c r="B78" s="10" t="s">
        <v>32</v>
      </c>
      <c r="C78" s="10"/>
      <c r="D78" s="13">
        <v>42</v>
      </c>
      <c r="E78" s="13">
        <v>42</v>
      </c>
      <c r="F78" s="13">
        <v>0</v>
      </c>
      <c r="G78" s="13">
        <v>46</v>
      </c>
      <c r="H78" s="13">
        <v>46</v>
      </c>
      <c r="I78" s="13">
        <v>0</v>
      </c>
      <c r="J78" s="20">
        <f t="shared" si="14"/>
        <v>-8.6956521739130466</v>
      </c>
      <c r="K78" s="20">
        <f t="shared" si="16"/>
        <v>-8.6956521739130466</v>
      </c>
      <c r="L78" s="20" t="str">
        <f t="shared" si="17"/>
        <v>-</v>
      </c>
    </row>
    <row r="79" spans="2:12" x14ac:dyDescent="0.25">
      <c r="B79" s="10" t="s">
        <v>33</v>
      </c>
      <c r="C79" s="10"/>
      <c r="D79" s="13">
        <v>28</v>
      </c>
      <c r="E79" s="13">
        <v>25</v>
      </c>
      <c r="F79" s="13">
        <v>3</v>
      </c>
      <c r="G79" s="13">
        <v>40</v>
      </c>
      <c r="H79" s="13">
        <v>19</v>
      </c>
      <c r="I79" s="13">
        <v>21</v>
      </c>
      <c r="J79" s="20">
        <f t="shared" si="14"/>
        <v>-30</v>
      </c>
      <c r="K79" s="20">
        <f t="shared" si="16"/>
        <v>31.578947368421069</v>
      </c>
      <c r="L79" s="20">
        <f t="shared" si="17"/>
        <v>-85.714285714285722</v>
      </c>
    </row>
    <row r="80" spans="2:12" x14ac:dyDescent="0.25">
      <c r="B80" s="10" t="s">
        <v>34</v>
      </c>
      <c r="C80" s="10"/>
      <c r="D80" s="13">
        <v>22</v>
      </c>
      <c r="E80" s="13">
        <v>21</v>
      </c>
      <c r="F80" s="13">
        <v>1</v>
      </c>
      <c r="G80" s="13">
        <v>24</v>
      </c>
      <c r="H80" s="13">
        <v>21</v>
      </c>
      <c r="I80" s="13">
        <v>3</v>
      </c>
      <c r="J80" s="20">
        <f t="shared" si="14"/>
        <v>-8.3333333333333428</v>
      </c>
      <c r="K80" s="20">
        <f t="shared" si="16"/>
        <v>0</v>
      </c>
      <c r="L80" s="20">
        <f t="shared" si="17"/>
        <v>-66.666666666666671</v>
      </c>
    </row>
    <row r="81" spans="2:12" x14ac:dyDescent="0.25">
      <c r="B81" s="10" t="s">
        <v>35</v>
      </c>
      <c r="C81" s="10"/>
      <c r="D81" s="13">
        <v>9</v>
      </c>
      <c r="E81" s="13">
        <v>5</v>
      </c>
      <c r="F81" s="13">
        <v>4</v>
      </c>
      <c r="G81" s="13">
        <v>8</v>
      </c>
      <c r="H81" s="13">
        <v>5</v>
      </c>
      <c r="I81" s="13">
        <v>3</v>
      </c>
      <c r="J81" s="20">
        <f t="shared" si="14"/>
        <v>12.5</v>
      </c>
      <c r="K81" s="20">
        <f t="shared" si="16"/>
        <v>0</v>
      </c>
      <c r="L81" s="20">
        <f t="shared" si="17"/>
        <v>33.333333333333314</v>
      </c>
    </row>
    <row r="82" spans="2:12" x14ac:dyDescent="0.25">
      <c r="B82" s="10" t="s">
        <v>36</v>
      </c>
      <c r="C82" s="10"/>
      <c r="D82" s="13">
        <v>3</v>
      </c>
      <c r="E82" s="13">
        <v>3</v>
      </c>
      <c r="F82" s="13">
        <v>0</v>
      </c>
      <c r="G82" s="13">
        <v>3</v>
      </c>
      <c r="H82" s="13">
        <v>2</v>
      </c>
      <c r="I82" s="13">
        <v>1</v>
      </c>
      <c r="J82" s="20">
        <f t="shared" si="14"/>
        <v>0</v>
      </c>
      <c r="K82" s="20">
        <f t="shared" si="16"/>
        <v>50</v>
      </c>
      <c r="L82" s="20">
        <f t="shared" si="17"/>
        <v>-100</v>
      </c>
    </row>
    <row r="83" spans="2:12" x14ac:dyDescent="0.25">
      <c r="B83" s="10" t="s">
        <v>37</v>
      </c>
      <c r="C83" s="10"/>
      <c r="D83" s="13">
        <v>0</v>
      </c>
      <c r="E83" s="13">
        <v>0</v>
      </c>
      <c r="F83" s="13">
        <v>0</v>
      </c>
      <c r="G83" s="13">
        <v>38</v>
      </c>
      <c r="H83" s="13">
        <v>38</v>
      </c>
      <c r="I83" s="13">
        <v>0</v>
      </c>
      <c r="J83" s="20">
        <f t="shared" ref="J83" si="18">IFERROR(D83/G83*100-100, "-")</f>
        <v>-100</v>
      </c>
      <c r="K83" s="20">
        <f t="shared" ref="K83" si="19">IFERROR(E83/H83*100-100, "-")</f>
        <v>-100</v>
      </c>
      <c r="L83" s="20" t="str">
        <f t="shared" ref="L83" si="20">IFERROR(F83/I83*100-100, "-")</f>
        <v>-</v>
      </c>
    </row>
    <row r="84" spans="2:12" x14ac:dyDescent="0.25">
      <c r="B84" s="10" t="s">
        <v>38</v>
      </c>
      <c r="C84" s="10"/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20" t="str">
        <f t="shared" ref="J84:L90" si="21">IFERROR(D84/G84*100-100, "-")</f>
        <v>-</v>
      </c>
      <c r="K84" s="20" t="str">
        <f t="shared" si="21"/>
        <v>-</v>
      </c>
      <c r="L84" s="20" t="str">
        <f t="shared" si="21"/>
        <v>-</v>
      </c>
    </row>
    <row r="85" spans="2:12" x14ac:dyDescent="0.25">
      <c r="B85" s="10" t="s">
        <v>39</v>
      </c>
      <c r="C85" s="10"/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20" t="str">
        <f t="shared" si="21"/>
        <v>-</v>
      </c>
      <c r="K85" s="20" t="str">
        <f t="shared" si="21"/>
        <v>-</v>
      </c>
      <c r="L85" s="20" t="str">
        <f t="shared" si="21"/>
        <v>-</v>
      </c>
    </row>
    <row r="86" spans="2:12" x14ac:dyDescent="0.25">
      <c r="B86" s="42" t="s">
        <v>145</v>
      </c>
      <c r="C86" s="2">
        <f>COUNT(D87:D90)</f>
        <v>4</v>
      </c>
      <c r="D86" s="15">
        <f>SUM(D87:D90)</f>
        <v>8182</v>
      </c>
      <c r="E86" s="15">
        <f t="shared" ref="E86:I86" si="22">SUM(E87:E90)</f>
        <v>7023</v>
      </c>
      <c r="F86" s="15">
        <f t="shared" si="22"/>
        <v>1159</v>
      </c>
      <c r="G86" s="15">
        <f t="shared" si="22"/>
        <v>8554</v>
      </c>
      <c r="H86" s="15">
        <f t="shared" si="22"/>
        <v>7404</v>
      </c>
      <c r="I86" s="15">
        <f t="shared" si="22"/>
        <v>1150</v>
      </c>
      <c r="J86" s="19">
        <f t="shared" si="21"/>
        <v>-4.348842646714985</v>
      </c>
      <c r="K86" s="19">
        <f t="shared" si="21"/>
        <v>-5.1458670988654802</v>
      </c>
      <c r="L86" s="19">
        <f t="shared" si="21"/>
        <v>0.78260869565215785</v>
      </c>
    </row>
    <row r="87" spans="2:12" x14ac:dyDescent="0.25">
      <c r="B87" s="10" t="s">
        <v>100</v>
      </c>
      <c r="C87" s="10"/>
      <c r="D87" s="13">
        <v>3453</v>
      </c>
      <c r="E87" s="13">
        <v>3176</v>
      </c>
      <c r="F87" s="13">
        <v>277</v>
      </c>
      <c r="G87" s="13">
        <v>3690</v>
      </c>
      <c r="H87" s="13">
        <v>3383</v>
      </c>
      <c r="I87" s="13">
        <v>307</v>
      </c>
      <c r="J87" s="20">
        <f t="shared" si="21"/>
        <v>-6.4227642276422756</v>
      </c>
      <c r="K87" s="20">
        <f t="shared" si="21"/>
        <v>-6.1188294413242659</v>
      </c>
      <c r="L87" s="20">
        <f t="shared" si="21"/>
        <v>-9.7719869706840399</v>
      </c>
    </row>
    <row r="88" spans="2:12" x14ac:dyDescent="0.25">
      <c r="B88" s="10" t="s">
        <v>101</v>
      </c>
      <c r="C88" s="10"/>
      <c r="D88" s="13">
        <v>2750</v>
      </c>
      <c r="E88" s="13">
        <v>2093</v>
      </c>
      <c r="F88" s="13">
        <v>657</v>
      </c>
      <c r="G88" s="13">
        <v>2824</v>
      </c>
      <c r="H88" s="13">
        <v>2188</v>
      </c>
      <c r="I88" s="13">
        <v>636</v>
      </c>
      <c r="J88" s="20">
        <f t="shared" si="21"/>
        <v>-2.6203966005665791</v>
      </c>
      <c r="K88" s="20">
        <f t="shared" si="21"/>
        <v>-4.341864716636195</v>
      </c>
      <c r="L88" s="20">
        <f t="shared" si="21"/>
        <v>3.3018867924528195</v>
      </c>
    </row>
    <row r="89" spans="2:12" x14ac:dyDescent="0.25">
      <c r="B89" s="10" t="s">
        <v>102</v>
      </c>
      <c r="C89" s="10"/>
      <c r="D89" s="13">
        <v>1975</v>
      </c>
      <c r="E89" s="13">
        <v>1754</v>
      </c>
      <c r="F89" s="13">
        <v>221</v>
      </c>
      <c r="G89" s="13">
        <v>2039</v>
      </c>
      <c r="H89" s="13">
        <v>1833</v>
      </c>
      <c r="I89" s="13">
        <v>206</v>
      </c>
      <c r="J89" s="20">
        <f t="shared" si="21"/>
        <v>-3.1387935262383451</v>
      </c>
      <c r="K89" s="20">
        <f t="shared" si="21"/>
        <v>-4.3098745226404844</v>
      </c>
      <c r="L89" s="20">
        <f t="shared" si="21"/>
        <v>7.2815533980582501</v>
      </c>
    </row>
    <row r="90" spans="2:12" x14ac:dyDescent="0.25">
      <c r="B90" s="10" t="s">
        <v>103</v>
      </c>
      <c r="C90" s="10"/>
      <c r="D90" s="13">
        <v>4</v>
      </c>
      <c r="E90" s="13">
        <v>0</v>
      </c>
      <c r="F90" s="13">
        <v>4</v>
      </c>
      <c r="G90" s="13">
        <v>1</v>
      </c>
      <c r="H90" s="13">
        <v>0</v>
      </c>
      <c r="I90" s="13">
        <v>1</v>
      </c>
      <c r="J90" s="20">
        <f t="shared" si="21"/>
        <v>300</v>
      </c>
      <c r="K90" s="20" t="str">
        <f t="shared" si="21"/>
        <v>-</v>
      </c>
      <c r="L90" s="20">
        <f t="shared" si="21"/>
        <v>300</v>
      </c>
    </row>
    <row r="91" spans="2:12" x14ac:dyDescent="0.25">
      <c r="B91" s="42" t="s">
        <v>146</v>
      </c>
      <c r="C91" s="2">
        <f>COUNT(D92:D105)</f>
        <v>14</v>
      </c>
      <c r="D91" s="15">
        <f>SUM(D92:D105)</f>
        <v>1552</v>
      </c>
      <c r="E91" s="15">
        <f t="shared" ref="E91:I91" si="23">SUM(E92:E105)</f>
        <v>1399</v>
      </c>
      <c r="F91" s="15">
        <f t="shared" si="23"/>
        <v>153</v>
      </c>
      <c r="G91" s="15">
        <f t="shared" si="23"/>
        <v>1566</v>
      </c>
      <c r="H91" s="15">
        <f t="shared" si="23"/>
        <v>1414</v>
      </c>
      <c r="I91" s="15">
        <f t="shared" si="23"/>
        <v>152</v>
      </c>
      <c r="J91" s="19">
        <f t="shared" ref="J91:J124" si="24">IFERROR(D91/G91*100-100, "-")</f>
        <v>-0.89399744572158113</v>
      </c>
      <c r="K91" s="19">
        <f t="shared" ref="K91:K124" si="25">IFERROR(E91/H91*100-100, "-")</f>
        <v>-1.060820367751063</v>
      </c>
      <c r="L91" s="19">
        <f t="shared" ref="L91:L124" si="26">IFERROR(F91/I91*100-100, "-")</f>
        <v>0.65789473684209554</v>
      </c>
    </row>
    <row r="92" spans="2:12" x14ac:dyDescent="0.25">
      <c r="B92" s="1" t="s">
        <v>86</v>
      </c>
      <c r="C92" s="1"/>
      <c r="D92" s="13">
        <v>437</v>
      </c>
      <c r="E92" s="13">
        <v>388</v>
      </c>
      <c r="F92" s="13">
        <v>49</v>
      </c>
      <c r="G92" s="13">
        <v>413</v>
      </c>
      <c r="H92" s="13">
        <v>386</v>
      </c>
      <c r="I92" s="13">
        <v>27</v>
      </c>
      <c r="J92" s="20">
        <f t="shared" si="24"/>
        <v>5.8111380145278417</v>
      </c>
      <c r="K92" s="20">
        <f t="shared" si="25"/>
        <v>0.51813471502590858</v>
      </c>
      <c r="L92" s="20">
        <f t="shared" si="26"/>
        <v>81.481481481481495</v>
      </c>
    </row>
    <row r="93" spans="2:12" x14ac:dyDescent="0.25">
      <c r="B93" s="1" t="s">
        <v>87</v>
      </c>
      <c r="C93" s="1"/>
      <c r="D93" s="13">
        <v>296</v>
      </c>
      <c r="E93" s="13">
        <v>279</v>
      </c>
      <c r="F93" s="13">
        <v>17</v>
      </c>
      <c r="G93" s="13">
        <v>316</v>
      </c>
      <c r="H93" s="13">
        <v>298</v>
      </c>
      <c r="I93" s="13">
        <v>18</v>
      </c>
      <c r="J93" s="20">
        <f t="shared" si="24"/>
        <v>-6.3291139240506311</v>
      </c>
      <c r="K93" s="20">
        <f t="shared" si="25"/>
        <v>-6.3758389261744952</v>
      </c>
      <c r="L93" s="20">
        <f t="shared" si="26"/>
        <v>-5.5555555555555571</v>
      </c>
    </row>
    <row r="94" spans="2:12" x14ac:dyDescent="0.25">
      <c r="B94" s="1" t="s">
        <v>88</v>
      </c>
      <c r="C94" s="1"/>
      <c r="D94" s="13">
        <v>195</v>
      </c>
      <c r="E94" s="13">
        <v>173</v>
      </c>
      <c r="F94" s="13">
        <v>22</v>
      </c>
      <c r="G94" s="13">
        <v>194</v>
      </c>
      <c r="H94" s="13">
        <v>167</v>
      </c>
      <c r="I94" s="13">
        <v>27</v>
      </c>
      <c r="J94" s="20">
        <f t="shared" si="24"/>
        <v>0.51546391752577847</v>
      </c>
      <c r="K94" s="20">
        <f t="shared" si="25"/>
        <v>3.5928143712574894</v>
      </c>
      <c r="L94" s="20">
        <f t="shared" si="26"/>
        <v>-18.518518518518519</v>
      </c>
    </row>
    <row r="95" spans="2:12" x14ac:dyDescent="0.25">
      <c r="B95" s="1" t="s">
        <v>89</v>
      </c>
      <c r="C95" s="1"/>
      <c r="D95" s="13">
        <v>172</v>
      </c>
      <c r="E95" s="13">
        <v>155</v>
      </c>
      <c r="F95" s="13">
        <v>17</v>
      </c>
      <c r="G95" s="13">
        <v>178</v>
      </c>
      <c r="H95" s="13">
        <v>147</v>
      </c>
      <c r="I95" s="13">
        <v>31</v>
      </c>
      <c r="J95" s="20">
        <f t="shared" si="24"/>
        <v>-3.3707865168539257</v>
      </c>
      <c r="K95" s="20">
        <f t="shared" si="25"/>
        <v>5.4421768707483125</v>
      </c>
      <c r="L95" s="20">
        <f t="shared" si="26"/>
        <v>-45.161290322580648</v>
      </c>
    </row>
    <row r="96" spans="2:12" x14ac:dyDescent="0.25">
      <c r="B96" s="1" t="s">
        <v>90</v>
      </c>
      <c r="C96" s="1"/>
      <c r="D96" s="13">
        <v>143</v>
      </c>
      <c r="E96" s="13">
        <v>132</v>
      </c>
      <c r="F96" s="13">
        <v>11</v>
      </c>
      <c r="G96" s="13">
        <v>136</v>
      </c>
      <c r="H96" s="13">
        <v>134</v>
      </c>
      <c r="I96" s="13">
        <v>2</v>
      </c>
      <c r="J96" s="20">
        <f t="shared" si="24"/>
        <v>5.1470588235294201</v>
      </c>
      <c r="K96" s="20">
        <f t="shared" si="25"/>
        <v>-1.4925373134328339</v>
      </c>
      <c r="L96" s="20">
        <f t="shared" si="26"/>
        <v>450</v>
      </c>
    </row>
    <row r="97" spans="2:12" x14ac:dyDescent="0.25">
      <c r="B97" s="1" t="s">
        <v>91</v>
      </c>
      <c r="C97" s="1"/>
      <c r="D97" s="13">
        <v>67</v>
      </c>
      <c r="E97" s="13">
        <v>60</v>
      </c>
      <c r="F97" s="13">
        <v>7</v>
      </c>
      <c r="G97" s="13">
        <v>76</v>
      </c>
      <c r="H97" s="13">
        <v>69</v>
      </c>
      <c r="I97" s="13">
        <v>7</v>
      </c>
      <c r="J97" s="20">
        <f t="shared" si="24"/>
        <v>-11.842105263157904</v>
      </c>
      <c r="K97" s="20">
        <f t="shared" si="25"/>
        <v>-13.043478260869563</v>
      </c>
      <c r="L97" s="20">
        <f t="shared" si="26"/>
        <v>0</v>
      </c>
    </row>
    <row r="98" spans="2:12" x14ac:dyDescent="0.25">
      <c r="B98" s="1" t="s">
        <v>92</v>
      </c>
      <c r="C98" s="1"/>
      <c r="D98" s="13">
        <v>63</v>
      </c>
      <c r="E98" s="13">
        <v>50</v>
      </c>
      <c r="F98" s="13">
        <v>13</v>
      </c>
      <c r="G98" s="13">
        <v>65</v>
      </c>
      <c r="H98" s="13">
        <v>51</v>
      </c>
      <c r="I98" s="13">
        <v>14</v>
      </c>
      <c r="J98" s="20">
        <f t="shared" si="24"/>
        <v>-3.0769230769230802</v>
      </c>
      <c r="K98" s="20">
        <f t="shared" si="25"/>
        <v>-1.9607843137254974</v>
      </c>
      <c r="L98" s="20">
        <f t="shared" si="26"/>
        <v>-7.1428571428571388</v>
      </c>
    </row>
    <row r="99" spans="2:12" x14ac:dyDescent="0.25">
      <c r="B99" s="1" t="s">
        <v>93</v>
      </c>
      <c r="C99" s="1"/>
      <c r="D99" s="13">
        <v>48</v>
      </c>
      <c r="E99" s="13">
        <v>42</v>
      </c>
      <c r="F99" s="13">
        <v>6</v>
      </c>
      <c r="G99" s="13">
        <v>51</v>
      </c>
      <c r="H99" s="13">
        <v>46</v>
      </c>
      <c r="I99" s="13">
        <v>5</v>
      </c>
      <c r="J99" s="20">
        <f t="shared" si="24"/>
        <v>-5.8823529411764781</v>
      </c>
      <c r="K99" s="20">
        <f t="shared" si="25"/>
        <v>-8.6956521739130466</v>
      </c>
      <c r="L99" s="20">
        <f t="shared" si="26"/>
        <v>20</v>
      </c>
    </row>
    <row r="100" spans="2:12" x14ac:dyDescent="0.25">
      <c r="B100" s="1" t="s">
        <v>94</v>
      </c>
      <c r="C100" s="1"/>
      <c r="D100" s="13">
        <v>31</v>
      </c>
      <c r="E100" s="13">
        <v>28</v>
      </c>
      <c r="F100" s="13">
        <v>3</v>
      </c>
      <c r="G100" s="13">
        <v>36</v>
      </c>
      <c r="H100" s="13">
        <v>32</v>
      </c>
      <c r="I100" s="13">
        <v>4</v>
      </c>
      <c r="J100" s="20">
        <f t="shared" si="24"/>
        <v>-13.888888888888886</v>
      </c>
      <c r="K100" s="20">
        <f t="shared" si="25"/>
        <v>-12.5</v>
      </c>
      <c r="L100" s="20">
        <f t="shared" si="26"/>
        <v>-25</v>
      </c>
    </row>
    <row r="101" spans="2:12" x14ac:dyDescent="0.25">
      <c r="B101" s="1" t="s">
        <v>95</v>
      </c>
      <c r="C101" s="1"/>
      <c r="D101" s="13">
        <v>29</v>
      </c>
      <c r="E101" s="13">
        <v>28</v>
      </c>
      <c r="F101" s="13">
        <v>1</v>
      </c>
      <c r="G101" s="13">
        <v>34</v>
      </c>
      <c r="H101" s="13">
        <v>25</v>
      </c>
      <c r="I101" s="13">
        <v>9</v>
      </c>
      <c r="J101" s="20">
        <f t="shared" si="24"/>
        <v>-14.705882352941174</v>
      </c>
      <c r="K101" s="20">
        <f t="shared" si="25"/>
        <v>12.000000000000014</v>
      </c>
      <c r="L101" s="20">
        <f t="shared" si="26"/>
        <v>-88.888888888888886</v>
      </c>
    </row>
    <row r="102" spans="2:12" x14ac:dyDescent="0.25">
      <c r="B102" s="1" t="s">
        <v>96</v>
      </c>
      <c r="C102" s="1"/>
      <c r="D102" s="13">
        <v>28</v>
      </c>
      <c r="E102" s="13">
        <v>24</v>
      </c>
      <c r="F102" s="13">
        <v>4</v>
      </c>
      <c r="G102" s="13">
        <v>26</v>
      </c>
      <c r="H102" s="13">
        <v>22</v>
      </c>
      <c r="I102" s="13">
        <v>4</v>
      </c>
      <c r="J102" s="20">
        <f t="shared" si="24"/>
        <v>7.6923076923076934</v>
      </c>
      <c r="K102" s="20">
        <f t="shared" si="25"/>
        <v>9.0909090909090793</v>
      </c>
      <c r="L102" s="20">
        <f t="shared" si="26"/>
        <v>0</v>
      </c>
    </row>
    <row r="103" spans="2:12" x14ac:dyDescent="0.25">
      <c r="B103" s="1" t="s">
        <v>97</v>
      </c>
      <c r="C103" s="1"/>
      <c r="D103" s="13">
        <v>18</v>
      </c>
      <c r="E103" s="13">
        <v>16</v>
      </c>
      <c r="F103" s="13">
        <v>2</v>
      </c>
      <c r="G103" s="13">
        <v>14</v>
      </c>
      <c r="H103" s="13">
        <v>13</v>
      </c>
      <c r="I103" s="13">
        <v>1</v>
      </c>
      <c r="J103" s="20">
        <f t="shared" si="24"/>
        <v>28.571428571428584</v>
      </c>
      <c r="K103" s="20">
        <f t="shared" si="25"/>
        <v>23.07692307692308</v>
      </c>
      <c r="L103" s="20">
        <f t="shared" si="26"/>
        <v>100</v>
      </c>
    </row>
    <row r="104" spans="2:12" x14ac:dyDescent="0.25">
      <c r="B104" s="1" t="s">
        <v>98</v>
      </c>
      <c r="C104" s="1"/>
      <c r="D104" s="13">
        <v>14</v>
      </c>
      <c r="E104" s="13">
        <v>14</v>
      </c>
      <c r="F104" s="13">
        <v>0</v>
      </c>
      <c r="G104" s="13">
        <v>16</v>
      </c>
      <c r="H104" s="13">
        <v>14</v>
      </c>
      <c r="I104" s="13">
        <v>2</v>
      </c>
      <c r="J104" s="20">
        <f t="shared" si="24"/>
        <v>-12.5</v>
      </c>
      <c r="K104" s="20">
        <f t="shared" si="25"/>
        <v>0</v>
      </c>
      <c r="L104" s="20">
        <f t="shared" si="26"/>
        <v>-100</v>
      </c>
    </row>
    <row r="105" spans="2:12" x14ac:dyDescent="0.25">
      <c r="B105" s="1" t="s">
        <v>99</v>
      </c>
      <c r="C105" s="1"/>
      <c r="D105" s="13">
        <v>11</v>
      </c>
      <c r="E105" s="13">
        <v>10</v>
      </c>
      <c r="F105" s="13">
        <v>1</v>
      </c>
      <c r="G105" s="13">
        <v>11</v>
      </c>
      <c r="H105" s="13">
        <v>10</v>
      </c>
      <c r="I105" s="13">
        <v>1</v>
      </c>
      <c r="J105" s="20">
        <f t="shared" si="24"/>
        <v>0</v>
      </c>
      <c r="K105" s="20">
        <f t="shared" si="25"/>
        <v>0</v>
      </c>
      <c r="L105" s="20">
        <f t="shared" si="26"/>
        <v>0</v>
      </c>
    </row>
    <row r="106" spans="2:12" x14ac:dyDescent="0.25">
      <c r="B106" s="42" t="s">
        <v>147</v>
      </c>
      <c r="C106" s="2">
        <f>COUNT(D107:D124)</f>
        <v>18</v>
      </c>
      <c r="D106" s="15">
        <f>SUM(D107:D124)</f>
        <v>1468</v>
      </c>
      <c r="E106" s="15">
        <f t="shared" ref="E106:I106" si="27">SUM(E107:E124)</f>
        <v>908</v>
      </c>
      <c r="F106" s="15">
        <f t="shared" si="27"/>
        <v>560</v>
      </c>
      <c r="G106" s="15">
        <f t="shared" si="27"/>
        <v>1738</v>
      </c>
      <c r="H106" s="15">
        <f t="shared" si="27"/>
        <v>898</v>
      </c>
      <c r="I106" s="15">
        <f t="shared" si="27"/>
        <v>840</v>
      </c>
      <c r="J106" s="19">
        <f t="shared" si="24"/>
        <v>-15.53509781357883</v>
      </c>
      <c r="K106" s="19">
        <f t="shared" si="25"/>
        <v>1.1135857461024585</v>
      </c>
      <c r="L106" s="19">
        <f t="shared" si="26"/>
        <v>-33.333333333333343</v>
      </c>
    </row>
    <row r="107" spans="2:12" x14ac:dyDescent="0.25">
      <c r="B107" s="10" t="s">
        <v>104</v>
      </c>
      <c r="C107" s="10"/>
      <c r="D107" s="13">
        <v>295</v>
      </c>
      <c r="E107" s="13">
        <v>41</v>
      </c>
      <c r="F107" s="13">
        <v>254</v>
      </c>
      <c r="G107" s="13">
        <v>203</v>
      </c>
      <c r="H107" s="13">
        <v>39</v>
      </c>
      <c r="I107" s="13">
        <v>164</v>
      </c>
      <c r="J107" s="20">
        <f t="shared" si="24"/>
        <v>45.320197044334975</v>
      </c>
      <c r="K107" s="20">
        <f t="shared" si="25"/>
        <v>5.1282051282051384</v>
      </c>
      <c r="L107" s="20">
        <f t="shared" si="26"/>
        <v>54.878048780487802</v>
      </c>
    </row>
    <row r="108" spans="2:12" x14ac:dyDescent="0.25">
      <c r="B108" s="10" t="s">
        <v>105</v>
      </c>
      <c r="C108" s="10"/>
      <c r="D108" s="13">
        <v>199</v>
      </c>
      <c r="E108" s="13">
        <v>189</v>
      </c>
      <c r="F108" s="13">
        <v>10</v>
      </c>
      <c r="G108" s="13">
        <v>361</v>
      </c>
      <c r="H108" s="13">
        <v>134</v>
      </c>
      <c r="I108" s="13">
        <v>227</v>
      </c>
      <c r="J108" s="20">
        <f t="shared" si="24"/>
        <v>-44.875346260387815</v>
      </c>
      <c r="K108" s="20">
        <f t="shared" si="25"/>
        <v>41.044776119402968</v>
      </c>
      <c r="L108" s="20">
        <f t="shared" si="26"/>
        <v>-95.594713656387668</v>
      </c>
    </row>
    <row r="109" spans="2:12" x14ac:dyDescent="0.25">
      <c r="B109" s="10" t="s">
        <v>106</v>
      </c>
      <c r="C109" s="10"/>
      <c r="D109" s="13">
        <v>176</v>
      </c>
      <c r="E109" s="13">
        <v>141</v>
      </c>
      <c r="F109" s="13">
        <v>35</v>
      </c>
      <c r="G109" s="13">
        <v>176</v>
      </c>
      <c r="H109" s="13">
        <v>135</v>
      </c>
      <c r="I109" s="13">
        <v>41</v>
      </c>
      <c r="J109" s="20">
        <f t="shared" si="24"/>
        <v>0</v>
      </c>
      <c r="K109" s="20">
        <f t="shared" si="25"/>
        <v>4.4444444444444571</v>
      </c>
      <c r="L109" s="20">
        <f t="shared" si="26"/>
        <v>-14.634146341463421</v>
      </c>
    </row>
    <row r="110" spans="2:12" x14ac:dyDescent="0.25">
      <c r="B110" s="10" t="s">
        <v>107</v>
      </c>
      <c r="C110" s="10"/>
      <c r="D110" s="13">
        <v>150</v>
      </c>
      <c r="E110" s="13">
        <v>36</v>
      </c>
      <c r="F110" s="13">
        <v>114</v>
      </c>
      <c r="G110" s="13">
        <v>186</v>
      </c>
      <c r="H110" s="13">
        <v>36</v>
      </c>
      <c r="I110" s="13">
        <v>150</v>
      </c>
      <c r="J110" s="20">
        <f t="shared" si="24"/>
        <v>-19.354838709677423</v>
      </c>
      <c r="K110" s="20">
        <f t="shared" si="25"/>
        <v>0</v>
      </c>
      <c r="L110" s="20">
        <f t="shared" si="26"/>
        <v>-24</v>
      </c>
    </row>
    <row r="111" spans="2:12" x14ac:dyDescent="0.25">
      <c r="B111" s="10" t="s">
        <v>108</v>
      </c>
      <c r="C111" s="10"/>
      <c r="D111" s="13">
        <v>141</v>
      </c>
      <c r="E111" s="13">
        <v>25</v>
      </c>
      <c r="F111" s="13">
        <v>116</v>
      </c>
      <c r="G111" s="13">
        <v>242</v>
      </c>
      <c r="H111" s="13">
        <v>45</v>
      </c>
      <c r="I111" s="13">
        <v>197</v>
      </c>
      <c r="J111" s="20">
        <f t="shared" si="24"/>
        <v>-41.735537190082653</v>
      </c>
      <c r="K111" s="20">
        <f t="shared" si="25"/>
        <v>-44.444444444444443</v>
      </c>
      <c r="L111" s="20">
        <f t="shared" si="26"/>
        <v>-41.116751269035532</v>
      </c>
    </row>
    <row r="112" spans="2:12" x14ac:dyDescent="0.25">
      <c r="B112" s="10" t="s">
        <v>109</v>
      </c>
      <c r="C112" s="10"/>
      <c r="D112" s="13">
        <v>94</v>
      </c>
      <c r="E112" s="13">
        <v>88</v>
      </c>
      <c r="F112" s="13">
        <v>6</v>
      </c>
      <c r="G112" s="13">
        <v>101</v>
      </c>
      <c r="H112" s="13">
        <v>99</v>
      </c>
      <c r="I112" s="13">
        <v>2</v>
      </c>
      <c r="J112" s="20">
        <f t="shared" si="24"/>
        <v>-6.9306930693069262</v>
      </c>
      <c r="K112" s="20">
        <f t="shared" si="25"/>
        <v>-11.111111111111114</v>
      </c>
      <c r="L112" s="20">
        <f t="shared" si="26"/>
        <v>200</v>
      </c>
    </row>
    <row r="113" spans="2:12" x14ac:dyDescent="0.25">
      <c r="B113" s="10" t="s">
        <v>110</v>
      </c>
      <c r="C113" s="10"/>
      <c r="D113" s="13">
        <v>88</v>
      </c>
      <c r="E113" s="13">
        <v>82</v>
      </c>
      <c r="F113" s="13">
        <v>6</v>
      </c>
      <c r="G113" s="13">
        <v>104</v>
      </c>
      <c r="H113" s="13">
        <v>86</v>
      </c>
      <c r="I113" s="13">
        <v>18</v>
      </c>
      <c r="J113" s="20">
        <f t="shared" si="24"/>
        <v>-15.384615384615387</v>
      </c>
      <c r="K113" s="20">
        <f t="shared" si="25"/>
        <v>-4.6511627906976685</v>
      </c>
      <c r="L113" s="20">
        <f t="shared" si="26"/>
        <v>-66.666666666666671</v>
      </c>
    </row>
    <row r="114" spans="2:12" x14ac:dyDescent="0.25">
      <c r="B114" s="10" t="s">
        <v>111</v>
      </c>
      <c r="C114" s="10"/>
      <c r="D114" s="13">
        <v>66</v>
      </c>
      <c r="E114" s="13">
        <v>61</v>
      </c>
      <c r="F114" s="13">
        <v>5</v>
      </c>
      <c r="G114" s="13">
        <v>62</v>
      </c>
      <c r="H114" s="13">
        <v>54</v>
      </c>
      <c r="I114" s="13">
        <v>8</v>
      </c>
      <c r="J114" s="20">
        <f t="shared" si="24"/>
        <v>6.4516129032257936</v>
      </c>
      <c r="K114" s="20">
        <f t="shared" si="25"/>
        <v>12.962962962962948</v>
      </c>
      <c r="L114" s="20">
        <f t="shared" si="26"/>
        <v>-37.5</v>
      </c>
    </row>
    <row r="115" spans="2:12" x14ac:dyDescent="0.25">
      <c r="B115" s="10" t="s">
        <v>112</v>
      </c>
      <c r="C115" s="10"/>
      <c r="D115" s="13">
        <v>62</v>
      </c>
      <c r="E115" s="13">
        <v>58</v>
      </c>
      <c r="F115" s="13">
        <v>4</v>
      </c>
      <c r="G115" s="13">
        <v>68</v>
      </c>
      <c r="H115" s="13">
        <v>68</v>
      </c>
      <c r="I115" s="13">
        <v>0</v>
      </c>
      <c r="J115" s="20">
        <f t="shared" si="24"/>
        <v>-8.8235294117647101</v>
      </c>
      <c r="K115" s="20">
        <f t="shared" si="25"/>
        <v>-14.705882352941174</v>
      </c>
      <c r="L115" s="20" t="str">
        <f t="shared" si="26"/>
        <v>-</v>
      </c>
    </row>
    <row r="116" spans="2:12" x14ac:dyDescent="0.25">
      <c r="B116" s="10" t="s">
        <v>113</v>
      </c>
      <c r="C116" s="10"/>
      <c r="D116" s="13">
        <v>62</v>
      </c>
      <c r="E116" s="13">
        <v>60</v>
      </c>
      <c r="F116" s="13">
        <v>2</v>
      </c>
      <c r="G116" s="13">
        <v>64</v>
      </c>
      <c r="H116" s="13">
        <v>60</v>
      </c>
      <c r="I116" s="13">
        <v>4</v>
      </c>
      <c r="J116" s="20">
        <f t="shared" si="24"/>
        <v>-3.125</v>
      </c>
      <c r="K116" s="20">
        <f t="shared" si="25"/>
        <v>0</v>
      </c>
      <c r="L116" s="20">
        <f t="shared" si="26"/>
        <v>-50</v>
      </c>
    </row>
    <row r="117" spans="2:12" x14ac:dyDescent="0.25">
      <c r="B117" s="10" t="s">
        <v>114</v>
      </c>
      <c r="C117" s="10"/>
      <c r="D117" s="13">
        <v>44</v>
      </c>
      <c r="E117" s="13">
        <v>41</v>
      </c>
      <c r="F117" s="13">
        <v>3</v>
      </c>
      <c r="G117" s="13">
        <v>56</v>
      </c>
      <c r="H117" s="13">
        <v>45</v>
      </c>
      <c r="I117" s="13">
        <v>11</v>
      </c>
      <c r="J117" s="20">
        <f t="shared" si="24"/>
        <v>-21.428571428571431</v>
      </c>
      <c r="K117" s="20">
        <f t="shared" si="25"/>
        <v>-8.8888888888888857</v>
      </c>
      <c r="L117" s="20">
        <f t="shared" si="26"/>
        <v>-72.727272727272734</v>
      </c>
    </row>
    <row r="118" spans="2:12" x14ac:dyDescent="0.25">
      <c r="B118" s="10" t="s">
        <v>115</v>
      </c>
      <c r="C118" s="10"/>
      <c r="D118" s="13">
        <v>25</v>
      </c>
      <c r="E118" s="13">
        <v>23</v>
      </c>
      <c r="F118" s="13">
        <v>2</v>
      </c>
      <c r="G118" s="13">
        <v>28</v>
      </c>
      <c r="H118" s="13">
        <v>25</v>
      </c>
      <c r="I118" s="13">
        <v>3</v>
      </c>
      <c r="J118" s="20">
        <f t="shared" si="24"/>
        <v>-10.714285714285708</v>
      </c>
      <c r="K118" s="20">
        <f t="shared" si="25"/>
        <v>-8</v>
      </c>
      <c r="L118" s="20">
        <f t="shared" si="26"/>
        <v>-33.333333333333343</v>
      </c>
    </row>
    <row r="119" spans="2:12" x14ac:dyDescent="0.25">
      <c r="B119" s="10" t="s">
        <v>116</v>
      </c>
      <c r="C119" s="10"/>
      <c r="D119" s="13">
        <v>25</v>
      </c>
      <c r="E119" s="13">
        <v>24</v>
      </c>
      <c r="F119" s="13">
        <v>1</v>
      </c>
      <c r="G119" s="13">
        <v>27</v>
      </c>
      <c r="H119" s="13">
        <v>26</v>
      </c>
      <c r="I119" s="13">
        <v>1</v>
      </c>
      <c r="J119" s="20">
        <f t="shared" si="24"/>
        <v>-7.4074074074074048</v>
      </c>
      <c r="K119" s="20">
        <f t="shared" si="25"/>
        <v>-7.6923076923076934</v>
      </c>
      <c r="L119" s="20">
        <f t="shared" si="26"/>
        <v>0</v>
      </c>
    </row>
    <row r="120" spans="2:12" x14ac:dyDescent="0.25">
      <c r="B120" s="10" t="s">
        <v>117</v>
      </c>
      <c r="C120" s="10"/>
      <c r="D120" s="13">
        <v>19</v>
      </c>
      <c r="E120" s="13">
        <v>18</v>
      </c>
      <c r="F120" s="13">
        <v>1</v>
      </c>
      <c r="G120" s="13">
        <v>29</v>
      </c>
      <c r="H120" s="13">
        <v>18</v>
      </c>
      <c r="I120" s="13">
        <v>11</v>
      </c>
      <c r="J120" s="20">
        <f t="shared" si="24"/>
        <v>-34.482758620689651</v>
      </c>
      <c r="K120" s="20">
        <f t="shared" si="25"/>
        <v>0</v>
      </c>
      <c r="L120" s="20">
        <f t="shared" si="26"/>
        <v>-90.909090909090907</v>
      </c>
    </row>
    <row r="121" spans="2:12" x14ac:dyDescent="0.25">
      <c r="B121" s="10" t="s">
        <v>118</v>
      </c>
      <c r="C121" s="10"/>
      <c r="D121" s="13">
        <v>11</v>
      </c>
      <c r="E121" s="13">
        <v>10</v>
      </c>
      <c r="F121" s="13">
        <v>1</v>
      </c>
      <c r="G121" s="13">
        <v>11</v>
      </c>
      <c r="H121" s="13">
        <v>10</v>
      </c>
      <c r="I121" s="13">
        <v>1</v>
      </c>
      <c r="J121" s="20">
        <f t="shared" si="24"/>
        <v>0</v>
      </c>
      <c r="K121" s="20">
        <f t="shared" si="25"/>
        <v>0</v>
      </c>
      <c r="L121" s="20">
        <f t="shared" si="26"/>
        <v>0</v>
      </c>
    </row>
    <row r="122" spans="2:12" x14ac:dyDescent="0.25">
      <c r="B122" s="10" t="s">
        <v>119</v>
      </c>
      <c r="C122" s="10"/>
      <c r="D122" s="13">
        <v>7</v>
      </c>
      <c r="E122" s="13">
        <v>7</v>
      </c>
      <c r="F122" s="13">
        <v>0</v>
      </c>
      <c r="G122" s="13">
        <v>7</v>
      </c>
      <c r="H122" s="13">
        <v>7</v>
      </c>
      <c r="I122" s="13">
        <v>0</v>
      </c>
      <c r="J122" s="20">
        <f t="shared" si="24"/>
        <v>0</v>
      </c>
      <c r="K122" s="20">
        <f t="shared" si="25"/>
        <v>0</v>
      </c>
      <c r="L122" s="20" t="str">
        <f t="shared" si="26"/>
        <v>-</v>
      </c>
    </row>
    <row r="123" spans="2:12" x14ac:dyDescent="0.25">
      <c r="B123" s="10" t="s">
        <v>120</v>
      </c>
      <c r="C123" s="10"/>
      <c r="D123" s="13">
        <v>4</v>
      </c>
      <c r="E123" s="13">
        <v>4</v>
      </c>
      <c r="F123" s="13">
        <v>0</v>
      </c>
      <c r="G123" s="13">
        <v>13</v>
      </c>
      <c r="H123" s="13">
        <v>11</v>
      </c>
      <c r="I123" s="13">
        <v>2</v>
      </c>
      <c r="J123" s="20">
        <f t="shared" si="24"/>
        <v>-69.230769230769226</v>
      </c>
      <c r="K123" s="20">
        <f t="shared" si="25"/>
        <v>-63.636363636363633</v>
      </c>
      <c r="L123" s="20">
        <f t="shared" si="26"/>
        <v>-100</v>
      </c>
    </row>
    <row r="124" spans="2:12" x14ac:dyDescent="0.25">
      <c r="B124" s="10" t="s">
        <v>121</v>
      </c>
      <c r="C124" s="10"/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20" t="str">
        <f t="shared" si="24"/>
        <v>-</v>
      </c>
      <c r="K124" s="20" t="str">
        <f t="shared" si="25"/>
        <v>-</v>
      </c>
      <c r="L124" s="20" t="str">
        <f t="shared" si="26"/>
        <v>-</v>
      </c>
    </row>
    <row r="126" spans="2:12" x14ac:dyDescent="0.25">
      <c r="B126" s="24" t="s">
        <v>164</v>
      </c>
      <c r="C126" s="24"/>
    </row>
    <row r="127" spans="2:12" x14ac:dyDescent="0.25">
      <c r="B12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Opšta država - zaposlenost</vt:lpstr>
      <vt:lpstr>Opšta država - zaposlenost (BK)</vt:lpstr>
      <vt:lpstr>Memo item - "Agencije"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Ceves5</dc:creator>
  <cp:lastModifiedBy> </cp:lastModifiedBy>
  <dcterms:created xsi:type="dcterms:W3CDTF">2015-05-21T21:06:01Z</dcterms:created>
  <dcterms:modified xsi:type="dcterms:W3CDTF">2015-05-29T10:46:10Z</dcterms:modified>
</cp:coreProperties>
</file>