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zu.DESKTOP-8HOO4NF\Documents\Uni\Final Year\Final Year Project\Dissertation Research\"/>
    </mc:Choice>
  </mc:AlternateContent>
  <bookViews>
    <workbookView xWindow="0" yWindow="0" windowWidth="28800" windowHeight="12300" tabRatio="980" activeTab="8"/>
  </bookViews>
  <sheets>
    <sheet name="All Scores" sheetId="1" r:id="rId1"/>
    <sheet name="African-American Scores" sheetId="2" r:id="rId2"/>
    <sheet name="White Scores" sheetId="3" r:id="rId3"/>
    <sheet name="Effect of Marriage" sheetId="9" r:id="rId4"/>
    <sheet name="Difference between the sexes" sheetId="7" r:id="rId5"/>
    <sheet name="Age Groups" sheetId="4" r:id="rId6"/>
    <sheet name="Age Groups (No Priors)" sheetId="5" r:id="rId7"/>
    <sheet name="Age Groups (With Priors)" sheetId="6" r:id="rId8"/>
    <sheet name="Prior Prison or Jail Time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7" i="5"/>
  <c r="C7" i="5"/>
  <c r="B7" i="5"/>
  <c r="C7" i="6"/>
  <c r="B7" i="6"/>
  <c r="E5" i="9"/>
  <c r="E4" i="9"/>
  <c r="E3" i="9"/>
  <c r="D5" i="9"/>
  <c r="D4" i="9"/>
  <c r="D3" i="9"/>
  <c r="E5" i="8"/>
  <c r="E4" i="8"/>
  <c r="E3" i="8"/>
  <c r="D5" i="8"/>
  <c r="D4" i="8"/>
  <c r="D3" i="8"/>
  <c r="C3" i="7"/>
  <c r="C2" i="7"/>
  <c r="C4" i="7" s="1"/>
  <c r="D6" i="6"/>
  <c r="E6" i="6" s="1"/>
  <c r="D5" i="6"/>
  <c r="E5" i="6" s="1"/>
  <c r="D4" i="6"/>
  <c r="E4" i="6" s="1"/>
  <c r="D3" i="6"/>
  <c r="E3" i="6" s="1"/>
  <c r="E7" i="4"/>
  <c r="D13" i="1"/>
  <c r="E10" i="1" s="1"/>
  <c r="E13" i="1" s="1"/>
  <c r="D6" i="1"/>
  <c r="D6" i="2"/>
  <c r="D13" i="2"/>
  <c r="D13" i="3"/>
  <c r="D6" i="3"/>
  <c r="D7" i="4"/>
  <c r="E7" i="5"/>
  <c r="B7" i="4"/>
  <c r="C7" i="4"/>
  <c r="E6" i="5"/>
  <c r="D6" i="5"/>
  <c r="E5" i="5"/>
  <c r="D5" i="5"/>
  <c r="E4" i="5"/>
  <c r="D4" i="5"/>
  <c r="E3" i="5"/>
  <c r="D3" i="5"/>
  <c r="E6" i="4"/>
  <c r="E4" i="4"/>
  <c r="E5" i="4"/>
  <c r="E3" i="4"/>
  <c r="D4" i="4"/>
  <c r="D5" i="4"/>
  <c r="D6" i="4"/>
  <c r="D3" i="4"/>
  <c r="J12" i="3"/>
  <c r="J11" i="3"/>
  <c r="J10" i="3"/>
  <c r="J5" i="3"/>
  <c r="J4" i="3"/>
  <c r="J3" i="3"/>
  <c r="J12" i="2"/>
  <c r="J11" i="2"/>
  <c r="J10" i="2"/>
  <c r="J5" i="2"/>
  <c r="J4" i="2"/>
  <c r="J3" i="2"/>
  <c r="J12" i="1"/>
  <c r="J11" i="1"/>
  <c r="J10" i="1"/>
  <c r="J4" i="1"/>
  <c r="J5" i="1"/>
  <c r="J3" i="1"/>
  <c r="H5" i="1"/>
  <c r="H4" i="1"/>
  <c r="H3" i="1"/>
  <c r="D4" i="1"/>
  <c r="D3" i="1"/>
  <c r="E3" i="1"/>
  <c r="E6" i="1" s="1"/>
  <c r="D10" i="2"/>
  <c r="H10" i="2" s="1"/>
  <c r="D12" i="2"/>
  <c r="D11" i="2"/>
  <c r="D4" i="2"/>
  <c r="D5" i="2"/>
  <c r="D3" i="2"/>
  <c r="C13" i="3"/>
  <c r="B13" i="3"/>
  <c r="D12" i="3"/>
  <c r="H12" i="3" s="1"/>
  <c r="D11" i="3"/>
  <c r="H11" i="3" s="1"/>
  <c r="D10" i="3"/>
  <c r="H10" i="3" s="1"/>
  <c r="C6" i="3"/>
  <c r="B6" i="3"/>
  <c r="D5" i="3"/>
  <c r="H5" i="3" s="1"/>
  <c r="D4" i="3"/>
  <c r="H4" i="3" s="1"/>
  <c r="D3" i="3"/>
  <c r="H3" i="3" s="1"/>
  <c r="C13" i="2"/>
  <c r="B13" i="2"/>
  <c r="H12" i="2"/>
  <c r="H11" i="2"/>
  <c r="C6" i="2"/>
  <c r="B6" i="2"/>
  <c r="H5" i="2"/>
  <c r="H4" i="2"/>
  <c r="H3" i="2"/>
  <c r="E4" i="1"/>
  <c r="E5" i="1"/>
  <c r="E12" i="1"/>
  <c r="E11" i="1"/>
  <c r="H12" i="1"/>
  <c r="H11" i="1"/>
  <c r="H10" i="1"/>
  <c r="D12" i="1"/>
  <c r="D11" i="1"/>
  <c r="D10" i="1"/>
  <c r="C13" i="1"/>
  <c r="B13" i="1"/>
  <c r="C6" i="1"/>
  <c r="B6" i="1"/>
  <c r="D5" i="1"/>
  <c r="E7" i="6" l="1"/>
  <c r="E10" i="3"/>
  <c r="E5" i="3"/>
  <c r="E10" i="2"/>
  <c r="E3" i="2"/>
  <c r="E12" i="3"/>
  <c r="E11" i="3" l="1"/>
  <c r="E13" i="3"/>
  <c r="E3" i="3"/>
  <c r="E6" i="3" s="1"/>
  <c r="E4" i="3"/>
  <c r="E12" i="2"/>
  <c r="E11" i="2"/>
  <c r="E13" i="2" s="1"/>
  <c r="E4" i="2"/>
  <c r="E5" i="2"/>
  <c r="E6" i="2" l="1"/>
</calcChain>
</file>

<file path=xl/sharedStrings.xml><?xml version="1.0" encoding="utf-8"?>
<sst xmlns="http://schemas.openxmlformats.org/spreadsheetml/2006/main" count="141" uniqueCount="33">
  <si>
    <t>COMPAS</t>
  </si>
  <si>
    <t>Low</t>
  </si>
  <si>
    <t>Medium</t>
  </si>
  <si>
    <t>High</t>
  </si>
  <si>
    <t>Reoffended</t>
  </si>
  <si>
    <t>Total</t>
  </si>
  <si>
    <t>%</t>
  </si>
  <si>
    <t>Neural Network</t>
  </si>
  <si>
    <t>Misclassification</t>
  </si>
  <si>
    <t>Accuracy</t>
  </si>
  <si>
    <t>Did Not Reoffended</t>
  </si>
  <si>
    <t>Under 23</t>
  </si>
  <si>
    <t>23 to 39</t>
  </si>
  <si>
    <t>40 to 60</t>
  </si>
  <si>
    <t>60+</t>
  </si>
  <si>
    <t>Did not Reoffend</t>
  </si>
  <si>
    <t>Age Group</t>
  </si>
  <si>
    <t>Recidivism %</t>
  </si>
  <si>
    <t>Recidivism Rates across Age Groups</t>
  </si>
  <si>
    <t>Female</t>
  </si>
  <si>
    <t>Male</t>
  </si>
  <si>
    <t>Sex</t>
  </si>
  <si>
    <t>Amount</t>
  </si>
  <si>
    <t>No priors</t>
  </si>
  <si>
    <t>Prior Jail/Prison</t>
  </si>
  <si>
    <t>Effect of prior jail/prison time</t>
  </si>
  <si>
    <t>Married</t>
  </si>
  <si>
    <t>Non-Married</t>
  </si>
  <si>
    <t>Effect of Marriage on Recidivism</t>
  </si>
  <si>
    <t>Priors</t>
  </si>
  <si>
    <t>Marital Status</t>
  </si>
  <si>
    <t>Recidivism Rates across Age Groups (With Juvinile Priors)</t>
  </si>
  <si>
    <t>Recidivism Rates across Age Groups (No  Juvenile Priors)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</si>
</sst>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4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10</xdr:col>
      <xdr:colOff>260040</xdr:colOff>
      <xdr:row>34</xdr:row>
      <xdr:rowOff>98640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E7E442-BE39-474D-8715-1878A66E8D6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3139440"/>
          <a:ext cx="5731200" cy="32076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609599</xdr:colOff>
      <xdr:row>16</xdr:row>
      <xdr:rowOff>182879</xdr:rowOff>
    </xdr:from>
    <xdr:to>
      <xdr:col>21</xdr:col>
      <xdr:colOff>244799</xdr:colOff>
      <xdr:row>34</xdr:row>
      <xdr:rowOff>98639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66EE3D-6106-4296-B566-73C18AE5DFB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9539" y="3139439"/>
          <a:ext cx="5731200" cy="320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10</xdr:col>
      <xdr:colOff>405130</xdr:colOff>
      <xdr:row>34</xdr:row>
      <xdr:rowOff>99695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00855-0F6F-4BA8-86A4-233A0E0BB8C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360" y="3139440"/>
          <a:ext cx="5731510" cy="320865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21</xdr:col>
      <xdr:colOff>245110</xdr:colOff>
      <xdr:row>34</xdr:row>
      <xdr:rowOff>100330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14D54C-5756-454F-8F58-A3F1D45614D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1940" y="3139440"/>
          <a:ext cx="5731510" cy="32092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10</xdr:col>
      <xdr:colOff>405130</xdr:colOff>
      <xdr:row>33</xdr:row>
      <xdr:rowOff>115570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57DC8-60BD-450E-8C1D-AF29CE9AE12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360" y="2956560"/>
          <a:ext cx="5731510" cy="32245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21</xdr:col>
      <xdr:colOff>245110</xdr:colOff>
      <xdr:row>33</xdr:row>
      <xdr:rowOff>107315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178A2A-148F-4011-9562-F51BB9B6DD0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2860" y="2956560"/>
          <a:ext cx="5731510" cy="321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10</xdr:col>
      <xdr:colOff>115570</xdr:colOff>
      <xdr:row>25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BFAA4-CC95-4A26-B64E-7317ACBACE3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40" y="1463040"/>
          <a:ext cx="5731510" cy="32277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8890</xdr:colOff>
      <xdr:row>25</xdr:row>
      <xdr:rowOff>134620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F2561-DEDA-48C5-843D-20EEE33B777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463040"/>
          <a:ext cx="5731510" cy="3243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10</xdr:col>
      <xdr:colOff>130810</xdr:colOff>
      <xdr:row>27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1922E-8AFD-42F5-8EDB-3A7BDBC7547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661160"/>
          <a:ext cx="5731510" cy="3216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10</xdr:col>
      <xdr:colOff>69850</xdr:colOff>
      <xdr:row>27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998CA-FEA0-4E5B-A01C-227281BC443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4040"/>
          <a:ext cx="5731510" cy="3235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10</xdr:col>
      <xdr:colOff>16510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1C25A-4928-4BF9-B289-B9A727EA3E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940" y="1844040"/>
          <a:ext cx="5731510" cy="32327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9</xdr:col>
      <xdr:colOff>588010</xdr:colOff>
      <xdr:row>25</xdr:row>
      <xdr:rowOff>108585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FD827-1F29-4E05-8B92-A49A852ACB5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1640" y="1478280"/>
          <a:ext cx="5731510" cy="3217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4" sqref="D14"/>
    </sheetView>
  </sheetViews>
  <sheetFormatPr defaultRowHeight="14.4" x14ac:dyDescent="0.3"/>
  <cols>
    <col min="1" max="1" width="8.88671875" style="1"/>
    <col min="2" max="2" width="10.5546875" style="1" bestFit="1" customWidth="1"/>
    <col min="3" max="3" width="15.44140625" style="1" bestFit="1" customWidth="1"/>
    <col min="4" max="9" width="8.88671875" style="1"/>
    <col min="10" max="10" width="11" style="1" customWidth="1"/>
    <col min="11" max="16384" width="8.88671875" style="1"/>
  </cols>
  <sheetData>
    <row r="1" spans="1:10" ht="15.6" x14ac:dyDescent="0.3">
      <c r="A1" s="3" t="s">
        <v>0</v>
      </c>
      <c r="B1" s="3"/>
      <c r="C1" s="3"/>
      <c r="D1" s="3"/>
      <c r="E1" s="3"/>
    </row>
    <row r="2" spans="1:10" x14ac:dyDescent="0.3">
      <c r="A2" s="18"/>
      <c r="B2" s="17" t="s">
        <v>4</v>
      </c>
      <c r="C2" s="17" t="s">
        <v>15</v>
      </c>
      <c r="D2" s="17" t="s">
        <v>5</v>
      </c>
      <c r="E2" s="17" t="s">
        <v>6</v>
      </c>
      <c r="G2" s="9" t="s">
        <v>8</v>
      </c>
      <c r="H2" s="9"/>
      <c r="J2" s="10" t="s">
        <v>9</v>
      </c>
    </row>
    <row r="3" spans="1:10" x14ac:dyDescent="0.3">
      <c r="A3" s="1" t="s">
        <v>1</v>
      </c>
      <c r="B3" s="1">
        <v>695</v>
      </c>
      <c r="C3" s="1">
        <v>10017</v>
      </c>
      <c r="D3" s="1">
        <f>B3+C3</f>
        <v>10712</v>
      </c>
      <c r="E3" s="2">
        <f>D3/$D$6</f>
        <v>0.52197641555403962</v>
      </c>
      <c r="G3" s="1" t="s">
        <v>1</v>
      </c>
      <c r="H3" s="2">
        <f>(B3/D3)</f>
        <v>6.4880507841672888E-2</v>
      </c>
      <c r="J3" s="2">
        <f>1-H3</f>
        <v>0.93511949215832713</v>
      </c>
    </row>
    <row r="4" spans="1:10" x14ac:dyDescent="0.3">
      <c r="A4" s="1" t="s">
        <v>2</v>
      </c>
      <c r="B4" s="1">
        <v>610</v>
      </c>
      <c r="C4" s="1">
        <v>4886</v>
      </c>
      <c r="D4" s="1">
        <f>B4+C4</f>
        <v>5496</v>
      </c>
      <c r="E4" s="2">
        <f t="shared" ref="E4:E5" si="0">D4/$D$6</f>
        <v>0.26781015495565735</v>
      </c>
      <c r="G4" s="1" t="s">
        <v>2</v>
      </c>
      <c r="H4" s="2">
        <f>(C4/D4)</f>
        <v>0.88901018922852981</v>
      </c>
      <c r="J4" s="2">
        <f t="shared" ref="J4:J5" si="1">1-H4</f>
        <v>0.11098981077147019</v>
      </c>
    </row>
    <row r="5" spans="1:10" x14ac:dyDescent="0.3">
      <c r="A5" s="11" t="s">
        <v>3</v>
      </c>
      <c r="B5" s="11">
        <v>764</v>
      </c>
      <c r="C5" s="11">
        <v>3550</v>
      </c>
      <c r="D5" s="11">
        <f t="shared" ref="D4:D6" si="2">B5+C5</f>
        <v>4314</v>
      </c>
      <c r="E5" s="12">
        <f t="shared" si="0"/>
        <v>0.21021342949030308</v>
      </c>
      <c r="G5" s="11" t="s">
        <v>3</v>
      </c>
      <c r="H5" s="12">
        <f>(C5/D5)</f>
        <v>0.82290217895224849</v>
      </c>
      <c r="J5" s="12">
        <f t="shared" si="1"/>
        <v>0.17709782104775151</v>
      </c>
    </row>
    <row r="6" spans="1:10" x14ac:dyDescent="0.3">
      <c r="A6" s="4" t="s">
        <v>5</v>
      </c>
      <c r="B6" s="5">
        <f>SUM(B3:B5)</f>
        <v>2069</v>
      </c>
      <c r="C6" s="5">
        <f>SUM(C3:C5)</f>
        <v>18453</v>
      </c>
      <c r="D6" s="5">
        <f>SUM(D3:D5)</f>
        <v>20522</v>
      </c>
      <c r="E6" s="6">
        <f>SUM(E3:E5)</f>
        <v>1</v>
      </c>
      <c r="J6" s="2"/>
    </row>
    <row r="7" spans="1:10" x14ac:dyDescent="0.3">
      <c r="J7" s="2"/>
    </row>
    <row r="8" spans="1:10" ht="15.6" x14ac:dyDescent="0.3">
      <c r="A8" s="3" t="s">
        <v>7</v>
      </c>
      <c r="B8" s="3"/>
      <c r="C8" s="3"/>
      <c r="D8" s="3"/>
      <c r="E8" s="3"/>
      <c r="J8" s="2"/>
    </row>
    <row r="9" spans="1:10" x14ac:dyDescent="0.3">
      <c r="A9" s="18"/>
      <c r="B9" s="17" t="s">
        <v>4</v>
      </c>
      <c r="C9" s="17" t="s">
        <v>15</v>
      </c>
      <c r="D9" s="17" t="s">
        <v>5</v>
      </c>
      <c r="E9" s="17" t="s">
        <v>6</v>
      </c>
      <c r="G9" s="9" t="s">
        <v>8</v>
      </c>
      <c r="H9" s="9"/>
      <c r="J9" s="10" t="s">
        <v>9</v>
      </c>
    </row>
    <row r="10" spans="1:10" x14ac:dyDescent="0.3">
      <c r="A10" s="1" t="s">
        <v>1</v>
      </c>
      <c r="B10" s="1">
        <v>977</v>
      </c>
      <c r="C10" s="1">
        <v>13659</v>
      </c>
      <c r="D10" s="1">
        <f>SUM(B10:C10)</f>
        <v>14636</v>
      </c>
      <c r="E10" s="2">
        <f>D10/D13</f>
        <v>0.71259554992940255</v>
      </c>
      <c r="G10" s="1" t="s">
        <v>1</v>
      </c>
      <c r="H10" s="2">
        <f>(B10/D10)</f>
        <v>6.6753211259907075E-2</v>
      </c>
      <c r="J10" s="2">
        <f>1-H10</f>
        <v>0.93324678874009293</v>
      </c>
    </row>
    <row r="11" spans="1:10" x14ac:dyDescent="0.3">
      <c r="A11" s="1" t="s">
        <v>2</v>
      </c>
      <c r="B11" s="1">
        <v>525</v>
      </c>
      <c r="C11" s="1">
        <v>4232</v>
      </c>
      <c r="D11" s="1">
        <f>SUM(B11:C11)</f>
        <v>4757</v>
      </c>
      <c r="E11" s="2">
        <f>D11/D13</f>
        <v>0.23160816008569063</v>
      </c>
      <c r="G11" s="1" t="s">
        <v>2</v>
      </c>
      <c r="H11" s="2">
        <f>(C11/D11)</f>
        <v>0.88963632541517768</v>
      </c>
      <c r="J11" s="2">
        <f t="shared" ref="J11:J12" si="3">1-H11</f>
        <v>0.11036367458482232</v>
      </c>
    </row>
    <row r="12" spans="1:10" x14ac:dyDescent="0.3">
      <c r="A12" s="11" t="s">
        <v>3</v>
      </c>
      <c r="B12" s="11">
        <v>568</v>
      </c>
      <c r="C12" s="11">
        <v>578</v>
      </c>
      <c r="D12" s="11">
        <f>SUM(B12:C12)</f>
        <v>1146</v>
      </c>
      <c r="E12" s="12">
        <f>D12/D13</f>
        <v>5.5796289984906766E-2</v>
      </c>
      <c r="G12" s="11" t="s">
        <v>3</v>
      </c>
      <c r="H12" s="12">
        <f>(C12/D12)</f>
        <v>0.50436300174520066</v>
      </c>
      <c r="J12" s="12">
        <f t="shared" si="3"/>
        <v>0.49563699825479934</v>
      </c>
    </row>
    <row r="13" spans="1:10" x14ac:dyDescent="0.3">
      <c r="A13" s="4" t="s">
        <v>5</v>
      </c>
      <c r="B13" s="5">
        <f>SUM(B10:B12)</f>
        <v>2070</v>
      </c>
      <c r="C13" s="5">
        <f>SUM(C10:C12)</f>
        <v>18469</v>
      </c>
      <c r="D13" s="5">
        <f>SUM(D10:D12)</f>
        <v>20539</v>
      </c>
      <c r="E13" s="6">
        <f>SUM(E10:E12)</f>
        <v>1</v>
      </c>
    </row>
  </sheetData>
  <mergeCells count="4">
    <mergeCell ref="A8:E8"/>
    <mergeCell ref="A1:E1"/>
    <mergeCell ref="G9:H9"/>
    <mergeCell ref="G2:H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F11" sqref="F11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5.44140625" style="1" bestFit="1" customWidth="1"/>
    <col min="4" max="16384" width="8.88671875" style="1"/>
  </cols>
  <sheetData>
    <row r="1" spans="1:11" ht="15.6" x14ac:dyDescent="0.3">
      <c r="A1" s="3" t="s">
        <v>0</v>
      </c>
      <c r="B1" s="3"/>
      <c r="C1" s="3"/>
      <c r="D1" s="3"/>
      <c r="E1" s="3"/>
    </row>
    <row r="2" spans="1:11" x14ac:dyDescent="0.3">
      <c r="A2" s="18"/>
      <c r="B2" s="17" t="s">
        <v>4</v>
      </c>
      <c r="C2" s="17" t="s">
        <v>15</v>
      </c>
      <c r="D2" s="17" t="s">
        <v>5</v>
      </c>
      <c r="E2" s="17" t="s">
        <v>6</v>
      </c>
      <c r="G2" s="9" t="s">
        <v>8</v>
      </c>
      <c r="H2" s="9"/>
      <c r="J2" s="10" t="s">
        <v>9</v>
      </c>
    </row>
    <row r="3" spans="1:11" x14ac:dyDescent="0.3">
      <c r="A3" s="1" t="s">
        <v>1</v>
      </c>
      <c r="B3" s="1">
        <v>314</v>
      </c>
      <c r="C3" s="1">
        <v>3575</v>
      </c>
      <c r="D3" s="1">
        <f>B3+C3</f>
        <v>3889</v>
      </c>
      <c r="E3" s="2">
        <f>D3/$D$6</f>
        <v>0.37516882114605443</v>
      </c>
      <c r="G3" s="1" t="s">
        <v>1</v>
      </c>
      <c r="H3" s="2">
        <f>(B3/D3)</f>
        <v>8.0740550269992287E-2</v>
      </c>
      <c r="J3" s="2">
        <f>1-H3</f>
        <v>0.91925944973000773</v>
      </c>
      <c r="K3" s="2"/>
    </row>
    <row r="4" spans="1:11" x14ac:dyDescent="0.3">
      <c r="A4" s="1" t="s">
        <v>2</v>
      </c>
      <c r="B4" s="1">
        <v>448</v>
      </c>
      <c r="C4" s="1">
        <v>2889</v>
      </c>
      <c r="D4" s="1">
        <f t="shared" ref="D4:D5" si="0">B4+C4</f>
        <v>3337</v>
      </c>
      <c r="E4" s="2">
        <f t="shared" ref="E4:E5" si="1">D4/$D$6</f>
        <v>0.32191780821917809</v>
      </c>
      <c r="G4" s="1" t="s">
        <v>2</v>
      </c>
      <c r="H4" s="2">
        <f>(C4/D4)</f>
        <v>0.86574767755468984</v>
      </c>
      <c r="J4" s="2">
        <f t="shared" ref="J4:J5" si="2">1-H4</f>
        <v>0.13425232244531016</v>
      </c>
      <c r="K4" s="2"/>
    </row>
    <row r="5" spans="1:11" x14ac:dyDescent="0.3">
      <c r="A5" s="11" t="s">
        <v>3</v>
      </c>
      <c r="B5" s="11">
        <v>554</v>
      </c>
      <c r="C5" s="11">
        <v>2586</v>
      </c>
      <c r="D5" s="11">
        <f t="shared" si="0"/>
        <v>3140</v>
      </c>
      <c r="E5" s="12">
        <f t="shared" si="1"/>
        <v>0.30291337063476753</v>
      </c>
      <c r="G5" s="11" t="s">
        <v>3</v>
      </c>
      <c r="H5" s="12">
        <f>(C5/D5)</f>
        <v>0.82356687898089176</v>
      </c>
      <c r="J5" s="12">
        <f t="shared" si="2"/>
        <v>0.17643312101910824</v>
      </c>
      <c r="K5" s="2"/>
    </row>
    <row r="6" spans="1:11" x14ac:dyDescent="0.3">
      <c r="A6" s="4" t="s">
        <v>5</v>
      </c>
      <c r="B6" s="5">
        <f>SUM(B3:B5)</f>
        <v>1316</v>
      </c>
      <c r="C6" s="5">
        <f>SUM(C3:C5)</f>
        <v>9050</v>
      </c>
      <c r="D6" s="5">
        <f>SUM(D3:D5)</f>
        <v>10366</v>
      </c>
      <c r="E6" s="6">
        <f>SUM(E3:E5)</f>
        <v>1</v>
      </c>
      <c r="J6" s="2"/>
    </row>
    <row r="7" spans="1:11" x14ac:dyDescent="0.3">
      <c r="J7" s="2"/>
    </row>
    <row r="8" spans="1:11" ht="15.6" x14ac:dyDescent="0.3">
      <c r="A8" s="3" t="s">
        <v>7</v>
      </c>
      <c r="B8" s="3"/>
      <c r="C8" s="3"/>
      <c r="D8" s="3"/>
      <c r="E8" s="3"/>
      <c r="J8" s="2"/>
    </row>
    <row r="9" spans="1:11" x14ac:dyDescent="0.3">
      <c r="A9" s="18"/>
      <c r="B9" s="17" t="s">
        <v>4</v>
      </c>
      <c r="C9" s="17" t="s">
        <v>15</v>
      </c>
      <c r="D9" s="17" t="s">
        <v>5</v>
      </c>
      <c r="E9" s="17" t="s">
        <v>6</v>
      </c>
      <c r="G9" s="9" t="s">
        <v>8</v>
      </c>
      <c r="H9" s="9"/>
      <c r="J9" s="10" t="s">
        <v>9</v>
      </c>
    </row>
    <row r="10" spans="1:11" x14ac:dyDescent="0.3">
      <c r="A10" s="1" t="s">
        <v>1</v>
      </c>
      <c r="B10" s="1">
        <v>616</v>
      </c>
      <c r="C10" s="1">
        <v>6651</v>
      </c>
      <c r="D10" s="1">
        <f>B10+C10</f>
        <v>7267</v>
      </c>
      <c r="E10" s="2">
        <f>D10/D13</f>
        <v>0.70097424520111895</v>
      </c>
      <c r="G10" s="1" t="s">
        <v>1</v>
      </c>
      <c r="H10" s="2">
        <f>(B10/D10)</f>
        <v>8.4766753818632176E-2</v>
      </c>
      <c r="J10" s="2">
        <f>1-H10</f>
        <v>0.91523324618136781</v>
      </c>
      <c r="K10" s="2"/>
    </row>
    <row r="11" spans="1:11" x14ac:dyDescent="0.3">
      <c r="A11" s="1" t="s">
        <v>2</v>
      </c>
      <c r="B11" s="1">
        <v>324</v>
      </c>
      <c r="C11" s="1">
        <v>2049</v>
      </c>
      <c r="D11" s="1">
        <f t="shared" ref="D11:D12" si="3">B11+C11</f>
        <v>2373</v>
      </c>
      <c r="E11" s="2">
        <f>D11/D13</f>
        <v>0.22889939230249831</v>
      </c>
      <c r="G11" s="1" t="s">
        <v>2</v>
      </c>
      <c r="H11" s="2">
        <f>(C11/D11)</f>
        <v>0.8634639696586599</v>
      </c>
      <c r="J11" s="2">
        <f t="shared" ref="J11:J12" si="4">1-H11</f>
        <v>0.1365360303413401</v>
      </c>
      <c r="K11" s="2"/>
    </row>
    <row r="12" spans="1:11" x14ac:dyDescent="0.3">
      <c r="A12" s="11" t="s">
        <v>3</v>
      </c>
      <c r="B12" s="11">
        <v>376</v>
      </c>
      <c r="C12" s="11">
        <v>351</v>
      </c>
      <c r="D12" s="11">
        <f t="shared" si="3"/>
        <v>727</v>
      </c>
      <c r="E12" s="12">
        <f>D12/D13</f>
        <v>7.0126362496382752E-2</v>
      </c>
      <c r="G12" s="11" t="s">
        <v>3</v>
      </c>
      <c r="H12" s="12">
        <f>(C12/D12)</f>
        <v>0.4828060522696011</v>
      </c>
      <c r="J12" s="12">
        <f t="shared" si="4"/>
        <v>0.51719394773039884</v>
      </c>
      <c r="K12" s="2"/>
    </row>
    <row r="13" spans="1:11" x14ac:dyDescent="0.3">
      <c r="A13" s="4" t="s">
        <v>5</v>
      </c>
      <c r="B13" s="5">
        <f>SUM(B10:B12)</f>
        <v>1316</v>
      </c>
      <c r="C13" s="5">
        <f>SUM(C10:C12)</f>
        <v>9051</v>
      </c>
      <c r="D13" s="5">
        <f>SUM(D10:D12)</f>
        <v>10367</v>
      </c>
      <c r="E13" s="6">
        <f>SUM(E10:E12)</f>
        <v>1</v>
      </c>
    </row>
  </sheetData>
  <mergeCells count="4">
    <mergeCell ref="A1:E1"/>
    <mergeCell ref="G2:H2"/>
    <mergeCell ref="A8:E8"/>
    <mergeCell ref="G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5" sqref="F5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5.44140625" style="1" bestFit="1" customWidth="1"/>
    <col min="4" max="16384" width="8.88671875" style="1"/>
  </cols>
  <sheetData>
    <row r="1" spans="1:10" ht="15.6" x14ac:dyDescent="0.3">
      <c r="A1" s="3" t="s">
        <v>0</v>
      </c>
      <c r="B1" s="3"/>
      <c r="C1" s="3"/>
      <c r="D1" s="3"/>
      <c r="E1" s="3"/>
    </row>
    <row r="2" spans="1:10" x14ac:dyDescent="0.3">
      <c r="A2" s="18"/>
      <c r="B2" s="17" t="s">
        <v>4</v>
      </c>
      <c r="C2" s="17" t="s">
        <v>15</v>
      </c>
      <c r="D2" s="17" t="s">
        <v>5</v>
      </c>
      <c r="E2" s="17" t="s">
        <v>6</v>
      </c>
      <c r="G2" s="9" t="s">
        <v>8</v>
      </c>
      <c r="H2" s="9"/>
      <c r="J2" s="10" t="s">
        <v>9</v>
      </c>
    </row>
    <row r="3" spans="1:10" x14ac:dyDescent="0.3">
      <c r="A3" s="1" t="s">
        <v>1</v>
      </c>
      <c r="B3" s="1">
        <v>276</v>
      </c>
      <c r="C3" s="1">
        <v>4286</v>
      </c>
      <c r="D3" s="1">
        <f>B3+C3</f>
        <v>4562</v>
      </c>
      <c r="E3" s="2">
        <f>D3/$D$6</f>
        <v>0.6494874715261959</v>
      </c>
      <c r="G3" s="1" t="s">
        <v>1</v>
      </c>
      <c r="H3" s="2">
        <f>(B3/D3)</f>
        <v>6.0499780797895662E-2</v>
      </c>
      <c r="J3" s="2">
        <f>1-H3</f>
        <v>0.93950021920210436</v>
      </c>
    </row>
    <row r="4" spans="1:10" x14ac:dyDescent="0.3">
      <c r="A4" s="1" t="s">
        <v>2</v>
      </c>
      <c r="B4" s="1">
        <v>115</v>
      </c>
      <c r="C4" s="1">
        <v>1482</v>
      </c>
      <c r="D4" s="1">
        <f t="shared" ref="D4:D6" si="0">B4+C4</f>
        <v>1597</v>
      </c>
      <c r="E4" s="2">
        <f t="shared" ref="E4:E5" si="1">D4/$D$6</f>
        <v>0.22736332574031889</v>
      </c>
      <c r="G4" s="1" t="s">
        <v>2</v>
      </c>
      <c r="H4" s="2">
        <f>(C4/D4)</f>
        <v>0.92798998121477771</v>
      </c>
      <c r="J4" s="2">
        <f t="shared" ref="J4:J5" si="2">1-H4</f>
        <v>7.2010018785222285E-2</v>
      </c>
    </row>
    <row r="5" spans="1:10" x14ac:dyDescent="0.3">
      <c r="A5" s="11" t="s">
        <v>3</v>
      </c>
      <c r="B5" s="11">
        <v>148</v>
      </c>
      <c r="C5" s="11">
        <v>717</v>
      </c>
      <c r="D5" s="11">
        <f t="shared" si="0"/>
        <v>865</v>
      </c>
      <c r="E5" s="12">
        <f t="shared" si="1"/>
        <v>0.12314920273348519</v>
      </c>
      <c r="G5" s="11" t="s">
        <v>3</v>
      </c>
      <c r="H5" s="12">
        <f>(C5/D5)</f>
        <v>0.82890173410404622</v>
      </c>
      <c r="J5" s="12">
        <f t="shared" si="2"/>
        <v>0.17109826589595378</v>
      </c>
    </row>
    <row r="6" spans="1:10" x14ac:dyDescent="0.3">
      <c r="A6" s="4" t="s">
        <v>5</v>
      </c>
      <c r="B6" s="5">
        <f>SUM(B3:B5)</f>
        <v>539</v>
      </c>
      <c r="C6" s="5">
        <f>SUM(C3:C5)</f>
        <v>6485</v>
      </c>
      <c r="D6" s="5">
        <f>SUM(D3:D5)</f>
        <v>7024</v>
      </c>
      <c r="E6" s="6">
        <f>SUM(E3:E5)</f>
        <v>1</v>
      </c>
      <c r="J6" s="2"/>
    </row>
    <row r="7" spans="1:10" x14ac:dyDescent="0.3">
      <c r="J7" s="2"/>
    </row>
    <row r="8" spans="1:10" ht="15.6" x14ac:dyDescent="0.3">
      <c r="A8" s="3" t="s">
        <v>7</v>
      </c>
      <c r="B8" s="3"/>
      <c r="C8" s="3"/>
      <c r="D8" s="3"/>
      <c r="E8" s="3"/>
      <c r="J8" s="2"/>
    </row>
    <row r="9" spans="1:10" x14ac:dyDescent="0.3">
      <c r="A9" s="18"/>
      <c r="B9" s="17" t="s">
        <v>4</v>
      </c>
      <c r="C9" s="17" t="s">
        <v>15</v>
      </c>
      <c r="D9" s="17" t="s">
        <v>5</v>
      </c>
      <c r="E9" s="17" t="s">
        <v>6</v>
      </c>
      <c r="G9" s="9" t="s">
        <v>8</v>
      </c>
      <c r="H9" s="9"/>
      <c r="J9" s="10" t="s">
        <v>9</v>
      </c>
    </row>
    <row r="10" spans="1:10" x14ac:dyDescent="0.3">
      <c r="A10" s="1" t="s">
        <v>1</v>
      </c>
      <c r="B10" s="1">
        <v>262</v>
      </c>
      <c r="C10" s="1">
        <v>4834</v>
      </c>
      <c r="D10" s="1">
        <f>SUM(B10:C10)</f>
        <v>5096</v>
      </c>
      <c r="E10" s="2">
        <f>D10/D13</f>
        <v>0.72417223248543416</v>
      </c>
      <c r="G10" s="1" t="s">
        <v>1</v>
      </c>
      <c r="H10" s="2">
        <f>(B10/D10)</f>
        <v>5.1412872841444267E-2</v>
      </c>
      <c r="J10" s="2">
        <f>1-H10</f>
        <v>0.94858712715855575</v>
      </c>
    </row>
    <row r="11" spans="1:10" x14ac:dyDescent="0.3">
      <c r="A11" s="1" t="s">
        <v>2</v>
      </c>
      <c r="B11" s="1">
        <v>142</v>
      </c>
      <c r="C11" s="1">
        <v>1510</v>
      </c>
      <c r="D11" s="1">
        <f>SUM(B11:C11)</f>
        <v>1652</v>
      </c>
      <c r="E11" s="2">
        <f>D11/D13</f>
        <v>0.23475913031121218</v>
      </c>
      <c r="G11" s="1" t="s">
        <v>2</v>
      </c>
      <c r="H11" s="2">
        <f>(C11/D11)</f>
        <v>0.91404358353510895</v>
      </c>
      <c r="J11" s="2">
        <f t="shared" ref="J11:J12" si="3">1-H11</f>
        <v>8.595641646489105E-2</v>
      </c>
    </row>
    <row r="12" spans="1:10" x14ac:dyDescent="0.3">
      <c r="A12" s="11" t="s">
        <v>3</v>
      </c>
      <c r="B12" s="11">
        <v>136</v>
      </c>
      <c r="C12" s="11">
        <v>153</v>
      </c>
      <c r="D12" s="11">
        <f>SUM(B12:C12)</f>
        <v>289</v>
      </c>
      <c r="E12" s="12">
        <f>D12/D13</f>
        <v>4.10686372033537E-2</v>
      </c>
      <c r="G12" s="11" t="s">
        <v>3</v>
      </c>
      <c r="H12" s="12">
        <f>(C12/D12)</f>
        <v>0.52941176470588236</v>
      </c>
      <c r="J12" s="12">
        <f t="shared" si="3"/>
        <v>0.47058823529411764</v>
      </c>
    </row>
    <row r="13" spans="1:10" x14ac:dyDescent="0.3">
      <c r="A13" s="4" t="s">
        <v>5</v>
      </c>
      <c r="B13" s="5">
        <f>SUM(B10:B12)</f>
        <v>540</v>
      </c>
      <c r="C13" s="5">
        <f>SUM(C10:C12)</f>
        <v>6497</v>
      </c>
      <c r="D13" s="5">
        <f>SUM(D10:D12)</f>
        <v>7037</v>
      </c>
      <c r="E13" s="6">
        <f>SUM(E10:E12)</f>
        <v>1</v>
      </c>
    </row>
  </sheetData>
  <mergeCells count="4">
    <mergeCell ref="A1:E1"/>
    <mergeCell ref="G2:H2"/>
    <mergeCell ref="A8:E8"/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5" sqref="G5"/>
    </sheetView>
  </sheetViews>
  <sheetFormatPr defaultRowHeight="14.4" x14ac:dyDescent="0.3"/>
  <cols>
    <col min="1" max="1" width="12.6640625" style="1" bestFit="1" customWidth="1"/>
    <col min="2" max="2" width="10.88671875" style="1" bestFit="1" customWidth="1"/>
    <col min="3" max="3" width="17.88671875" style="1" bestFit="1" customWidth="1"/>
    <col min="4" max="4" width="7.77734375" style="1" customWidth="1"/>
    <col min="5" max="5" width="11.77734375" style="1" bestFit="1" customWidth="1"/>
    <col min="6" max="16384" width="8.88671875" style="1"/>
  </cols>
  <sheetData>
    <row r="1" spans="1:5" ht="15.6" x14ac:dyDescent="0.3">
      <c r="A1" s="3" t="s">
        <v>28</v>
      </c>
      <c r="B1" s="3"/>
      <c r="C1" s="3"/>
      <c r="D1" s="3"/>
      <c r="E1" s="3"/>
    </row>
    <row r="2" spans="1:5" x14ac:dyDescent="0.3">
      <c r="A2" s="17" t="s">
        <v>30</v>
      </c>
      <c r="B2" s="17" t="s">
        <v>4</v>
      </c>
      <c r="C2" s="17" t="s">
        <v>10</v>
      </c>
      <c r="D2" s="17" t="s">
        <v>5</v>
      </c>
      <c r="E2" s="17" t="s">
        <v>17</v>
      </c>
    </row>
    <row r="3" spans="1:5" x14ac:dyDescent="0.3">
      <c r="A3" s="1" t="s">
        <v>26</v>
      </c>
      <c r="B3" s="1">
        <v>212</v>
      </c>
      <c r="C3" s="1">
        <v>2502</v>
      </c>
      <c r="D3" s="1">
        <f>SUM(B3:C3)</f>
        <v>2714</v>
      </c>
      <c r="E3" s="2">
        <f>B3/D3</f>
        <v>7.8113485630066329E-2</v>
      </c>
    </row>
    <row r="4" spans="1:5" x14ac:dyDescent="0.3">
      <c r="A4" s="11" t="s">
        <v>27</v>
      </c>
      <c r="B4" s="11">
        <v>1858</v>
      </c>
      <c r="C4" s="11">
        <v>15967</v>
      </c>
      <c r="D4" s="11">
        <f>SUM(B4:C4)</f>
        <v>17825</v>
      </c>
      <c r="E4" s="12">
        <f>B4/D4</f>
        <v>0.10423562412342216</v>
      </c>
    </row>
    <row r="5" spans="1:5" x14ac:dyDescent="0.3">
      <c r="A5" s="4" t="s">
        <v>5</v>
      </c>
      <c r="B5" s="5">
        <v>2070</v>
      </c>
      <c r="C5" s="5">
        <v>18469</v>
      </c>
      <c r="D5" s="5">
        <f>SUM(D3:D4)</f>
        <v>20539</v>
      </c>
      <c r="E5" s="6">
        <f>SUM(E3:E4)</f>
        <v>0.1823491097534885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5" sqref="L15"/>
    </sheetView>
  </sheetViews>
  <sheetFormatPr defaultRowHeight="14.4" x14ac:dyDescent="0.3"/>
  <cols>
    <col min="1" max="1" width="10.5546875" style="1" bestFit="1" customWidth="1"/>
    <col min="2" max="2" width="12.33203125" style="1" bestFit="1" customWidth="1"/>
    <col min="3" max="16384" width="8.88671875" style="1"/>
  </cols>
  <sheetData>
    <row r="1" spans="1:3" x14ac:dyDescent="0.3">
      <c r="A1" s="17" t="s">
        <v>21</v>
      </c>
      <c r="B1" s="17" t="s">
        <v>22</v>
      </c>
      <c r="C1" s="17" t="s">
        <v>6</v>
      </c>
    </row>
    <row r="2" spans="1:3" x14ac:dyDescent="0.3">
      <c r="A2" s="1" t="s">
        <v>19</v>
      </c>
      <c r="B2" s="1">
        <v>3481</v>
      </c>
      <c r="C2" s="2">
        <f>B2/B4</f>
        <v>0.16946594615646754</v>
      </c>
    </row>
    <row r="3" spans="1:3" x14ac:dyDescent="0.3">
      <c r="A3" s="11" t="s">
        <v>20</v>
      </c>
      <c r="B3" s="11">
        <v>17060</v>
      </c>
      <c r="C3" s="12">
        <f>B3/B4</f>
        <v>0.8305340538435324</v>
      </c>
    </row>
    <row r="4" spans="1:3" x14ac:dyDescent="0.3">
      <c r="A4" s="4" t="s">
        <v>5</v>
      </c>
      <c r="B4" s="5">
        <v>20541</v>
      </c>
      <c r="C4" s="6">
        <f>SUM(C2:C3)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4.4" x14ac:dyDescent="0.3"/>
  <cols>
    <col min="1" max="1" width="10.77734375" style="1" bestFit="1" customWidth="1"/>
    <col min="2" max="2" width="10.88671875" style="1" bestFit="1" customWidth="1"/>
    <col min="3" max="3" width="17.88671875" style="1" bestFit="1" customWidth="1"/>
    <col min="4" max="4" width="7.88671875" style="1" customWidth="1"/>
    <col min="5" max="5" width="11.44140625" style="1" bestFit="1" customWidth="1"/>
    <col min="6" max="16384" width="8.88671875" style="1"/>
  </cols>
  <sheetData>
    <row r="1" spans="1:6" ht="15.6" x14ac:dyDescent="0.3">
      <c r="A1" s="3" t="s">
        <v>18</v>
      </c>
      <c r="B1" s="3"/>
      <c r="C1" s="3"/>
      <c r="D1" s="3"/>
      <c r="E1" s="3"/>
    </row>
    <row r="2" spans="1:6" x14ac:dyDescent="0.3">
      <c r="A2" s="19" t="s">
        <v>16</v>
      </c>
      <c r="B2" s="19" t="s">
        <v>4</v>
      </c>
      <c r="C2" s="19" t="s">
        <v>10</v>
      </c>
      <c r="D2" s="19" t="s">
        <v>5</v>
      </c>
      <c r="E2" s="17" t="s">
        <v>17</v>
      </c>
    </row>
    <row r="3" spans="1:6" x14ac:dyDescent="0.3">
      <c r="A3" s="7" t="s">
        <v>11</v>
      </c>
      <c r="B3" s="8">
        <v>480</v>
      </c>
      <c r="C3" s="8">
        <v>2344</v>
      </c>
      <c r="D3" s="8">
        <f>B3+C3</f>
        <v>2824</v>
      </c>
      <c r="E3" s="2">
        <f>B3/D3</f>
        <v>0.16997167138810199</v>
      </c>
      <c r="F3" s="2"/>
    </row>
    <row r="4" spans="1:6" x14ac:dyDescent="0.3">
      <c r="A4" s="7" t="s">
        <v>12</v>
      </c>
      <c r="B4" s="8">
        <v>1213</v>
      </c>
      <c r="C4" s="8">
        <v>10975</v>
      </c>
      <c r="D4" s="8">
        <f t="shared" ref="D4:D7" si="0">B4+C4</f>
        <v>12188</v>
      </c>
      <c r="E4" s="2">
        <f t="shared" ref="E4:E6" si="1">B4/D4</f>
        <v>9.952412208729898E-2</v>
      </c>
      <c r="F4" s="2"/>
    </row>
    <row r="5" spans="1:6" x14ac:dyDescent="0.3">
      <c r="A5" s="7" t="s">
        <v>13</v>
      </c>
      <c r="B5" s="8">
        <v>359</v>
      </c>
      <c r="C5" s="8">
        <v>4599</v>
      </c>
      <c r="D5" s="8">
        <f t="shared" si="0"/>
        <v>4958</v>
      </c>
      <c r="E5" s="2">
        <f t="shared" si="1"/>
        <v>7.2408229124647033E-2</v>
      </c>
      <c r="F5" s="2"/>
    </row>
    <row r="6" spans="1:6" x14ac:dyDescent="0.3">
      <c r="A6" s="14" t="s">
        <v>14</v>
      </c>
      <c r="B6" s="15">
        <v>18</v>
      </c>
      <c r="C6" s="15">
        <v>551</v>
      </c>
      <c r="D6" s="15">
        <f t="shared" si="0"/>
        <v>569</v>
      </c>
      <c r="E6" s="12">
        <f>B6/D6</f>
        <v>3.163444639718805E-2</v>
      </c>
      <c r="F6" s="2"/>
    </row>
    <row r="7" spans="1:6" x14ac:dyDescent="0.3">
      <c r="A7" s="13" t="s">
        <v>5</v>
      </c>
      <c r="B7" s="16">
        <f>SUM(B3:B6)</f>
        <v>2070</v>
      </c>
      <c r="C7" s="16">
        <f>SUM(C3:C6)</f>
        <v>18469</v>
      </c>
      <c r="D7" s="20">
        <f>SUM(D3:D6)</f>
        <v>20539</v>
      </c>
      <c r="E7" s="6">
        <f>SUM(B3:B6)/D7</f>
        <v>0.10078387458006718</v>
      </c>
    </row>
  </sheetData>
  <mergeCells count="1">
    <mergeCell ref="A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8" sqref="D8"/>
    </sheetView>
  </sheetViews>
  <sheetFormatPr defaultRowHeight="14.4" x14ac:dyDescent="0.3"/>
  <cols>
    <col min="1" max="2" width="10.5546875" style="1" bestFit="1" customWidth="1"/>
    <col min="3" max="3" width="17.44140625" style="1" bestFit="1" customWidth="1"/>
    <col min="4" max="4" width="8.88671875" style="1"/>
    <col min="5" max="5" width="11.77734375" style="1" bestFit="1" customWidth="1"/>
    <col min="6" max="16384" width="8.88671875" style="1"/>
  </cols>
  <sheetData>
    <row r="1" spans="1:5" ht="15.6" x14ac:dyDescent="0.3">
      <c r="A1" s="3" t="s">
        <v>32</v>
      </c>
      <c r="B1" s="3"/>
      <c r="C1" s="3"/>
      <c r="D1" s="3"/>
      <c r="E1" s="3"/>
    </row>
    <row r="2" spans="1:5" x14ac:dyDescent="0.3">
      <c r="A2" s="19" t="s">
        <v>16</v>
      </c>
      <c r="B2" s="19" t="s">
        <v>4</v>
      </c>
      <c r="C2" s="19" t="s">
        <v>10</v>
      </c>
      <c r="D2" s="19" t="s">
        <v>5</v>
      </c>
      <c r="E2" s="17" t="s">
        <v>17</v>
      </c>
    </row>
    <row r="3" spans="1:5" x14ac:dyDescent="0.3">
      <c r="A3" s="1" t="s">
        <v>11</v>
      </c>
      <c r="B3" s="1">
        <v>442</v>
      </c>
      <c r="C3" s="1">
        <v>2203</v>
      </c>
      <c r="D3" s="8">
        <f>B3+C3</f>
        <v>2645</v>
      </c>
      <c r="E3" s="2">
        <f>B3/D3</f>
        <v>0.1671077504725898</v>
      </c>
    </row>
    <row r="4" spans="1:5" x14ac:dyDescent="0.3">
      <c r="A4" s="1" t="s">
        <v>12</v>
      </c>
      <c r="B4" s="1">
        <v>1151</v>
      </c>
      <c r="C4" s="1">
        <v>10342</v>
      </c>
      <c r="D4" s="8">
        <f t="shared" ref="D4:D7" si="0">B4+C4</f>
        <v>11493</v>
      </c>
      <c r="E4" s="2">
        <f t="shared" ref="E4:E5" si="1">B4/D4</f>
        <v>0.10014791612285739</v>
      </c>
    </row>
    <row r="5" spans="1:5" x14ac:dyDescent="0.3">
      <c r="A5" s="1" t="s">
        <v>13</v>
      </c>
      <c r="B5" s="1">
        <v>337</v>
      </c>
      <c r="C5" s="1">
        <v>4323</v>
      </c>
      <c r="D5" s="8">
        <f t="shared" si="0"/>
        <v>4660</v>
      </c>
      <c r="E5" s="2">
        <f t="shared" si="1"/>
        <v>7.2317596566523604E-2</v>
      </c>
    </row>
    <row r="6" spans="1:5" x14ac:dyDescent="0.3">
      <c r="A6" s="11" t="s">
        <v>14</v>
      </c>
      <c r="B6" s="11">
        <v>18</v>
      </c>
      <c r="C6" s="11">
        <v>517</v>
      </c>
      <c r="D6" s="15">
        <f t="shared" si="0"/>
        <v>535</v>
      </c>
      <c r="E6" s="12">
        <f>B6/D6</f>
        <v>3.3644859813084113E-2</v>
      </c>
    </row>
    <row r="7" spans="1:5" x14ac:dyDescent="0.3">
      <c r="A7" s="4" t="s">
        <v>5</v>
      </c>
      <c r="B7" s="5">
        <f>SUM(B3:B6)</f>
        <v>1948</v>
      </c>
      <c r="C7" s="5">
        <f>SUM(C3:C6)</f>
        <v>17385</v>
      </c>
      <c r="D7" s="20">
        <f>SUM(D3:D6)</f>
        <v>19333</v>
      </c>
      <c r="E7" s="6">
        <f>SUM(B3:B6)/D7</f>
        <v>0.10076035793720581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8" sqref="D8"/>
    </sheetView>
  </sheetViews>
  <sheetFormatPr defaultRowHeight="14.4" x14ac:dyDescent="0.3"/>
  <cols>
    <col min="1" max="1" width="9.88671875" style="1" bestFit="1" customWidth="1"/>
    <col min="2" max="2" width="10.88671875" style="1" bestFit="1" customWidth="1"/>
    <col min="3" max="3" width="17.88671875" style="1" bestFit="1" customWidth="1"/>
    <col min="4" max="4" width="7.5546875" style="1" customWidth="1"/>
    <col min="5" max="5" width="11.77734375" style="1" bestFit="1" customWidth="1"/>
    <col min="6" max="9" width="8.88671875" style="1"/>
    <col min="10" max="11" width="10.5546875" style="1" bestFit="1" customWidth="1"/>
    <col min="12" max="12" width="17.44140625" style="1" bestFit="1" customWidth="1"/>
    <col min="13" max="16384" width="8.88671875" style="1"/>
  </cols>
  <sheetData>
    <row r="1" spans="1:5" ht="15.6" x14ac:dyDescent="0.3">
      <c r="A1" s="3" t="s">
        <v>31</v>
      </c>
      <c r="B1" s="3"/>
      <c r="C1" s="3"/>
      <c r="D1" s="3"/>
      <c r="E1" s="3"/>
    </row>
    <row r="2" spans="1:5" x14ac:dyDescent="0.3">
      <c r="A2" s="19" t="s">
        <v>16</v>
      </c>
      <c r="B2" s="19" t="s">
        <v>4</v>
      </c>
      <c r="C2" s="19" t="s">
        <v>10</v>
      </c>
      <c r="D2" s="19" t="s">
        <v>5</v>
      </c>
      <c r="E2" s="17" t="s">
        <v>17</v>
      </c>
    </row>
    <row r="3" spans="1:5" x14ac:dyDescent="0.3">
      <c r="A3" s="1" t="s">
        <v>11</v>
      </c>
      <c r="B3" s="1">
        <v>38</v>
      </c>
      <c r="C3" s="1">
        <v>141</v>
      </c>
      <c r="D3" s="8">
        <f>B3+C3</f>
        <v>179</v>
      </c>
      <c r="E3" s="2">
        <f>B3/D3</f>
        <v>0.21229050279329609</v>
      </c>
    </row>
    <row r="4" spans="1:5" x14ac:dyDescent="0.3">
      <c r="A4" s="1" t="s">
        <v>12</v>
      </c>
      <c r="B4" s="1">
        <v>62</v>
      </c>
      <c r="C4" s="1">
        <v>633</v>
      </c>
      <c r="D4" s="8">
        <f t="shared" ref="D4:D6" si="0">B4+C4</f>
        <v>695</v>
      </c>
      <c r="E4" s="2">
        <f t="shared" ref="E4:E5" si="1">B4/D4</f>
        <v>8.9208633093525183E-2</v>
      </c>
    </row>
    <row r="5" spans="1:5" x14ac:dyDescent="0.3">
      <c r="A5" s="1" t="s">
        <v>13</v>
      </c>
      <c r="B5" s="1">
        <v>22</v>
      </c>
      <c r="C5" s="1">
        <v>276</v>
      </c>
      <c r="D5" s="8">
        <f t="shared" si="0"/>
        <v>298</v>
      </c>
      <c r="E5" s="2">
        <f t="shared" si="1"/>
        <v>7.3825503355704702E-2</v>
      </c>
    </row>
    <row r="6" spans="1:5" x14ac:dyDescent="0.3">
      <c r="A6" s="11" t="s">
        <v>14</v>
      </c>
      <c r="B6" s="11">
        <v>0</v>
      </c>
      <c r="C6" s="11">
        <v>34</v>
      </c>
      <c r="D6" s="15">
        <f t="shared" si="0"/>
        <v>34</v>
      </c>
      <c r="E6" s="12">
        <f>B6/D6</f>
        <v>0</v>
      </c>
    </row>
    <row r="7" spans="1:5" x14ac:dyDescent="0.3">
      <c r="A7" s="4" t="s">
        <v>5</v>
      </c>
      <c r="B7" s="5">
        <f>SUM(B3:B6)</f>
        <v>122</v>
      </c>
      <c r="C7" s="5">
        <f>SUM(C3:C6)</f>
        <v>1084</v>
      </c>
      <c r="D7" s="20">
        <f>SUM(D3:D6)</f>
        <v>1206</v>
      </c>
      <c r="E7" s="6">
        <f>SUM(B3:B6)/D7</f>
        <v>0.1011608623548922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L11" sqref="L11"/>
    </sheetView>
  </sheetViews>
  <sheetFormatPr defaultRowHeight="14.4" x14ac:dyDescent="0.3"/>
  <cols>
    <col min="1" max="1" width="13.77734375" style="1" bestFit="1" customWidth="1"/>
    <col min="2" max="2" width="10.88671875" style="1" bestFit="1" customWidth="1"/>
    <col min="3" max="3" width="17.88671875" style="1" bestFit="1" customWidth="1"/>
    <col min="4" max="4" width="9.77734375" style="1" customWidth="1"/>
    <col min="5" max="5" width="11.77734375" style="1" bestFit="1" customWidth="1"/>
    <col min="6" max="16384" width="8.88671875" style="1"/>
  </cols>
  <sheetData>
    <row r="1" spans="1:6" ht="15.6" x14ac:dyDescent="0.3">
      <c r="A1" s="3" t="s">
        <v>25</v>
      </c>
      <c r="B1" s="3"/>
      <c r="C1" s="3"/>
      <c r="D1" s="3"/>
      <c r="E1" s="3"/>
    </row>
    <row r="2" spans="1:6" x14ac:dyDescent="0.3">
      <c r="A2" s="17" t="s">
        <v>29</v>
      </c>
      <c r="B2" s="17" t="s">
        <v>4</v>
      </c>
      <c r="C2" s="17" t="s">
        <v>10</v>
      </c>
      <c r="D2" s="17" t="s">
        <v>5</v>
      </c>
      <c r="E2" s="17" t="s">
        <v>17</v>
      </c>
    </row>
    <row r="3" spans="1:6" x14ac:dyDescent="0.3">
      <c r="A3" s="1" t="s">
        <v>23</v>
      </c>
      <c r="B3" s="1">
        <v>949</v>
      </c>
      <c r="C3" s="1">
        <v>13670</v>
      </c>
      <c r="D3" s="1">
        <f>SUM(B3:C3)</f>
        <v>14619</v>
      </c>
      <c r="E3" s="2">
        <f>B3/D3</f>
        <v>6.4915520897462206E-2</v>
      </c>
    </row>
    <row r="4" spans="1:6" x14ac:dyDescent="0.3">
      <c r="A4" s="11" t="s">
        <v>24</v>
      </c>
      <c r="B4" s="11">
        <v>1121</v>
      </c>
      <c r="C4" s="11">
        <v>4799</v>
      </c>
      <c r="D4" s="11">
        <f>SUM(B4:C4)</f>
        <v>5920</v>
      </c>
      <c r="E4" s="12">
        <f>B4/D4</f>
        <v>0.1893581081081081</v>
      </c>
    </row>
    <row r="5" spans="1:6" x14ac:dyDescent="0.3">
      <c r="A5" s="4" t="s">
        <v>5</v>
      </c>
      <c r="B5" s="5">
        <v>2070</v>
      </c>
      <c r="C5" s="5">
        <v>18469</v>
      </c>
      <c r="D5" s="5">
        <f>SUM(D3:D4)</f>
        <v>20539</v>
      </c>
      <c r="E5" s="6">
        <f>SUM(E3:E4)</f>
        <v>0.25427362900557032</v>
      </c>
      <c r="F5" s="5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Scores</vt:lpstr>
      <vt:lpstr>African-American Scores</vt:lpstr>
      <vt:lpstr>White Scores</vt:lpstr>
      <vt:lpstr>Effect of Marriage</vt:lpstr>
      <vt:lpstr>Difference between the sexes</vt:lpstr>
      <vt:lpstr>Age Groups</vt:lpstr>
      <vt:lpstr>Age Groups (No Priors)</vt:lpstr>
      <vt:lpstr>Age Groups (With Priors)</vt:lpstr>
      <vt:lpstr>Prior Prison or Jail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 Zulfiu</dc:creator>
  <cp:lastModifiedBy>Nol Zulfiu</cp:lastModifiedBy>
  <dcterms:created xsi:type="dcterms:W3CDTF">2018-04-04T02:29:10Z</dcterms:created>
  <dcterms:modified xsi:type="dcterms:W3CDTF">2018-04-05T15:06:21Z</dcterms:modified>
</cp:coreProperties>
</file>