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13_ncr:1_{22A8C542-D579-4C8C-8289-C517E73A73BE}" xr6:coauthVersionLast="47" xr6:coauthVersionMax="47" xr10:uidLastSave="{00000000-0000-0000-0000-000000000000}"/>
  <bookViews>
    <workbookView xWindow="-108" yWindow="-108" windowWidth="23256" windowHeight="13176" xr2:uid="{82316539-DB8C-4269-AB52-0AFF6118BC50}"/>
  </bookViews>
  <sheets>
    <sheet name="NUTRICION-A" sheetId="1" r:id="rId1"/>
    <sheet name="NUTRICION-B" sheetId="22" r:id="rId2"/>
    <sheet name="NUTRICION-C" sheetId="23" r:id="rId3"/>
    <sheet name="NUTRICION-I" sheetId="2" r:id="rId4"/>
    <sheet name="NUTRICION-Y" sheetId="24" r:id="rId5"/>
    <sheet name="NUTRICION-SY" sheetId="5" r:id="rId6"/>
    <sheet name="NUTRICION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C5" i="7"/>
  <c r="B5" i="7"/>
  <c r="D5" i="5"/>
  <c r="C5" i="5"/>
  <c r="B5" i="5"/>
  <c r="C5" i="24"/>
  <c r="D5" i="2"/>
  <c r="C5" i="2"/>
  <c r="B5" i="2"/>
  <c r="D5" i="23"/>
  <c r="C5" i="23"/>
  <c r="B5" i="23"/>
  <c r="D5" i="22"/>
  <c r="C5" i="22"/>
  <c r="B5" i="22"/>
  <c r="D5" i="1"/>
  <c r="C5" i="1"/>
  <c r="B5" i="1"/>
  <c r="D4" i="7"/>
  <c r="C4" i="7"/>
  <c r="B4" i="7"/>
  <c r="D4" i="5"/>
  <c r="C4" i="5"/>
  <c r="B4" i="5"/>
  <c r="D4" i="24"/>
  <c r="C4" i="24"/>
  <c r="B4" i="24"/>
  <c r="D4" i="2"/>
  <c r="C4" i="2"/>
  <c r="D4" i="23"/>
  <c r="C4" i="23"/>
  <c r="B4" i="23"/>
  <c r="D4" i="22"/>
  <c r="C4" i="22"/>
  <c r="B4" i="22"/>
  <c r="C4" i="1"/>
  <c r="D3" i="7"/>
  <c r="C3" i="7"/>
  <c r="B3" i="7"/>
  <c r="C3" i="5"/>
  <c r="B3" i="5"/>
  <c r="D3" i="1"/>
  <c r="D2" i="7"/>
  <c r="C2" i="7"/>
</calcChain>
</file>

<file path=xl/sharedStrings.xml><?xml version="1.0" encoding="utf-8"?>
<sst xmlns="http://schemas.openxmlformats.org/spreadsheetml/2006/main" count="28" uniqueCount="4">
  <si>
    <t>Año</t>
  </si>
  <si>
    <t>Obesidad</t>
  </si>
  <si>
    <t>Sobrepeso</t>
  </si>
  <si>
    <t>Desnutricion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</si>
</sst>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Fill="1" applyBorder="1"/>
    <xf numFmtId="0" fontId="1" fillId="0" borderId="0" xfId="0" applyFont="1" applyFill="1"/>
    <xf numFmtId="49" fontId="2" fillId="0" borderId="1" xfId="0" applyNumberFormat="1" applyFont="1" applyBorder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7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30" formatCode="@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BAJOPESO-G-style" pivot="0" count="3" xr9:uid="{64C23804-FCA6-4307-934A-45EC9D8E0E75}">
      <tableStyleElement type="headerRow" dxfId="72"/>
      <tableStyleElement type="firstRowStripe" dxfId="71"/>
      <tableStyleElement type="secondRow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A50DA-7A15-4717-91B5-A47591DB060F}" name="Table_10" displayName="Table_10" ref="A1:D5" headerRowDxfId="69" dataDxfId="67" totalsRowDxfId="66" headerRowBorderDxfId="68">
  <tableColumns count="4">
    <tableColumn id="1" xr3:uid="{F62C09A2-0113-4705-B3FC-869FC7DC07EC}" name="Año" dataDxfId="65"/>
    <tableColumn id="2" xr3:uid="{BE90DBB4-016C-46C6-96FB-B88E4F90EAFE}" name="Obesidad" dataDxfId="64"/>
    <tableColumn id="3" xr3:uid="{238895DB-5BCB-4847-8753-EECBD62B1D8C}" name="Sobrepeso" dataDxfId="63" totalsRowDxfId="62"/>
    <tableColumn id="4" xr3:uid="{60408338-C20A-48B8-939F-C548308278E8}" name="Desnutricion" dataDxfId="61" totalsRowDxfId="60"/>
  </tableColumns>
  <tableStyleInfo name="BAJOPESO-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3716E2-B063-4437-AC55-115EDD8CCF84}" name="Table_103" displayName="Table_103" ref="A1:D5" headerRowDxfId="59" dataDxfId="57" totalsRowDxfId="56" headerRowBorderDxfId="58">
  <tableColumns count="4">
    <tableColumn id="1" xr3:uid="{BDB2B0C6-B193-4619-9C5A-AE222486D7A8}" name="Año" dataDxfId="55"/>
    <tableColumn id="2" xr3:uid="{DAB42877-F1E6-450D-B746-15A67C114059}" name="Obesidad" dataDxfId="54"/>
    <tableColumn id="3" xr3:uid="{A6E57B94-A3F4-45A9-BDFB-963AC0D2868E}" name="Sobrepeso" dataDxfId="53" totalsRowDxfId="52"/>
    <tableColumn id="4" xr3:uid="{69C54F76-AFAE-49F6-B771-0546FC734270}" name="Desnutricion" dataDxfId="51" totalsRowDxfId="50"/>
  </tableColumns>
  <tableStyleInfo name="BAJOPESO-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212494-4056-4736-9C78-6B0D004F595A}" name="Table_1035" displayName="Table_1035" ref="A1:D5" headerRowDxfId="49" dataDxfId="47" totalsRowDxfId="46" headerRowBorderDxfId="48">
  <tableColumns count="4">
    <tableColumn id="1" xr3:uid="{F7CE0BC5-00F8-416C-98E0-048476EC6BA6}" name="Año" dataDxfId="45"/>
    <tableColumn id="2" xr3:uid="{76BE808B-E37C-44DD-9A34-270AAFC81A0A}" name="Obesidad" dataDxfId="44"/>
    <tableColumn id="3" xr3:uid="{E7344A71-1F53-4C79-A2DE-359AA3DEA070}" name="Sobrepeso" dataDxfId="43" totalsRowDxfId="42"/>
    <tableColumn id="4" xr3:uid="{589148E6-DB7F-4D2D-B9EE-4A46B6CE2C88}" name="Desnutricion" dataDxfId="41" totalsRowDxfId="40"/>
  </tableColumns>
  <tableStyleInfo name="BAJOPESO-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64A63-D61D-4397-A86F-51376BAA7277}" name="Table_104" displayName="Table_104" ref="A1:D5" headerRowDxfId="39" dataDxfId="37" totalsRowDxfId="36" headerRowBorderDxfId="38">
  <tableColumns count="4">
    <tableColumn id="1" xr3:uid="{2E094B3D-5B8F-4DF5-A5BB-E72805E05C6B}" name="Año" dataDxfId="35"/>
    <tableColumn id="2" xr3:uid="{9B640FB9-CFE2-4F83-9C42-171875E4BE2F}" name="Obesidad" dataDxfId="34"/>
    <tableColumn id="3" xr3:uid="{F578EC1A-0834-4EA6-945F-51EA493F9912}" name="Sobrepeso" dataDxfId="33" totalsRowDxfId="32"/>
    <tableColumn id="4" xr3:uid="{58B51397-70ED-428C-88FC-2C8FD87A03BC}" name="Desnutricion" dataDxfId="31" totalsRowDxfId="30"/>
  </tableColumns>
  <tableStyleInfo name="BAJOPESO-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B25032-FEB6-41B6-BFEF-DE3BF8C73164}" name="Table_10356" displayName="Table_10356" ref="A1:D5" headerRowDxfId="29" dataDxfId="27" totalsRowDxfId="26" headerRowBorderDxfId="28">
  <tableColumns count="4">
    <tableColumn id="1" xr3:uid="{8DADCC1E-8CD0-4F11-B61C-4D0AEBF36B4C}" name="Año" dataDxfId="25"/>
    <tableColumn id="2" xr3:uid="{9EC167A1-FEBE-4369-9DAF-9FF39877B572}" name="Obesidad" dataDxfId="24"/>
    <tableColumn id="3" xr3:uid="{D4318144-FF30-42C8-BD58-076838E3359E}" name="Sobrepeso" dataDxfId="23" totalsRowDxfId="22"/>
    <tableColumn id="4" xr3:uid="{F4803A54-9D90-4721-B041-A8F5CFFCBD13}" name="Desnutricion" dataDxfId="21" totalsRowDxfId="20"/>
  </tableColumns>
  <tableStyleInfo name="BAJOPESO-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BC061-19D7-4A37-AC65-23BD5465655E}" name="Table_107" displayName="Table_107" ref="A1:D5" headerRowDxfId="19" dataDxfId="17" totalsRowDxfId="16" headerRowBorderDxfId="18">
  <tableColumns count="4">
    <tableColumn id="1" xr3:uid="{0EBF208F-C282-4494-8A19-AFAC9AF65CC8}" name="Año" dataDxfId="15"/>
    <tableColumn id="2" xr3:uid="{431F4296-BC62-453C-A433-9A4E79251FF8}" name="Obesidad" dataDxfId="14"/>
    <tableColumn id="3" xr3:uid="{A48575DA-0467-4201-BCAE-B13D26C0E0B1}" name="Sobrepeso" dataDxfId="13" totalsRowDxfId="12"/>
    <tableColumn id="4" xr3:uid="{42F800F1-FCB7-4350-81C3-BD278B673020}" name="Desnutricion" dataDxfId="11" totalsRowDxfId="10"/>
  </tableColumns>
  <tableStyleInfo name="BAJOPESO-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811E53-773D-420C-BF3A-DBAFF287E6A8}" name="Table_109" displayName="Table_109" ref="A1:D5" headerRowDxfId="9" dataDxfId="7" totalsRowDxfId="6" headerRowBorderDxfId="8">
  <tableColumns count="4">
    <tableColumn id="1" xr3:uid="{E85731B9-E4DA-448D-8D72-A620F84A5F77}" name="Año" dataDxfId="5"/>
    <tableColumn id="2" xr3:uid="{2740F2A3-C39B-46A3-91C2-CCC8C89B65A9}" name="Obesidad" dataDxfId="4"/>
    <tableColumn id="3" xr3:uid="{4DBE28C1-0A46-4D67-B79B-AC433E5825C6}" name="Sobrepeso" dataDxfId="3" totalsRowDxfId="2"/>
    <tableColumn id="4" xr3:uid="{549D6220-DEE3-413A-811B-BC9A5166C5E4}" name="Desnutricion" dataDxfId="1" totalsRowDxfId="0"/>
  </tableColumns>
  <tableStyleInfo name="BAJOPESO-G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99BE-E681-4859-A2F5-E22C2039038A}">
  <dimension ref="A1:D5"/>
  <sheetViews>
    <sheetView tabSelected="1" workbookViewId="0">
      <selection activeCell="D6" sqref="D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30</v>
      </c>
      <c r="C2" s="4">
        <v>87</v>
      </c>
      <c r="D2" s="4">
        <v>22</v>
      </c>
    </row>
    <row r="3" spans="1:4" x14ac:dyDescent="0.3">
      <c r="A3" s="1">
        <v>2021</v>
      </c>
      <c r="B3" s="2">
        <v>26</v>
      </c>
      <c r="C3" s="4">
        <v>86</v>
      </c>
      <c r="D3" s="4">
        <f>24</f>
        <v>24</v>
      </c>
    </row>
    <row r="4" spans="1:4" x14ac:dyDescent="0.3">
      <c r="A4" s="1">
        <v>2022</v>
      </c>
      <c r="B4" s="2">
        <v>27</v>
      </c>
      <c r="C4" s="4">
        <f>85</f>
        <v>85</v>
      </c>
      <c r="D4" s="4">
        <v>24</v>
      </c>
    </row>
    <row r="5" spans="1:4" x14ac:dyDescent="0.3">
      <c r="A5" s="1">
        <v>2023</v>
      </c>
      <c r="B5" s="2">
        <f>13</f>
        <v>13</v>
      </c>
      <c r="C5" s="4">
        <f>58</f>
        <v>58</v>
      </c>
      <c r="D5" s="4">
        <f>23</f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D54B-E0A2-4B70-AE99-0E7D9F4A8C20}">
  <dimension ref="A1:D5"/>
  <sheetViews>
    <sheetView workbookViewId="0">
      <selection activeCell="D6" sqref="D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21</v>
      </c>
      <c r="C2" s="4">
        <v>58</v>
      </c>
      <c r="D2" s="4">
        <v>31</v>
      </c>
    </row>
    <row r="3" spans="1:4" x14ac:dyDescent="0.3">
      <c r="A3" s="1">
        <v>2021</v>
      </c>
      <c r="B3" s="2">
        <v>14</v>
      </c>
      <c r="C3" s="4">
        <v>56</v>
      </c>
      <c r="D3" s="4">
        <v>30</v>
      </c>
    </row>
    <row r="4" spans="1:4" x14ac:dyDescent="0.3">
      <c r="A4" s="1">
        <v>2022</v>
      </c>
      <c r="B4" s="2">
        <f>20</f>
        <v>20</v>
      </c>
      <c r="C4" s="4">
        <f>57</f>
        <v>57</v>
      </c>
      <c r="D4" s="4">
        <f>26</f>
        <v>26</v>
      </c>
    </row>
    <row r="5" spans="1:4" x14ac:dyDescent="0.3">
      <c r="A5" s="1">
        <v>2023</v>
      </c>
      <c r="B5" s="2">
        <f>13</f>
        <v>13</v>
      </c>
      <c r="C5" s="4">
        <f>35</f>
        <v>35</v>
      </c>
      <c r="D5" s="4">
        <f>23</f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7192-3BFA-41E4-80AD-C2DEC1CB3E13}">
  <dimension ref="A1:D5"/>
  <sheetViews>
    <sheetView workbookViewId="0">
      <selection activeCell="D6" sqref="D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13</v>
      </c>
      <c r="C2" s="4">
        <v>30</v>
      </c>
      <c r="D2" s="4">
        <v>4</v>
      </c>
    </row>
    <row r="3" spans="1:4" x14ac:dyDescent="0.3">
      <c r="A3" s="1">
        <v>2021</v>
      </c>
      <c r="B3" s="2">
        <v>4</v>
      </c>
      <c r="C3" s="4">
        <v>26</v>
      </c>
      <c r="D3" s="4">
        <v>12</v>
      </c>
    </row>
    <row r="4" spans="1:4" x14ac:dyDescent="0.3">
      <c r="A4" s="1">
        <v>2022</v>
      </c>
      <c r="B4" s="2">
        <f>13</f>
        <v>13</v>
      </c>
      <c r="C4" s="4">
        <f>22</f>
        <v>22</v>
      </c>
      <c r="D4" s="4">
        <f>9</f>
        <v>9</v>
      </c>
    </row>
    <row r="5" spans="1:4" x14ac:dyDescent="0.3">
      <c r="A5" s="1">
        <v>2023</v>
      </c>
      <c r="B5" s="2">
        <f>9</f>
        <v>9</v>
      </c>
      <c r="C5" s="4">
        <f>15</f>
        <v>15</v>
      </c>
      <c r="D5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D7BF-E9A1-440C-9460-284B4D464A22}">
  <dimension ref="A1:D5"/>
  <sheetViews>
    <sheetView workbookViewId="0">
      <selection activeCell="D6" sqref="D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8</v>
      </c>
      <c r="C2" s="4">
        <v>19</v>
      </c>
      <c r="D2" s="4">
        <v>9</v>
      </c>
    </row>
    <row r="3" spans="1:4" x14ac:dyDescent="0.3">
      <c r="A3" s="1">
        <v>2021</v>
      </c>
      <c r="B3" s="2">
        <v>6</v>
      </c>
      <c r="C3" s="4">
        <v>20</v>
      </c>
      <c r="D3" s="4">
        <v>10</v>
      </c>
    </row>
    <row r="4" spans="1:4" x14ac:dyDescent="0.3">
      <c r="A4" s="1">
        <v>2022</v>
      </c>
      <c r="B4" s="2">
        <v>6</v>
      </c>
      <c r="C4" s="4">
        <f>20</f>
        <v>20</v>
      </c>
      <c r="D4" s="4">
        <f>18</f>
        <v>18</v>
      </c>
    </row>
    <row r="5" spans="1:4" x14ac:dyDescent="0.3">
      <c r="A5" s="1">
        <v>2023</v>
      </c>
      <c r="B5" s="2">
        <f>3</f>
        <v>3</v>
      </c>
      <c r="C5" s="4">
        <f>24</f>
        <v>24</v>
      </c>
      <c r="D5" s="4">
        <f>8</f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0AF2-F71C-43CA-886C-466B5AE95E44}">
  <dimension ref="A1:D5"/>
  <sheetViews>
    <sheetView workbookViewId="0">
      <selection activeCell="E5" sqref="E5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1</v>
      </c>
      <c r="C2" s="4">
        <v>3</v>
      </c>
      <c r="D2" s="4">
        <v>4</v>
      </c>
    </row>
    <row r="3" spans="1:4" x14ac:dyDescent="0.3">
      <c r="A3" s="1">
        <v>2021</v>
      </c>
      <c r="B3" s="2">
        <v>0</v>
      </c>
      <c r="C3" s="4">
        <v>3</v>
      </c>
      <c r="D3" s="4">
        <v>1</v>
      </c>
    </row>
    <row r="4" spans="1:4" x14ac:dyDescent="0.3">
      <c r="A4" s="1">
        <v>2022</v>
      </c>
      <c r="B4" s="2">
        <f>1</f>
        <v>1</v>
      </c>
      <c r="C4" s="4">
        <f>5</f>
        <v>5</v>
      </c>
      <c r="D4" s="4">
        <f>2</f>
        <v>2</v>
      </c>
    </row>
    <row r="5" spans="1:4" x14ac:dyDescent="0.3">
      <c r="A5" s="1">
        <v>2023</v>
      </c>
      <c r="B5" s="2">
        <v>1</v>
      </c>
      <c r="C5" s="4">
        <f>6</f>
        <v>6</v>
      </c>
      <c r="D5" s="4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4E57-B418-4990-8BD6-DB6F47CA2D17}">
  <dimension ref="A1:D5"/>
  <sheetViews>
    <sheetView workbookViewId="0">
      <selection activeCell="D6" sqref="D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73</v>
      </c>
      <c r="C2" s="4">
        <v>197</v>
      </c>
      <c r="D2" s="4">
        <v>70</v>
      </c>
    </row>
    <row r="3" spans="1:4" x14ac:dyDescent="0.3">
      <c r="A3" s="1">
        <v>2021</v>
      </c>
      <c r="B3" s="2">
        <f>50</f>
        <v>50</v>
      </c>
      <c r="C3" s="4">
        <f>191</f>
        <v>191</v>
      </c>
      <c r="D3" s="4">
        <v>77</v>
      </c>
    </row>
    <row r="4" spans="1:4" x14ac:dyDescent="0.3">
      <c r="A4" s="1">
        <v>2022</v>
      </c>
      <c r="B4" s="2">
        <f>67</f>
        <v>67</v>
      </c>
      <c r="C4" s="4">
        <f>189</f>
        <v>189</v>
      </c>
      <c r="D4" s="4">
        <f>79</f>
        <v>79</v>
      </c>
    </row>
    <row r="5" spans="1:4" x14ac:dyDescent="0.3">
      <c r="A5" s="1">
        <v>2023</v>
      </c>
      <c r="B5" s="2">
        <f>39</f>
        <v>39</v>
      </c>
      <c r="C5" s="4">
        <f>138</f>
        <v>138</v>
      </c>
      <c r="D5" s="4">
        <f>58</f>
        <v>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35CF-D06C-4B2C-9805-4F992551161F}">
  <dimension ref="A1:D5"/>
  <sheetViews>
    <sheetView workbookViewId="0">
      <selection activeCell="D6" sqref="D6"/>
    </sheetView>
  </sheetViews>
  <sheetFormatPr baseColWidth="10"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>
        <v>2020</v>
      </c>
      <c r="B2" s="2">
        <v>736</v>
      </c>
      <c r="C2" s="4">
        <f>2471</f>
        <v>2471</v>
      </c>
      <c r="D2" s="4">
        <f>921</f>
        <v>921</v>
      </c>
    </row>
    <row r="3" spans="1:4" x14ac:dyDescent="0.3">
      <c r="A3" s="1">
        <v>2021</v>
      </c>
      <c r="B3" s="2">
        <f>672</f>
        <v>672</v>
      </c>
      <c r="C3" s="4">
        <f>2290</f>
        <v>2290</v>
      </c>
      <c r="D3" s="4">
        <f>918</f>
        <v>918</v>
      </c>
    </row>
    <row r="4" spans="1:4" x14ac:dyDescent="0.3">
      <c r="A4" s="1">
        <v>2022</v>
      </c>
      <c r="B4" s="5">
        <f>670</f>
        <v>670</v>
      </c>
      <c r="C4" s="4">
        <f>2142</f>
        <v>2142</v>
      </c>
      <c r="D4" s="4">
        <f>844</f>
        <v>844</v>
      </c>
    </row>
    <row r="5" spans="1:4" x14ac:dyDescent="0.3">
      <c r="A5" s="1">
        <v>2023</v>
      </c>
      <c r="B5" s="2">
        <f>497</f>
        <v>497</v>
      </c>
      <c r="C5" s="4">
        <f>1927</f>
        <v>1927</v>
      </c>
      <c r="D5" s="4">
        <f>883</f>
        <v>883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NUTRICION-A</vt:lpstr>
      <vt:lpstr>NUTRICION-B</vt:lpstr>
      <vt:lpstr>NUTRICION-C</vt:lpstr>
      <vt:lpstr>NUTRICION-I</vt:lpstr>
      <vt:lpstr>NUTRICION-Y</vt:lpstr>
      <vt:lpstr>NUTRICION-SY</vt:lpstr>
      <vt:lpstr>NUTRICION-LP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2024-07-12T04:03:48Z</dcterms:created>
  <dcterms:modified xsi:type="dcterms:W3CDTF">2024-09-25T18:13:40Z</dcterms:modified>
</cp:coreProperties>
</file>