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PERTENSION-A" sheetId="1" r:id="rId4"/>
    <sheet state="visible" name="HIPERTENSION-B" sheetId="2" r:id="rId5"/>
    <sheet state="visible" name="HIPERTENSION-C" sheetId="3" r:id="rId6"/>
    <sheet state="visible" name="HIPERTENSION-I" sheetId="4" r:id="rId7"/>
    <sheet state="visible" name="HIPERTENSION-Y" sheetId="5" r:id="rId8"/>
    <sheet state="visible" name="HIPERTENSION-SY" sheetId="6" r:id="rId9"/>
    <sheet state="visible" name="HIPERTENSION-LP" sheetId="7" r:id="rId10"/>
  </sheets>
  <definedNames/>
  <calcPr/>
  <extLst>
    <ext uri="GoogleSheetsCustomDataVersion2">
      <go:sheetsCustomData xmlns:go="http://customooxmlschemas.google.com/" r:id="rId11" roundtripDataChecksum="AmW14OzlAdlhXHu1FMrMVH10Nsfb+xfQS3xgMRnrMzA="/>
    </ext>
  </extLst>
</workbook>
</file>

<file path=xl/sharedStrings.xml><?xml version="1.0" encoding="utf-8"?>
<sst xmlns="http://schemas.openxmlformats.org/spreadsheetml/2006/main" count="147" uniqueCount="15">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</sst>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b/>
      <sz val="10.0"/>
      <color rgb="FFFFFFFF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7">
    <tableStyle count="3" pivot="0" name="HIPERTENSION-A-style">
      <tableStyleElement dxfId="1" type="headerRow"/>
      <tableStyleElement dxfId="2" type="firstRowStripe"/>
      <tableStyleElement dxfId="3" type="secondRowStripe"/>
    </tableStyle>
    <tableStyle count="3" pivot="0" name="HIPERTENSION-B-style">
      <tableStyleElement dxfId="1" type="headerRow"/>
      <tableStyleElement dxfId="2" type="firstRowStripe"/>
      <tableStyleElement dxfId="3" type="secondRowStripe"/>
    </tableStyle>
    <tableStyle count="3" pivot="0" name="HIPERTENSION-C-style">
      <tableStyleElement dxfId="1" type="headerRow"/>
      <tableStyleElement dxfId="2" type="firstRowStripe"/>
      <tableStyleElement dxfId="3" type="secondRowStripe"/>
    </tableStyle>
    <tableStyle count="3" pivot="0" name="HIPERTENSION-I-style">
      <tableStyleElement dxfId="1" type="headerRow"/>
      <tableStyleElement dxfId="2" type="firstRowStripe"/>
      <tableStyleElement dxfId="3" type="secondRowStripe"/>
    </tableStyle>
    <tableStyle count="3" pivot="0" name="HIPERTENSION-Y-style">
      <tableStyleElement dxfId="1" type="headerRow"/>
      <tableStyleElement dxfId="2" type="firstRowStripe"/>
      <tableStyleElement dxfId="3" type="secondRowStripe"/>
    </tableStyle>
    <tableStyle count="3" pivot="0" name="HIPERTENSION-SY-style">
      <tableStyleElement dxfId="1" type="headerRow"/>
      <tableStyleElement dxfId="2" type="firstRowStripe"/>
      <tableStyleElement dxfId="3" type="secondRowStripe"/>
    </tableStyle>
    <tableStyle count="3" pivot="0" name="HIPERTENSION-L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A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B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C-style" showColumnStripes="0" showFirstColumn="1" showLastColumn="1" showRowStripes="1"/>
</table>
</file>

<file path=xl/tables/table4.xml><?xml version="1.0" encoding="utf-8"?>
<table xmlns="http://schemas.openxmlformats.org/spreadsheetml/2006/main" ref="A1:M9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I-style" showColumnStripes="0" showFirstColumn="1" showLastColumn="1" showRowStripes="1"/>
</table>
</file>

<file path=xl/tables/table5.xml><?xml version="1.0" encoding="utf-8"?>
<table xmlns="http://schemas.openxmlformats.org/spreadsheetml/2006/main" ref="A1:M9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Y-style" showColumnStripes="0" showFirstColumn="1" showLastColumn="1" showRowStripes="1"/>
</table>
</file>

<file path=xl/tables/table6.xml><?xml version="1.0" encoding="utf-8"?>
<table xmlns="http://schemas.openxmlformats.org/spreadsheetml/2006/main" ref="A1:M9" displayName="Table_6" name="Table_6" id="6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SY-style" showColumnStripes="0" showFirstColumn="1" showLastColumn="1" showRowStripes="1"/>
</table>
</file>

<file path=xl/tables/table7.xml><?xml version="1.0" encoding="utf-8"?>
<table xmlns="http://schemas.openxmlformats.org/spreadsheetml/2006/main" ref="A1:M9" displayName="Table_7" name="Table_7" id="7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L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14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1.0</v>
      </c>
      <c r="H2" s="3">
        <v>0.0</v>
      </c>
      <c r="I2" s="3">
        <v>12.0</v>
      </c>
      <c r="J2" s="3">
        <v>9.0</v>
      </c>
      <c r="K2" s="3">
        <v>21.0</v>
      </c>
      <c r="L2" s="3">
        <v>84.0</v>
      </c>
      <c r="M2" s="3">
        <f t="shared" ref="M2:M9" si="1">SUM(C2:L2)</f>
        <v>127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2.0</v>
      </c>
      <c r="I3" s="3">
        <v>23.0</v>
      </c>
      <c r="J3" s="3">
        <v>32.0</v>
      </c>
      <c r="K3" s="3">
        <v>30.0</v>
      </c>
      <c r="L3" s="3">
        <v>88.0</v>
      </c>
      <c r="M3" s="3">
        <f t="shared" si="1"/>
        <v>175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1.0</v>
      </c>
      <c r="H4" s="3">
        <v>3.0</v>
      </c>
      <c r="I4" s="3">
        <v>18.0</v>
      </c>
      <c r="J4" s="3">
        <v>14.0</v>
      </c>
      <c r="K4" s="3">
        <v>32.0</v>
      </c>
      <c r="L4" s="3">
        <v>123.0</v>
      </c>
      <c r="M4" s="3">
        <f t="shared" si="1"/>
        <v>191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3.0</v>
      </c>
      <c r="I5" s="3">
        <v>27.0</v>
      </c>
      <c r="J5" s="3">
        <v>33.0</v>
      </c>
      <c r="K5" s="3">
        <v>34.0</v>
      </c>
      <c r="L5" s="3">
        <v>120.0</v>
      </c>
      <c r="M5" s="3">
        <f t="shared" si="1"/>
        <v>217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21.0</v>
      </c>
      <c r="J6" s="3">
        <v>14.0</v>
      </c>
      <c r="K6" s="3">
        <v>30.0</v>
      </c>
      <c r="L6" s="3">
        <v>113.0</v>
      </c>
      <c r="M6" s="3">
        <f t="shared" si="1"/>
        <v>178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39.0</v>
      </c>
      <c r="J7" s="3">
        <v>35.0</v>
      </c>
      <c r="K7" s="3">
        <v>57.0</v>
      </c>
      <c r="L7" s="3">
        <v>130.0</v>
      </c>
      <c r="M7" s="3">
        <f t="shared" si="1"/>
        <v>261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1.0</v>
      </c>
      <c r="G8" s="3">
        <v>1.0</v>
      </c>
      <c r="H8" s="3">
        <v>0.0</v>
      </c>
      <c r="I8" s="3">
        <v>21.0</v>
      </c>
      <c r="J8" s="3">
        <v>23.0</v>
      </c>
      <c r="K8" s="3">
        <v>54.0</v>
      </c>
      <c r="L8" s="3">
        <v>142.0</v>
      </c>
      <c r="M8" s="3">
        <f t="shared" si="1"/>
        <v>242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0.0</v>
      </c>
      <c r="G9" s="3">
        <v>3.0</v>
      </c>
      <c r="H9" s="3">
        <v>1.0</v>
      </c>
      <c r="I9" s="3">
        <v>38.0</v>
      </c>
      <c r="J9" s="3">
        <v>44.0</v>
      </c>
      <c r="K9" s="3">
        <v>52.0</v>
      </c>
      <c r="L9" s="3">
        <v>143.0</v>
      </c>
      <c r="M9" s="3">
        <f t="shared" si="1"/>
        <v>281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1.0</v>
      </c>
      <c r="I2" s="3">
        <v>11.0</v>
      </c>
      <c r="J2" s="3">
        <v>24.0</v>
      </c>
      <c r="K2" s="3">
        <v>38.0</v>
      </c>
      <c r="L2" s="3">
        <v>145.0</v>
      </c>
      <c r="M2" s="3">
        <f>SUM('HIPERTENSION-B'!$C2:$L2)</f>
        <v>219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24.0</v>
      </c>
      <c r="J3" s="3">
        <v>53.0</v>
      </c>
      <c r="K3" s="3">
        <v>61.0</v>
      </c>
      <c r="L3" s="3">
        <v>143.0</v>
      </c>
      <c r="M3" s="3">
        <f>SUM('HIPERTENSION-B'!$C3:$L3)</f>
        <v>281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3.0</v>
      </c>
      <c r="I4" s="3">
        <f>12</f>
        <v>12</v>
      </c>
      <c r="J4" s="3">
        <f>15</f>
        <v>15</v>
      </c>
      <c r="K4" s="3">
        <f>48</f>
        <v>48</v>
      </c>
      <c r="L4" s="3">
        <f>171</f>
        <v>171</v>
      </c>
      <c r="M4" s="3">
        <f>SUM('HIPERTENSION-B'!$C4:$L4)</f>
        <v>249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3.0</v>
      </c>
      <c r="I5" s="3">
        <v>21.0</v>
      </c>
      <c r="J5" s="3">
        <f>45</f>
        <v>45</v>
      </c>
      <c r="K5" s="3">
        <f>58</f>
        <v>58</v>
      </c>
      <c r="L5" s="3">
        <f>182</f>
        <v>182</v>
      </c>
      <c r="M5" s="3">
        <f>SUM('HIPERTENSION-B'!$C5:$L5)</f>
        <v>309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1.0</v>
      </c>
      <c r="I6" s="3">
        <f>16</f>
        <v>16</v>
      </c>
      <c r="J6" s="3">
        <f>10</f>
        <v>10</v>
      </c>
      <c r="K6" s="3">
        <f>50</f>
        <v>50</v>
      </c>
      <c r="L6" s="3">
        <f>216</f>
        <v>216</v>
      </c>
      <c r="M6" s="3">
        <f>SUM('HIPERTENSION-B'!$C6:$L6)</f>
        <v>293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1.0</v>
      </c>
      <c r="I7" s="3">
        <f>34</f>
        <v>34</v>
      </c>
      <c r="J7" s="3">
        <f>47</f>
        <v>47</v>
      </c>
      <c r="K7" s="3">
        <f>78</f>
        <v>78</v>
      </c>
      <c r="L7" s="3">
        <f>227</f>
        <v>227</v>
      </c>
      <c r="M7" s="3">
        <f>SUM('HIPERTENSION-B'!$C7:$L7)</f>
        <v>387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1.0</v>
      </c>
      <c r="I8" s="3">
        <v>10.0</v>
      </c>
      <c r="J8" s="3">
        <v>23.0</v>
      </c>
      <c r="K8" s="3">
        <v>54.0</v>
      </c>
      <c r="L8" s="3">
        <v>261.0</v>
      </c>
      <c r="M8" s="3">
        <f>SUM('HIPERTENSION-B'!$C8:$L8)</f>
        <v>349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2.0</v>
      </c>
      <c r="I9" s="3">
        <v>20.0</v>
      </c>
      <c r="J9" s="3">
        <v>55.0</v>
      </c>
      <c r="K9" s="3">
        <v>92.0</v>
      </c>
      <c r="L9" s="3">
        <v>250.0</v>
      </c>
      <c r="M9" s="3">
        <f>SUM('HIPERTENSION-B'!$C9:$L9)</f>
        <v>419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1.0</v>
      </c>
      <c r="H2" s="3">
        <v>0.0</v>
      </c>
      <c r="I2" s="3">
        <v>6.0</v>
      </c>
      <c r="J2" s="3">
        <f>7</f>
        <v>7</v>
      </c>
      <c r="K2" s="3">
        <f>11</f>
        <v>11</v>
      </c>
      <c r="L2" s="3">
        <f>63</f>
        <v>63</v>
      </c>
      <c r="M2" s="3">
        <f>SUM('HIPERTENSION-C'!$C2:$L2)</f>
        <v>88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15.0</v>
      </c>
      <c r="J3" s="3">
        <f>10</f>
        <v>10</v>
      </c>
      <c r="K3" s="3">
        <f>17</f>
        <v>17</v>
      </c>
      <c r="L3" s="3">
        <f>81</f>
        <v>81</v>
      </c>
      <c r="M3" s="3">
        <f>SUM('HIPERTENSION-C'!$C3:$L3)</f>
        <v>123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f>8</f>
        <v>8</v>
      </c>
      <c r="J4" s="3">
        <f>12</f>
        <v>12</v>
      </c>
      <c r="K4" s="3">
        <f>18</f>
        <v>18</v>
      </c>
      <c r="L4" s="3">
        <f>117</f>
        <v>117</v>
      </c>
      <c r="M4" s="3">
        <f>SUM('HIPERTENSION-C'!$C4:$L4)</f>
        <v>155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f>16</f>
        <v>16</v>
      </c>
      <c r="J5" s="3">
        <f>14</f>
        <v>14</v>
      </c>
      <c r="K5" s="3">
        <f>34</f>
        <v>34</v>
      </c>
      <c r="L5" s="3">
        <f>118</f>
        <v>118</v>
      </c>
      <c r="M5" s="3">
        <f>SUM('HIPERTENSION-C'!$C5:$L5)</f>
        <v>182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10.0</v>
      </c>
      <c r="J6" s="3">
        <f>19</f>
        <v>19</v>
      </c>
      <c r="K6" s="3">
        <f>38</f>
        <v>38</v>
      </c>
      <c r="L6" s="3">
        <f>165</f>
        <v>165</v>
      </c>
      <c r="M6" s="3">
        <f>SUM('HIPERTENSION-C'!$C6:$L6)</f>
        <v>232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1.0</v>
      </c>
      <c r="I7" s="3">
        <v>19.0</v>
      </c>
      <c r="J7" s="3">
        <f>38</f>
        <v>38</v>
      </c>
      <c r="K7" s="3">
        <f>59</f>
        <v>59</v>
      </c>
      <c r="L7" s="3">
        <f>220</f>
        <v>220</v>
      </c>
      <c r="M7" s="3">
        <f>SUM('HIPERTENSION-C'!$C7:$L7)</f>
        <v>337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10.0</v>
      </c>
      <c r="J8" s="3">
        <v>19.0</v>
      </c>
      <c r="K8" s="3">
        <v>32.0</v>
      </c>
      <c r="L8" s="3">
        <v>190.0</v>
      </c>
      <c r="M8" s="3">
        <f>SUM('HIPERTENSION-C'!$C8:$L8)</f>
        <v>251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1.0</v>
      </c>
      <c r="G9" s="3">
        <v>0.0</v>
      </c>
      <c r="H9" s="3">
        <v>0.0</v>
      </c>
      <c r="I9" s="3">
        <v>18.0</v>
      </c>
      <c r="J9" s="3">
        <v>32.0</v>
      </c>
      <c r="K9" s="3">
        <v>75.0</v>
      </c>
      <c r="L9" s="3">
        <v>200.0</v>
      </c>
      <c r="M9" s="3">
        <f>SUM('HIPERTENSION-C'!$C9:$L9)</f>
        <v>326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12.0</v>
      </c>
      <c r="J2" s="3">
        <f>23</f>
        <v>23</v>
      </c>
      <c r="K2" s="3">
        <f>37</f>
        <v>37</v>
      </c>
      <c r="L2" s="3">
        <f>227</f>
        <v>227</v>
      </c>
      <c r="M2" s="3">
        <f t="shared" ref="M2:M9" si="1">SUM(C2:L2)</f>
        <v>299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0.0</v>
      </c>
      <c r="G3" s="3">
        <v>1.0</v>
      </c>
      <c r="H3" s="3">
        <v>0.0</v>
      </c>
      <c r="I3" s="3">
        <f>12</f>
        <v>12</v>
      </c>
      <c r="J3" s="3">
        <f>31</f>
        <v>31</v>
      </c>
      <c r="K3" s="3">
        <f>61</f>
        <v>61</v>
      </c>
      <c r="L3" s="3">
        <f>194</f>
        <v>194</v>
      </c>
      <c r="M3" s="3">
        <f t="shared" si="1"/>
        <v>299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13.0</v>
      </c>
      <c r="J4" s="3">
        <v>18.0</v>
      </c>
      <c r="K4" s="3">
        <v>37.0</v>
      </c>
      <c r="L4" s="3">
        <v>247.0</v>
      </c>
      <c r="M4" s="3">
        <f t="shared" si="1"/>
        <v>315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1.0</v>
      </c>
      <c r="H5" s="3">
        <v>0.0</v>
      </c>
      <c r="I5" s="3">
        <v>16.0</v>
      </c>
      <c r="J5" s="3">
        <v>37.0</v>
      </c>
      <c r="K5" s="3">
        <v>53.0</v>
      </c>
      <c r="L5" s="3">
        <v>198.0</v>
      </c>
      <c r="M5" s="3">
        <f t="shared" si="1"/>
        <v>305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19.0</v>
      </c>
      <c r="J6" s="3">
        <v>38.0</v>
      </c>
      <c r="K6" s="3">
        <v>40.0</v>
      </c>
      <c r="L6" s="3">
        <v>275.0</v>
      </c>
      <c r="M6" s="3">
        <f t="shared" si="1"/>
        <v>372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1.0</v>
      </c>
      <c r="I7" s="3">
        <v>18.0</v>
      </c>
      <c r="J7" s="3">
        <v>37.0</v>
      </c>
      <c r="K7" s="3">
        <v>89.0</v>
      </c>
      <c r="L7" s="3">
        <v>239.0</v>
      </c>
      <c r="M7" s="3">
        <f t="shared" si="1"/>
        <v>384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8.0</v>
      </c>
      <c r="J8" s="3">
        <v>21.0</v>
      </c>
      <c r="K8" s="3">
        <v>29.0</v>
      </c>
      <c r="L8" s="3">
        <v>377.0</v>
      </c>
      <c r="M8" s="3">
        <f t="shared" si="1"/>
        <v>435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32.0</v>
      </c>
      <c r="J9" s="3">
        <v>46.0</v>
      </c>
      <c r="K9" s="3">
        <v>85.0</v>
      </c>
      <c r="L9" s="3">
        <v>323.0</v>
      </c>
      <c r="M9" s="3">
        <f t="shared" si="1"/>
        <v>486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1.0</v>
      </c>
      <c r="J2" s="3">
        <f>2</f>
        <v>2</v>
      </c>
      <c r="K2" s="3">
        <f>19</f>
        <v>19</v>
      </c>
      <c r="L2" s="3">
        <f>93</f>
        <v>93</v>
      </c>
      <c r="M2" s="3">
        <f t="shared" ref="M2:M9" si="1">SUM(C2:L2)</f>
        <v>115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1.0</v>
      </c>
      <c r="I3" s="3">
        <f>8</f>
        <v>8</v>
      </c>
      <c r="J3" s="3">
        <f>15</f>
        <v>15</v>
      </c>
      <c r="K3" s="3">
        <f>26</f>
        <v>26</v>
      </c>
      <c r="L3" s="3">
        <f>107</f>
        <v>107</v>
      </c>
      <c r="M3" s="3">
        <f t="shared" si="1"/>
        <v>157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1.0</v>
      </c>
      <c r="H4" s="3">
        <v>1.0</v>
      </c>
      <c r="I4" s="3">
        <v>11.0</v>
      </c>
      <c r="J4" s="3">
        <v>17.0</v>
      </c>
      <c r="K4" s="3">
        <v>30.0</v>
      </c>
      <c r="L4" s="3">
        <v>146.0</v>
      </c>
      <c r="M4" s="3">
        <f t="shared" si="1"/>
        <v>206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22.0</v>
      </c>
      <c r="J5" s="3">
        <v>24.0</v>
      </c>
      <c r="K5" s="3">
        <v>46.0</v>
      </c>
      <c r="L5" s="3">
        <v>153.0</v>
      </c>
      <c r="M5" s="3">
        <f t="shared" si="1"/>
        <v>245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5.0</v>
      </c>
      <c r="J6" s="3">
        <v>15.0</v>
      </c>
      <c r="K6" s="3">
        <v>51.0</v>
      </c>
      <c r="L6" s="3">
        <v>166.0</v>
      </c>
      <c r="M6" s="3">
        <f t="shared" si="1"/>
        <v>237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1.0</v>
      </c>
      <c r="G7" s="3">
        <v>0.0</v>
      </c>
      <c r="H7" s="3">
        <v>0.0</v>
      </c>
      <c r="I7" s="3">
        <v>32.0</v>
      </c>
      <c r="J7" s="3">
        <v>23.0</v>
      </c>
      <c r="K7" s="3">
        <v>64.0</v>
      </c>
      <c r="L7" s="3">
        <v>180.0</v>
      </c>
      <c r="M7" s="3">
        <f t="shared" si="1"/>
        <v>300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2.0</v>
      </c>
      <c r="I8" s="3">
        <f>7</f>
        <v>7</v>
      </c>
      <c r="J8" s="3">
        <f>10</f>
        <v>10</v>
      </c>
      <c r="K8" s="3">
        <f>38</f>
        <v>38</v>
      </c>
      <c r="L8" s="3">
        <f>122</f>
        <v>122</v>
      </c>
      <c r="M8" s="3">
        <f t="shared" si="1"/>
        <v>179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21.0</v>
      </c>
      <c r="J9" s="3">
        <f>38</f>
        <v>38</v>
      </c>
      <c r="K9" s="3">
        <f>36</f>
        <v>36</v>
      </c>
      <c r="L9" s="3">
        <f>135</f>
        <v>135</v>
      </c>
      <c r="M9" s="3">
        <f t="shared" si="1"/>
        <v>230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2.0</v>
      </c>
      <c r="H2" s="3">
        <v>1.0</v>
      </c>
      <c r="I2" s="3">
        <f>42</f>
        <v>42</v>
      </c>
      <c r="J2" s="3">
        <f>65</f>
        <v>65</v>
      </c>
      <c r="K2" s="3">
        <f>126</f>
        <v>126</v>
      </c>
      <c r="L2" s="3">
        <f>612</f>
        <v>612</v>
      </c>
      <c r="M2" s="3">
        <f t="shared" ref="M2:M9" si="1">SUM(C2:L2)</f>
        <v>848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0.0</v>
      </c>
      <c r="G3" s="3">
        <v>1.0</v>
      </c>
      <c r="H3" s="3">
        <v>3.0</v>
      </c>
      <c r="I3" s="3">
        <f>82</f>
        <v>82</v>
      </c>
      <c r="J3" s="3">
        <v>141.0</v>
      </c>
      <c r="K3" s="3">
        <f>195</f>
        <v>195</v>
      </c>
      <c r="L3" s="3">
        <f>613</f>
        <v>613</v>
      </c>
      <c r="M3" s="3">
        <f t="shared" si="1"/>
        <v>1035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2.0</v>
      </c>
      <c r="H4" s="3">
        <v>7.0</v>
      </c>
      <c r="I4" s="3">
        <v>62.0</v>
      </c>
      <c r="J4" s="3">
        <v>76.0</v>
      </c>
      <c r="K4" s="3">
        <v>165.0</v>
      </c>
      <c r="L4" s="3">
        <v>804.0</v>
      </c>
      <c r="M4" s="3">
        <f t="shared" si="1"/>
        <v>1116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1.0</v>
      </c>
      <c r="H5" s="3">
        <v>6.0</v>
      </c>
      <c r="I5" s="3">
        <v>102.0</v>
      </c>
      <c r="J5" s="3">
        <v>153.0</v>
      </c>
      <c r="K5" s="3">
        <v>225.0</v>
      </c>
      <c r="L5" s="3">
        <v>771.0</v>
      </c>
      <c r="M5" s="3">
        <f t="shared" si="1"/>
        <v>1258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1.0</v>
      </c>
      <c r="I6" s="3">
        <v>71.0</v>
      </c>
      <c r="J6" s="3">
        <v>96.0</v>
      </c>
      <c r="K6" s="3">
        <v>209.0</v>
      </c>
      <c r="L6" s="3">
        <v>935.0</v>
      </c>
      <c r="M6" s="3">
        <f t="shared" si="1"/>
        <v>1312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1.0</v>
      </c>
      <c r="G7" s="3">
        <v>0.0</v>
      </c>
      <c r="H7" s="3">
        <v>3.0</v>
      </c>
      <c r="I7" s="3">
        <v>142.0</v>
      </c>
      <c r="J7" s="3">
        <v>180.0</v>
      </c>
      <c r="K7" s="3">
        <v>347.0</v>
      </c>
      <c r="L7" s="3">
        <v>996.0</v>
      </c>
      <c r="M7" s="3">
        <f t="shared" si="1"/>
        <v>1669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1.0</v>
      </c>
      <c r="G8" s="3">
        <v>1.0</v>
      </c>
      <c r="H8" s="3">
        <v>3.0</v>
      </c>
      <c r="I8" s="3">
        <v>56.0</v>
      </c>
      <c r="J8" s="3">
        <v>96.0</v>
      </c>
      <c r="K8" s="3">
        <v>207.0</v>
      </c>
      <c r="L8" s="3">
        <f>1092</f>
        <v>1092</v>
      </c>
      <c r="M8" s="3">
        <f t="shared" si="1"/>
        <v>1456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1.0</v>
      </c>
      <c r="G9" s="3">
        <v>3.0</v>
      </c>
      <c r="H9" s="3">
        <v>3.0</v>
      </c>
      <c r="I9" s="3">
        <v>129.0</v>
      </c>
      <c r="J9" s="3">
        <v>215.0</v>
      </c>
      <c r="K9" s="3">
        <f>340</f>
        <v>340</v>
      </c>
      <c r="L9" s="3">
        <f>1051</f>
        <v>1051</v>
      </c>
      <c r="M9" s="3">
        <f t="shared" si="1"/>
        <v>1742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19.0</v>
      </c>
      <c r="D2" s="3">
        <v>1.0</v>
      </c>
      <c r="E2" s="3">
        <v>1.0</v>
      </c>
      <c r="F2" s="3">
        <v>3.0</v>
      </c>
      <c r="G2" s="3">
        <v>11.0</v>
      </c>
      <c r="H2" s="3">
        <v>35.0</v>
      </c>
      <c r="I2" s="3">
        <v>843.0</v>
      </c>
      <c r="J2" s="3">
        <v>1391.0</v>
      </c>
      <c r="K2" s="3">
        <v>2910.0</v>
      </c>
      <c r="L2" s="3">
        <v>13452.0</v>
      </c>
      <c r="M2" s="3">
        <f t="shared" ref="M2:M9" si="1">SUM(C2:L2)</f>
        <v>18666</v>
      </c>
    </row>
    <row r="3" ht="14.25" customHeight="1">
      <c r="A3" s="3">
        <v>2020.0</v>
      </c>
      <c r="B3" s="3" t="s">
        <v>14</v>
      </c>
      <c r="C3" s="3">
        <v>1.0</v>
      </c>
      <c r="D3" s="3">
        <v>5.0</v>
      </c>
      <c r="E3" s="3">
        <v>3.0</v>
      </c>
      <c r="F3" s="3">
        <v>4.0</v>
      </c>
      <c r="G3" s="3">
        <v>7.0</v>
      </c>
      <c r="H3" s="3">
        <v>84.0</v>
      </c>
      <c r="I3" s="3">
        <v>1255.0</v>
      </c>
      <c r="J3" s="3">
        <v>2081.0</v>
      </c>
      <c r="K3" s="3">
        <v>4085.0</v>
      </c>
      <c r="L3" s="3">
        <v>16338.0</v>
      </c>
      <c r="M3" s="3">
        <f t="shared" si="1"/>
        <v>23863</v>
      </c>
    </row>
    <row r="4" ht="14.25" customHeight="1">
      <c r="A4" s="3">
        <v>2021.0</v>
      </c>
      <c r="B4" s="3" t="s">
        <v>13</v>
      </c>
      <c r="C4" s="3">
        <v>16.0</v>
      </c>
      <c r="D4" s="3">
        <v>2.0</v>
      </c>
      <c r="E4" s="3">
        <v>4.0</v>
      </c>
      <c r="F4" s="3">
        <v>3.0</v>
      </c>
      <c r="G4" s="3">
        <v>18.0</v>
      </c>
      <c r="H4" s="3">
        <v>59.0</v>
      </c>
      <c r="I4" s="3">
        <v>1173.0</v>
      </c>
      <c r="J4" s="3">
        <v>2012.0</v>
      </c>
      <c r="K4" s="3">
        <v>3676.0</v>
      </c>
      <c r="L4" s="3">
        <v>16383.0</v>
      </c>
      <c r="M4" s="3">
        <f t="shared" si="1"/>
        <v>23346</v>
      </c>
    </row>
    <row r="5" ht="14.25" customHeight="1">
      <c r="A5" s="3">
        <v>2021.0</v>
      </c>
      <c r="B5" s="3" t="s">
        <v>14</v>
      </c>
      <c r="C5" s="3">
        <v>0.0</v>
      </c>
      <c r="D5" s="3">
        <v>3.0</v>
      </c>
      <c r="E5" s="3">
        <f>7</f>
        <v>7</v>
      </c>
      <c r="F5" s="3">
        <v>6.0</v>
      </c>
      <c r="G5" s="3">
        <v>13.0</v>
      </c>
      <c r="H5" s="3">
        <v>93.0</v>
      </c>
      <c r="I5" s="3">
        <v>1543.0</v>
      </c>
      <c r="J5" s="3">
        <v>2715.0</v>
      </c>
      <c r="K5" s="3">
        <v>5558.0</v>
      </c>
      <c r="L5" s="3">
        <v>20469.0</v>
      </c>
      <c r="M5" s="3">
        <f t="shared" si="1"/>
        <v>30407</v>
      </c>
    </row>
    <row r="6" ht="14.25" customHeight="1">
      <c r="A6" s="3">
        <v>2022.0</v>
      </c>
      <c r="B6" s="3" t="s">
        <v>13</v>
      </c>
      <c r="C6" s="3">
        <v>3.0</v>
      </c>
      <c r="D6" s="3">
        <v>3.0</v>
      </c>
      <c r="E6" s="3">
        <v>5.0</v>
      </c>
      <c r="F6" s="3">
        <v>11.0</v>
      </c>
      <c r="G6" s="3">
        <v>15.0</v>
      </c>
      <c r="H6" s="3">
        <v>64.0</v>
      </c>
      <c r="I6" s="3">
        <v>1214.0</v>
      </c>
      <c r="J6" s="3">
        <v>2329.0</v>
      </c>
      <c r="K6" s="3">
        <v>4335.0</v>
      </c>
      <c r="L6" s="3">
        <f>19041</f>
        <v>19041</v>
      </c>
      <c r="M6" s="3">
        <f t="shared" si="1"/>
        <v>27020</v>
      </c>
    </row>
    <row r="7" ht="14.25" customHeight="1">
      <c r="A7" s="3">
        <v>2022.0</v>
      </c>
      <c r="B7" s="3" t="s">
        <v>14</v>
      </c>
      <c r="C7" s="3">
        <v>2.0</v>
      </c>
      <c r="D7" s="3">
        <v>1.0</v>
      </c>
      <c r="E7" s="3">
        <v>2.0</v>
      </c>
      <c r="F7" s="3">
        <v>8.0</v>
      </c>
      <c r="G7" s="3">
        <v>19.0</v>
      </c>
      <c r="H7" s="3">
        <v>65.0</v>
      </c>
      <c r="I7" s="3">
        <v>1473.0</v>
      </c>
      <c r="J7" s="3">
        <v>3295.0</v>
      </c>
      <c r="K7" s="3">
        <v>6344.0</v>
      </c>
      <c r="L7" s="3">
        <f>24776</f>
        <v>24776</v>
      </c>
      <c r="M7" s="3">
        <f t="shared" si="1"/>
        <v>35985</v>
      </c>
    </row>
    <row r="8" ht="14.25" customHeight="1">
      <c r="A8" s="3">
        <v>2023.0</v>
      </c>
      <c r="B8" s="3" t="s">
        <v>13</v>
      </c>
      <c r="C8" s="3">
        <v>4.0</v>
      </c>
      <c r="D8" s="3">
        <v>2.0</v>
      </c>
      <c r="E8" s="3">
        <v>9.0</v>
      </c>
      <c r="F8" s="3">
        <v>18.0</v>
      </c>
      <c r="G8" s="3">
        <v>25.0</v>
      </c>
      <c r="H8" s="3">
        <v>63.0</v>
      </c>
      <c r="I8" s="3">
        <v>1282.0</v>
      </c>
      <c r="J8" s="3">
        <v>2470.0</v>
      </c>
      <c r="K8" s="3">
        <v>4720.0</v>
      </c>
      <c r="L8" s="3">
        <v>21997.0</v>
      </c>
      <c r="M8" s="3">
        <f t="shared" si="1"/>
        <v>30590</v>
      </c>
    </row>
    <row r="9" ht="14.25" customHeight="1">
      <c r="A9" s="3">
        <v>2023.0</v>
      </c>
      <c r="B9" s="3" t="s">
        <v>14</v>
      </c>
      <c r="C9" s="3">
        <v>1.0</v>
      </c>
      <c r="D9" s="3">
        <v>1.0</v>
      </c>
      <c r="E9" s="3">
        <v>4.0</v>
      </c>
      <c r="F9" s="3">
        <v>10.0</v>
      </c>
      <c r="G9" s="3">
        <v>19.0</v>
      </c>
      <c r="H9" s="3">
        <v>59.0</v>
      </c>
      <c r="I9" s="3">
        <v>1670.0</v>
      </c>
      <c r="J9" s="3">
        <v>3497.0</v>
      </c>
      <c r="K9" s="3">
        <v>7331.0</v>
      </c>
      <c r="L9" s="3">
        <v>28126.0</v>
      </c>
      <c r="M9" s="3">
        <f t="shared" si="1"/>
        <v>40718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2024-07-11T18:59:17Z</dcterms:created>
  <dc:creator>Noemi Guarachi</dc:creator>
</cp:coreProperties>
</file>