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ML\Ngay22_10\"/>
    </mc:Choice>
  </mc:AlternateContent>
  <xr:revisionPtr revIDLastSave="0" documentId="13_ncr:1_{69EE40C0-C2D5-4519-AE3E-921BBB55602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3" i="1" l="1" a="1"/>
  <c r="O13" i="1" s="1"/>
  <c r="O1" i="1" a="1"/>
  <c r="O1" i="1" s="1"/>
  <c r="O7" i="1" s="1" a="1"/>
  <c r="O7" i="1" s="1"/>
  <c r="R13" i="1" l="1" a="1"/>
  <c r="R13" i="1" s="1"/>
  <c r="U11" i="1" s="1"/>
  <c r="V11" i="1" s="1"/>
  <c r="U3" i="1" l="1"/>
  <c r="V3" i="1" s="1"/>
  <c r="U20" i="1"/>
  <c r="V20" i="1" s="1"/>
  <c r="U19" i="1"/>
  <c r="V19" i="1" s="1"/>
  <c r="U6" i="1"/>
  <c r="V6" i="1" s="1"/>
  <c r="U5" i="1"/>
  <c r="V5" i="1" s="1"/>
  <c r="U4" i="1"/>
  <c r="V4" i="1" s="1"/>
  <c r="U21" i="1"/>
  <c r="V21" i="1" s="1"/>
  <c r="U2" i="1"/>
  <c r="V2" i="1" s="1"/>
  <c r="U10" i="1"/>
  <c r="V10" i="1" s="1"/>
  <c r="U9" i="1"/>
  <c r="V9" i="1" s="1"/>
  <c r="U8" i="1"/>
  <c r="V8" i="1" s="1"/>
  <c r="U7" i="1"/>
  <c r="V7" i="1" s="1"/>
  <c r="U18" i="1"/>
  <c r="V18" i="1" s="1"/>
  <c r="U17" i="1"/>
  <c r="V17" i="1" s="1"/>
  <c r="U16" i="1"/>
  <c r="V16" i="1" s="1"/>
  <c r="U15" i="1"/>
  <c r="V15" i="1" s="1"/>
  <c r="U14" i="1"/>
  <c r="V14" i="1" s="1"/>
  <c r="U13" i="1"/>
  <c r="V13" i="1" s="1"/>
  <c r="U12" i="1"/>
  <c r="V12" i="1" s="1"/>
  <c r="V22" i="1" l="1"/>
  <c r="V2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<sst xmlns="http://schemas.openxmlformats.org/spreadsheetml/2006/main" count="19" uniqueCount="14">
  <si>
    <t>x0</t>
  </si>
  <si>
    <t>(X'X)=</t>
  </si>
  <si>
    <t>(X'X)_inv=</t>
  </si>
  <si>
    <t>(X'Y)=</t>
  </si>
  <si>
    <t>B_hat=</t>
  </si>
  <si>
    <t>Predict Price</t>
  </si>
  <si>
    <t>Squred Error</t>
  </si>
  <si>
    <t>MSE=</t>
  </si>
  <si>
    <t>RMSE=</t>
  </si>
  <si>
    <t>x1</t>
  </si>
  <si>
    <t>x2</t>
  </si>
  <si>
    <t>x3</t>
  </si>
  <si>
    <t>x4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</si>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</sst>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rimson Pro"/>
    </font>
    <font>
      <b/>
      <sz val="11"/>
      <color rgb="FF1B1C1D"/>
      <name val="Crimson Pro"/>
    </font>
    <font>
      <b/>
      <sz val="11"/>
      <color theme="1"/>
      <name val="Crimson Pro"/>
    </font>
    <font>
      <b/>
      <sz val="8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wrapText="1"/>
    </xf>
    <xf numFmtId="0" fontId="3" fillId="0" borderId="0" xfId="0" applyFont="1"/>
    <xf numFmtId="0" fontId="4" fillId="2" borderId="2" xfId="0" applyFont="1" applyFill="1" applyBorder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HỒ</a:t>
            </a:r>
            <a:r>
              <a:rPr lang="en-US" baseline="0"/>
              <a:t> QUY ĐA BIẾN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0344925634295728E-2"/>
          <c:y val="0.13644721493146689"/>
          <c:w val="0.89521062992125988"/>
          <c:h val="0.6714577865266842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Sheet1!$L$2:$L$21</c:f>
              <c:numCache>
                <c:formatCode>General</c:formatCode>
                <c:ptCount val="20"/>
                <c:pt idx="0">
                  <c:v>0.04</c:v>
                </c:pt>
                <c:pt idx="1">
                  <c:v>2.0699999999999998</c:v>
                </c:pt>
                <c:pt idx="2">
                  <c:v>4.18</c:v>
                </c:pt>
                <c:pt idx="3">
                  <c:v>4.63</c:v>
                </c:pt>
                <c:pt idx="4">
                  <c:v>6.57</c:v>
                </c:pt>
                <c:pt idx="5">
                  <c:v>6.91</c:v>
                </c:pt>
                <c:pt idx="6">
                  <c:v>9.23</c:v>
                </c:pt>
                <c:pt idx="7">
                  <c:v>11.4</c:v>
                </c:pt>
                <c:pt idx="8">
                  <c:v>12.04</c:v>
                </c:pt>
                <c:pt idx="9">
                  <c:v>16.75</c:v>
                </c:pt>
                <c:pt idx="10">
                  <c:v>24.55</c:v>
                </c:pt>
                <c:pt idx="11">
                  <c:v>27.64</c:v>
                </c:pt>
                <c:pt idx="12">
                  <c:v>29.64</c:v>
                </c:pt>
                <c:pt idx="13">
                  <c:v>32.9</c:v>
                </c:pt>
                <c:pt idx="14">
                  <c:v>33.520000000000003</c:v>
                </c:pt>
                <c:pt idx="15">
                  <c:v>33.75</c:v>
                </c:pt>
                <c:pt idx="16">
                  <c:v>42.89</c:v>
                </c:pt>
                <c:pt idx="17">
                  <c:v>48.87</c:v>
                </c:pt>
                <c:pt idx="18">
                  <c:v>58.45</c:v>
                </c:pt>
                <c:pt idx="19">
                  <c:v>61.69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22-4075-82ED-F8A5F01A70D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Sheet1!$U$2:$U$21</c:f>
              <c:numCache>
                <c:formatCode>General</c:formatCode>
                <c:ptCount val="20"/>
                <c:pt idx="0">
                  <c:v>-2.9873653592703917</c:v>
                </c:pt>
                <c:pt idx="1">
                  <c:v>2.2190383499989954</c:v>
                </c:pt>
                <c:pt idx="2">
                  <c:v>5.0509863555099717</c:v>
                </c:pt>
                <c:pt idx="3">
                  <c:v>3.0460183749668479</c:v>
                </c:pt>
                <c:pt idx="4">
                  <c:v>5.9714004461542274</c:v>
                </c:pt>
                <c:pt idx="5">
                  <c:v>5.4794413715597639</c:v>
                </c:pt>
                <c:pt idx="6">
                  <c:v>9.0425435495602287</c:v>
                </c:pt>
                <c:pt idx="7">
                  <c:v>12.213763941518863</c:v>
                </c:pt>
                <c:pt idx="8">
                  <c:v>12.58154827798251</c:v>
                </c:pt>
                <c:pt idx="9">
                  <c:v>17.098462726583833</c:v>
                </c:pt>
                <c:pt idx="10">
                  <c:v>28.452671507716108</c:v>
                </c:pt>
                <c:pt idx="11">
                  <c:v>30.437149817828164</c:v>
                </c:pt>
                <c:pt idx="12">
                  <c:v>28.872762605887885</c:v>
                </c:pt>
                <c:pt idx="13">
                  <c:v>34.687532957624349</c:v>
                </c:pt>
                <c:pt idx="14">
                  <c:v>34.501474834117069</c:v>
                </c:pt>
                <c:pt idx="15">
                  <c:v>34.562469335144868</c:v>
                </c:pt>
                <c:pt idx="16">
                  <c:v>43.405667549512252</c:v>
                </c:pt>
                <c:pt idx="17">
                  <c:v>48.725261946269441</c:v>
                </c:pt>
                <c:pt idx="18">
                  <c:v>56.387018260658849</c:v>
                </c:pt>
                <c:pt idx="19">
                  <c:v>57.972153150676007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2-4075-82ED-F8A5F01A70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1324367"/>
        <c:axId val="1431322287"/>
      </c:lineChart>
      <c:catAx>
        <c:axId val="1431324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322287"/>
        <c:crosses val="autoZero"/>
        <c:auto val="1"/>
        <c:lblAlgn val="ctr"/>
        <c:lblOffset val="100"/>
        <c:noMultiLvlLbl val="0"/>
      </c:catAx>
      <c:valAx>
        <c:axId val="143132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324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53975</xdr:colOff>
      <xdr:row>22</xdr:row>
      <xdr:rowOff>9525</xdr:rowOff>
    </xdr:from>
    <xdr:to>
      <xdr:col>8</xdr:col>
      <xdr:colOff>358775</xdr:colOff>
      <xdr:row>36</xdr:row>
      <xdr:rowOff>174625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BF5B1E-854F-4B58-8C8D-B726541212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"/>
  <sheetViews>
    <sheetView tabSelected="1" workbookViewId="0">
      <selection activeCell="P25" sqref="P25"/>
    </sheetView>
  </sheetViews>
  <sheetFormatPr defaultRowHeight="14.5" x14ac:dyDescent="0.35"/>
  <cols>
    <col min="1" max="13" width="8.7265625" style="1"/>
    <col min="14" max="14" width="11.7265625" style="1" customWidth="1"/>
    <col min="15" max="15" width="8.7265625" style="1"/>
    <col min="16" max="16" width="16.81640625" style="1" customWidth="1"/>
    <col min="17" max="20" width="8.7265625" style="1"/>
    <col min="21" max="21" width="16" style="1" customWidth="1"/>
    <col min="22" max="16384" width="8.7265625" style="1"/>
  </cols>
  <sheetData>
    <row r="1" spans="1:22" x14ac:dyDescent="0.35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G1" s="1" t="s">
        <v>0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N1" s="2" t="s">
        <v>1</v>
      </c>
      <c r="O1" s="1" cm="1">
        <f t="array" ref="O1:S5">MMULT(TRANSPOSE(G2:K21),G2:K21)</f>
        <v>20</v>
      </c>
      <c r="P1" s="1">
        <v>50.839999999999996</v>
      </c>
      <c r="Q1" s="1">
        <v>435.64000000000004</v>
      </c>
      <c r="R1" s="1">
        <v>11.029999999999998</v>
      </c>
      <c r="S1" s="1">
        <v>282</v>
      </c>
      <c r="U1" s="3" t="s">
        <v>5</v>
      </c>
      <c r="V1" s="3" t="s">
        <v>6</v>
      </c>
    </row>
    <row r="2" spans="1:22" x14ac:dyDescent="0.35">
      <c r="A2" s="4">
        <v>2.93</v>
      </c>
      <c r="B2" s="4">
        <v>11.21</v>
      </c>
      <c r="C2" s="4">
        <v>0.53</v>
      </c>
      <c r="D2" s="4">
        <v>1</v>
      </c>
      <c r="E2" s="4">
        <v>0.04</v>
      </c>
      <c r="G2" s="1">
        <v>1</v>
      </c>
      <c r="H2" s="4">
        <v>2.93</v>
      </c>
      <c r="I2" s="4">
        <v>11.21</v>
      </c>
      <c r="J2" s="4">
        <v>0.53</v>
      </c>
      <c r="K2" s="4">
        <v>1</v>
      </c>
      <c r="L2" s="4">
        <v>0.04</v>
      </c>
      <c r="N2" s="3"/>
      <c r="O2" s="1">
        <v>50.839999999999996</v>
      </c>
      <c r="P2" s="1">
        <v>228.66939999999994</v>
      </c>
      <c r="Q2" s="1">
        <v>991.42409999999995</v>
      </c>
      <c r="R2" s="1">
        <v>26.494300000000003</v>
      </c>
      <c r="S2" s="1">
        <v>653.90499999999997</v>
      </c>
      <c r="U2" s="1">
        <f>$R$13+$R$14*H2+$R$15*I2+$R$16*J2+$R$17*K2</f>
        <v>-2.9873653592703917</v>
      </c>
      <c r="V2" s="1">
        <f>POWER(U2-L2,2)</f>
        <v>9.1649410185103477</v>
      </c>
    </row>
    <row r="3" spans="1:22" x14ac:dyDescent="0.35">
      <c r="A3" s="4">
        <v>0.13</v>
      </c>
      <c r="B3" s="4">
        <v>63.46</v>
      </c>
      <c r="C3" s="4">
        <v>0.18</v>
      </c>
      <c r="D3" s="4">
        <v>2</v>
      </c>
      <c r="E3" s="4">
        <v>2.0699999999999998</v>
      </c>
      <c r="G3" s="1">
        <v>1</v>
      </c>
      <c r="H3" s="4">
        <v>0.13</v>
      </c>
      <c r="I3" s="4">
        <v>63.46</v>
      </c>
      <c r="J3" s="4">
        <v>0.18</v>
      </c>
      <c r="K3" s="4">
        <v>2</v>
      </c>
      <c r="L3" s="4">
        <v>2.0699999999999998</v>
      </c>
      <c r="N3" s="3"/>
      <c r="O3" s="1">
        <v>435.64000000000004</v>
      </c>
      <c r="P3" s="1">
        <v>991.42409999999995</v>
      </c>
      <c r="Q3" s="1">
        <v>15643.789200000005</v>
      </c>
      <c r="R3" s="1">
        <v>222.99349999999998</v>
      </c>
      <c r="S3" s="1">
        <v>5454.42</v>
      </c>
      <c r="U3" s="1">
        <f>$R$13+$R$14*H3+$R$15*I3+$R$16*J3+$R$17*K3</f>
        <v>2.2190383499989954</v>
      </c>
      <c r="V3" s="1">
        <f>POWER(U3-L3,2)</f>
        <v>2.2212429770423103E-2</v>
      </c>
    </row>
    <row r="4" spans="1:22" x14ac:dyDescent="0.35">
      <c r="A4" s="4">
        <v>1</v>
      </c>
      <c r="B4" s="4">
        <v>48.25</v>
      </c>
      <c r="C4" s="4">
        <v>0.35</v>
      </c>
      <c r="D4" s="4">
        <v>4</v>
      </c>
      <c r="E4" s="4">
        <v>4.18</v>
      </c>
      <c r="G4" s="1">
        <v>1</v>
      </c>
      <c r="H4" s="4">
        <v>1</v>
      </c>
      <c r="I4" s="4">
        <v>48.25</v>
      </c>
      <c r="J4" s="4">
        <v>0.35</v>
      </c>
      <c r="K4" s="4">
        <v>4</v>
      </c>
      <c r="L4" s="4">
        <v>4.18</v>
      </c>
      <c r="N4" s="3"/>
      <c r="O4" s="1">
        <v>11.029999999999998</v>
      </c>
      <c r="P4" s="1">
        <v>26.494300000000003</v>
      </c>
      <c r="Q4" s="1">
        <v>222.99349999999998</v>
      </c>
      <c r="R4" s="1">
        <v>7.5642999999999985</v>
      </c>
      <c r="S4" s="1">
        <v>172.33999999999997</v>
      </c>
      <c r="U4" s="1">
        <f>$R$13+$R$14*H4+$R$15*I4+$R$16*J4+$R$17*K4</f>
        <v>5.0509863555099717</v>
      </c>
      <c r="V4" s="1">
        <f>POWER(U4-L4,2)</f>
        <v>0.75861723148454319</v>
      </c>
    </row>
    <row r="5" spans="1:22" x14ac:dyDescent="0.35">
      <c r="A5" s="4">
        <v>3.93</v>
      </c>
      <c r="B5" s="4">
        <v>21.56</v>
      </c>
      <c r="C5" s="4">
        <v>0.43</v>
      </c>
      <c r="D5" s="4">
        <v>4</v>
      </c>
      <c r="E5" s="4">
        <v>4.63</v>
      </c>
      <c r="G5" s="1">
        <v>1</v>
      </c>
      <c r="H5" s="4">
        <v>3.93</v>
      </c>
      <c r="I5" s="4">
        <v>21.56</v>
      </c>
      <c r="J5" s="4">
        <v>0.43</v>
      </c>
      <c r="K5" s="4">
        <v>4</v>
      </c>
      <c r="L5" s="4">
        <v>4.63</v>
      </c>
      <c r="N5" s="3"/>
      <c r="O5" s="1">
        <v>282</v>
      </c>
      <c r="P5" s="1">
        <v>653.90499999999997</v>
      </c>
      <c r="Q5" s="1">
        <v>5454.42</v>
      </c>
      <c r="R5" s="1">
        <v>172.33999999999997</v>
      </c>
      <c r="S5" s="1">
        <v>5725.5</v>
      </c>
      <c r="U5" s="1">
        <f>$R$13+$R$14*H5+$R$15*I5+$R$16*J5+$R$17*K5</f>
        <v>3.0460183749668479</v>
      </c>
      <c r="V5" s="1">
        <f>POWER(U5-L5,2)</f>
        <v>2.5089977884426649</v>
      </c>
    </row>
    <row r="6" spans="1:22" x14ac:dyDescent="0.35">
      <c r="A6" s="4">
        <v>0.45</v>
      </c>
      <c r="B6" s="4">
        <v>3</v>
      </c>
      <c r="C6" s="4">
        <v>0.48</v>
      </c>
      <c r="D6" s="4">
        <v>5</v>
      </c>
      <c r="E6" s="4">
        <v>6.57</v>
      </c>
      <c r="G6" s="1">
        <v>1</v>
      </c>
      <c r="H6" s="4">
        <v>0.45</v>
      </c>
      <c r="I6" s="4">
        <v>3</v>
      </c>
      <c r="J6" s="4">
        <v>0.48</v>
      </c>
      <c r="K6" s="4">
        <v>5</v>
      </c>
      <c r="L6" s="4">
        <v>6.57</v>
      </c>
      <c r="N6" s="3"/>
      <c r="U6" s="1">
        <f>$R$13+$R$14*H6+$R$15*I6+$R$16*J6+$R$17*K6</f>
        <v>5.9714004461542274</v>
      </c>
      <c r="V6" s="1">
        <f>POWER(U6-L6,2)</f>
        <v>0.35832142586435839</v>
      </c>
    </row>
    <row r="7" spans="1:22" x14ac:dyDescent="0.35">
      <c r="A7" s="4">
        <v>3.58</v>
      </c>
      <c r="B7" s="4">
        <v>11.13</v>
      </c>
      <c r="C7" s="4">
        <v>0.24</v>
      </c>
      <c r="D7" s="4">
        <v>5</v>
      </c>
      <c r="E7" s="4">
        <v>6.91</v>
      </c>
      <c r="G7" s="1">
        <v>1</v>
      </c>
      <c r="H7" s="4">
        <v>3.58</v>
      </c>
      <c r="I7" s="4">
        <v>11.13</v>
      </c>
      <c r="J7" s="4">
        <v>0.24</v>
      </c>
      <c r="K7" s="4">
        <v>5</v>
      </c>
      <c r="L7" s="4">
        <v>6.91</v>
      </c>
      <c r="N7" s="3" t="s">
        <v>2</v>
      </c>
      <c r="O7" s="1" cm="1">
        <f t="array" ref="O7:S11">MINVERSE(O1:S5)</f>
        <v>0.64114457070884145</v>
      </c>
      <c r="P7" s="1">
        <v>-4.4549650114809818E-2</v>
      </c>
      <c r="Q7" s="1">
        <v>-6.4316451660924381E-3</v>
      </c>
      <c r="R7" s="1">
        <v>-0.39880209109482428</v>
      </c>
      <c r="S7" s="1">
        <v>-8.3592845298137586E-3</v>
      </c>
      <c r="U7" s="1">
        <f>$R$13+$R$14*H7+$R$15*I7+$R$16*J7+$R$17*K7</f>
        <v>5.4794413715597639</v>
      </c>
      <c r="V7" s="1">
        <f>POWER(U7-L7,2)</f>
        <v>2.0464979894048101</v>
      </c>
    </row>
    <row r="8" spans="1:22" x14ac:dyDescent="0.35">
      <c r="A8" s="4">
        <v>1.95</v>
      </c>
      <c r="B8" s="4">
        <v>44.38</v>
      </c>
      <c r="C8" s="4">
        <v>0.9</v>
      </c>
      <c r="D8" s="4">
        <v>7</v>
      </c>
      <c r="E8" s="4">
        <v>9.23</v>
      </c>
      <c r="G8" s="1">
        <v>1</v>
      </c>
      <c r="H8" s="4">
        <v>1.95</v>
      </c>
      <c r="I8" s="4">
        <v>44.38</v>
      </c>
      <c r="J8" s="4">
        <v>0.9</v>
      </c>
      <c r="K8" s="4">
        <v>7</v>
      </c>
      <c r="L8" s="4">
        <v>9.23</v>
      </c>
      <c r="N8" s="3"/>
      <c r="O8" s="1">
        <v>-4.4549650114809811E-2</v>
      </c>
      <c r="P8" s="1">
        <v>1.078653632977843E-2</v>
      </c>
      <c r="Q8" s="1">
        <v>2.7590140774220193E-4</v>
      </c>
      <c r="R8" s="1">
        <v>9.9007508855368902E-3</v>
      </c>
      <c r="S8" s="1">
        <v>4.0144157359566093E-4</v>
      </c>
      <c r="U8" s="1">
        <f>$R$13+$R$14*H8+$R$15*I8+$R$16*J8+$R$17*K8</f>
        <v>9.0425435495602287</v>
      </c>
      <c r="V8" s="1">
        <f>POWER(U8-L8,2)</f>
        <v>3.5139920811478612E-2</v>
      </c>
    </row>
    <row r="9" spans="1:22" x14ac:dyDescent="0.35">
      <c r="A9" s="4">
        <v>3.81</v>
      </c>
      <c r="B9" s="4">
        <v>5.5</v>
      </c>
      <c r="C9" s="4">
        <v>0.61</v>
      </c>
      <c r="D9" s="4">
        <v>9</v>
      </c>
      <c r="E9" s="4">
        <v>11.4</v>
      </c>
      <c r="G9" s="1">
        <v>1</v>
      </c>
      <c r="H9" s="4">
        <v>3.81</v>
      </c>
      <c r="I9" s="4">
        <v>5.5</v>
      </c>
      <c r="J9" s="4">
        <v>0.61</v>
      </c>
      <c r="K9" s="4">
        <v>9</v>
      </c>
      <c r="L9" s="4">
        <v>11.4</v>
      </c>
      <c r="N9" s="3"/>
      <c r="O9" s="1">
        <v>-6.4316451660924364E-3</v>
      </c>
      <c r="P9" s="1">
        <v>2.7590140774220187E-4</v>
      </c>
      <c r="Q9" s="1">
        <v>1.7952725712763344E-4</v>
      </c>
      <c r="R9" s="1">
        <v>1.6447899039775103E-3</v>
      </c>
      <c r="S9" s="1">
        <v>6.4733293674755404E-5</v>
      </c>
      <c r="U9" s="1">
        <f>$R$13+$R$14*H9+$R$15*I9+$R$16*J9+$R$17*K9</f>
        <v>12.213763941518863</v>
      </c>
      <c r="V9" s="1">
        <f>POWER(U9-L9,2)</f>
        <v>0.66221175251631492</v>
      </c>
    </row>
    <row r="10" spans="1:22" x14ac:dyDescent="0.35">
      <c r="A10" s="4">
        <v>5.71</v>
      </c>
      <c r="B10" s="4">
        <v>42.28</v>
      </c>
      <c r="C10" s="4">
        <v>0.83</v>
      </c>
      <c r="D10" s="4">
        <v>9.5</v>
      </c>
      <c r="E10" s="4">
        <v>12.04</v>
      </c>
      <c r="G10" s="1">
        <v>1</v>
      </c>
      <c r="H10" s="4">
        <v>5.71</v>
      </c>
      <c r="I10" s="4">
        <v>42.28</v>
      </c>
      <c r="J10" s="4">
        <v>0.83</v>
      </c>
      <c r="K10" s="4">
        <v>9.5</v>
      </c>
      <c r="L10" s="4">
        <v>12.04</v>
      </c>
      <c r="N10" s="3"/>
      <c r="O10" s="1">
        <v>-0.39880209109482384</v>
      </c>
      <c r="P10" s="1">
        <v>9.9007508855368468E-3</v>
      </c>
      <c r="Q10" s="1">
        <v>1.6447899039775074E-3</v>
      </c>
      <c r="R10" s="1">
        <v>0.7781298648332905</v>
      </c>
      <c r="S10" s="1">
        <v>-6.4773795602984727E-3</v>
      </c>
      <c r="U10" s="1">
        <f>$R$13+$R$14*H10+$R$15*I10+$R$16*J10+$R$17*K10</f>
        <v>12.58154827798251</v>
      </c>
      <c r="V10" s="1">
        <f>POWER(U10-L10,2)</f>
        <v>0.29327453738582243</v>
      </c>
    </row>
    <row r="11" spans="1:22" x14ac:dyDescent="0.35">
      <c r="A11" s="4">
        <v>5.64</v>
      </c>
      <c r="B11" s="4">
        <v>18.11</v>
      </c>
      <c r="C11" s="4">
        <v>0.09</v>
      </c>
      <c r="D11" s="4">
        <v>11</v>
      </c>
      <c r="E11" s="4">
        <v>16.75</v>
      </c>
      <c r="G11" s="1">
        <v>1</v>
      </c>
      <c r="H11" s="4">
        <v>5.64</v>
      </c>
      <c r="I11" s="4">
        <v>18.11</v>
      </c>
      <c r="J11" s="4">
        <v>0.09</v>
      </c>
      <c r="K11" s="4">
        <v>11</v>
      </c>
      <c r="L11" s="4">
        <v>16.75</v>
      </c>
      <c r="N11" s="3"/>
      <c r="O11" s="1">
        <v>-8.359284529813776E-3</v>
      </c>
      <c r="P11" s="1">
        <v>4.0144157359566239E-4</v>
      </c>
      <c r="Q11" s="1">
        <v>6.4733293674755621E-5</v>
      </c>
      <c r="R11" s="1">
        <v>-6.4773795602984597E-3</v>
      </c>
      <c r="S11" s="1">
        <v>6.7383505492302654E-4</v>
      </c>
      <c r="U11" s="1">
        <f>$R$13+$R$14*H11+$R$15*I11+$R$16*J11+$R$17*K11</f>
        <v>17.098462726583833</v>
      </c>
      <c r="V11" s="1">
        <f>POWER(U11-L11,2)</f>
        <v>0.12142627181823895</v>
      </c>
    </row>
    <row r="12" spans="1:22" x14ac:dyDescent="0.35">
      <c r="A12" s="4">
        <v>0.2</v>
      </c>
      <c r="B12" s="4">
        <v>7.62</v>
      </c>
      <c r="C12" s="4">
        <v>0.33</v>
      </c>
      <c r="D12" s="4">
        <v>16</v>
      </c>
      <c r="E12" s="4">
        <v>24.55</v>
      </c>
      <c r="G12" s="1">
        <v>1</v>
      </c>
      <c r="H12" s="4">
        <v>0.2</v>
      </c>
      <c r="I12" s="4">
        <v>7.62</v>
      </c>
      <c r="J12" s="4">
        <v>0.33</v>
      </c>
      <c r="K12" s="4">
        <v>16</v>
      </c>
      <c r="L12" s="4">
        <v>24.55</v>
      </c>
      <c r="N12" s="3"/>
      <c r="U12" s="1">
        <f>$R$13+$R$14*H12+$R$15*I12+$R$16*J12+$R$17*K12</f>
        <v>28.452671507716108</v>
      </c>
      <c r="V12" s="1">
        <f>POWER(U12-L12,2)</f>
        <v>15.230844897139113</v>
      </c>
    </row>
    <row r="13" spans="1:22" x14ac:dyDescent="0.35">
      <c r="A13" s="4">
        <v>5.41</v>
      </c>
      <c r="B13" s="4">
        <v>11.73</v>
      </c>
      <c r="C13" s="4">
        <v>0.28999999999999998</v>
      </c>
      <c r="D13" s="4">
        <v>18</v>
      </c>
      <c r="E13" s="4">
        <v>27.64</v>
      </c>
      <c r="G13" s="1">
        <v>1</v>
      </c>
      <c r="H13" s="4">
        <v>5.41</v>
      </c>
      <c r="I13" s="4">
        <v>11.73</v>
      </c>
      <c r="J13" s="4">
        <v>0.28999999999999998</v>
      </c>
      <c r="K13" s="4">
        <v>18</v>
      </c>
      <c r="L13" s="4">
        <v>27.64</v>
      </c>
      <c r="N13" s="3" t="s">
        <v>3</v>
      </c>
      <c r="O13" s="1" cm="1">
        <f t="array" ref="O13:O17">MMULT(TRANSPOSE(G2:K21),L2:L21)</f>
        <v>467.71999999999997</v>
      </c>
      <c r="Q13" s="1" t="s">
        <v>4</v>
      </c>
      <c r="R13" s="1" cm="1">
        <f t="array" ref="R13:R17">MMULT(O7:S11,O13:O17)</f>
        <v>-2.5405399876210311</v>
      </c>
      <c r="U13" s="1">
        <f>$R$13+$R$14*H13+$R$15*I13+$R$16*J13+$R$17*K13</f>
        <v>30.437149817828164</v>
      </c>
      <c r="V13" s="1">
        <f>POWER(U13-L13,2)</f>
        <v>7.8240471033761283</v>
      </c>
    </row>
    <row r="14" spans="1:22" x14ac:dyDescent="0.35">
      <c r="A14" s="4">
        <v>7.56</v>
      </c>
      <c r="B14" s="4">
        <v>13.85</v>
      </c>
      <c r="C14" s="4">
        <v>0.55000000000000004</v>
      </c>
      <c r="D14" s="4">
        <v>18</v>
      </c>
      <c r="E14" s="4">
        <v>29.64</v>
      </c>
      <c r="G14" s="1">
        <v>1</v>
      </c>
      <c r="H14" s="4">
        <v>7.56</v>
      </c>
      <c r="I14" s="4">
        <v>13.85</v>
      </c>
      <c r="J14" s="4">
        <v>0.55000000000000004</v>
      </c>
      <c r="K14" s="4">
        <v>18</v>
      </c>
      <c r="L14" s="4">
        <v>29.64</v>
      </c>
      <c r="O14" s="1">
        <v>1023.8301</v>
      </c>
      <c r="R14" s="1">
        <v>-0.41974281658067092</v>
      </c>
      <c r="U14" s="1">
        <f>$R$13+$R$14*H14+$R$15*I14+$R$16*J14+$R$17*K14</f>
        <v>28.872762605887885</v>
      </c>
      <c r="V14" s="1">
        <f>POWER(U14-L14,2)</f>
        <v>0.58865321892394906</v>
      </c>
    </row>
    <row r="15" spans="1:22" x14ac:dyDescent="0.35">
      <c r="A15" s="4">
        <v>1.0900000000000001</v>
      </c>
      <c r="B15" s="4">
        <v>22.54</v>
      </c>
      <c r="C15" s="4">
        <v>0.94</v>
      </c>
      <c r="D15" s="4">
        <v>20</v>
      </c>
      <c r="E15" s="4">
        <v>32.9</v>
      </c>
      <c r="G15" s="1">
        <v>1</v>
      </c>
      <c r="H15" s="4">
        <v>1.0900000000000001</v>
      </c>
      <c r="I15" s="4">
        <v>22.54</v>
      </c>
      <c r="J15" s="4">
        <v>0.94</v>
      </c>
      <c r="K15" s="4">
        <v>20</v>
      </c>
      <c r="L15" s="4">
        <v>32.9</v>
      </c>
      <c r="O15" s="1">
        <v>9043.8549000000003</v>
      </c>
      <c r="R15" s="1">
        <v>2.0899758723689654E-2</v>
      </c>
      <c r="U15" s="1">
        <f>$R$13+$R$14*H15+$R$15*I15+$R$16*J15+$R$17*K15</f>
        <v>34.687532957624349</v>
      </c>
      <c r="V15" s="1">
        <f>POWER(U15-L15,2)</f>
        <v>3.1952740745932569</v>
      </c>
    </row>
    <row r="16" spans="1:22" x14ac:dyDescent="0.35">
      <c r="A16" s="4">
        <v>0.76</v>
      </c>
      <c r="B16" s="4">
        <v>7.01</v>
      </c>
      <c r="C16" s="4">
        <v>0.94</v>
      </c>
      <c r="D16" s="4">
        <v>20</v>
      </c>
      <c r="E16" s="4">
        <v>33.520000000000003</v>
      </c>
      <c r="G16" s="1">
        <v>1</v>
      </c>
      <c r="H16" s="4">
        <v>0.76</v>
      </c>
      <c r="I16" s="4">
        <v>7.01</v>
      </c>
      <c r="J16" s="4">
        <v>0.94</v>
      </c>
      <c r="K16" s="4">
        <v>20</v>
      </c>
      <c r="L16" s="4">
        <v>33.520000000000003</v>
      </c>
      <c r="O16" s="1">
        <v>287.65010000000001</v>
      </c>
      <c r="R16" s="1">
        <v>-2.7163370953309993</v>
      </c>
      <c r="U16" s="1">
        <f>$R$13+$R$14*H16+$R$15*I16+$R$16*J16+$R$17*K16</f>
        <v>34.501474834117069</v>
      </c>
      <c r="V16" s="1">
        <f>POWER(U16-L16,2)</f>
        <v>0.96329285000512144</v>
      </c>
    </row>
    <row r="17" spans="1:22" x14ac:dyDescent="0.35">
      <c r="A17" s="4">
        <v>0.42</v>
      </c>
      <c r="B17" s="4">
        <v>3.1</v>
      </c>
      <c r="C17" s="4">
        <v>0.94</v>
      </c>
      <c r="D17" s="4">
        <v>20</v>
      </c>
      <c r="E17" s="4">
        <v>33.75</v>
      </c>
      <c r="G17" s="1">
        <v>1</v>
      </c>
      <c r="H17" s="4">
        <v>0.42</v>
      </c>
      <c r="I17" s="4">
        <v>3.1</v>
      </c>
      <c r="J17" s="4">
        <v>0.94</v>
      </c>
      <c r="K17" s="4">
        <v>20</v>
      </c>
      <c r="L17" s="4">
        <v>33.75</v>
      </c>
      <c r="O17" s="1">
        <v>10039.504999999999</v>
      </c>
      <c r="R17" s="1">
        <v>1.9883934461648742</v>
      </c>
      <c r="U17" s="1">
        <f>$R$13+$R$14*H17+$R$15*I17+$R$16*J17+$R$17*K17</f>
        <v>34.562469335144868</v>
      </c>
      <c r="V17" s="1">
        <f>POWER(U17-L17,2)</f>
        <v>0.66010642055074453</v>
      </c>
    </row>
    <row r="18" spans="1:22" x14ac:dyDescent="0.35">
      <c r="A18" s="4">
        <v>4.25</v>
      </c>
      <c r="B18" s="4">
        <v>14.45</v>
      </c>
      <c r="C18" s="4">
        <v>0.84</v>
      </c>
      <c r="D18" s="4">
        <v>25</v>
      </c>
      <c r="E18" s="4">
        <v>42.89</v>
      </c>
      <c r="G18" s="1">
        <v>1</v>
      </c>
      <c r="H18" s="4">
        <v>4.25</v>
      </c>
      <c r="I18" s="4">
        <v>14.45</v>
      </c>
      <c r="J18" s="4">
        <v>0.84</v>
      </c>
      <c r="K18" s="4">
        <v>25</v>
      </c>
      <c r="L18" s="4">
        <v>42.89</v>
      </c>
      <c r="U18" s="1">
        <f>$R$13+$R$14*H18+$R$15*I18+$R$16*J18+$R$17*K18</f>
        <v>43.405667549512252</v>
      </c>
      <c r="V18" s="1">
        <f>POWER(U18-L18,2)</f>
        <v>0.26591302161997021</v>
      </c>
    </row>
    <row r="19" spans="1:22" x14ac:dyDescent="0.35">
      <c r="A19" s="4">
        <v>0.76</v>
      </c>
      <c r="B19" s="4">
        <v>50.46</v>
      </c>
      <c r="C19" s="4">
        <v>0.43</v>
      </c>
      <c r="D19" s="4">
        <v>26</v>
      </c>
      <c r="E19" s="4">
        <v>48.87</v>
      </c>
      <c r="G19" s="1">
        <v>1</v>
      </c>
      <c r="H19" s="4">
        <v>0.76</v>
      </c>
      <c r="I19" s="4">
        <v>50.46</v>
      </c>
      <c r="J19" s="4">
        <v>0.43</v>
      </c>
      <c r="K19" s="4">
        <v>26</v>
      </c>
      <c r="L19" s="4">
        <v>48.87</v>
      </c>
      <c r="U19" s="1">
        <f>$R$13+$R$14*H19+$R$15*I19+$R$16*J19+$R$17*K19</f>
        <v>48.725261946269441</v>
      </c>
      <c r="V19" s="1">
        <f>POWER(U19-L19,2)</f>
        <v>2.094910419770939E-2</v>
      </c>
    </row>
    <row r="20" spans="1:22" x14ac:dyDescent="0.35">
      <c r="A20" s="4">
        <v>0.76</v>
      </c>
      <c r="B20" s="4">
        <v>24.8</v>
      </c>
      <c r="C20" s="4">
        <v>0.34</v>
      </c>
      <c r="D20" s="4">
        <v>30</v>
      </c>
      <c r="E20" s="4">
        <v>58.45</v>
      </c>
      <c r="G20" s="1">
        <v>1</v>
      </c>
      <c r="H20" s="4">
        <v>0.76</v>
      </c>
      <c r="I20" s="4">
        <v>24.8</v>
      </c>
      <c r="J20" s="4">
        <v>0.34</v>
      </c>
      <c r="K20" s="4">
        <v>30</v>
      </c>
      <c r="L20" s="4">
        <v>58.45</v>
      </c>
      <c r="U20" s="1">
        <f>$R$13+$R$14*H20+$R$15*I20+$R$16*J20+$R$17*K20</f>
        <v>56.387018260658849</v>
      </c>
      <c r="V20" s="1">
        <f>POWER(U20-L20,2)</f>
        <v>4.2558936568550543</v>
      </c>
    </row>
    <row r="21" spans="1:22" x14ac:dyDescent="0.35">
      <c r="A21" s="4">
        <v>0.5</v>
      </c>
      <c r="B21" s="4">
        <v>11.2</v>
      </c>
      <c r="C21" s="4">
        <v>0.79</v>
      </c>
      <c r="D21" s="4">
        <v>31.5</v>
      </c>
      <c r="E21" s="4">
        <v>61.69</v>
      </c>
      <c r="G21" s="1">
        <v>1</v>
      </c>
      <c r="H21" s="4">
        <v>0.5</v>
      </c>
      <c r="I21" s="4">
        <v>11.2</v>
      </c>
      <c r="J21" s="4">
        <v>0.79</v>
      </c>
      <c r="K21" s="4">
        <v>31.5</v>
      </c>
      <c r="L21" s="4">
        <v>61.69</v>
      </c>
      <c r="U21" s="1">
        <f>$R$13+$R$14*H21+$R$15*I21+$R$16*J21+$R$17*K21</f>
        <v>57.972153150676007</v>
      </c>
      <c r="V21" s="1">
        <f>POWER(U21-L21,2)</f>
        <v>13.822385195028323</v>
      </c>
    </row>
    <row r="22" spans="1:22" x14ac:dyDescent="0.35">
      <c r="U22" s="1" t="s">
        <v>7</v>
      </c>
      <c r="V22" s="1">
        <f>AVERAGE(V2:V21)</f>
        <v>3.1399499954149195</v>
      </c>
    </row>
    <row r="23" spans="1:22" x14ac:dyDescent="0.35">
      <c r="U23" s="1" t="s">
        <v>8</v>
      </c>
      <c r="V23" s="1">
        <f>SQRT(V22)</f>
        <v>1.7719904050008057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2025-07-21T09:59:32Z</dcterms:created>
  <dcterms:modified xsi:type="dcterms:W3CDTF">2025-10-22T03:27:28Z</dcterms:modified>
</cp:coreProperties>
</file>