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78defd49ef144/Escritorio/Proyectos/Coperama/"/>
    </mc:Choice>
  </mc:AlternateContent>
  <xr:revisionPtr revIDLastSave="9" documentId="8_{713DCA52-0696-43EB-B46B-6C46CCC28D4E}" xr6:coauthVersionLast="47" xr6:coauthVersionMax="47" xr10:uidLastSave="{81559099-09DE-4DE2-BED1-F4A2802B8B6F}"/>
  <bookViews>
    <workbookView minimized="1" xWindow="21330" yWindow="-21570" windowWidth="11805" windowHeight="21015" xr2:uid="{70C72E94-24C9-497E-952E-15876AEC05FE}"/>
  </bookViews>
  <sheets>
    <sheet name="productos_clasificados_BM25_int" sheetId="2" r:id="rId1"/>
    <sheet name="Hoja1" sheetId="1" r:id="rId2"/>
  </sheets>
  <definedNames>
    <definedName name="DatosExternos_1" localSheetId="0" hidden="1">productos_clasificados_BM25_int!$B$1:$W$20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2" l="1"/>
  <c r="C21" i="2"/>
  <c r="O3" i="2"/>
  <c r="O4" i="2"/>
  <c r="O5" i="2"/>
  <c r="O6" i="2"/>
  <c r="O7" i="2"/>
  <c r="O8" i="2"/>
  <c r="O21" i="2" s="1"/>
  <c r="X21" i="2" s="1"/>
  <c r="O9" i="2"/>
  <c r="O10" i="2"/>
  <c r="O11" i="2"/>
  <c r="O12" i="2"/>
  <c r="O13" i="2"/>
  <c r="O14" i="2"/>
  <c r="O15" i="2"/>
  <c r="O16" i="2"/>
  <c r="O17" i="2"/>
  <c r="O18" i="2"/>
  <c r="O19" i="2"/>
  <c r="O20" i="2"/>
  <c r="O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L21" i="2" s="1"/>
  <c r="I3" i="2"/>
  <c r="I21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F21" i="2" l="1"/>
  <c r="E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9FC28-0E4E-4663-8CFB-1EF5B71A74B4}" keepAlive="1" name="Consulta - productos_clasificados_BM25_interseccion_SBERT_all_MiniLM_L6_v2-00000-of-00001" description="Conexión a la consulta 'productos_clasificados_BM25_interseccion_SBERT_all_MiniLM_L6_v2-00000-of-00001' en el libro." type="5" refreshedVersion="8" background="1" saveData="1">
    <dbPr connection="Provider=Microsoft.Mashup.OleDb.1;Data Source=$Workbook$;Location=productos_clasificados_BM25_interseccion_SBERT_all_MiniLM_L6_v2-00000-of-00001;Extended Properties=&quot;&quot;" command="SELECT * FROM [productos_clasificados_BM25_interseccion_SBERT_all_MiniLM_L6_v2-00000-of-00001]"/>
  </connection>
</connections>
</file>

<file path=xl/sharedStrings.xml><?xml version="1.0" encoding="utf-8"?>
<sst xmlns="http://schemas.openxmlformats.org/spreadsheetml/2006/main" count="211" uniqueCount="209">
  <si>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</si>
  <si>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</si>
  <si>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</si>
  <si>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</si>
  <si>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</si>
  <si>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</si>
  <si>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</si>
  <si>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</si>
  <si>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</si>
  <si>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</si>
  <si>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</si>
  <si>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</si>
  <si>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</si>
  <si>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'ENCUADERNACIÓN EN TAPA DURA': 0.6508989334106445</t>
  </si>
  <si>
    <t xml:space="preserve"> 'LIMPIEZA EN SECO': 0.5777349472045898</t>
  </si>
  <si>
    <t xml:space="preserve"> 'ESPUMA SELLADORA DE TIRO': 0.5764407515525818</t>
  </si>
  <si>
    <t xml:space="preserve"> 'TAPICERÍA': 0.5507073402404785</t>
  </si>
  <si>
    <t xml:space="preserve"> 'LIMPIADOR - CONTROL DE ESPUMA': 0.5457160472869873</t>
  </si>
  <si>
    <t>'AGUA DE PERFUME': 0.6014765501022339</t>
  </si>
  <si>
    <t xml:space="preserve"> 'PERFUME': 0.5709933042526245</t>
  </si>
  <si>
    <t xml:space="preserve"> 'ACEITE AROMÁTICO': 0.5569123029708862</t>
  </si>
  <si>
    <t xml:space="preserve"> 'ACEITE DE OLIVA': 0.5286216139793396</t>
  </si>
  <si>
    <t xml:space="preserve"> 'A GASOLINA Y ELÉCTRICO': 0.5030224323272705</t>
  </si>
  <si>
    <t xml:space="preserve"> 'TRATAMIENTO DE ACEITE': 0.498845636844635</t>
  </si>
  <si>
    <t xml:space="preserve"> 'ACEITE DE CÁRTAMO': 0.49795883893966675</t>
  </si>
  <si>
    <t xml:space="preserve"> 'ACEITE PARA LÁMPARAS': 0.4892565608024597</t>
  </si>
  <si>
    <t xml:space="preserve"> 'FLISCORNO ELÉCTRICO': 0.48876136541366577</t>
  </si>
  <si>
    <t xml:space="preserve"> 'ACEITE DE COCO': 0.4879834055900574</t>
  </si>
  <si>
    <t>'AMBIENTADOR EN AEROSOL': 0.6466739177703857</t>
  </si>
  <si>
    <t xml:space="preserve"> 'ARCILLA DE ENDURECIMIENTO AL AIRE': 0.6204492449760437</t>
  </si>
  <si>
    <t xml:space="preserve"> 'AMBIENTADOR DE VELAS': 0.6027281880378723</t>
  </si>
  <si>
    <t xml:space="preserve"> 'AIRE COMPRIMIDO': 0.6020932197570801</t>
  </si>
  <si>
    <t xml:space="preserve"> 'SUPERFICIE DE CRÍQUET AL AIRE LIBRE': 0.571887731552124</t>
  </si>
  <si>
    <t xml:space="preserve"> 'VAINA DE VAINILLA': 0.5697370767593384</t>
  </si>
  <si>
    <t xml:space="preserve"> 'VENTILADO AL AIRE': 0.5673806071281433</t>
  </si>
  <si>
    <t xml:space="preserve"> 'SECADO AL AIRE': 0.5647095441818237</t>
  </si>
  <si>
    <t xml:space="preserve"> 'JUEGO DE ESTRUCTURA DE JUEGO AL AIRE LIBRE': 0.5637269020080566</t>
  </si>
  <si>
    <t xml:space="preserve"> 'REGADERA PARA CAMPAMENTO - DE AIRE': 0.557560920715332</t>
  </si>
  <si>
    <t>'AEROSOL': 0.5610073208808899</t>
  </si>
  <si>
    <t xml:space="preserve"> 'AEROSOL PARA HERIDAS/QUEMADURAS': 0.5415025949478149</t>
  </si>
  <si>
    <t xml:space="preserve"> 'AMBIENTADOR EN AEROSOL': 0.5395585298538208</t>
  </si>
  <si>
    <t xml:space="preserve"> 'ARREGLO FLORAL ARTIFICIAL': 0.4962635040283203</t>
  </si>
  <si>
    <t xml:space="preserve"> 'SECADO - AEROSOL (HUEVO)': 0.47958141565322876</t>
  </si>
  <si>
    <t xml:space="preserve"> 'AEROSOL VAGINAL': 0.4743090867996216</t>
  </si>
  <si>
    <t xml:space="preserve"> 'ACCESORIO FLORAL': 0.4623376131057739</t>
  </si>
  <si>
    <t xml:space="preserve"> 'AEROSOL PARA CABELLO': 0.460484117269516</t>
  </si>
  <si>
    <t xml:space="preserve"> 'PULVERIZADOR/CHORRO NO AEROSOL': 0.4553663432598114</t>
  </si>
  <si>
    <t xml:space="preserve"> 'AEROSOL DE LIMPIEZA PARA COMPUTADORA/VIDEOJUEGOS': 0.4412154257297516</t>
  </si>
  <si>
    <t>'AGUA DE LAVANDA': 0.6715800166130066</t>
  </si>
  <si>
    <t xml:space="preserve"> 'ANTENA DE REPUESTO': 0.6094865798950195</t>
  </si>
  <si>
    <t xml:space="preserve"> 'TECLADO DE REPUESTO': 0.6061066389083862</t>
  </si>
  <si>
    <t xml:space="preserve"> 'ELIMINADOR DE MANCHAS': 0.5866104364395142</t>
  </si>
  <si>
    <t xml:space="preserve"> 'ALINEADOR DE JUNTAS DE CAÑAS DE PESCAR': 0.5813872814178467</t>
  </si>
  <si>
    <t xml:space="preserve"> 'PROTECTOR DE JUNTAS DE CAÑA DE PESCAR': 0.568081259727478</t>
  </si>
  <si>
    <t xml:space="preserve"> 'BLOQUEO DE LA RUEDA DE REPUESTO': 0.5618685483932495</t>
  </si>
  <si>
    <t xml:space="preserve"> 'CABEZA DE TRAPEADOR DE REPUESTO': 0.5604699850082397</t>
  </si>
  <si>
    <t xml:space="preserve"> 'PUERTA DE REPUESTO': 0.5467736721038818</t>
  </si>
  <si>
    <t xml:space="preserve"> 'LAVANDA': 0.5441765189170837</t>
  </si>
  <si>
    <t>'AMBIENTADOR EN AEROSOL': 0.7624750733375549</t>
  </si>
  <si>
    <t xml:space="preserve"> 'AEROSOL': 0.6065778136253357</t>
  </si>
  <si>
    <t xml:space="preserve"> 'TEMPERATURA AMBIENTE': 0.5185104608535767</t>
  </si>
  <si>
    <t xml:space="preserve"> 'KIT DE ANÁLISIS DE AGUA POTABLE TODO EN UNO': 0.4024814963340759</t>
  </si>
  <si>
    <t>'DESINFECTANTE PARA BOQUILLA': 0.6355977058410645</t>
  </si>
  <si>
    <t xml:space="preserve"> 'DESINFECTANTE PARA PIEL': 0.6086453199386597</t>
  </si>
  <si>
    <t xml:space="preserve"> 'PASTEL DE LIMÓN': 0.5971859693527222</t>
  </si>
  <si>
    <t xml:space="preserve"> 'ALBAHACA DE LIMÓN (POR EJEMPLO</t>
  </si>
  <si>
    <t xml:space="preserve"> OCIMUM X CITRIODORUM)': 0.5934300422668457</t>
  </si>
  <si>
    <t xml:space="preserve"> 'BÁLSAMO DE LIMÓN': 0.5649933815002441</t>
  </si>
  <si>
    <t xml:space="preserve"> 'ZUMO DE LIMÓN PURO': 0.5556570291519165</t>
  </si>
  <si>
    <t xml:space="preserve"> 'DESINFECTANTE': 0.5499204397201538</t>
  </si>
  <si>
    <t xml:space="preserve"> 'LIMÓN GRIEGO': 0.5498940944671631</t>
  </si>
  <si>
    <t xml:space="preserve"> 'DESINFECTANTE - USO ESPECÍFICO': 0.5360950231552124</t>
  </si>
  <si>
    <t xml:space="preserve"> 'LÍQUIDO BLANQUEADOR': 0.5360180139541626</t>
  </si>
  <si>
    <t>'CERA PARA MADERA': 0.6488577723503113</t>
  </si>
  <si>
    <t xml:space="preserve"> 'CERA DE ABEJA': 0.6368597745895386</t>
  </si>
  <si>
    <t xml:space="preserve"> 'CERA': 0.6273208260536194</t>
  </si>
  <si>
    <t xml:space="preserve"> 'CERA VEGETAL': 0.6028112173080444</t>
  </si>
  <si>
    <t xml:space="preserve"> 'CERA PARAFINA': 0.6004075407981873</t>
  </si>
  <si>
    <t xml:space="preserve"> 'CERA PARA SUPERFICIE': 0.5547719597816467</t>
  </si>
  <si>
    <t xml:space="preserve"> 'CERA PARA AUTOS': 0.5368207693099976</t>
  </si>
  <si>
    <t xml:space="preserve"> 'GRASA Y CERA': 0.5355372428894043</t>
  </si>
  <si>
    <t>'DESINFECTANTE PARA BOQUILLA': 0.5052917003631592</t>
  </si>
  <si>
    <t xml:space="preserve"> 'PIERNA CON PARTE TRASERA SIN COLA/CUARTO DE PIERNA SIN COLA (CEPE 700902)': 0.5001025795936584</t>
  </si>
  <si>
    <t xml:space="preserve"> 'DESINFECTANTE PARA PIEL': 0.48156118392944336</t>
  </si>
  <si>
    <t xml:space="preserve"> 'MITAD TRASERA SIN COLA (CEPE 700402)': 0.47710734605789185</t>
  </si>
  <si>
    <t xml:space="preserve"> 'PIERNA CON PARTE TRASERA SIN COLA NI GRASA ABDOMINAL (CEPE 700903)': 0.46273285150527954</t>
  </si>
  <si>
    <t xml:space="preserve"> 'DESINFECTANTE - USO ESPECÍFICO': 0.4597981870174408</t>
  </si>
  <si>
    <t xml:space="preserve"> 'PECHUGA PARTIDA DESHUESADA SIN CARNE DE COSTILLA (CEPE 700704)': 0.45732688903808594</t>
  </si>
  <si>
    <t xml:space="preserve"> 'ALBAHACA CANELA (POR EJEMPLO</t>
  </si>
  <si>
    <t xml:space="preserve"> OCIMUM BASILICUM VAR. CINNAMON)': 0.4515760540962219</t>
  </si>
  <si>
    <t xml:space="preserve"> 'PECHUGA COMPLETA CON COSTILLAS Y LOMO (CEPE 700601)': 0.4371025860309601</t>
  </si>
  <si>
    <t>'ARREGLO FLORAL ARTIFICIAL': 0.5051013231277466</t>
  </si>
  <si>
    <t xml:space="preserve"> 'LIMPIADOR - DISPOSITIVOS': 0.4709503650665283</t>
  </si>
  <si>
    <t xml:space="preserve"> 'ACCESORIO FLORAL': 0.4285266697406769</t>
  </si>
  <si>
    <t xml:space="preserve"> 'LIMPIADOR - SUCIEDAD DIFÍCIL': 0.408346563577652</t>
  </si>
  <si>
    <t xml:space="preserve"> 'LIMPIADOR - SUPERFICIE ESPECÍFICA': 0.4019940495491028</t>
  </si>
  <si>
    <t xml:space="preserve"> 'LIMPIADOR DE INODOROS': 0.37748122215270996</t>
  </si>
  <si>
    <t xml:space="preserve"> 'LIMPIADOR - CUARTO ESPECÍFICO': 0.37711435556411743</t>
  </si>
  <si>
    <t xml:space="preserve"> 'LIMPIADOR': 0.36636102199554443</t>
  </si>
  <si>
    <t xml:space="preserve"> 'LIMPIADOR PARA CEPILLO': 0.3582691252231598</t>
  </si>
  <si>
    <t xml:space="preserve"> 'LIMPIADOR DE DENTADURA/PRÓTESIS': 0.35102012753486633</t>
  </si>
  <si>
    <t>'TAPA PARA BATERÍA DE REPUESTO': 0.3567523956298828</t>
  </si>
  <si>
    <t xml:space="preserve"> 'ANTENA DE REPUESTO': 0.3508714437484741</t>
  </si>
  <si>
    <t xml:space="preserve"> 'MANGO DE TRAPEADOR DE REPUESTO': 0.3450011610984802</t>
  </si>
  <si>
    <t xml:space="preserve"> 'COSTILLA PREPARADA 5 COSTILLAS': 0.3039984703063965</t>
  </si>
  <si>
    <t>'COCA': 0.596886157989502</t>
  </si>
  <si>
    <t xml:space="preserve"> 'COLA': 0.5577641725540161</t>
  </si>
  <si>
    <t xml:space="preserve"> 'CUARTO DE LA PIERNA SIN COLA (CEPE 710902)': 0.5425169467926025</t>
  </si>
  <si>
    <t xml:space="preserve"> 'MEZCLA DE COLA': 0.5413851141929626</t>
  </si>
  <si>
    <t xml:space="preserve"> 'MITAD TRASERA SIN COLA (CEPE 710402)': 0.5353889465332031</t>
  </si>
  <si>
    <t xml:space="preserve"> 'COLA (CEPE 701501)': 0.5348349809646606</t>
  </si>
  <si>
    <t xml:space="preserve"> 'MITAD TRASERA SIN COLA (CEPE 700402)': 0.5247547030448914</t>
  </si>
  <si>
    <t xml:space="preserve"> 'PIERNA CON PARTE TRASERA SIN COLA/CUARTO DE PIERNA SIN COLA (CEPE 700902)': 0.5210533142089844</t>
  </si>
  <si>
    <t xml:space="preserve"> 'COLA DE LOMO (CEPE 405082)': 0.5151973962783813</t>
  </si>
  <si>
    <t xml:space="preserve"> 'PEINE COLA DE RATÓN': 0.5065377950668335</t>
  </si>
  <si>
    <t>'MANZANA': 0.5993519425392151</t>
  </si>
  <si>
    <t xml:space="preserve"> 'CALIFORNIA SUGAR PEAR': 0.5748581886291504</t>
  </si>
  <si>
    <t xml:space="preserve"> 'SABOR DE MANZANA': 0.5430159568786621</t>
  </si>
  <si>
    <t xml:space="preserve"> 'MANZANA SILVESTRE': 0.5348286628723145</t>
  </si>
  <si>
    <t xml:space="preserve"> 'PAY DE MANZANA': 0.5227634906768799</t>
  </si>
  <si>
    <t xml:space="preserve"> 'MANTA DE CALENTADOR DE AGUA': 0.5160539746284485</t>
  </si>
  <si>
    <t xml:space="preserve"> 'DESCORAZONADOR DE MANZANA': 0.5102361440658569</t>
  </si>
  <si>
    <t xml:space="preserve"> 'MANZANA GRANNY': 0.48253655433654785</t>
  </si>
  <si>
    <t>'PIERNA CON CORTE INCLINADO (CEPE 701202)': 0.49530336260795593</t>
  </si>
  <si>
    <t xml:space="preserve"> 'MOLLEJAS</t>
  </si>
  <si>
    <t xml:space="preserve"> CORTE MARIPOSA (CEPE 701902)': 0.4659026861190796</t>
  </si>
  <si>
    <t xml:space="preserve"> CORTE MECÁNICO (CEPE 701901)': 0.46335262060165405</t>
  </si>
  <si>
    <t xml:space="preserve"> 'PIERNA COMPLETA</t>
  </si>
  <si>
    <t xml:space="preserve"> CORTE LARGO</t>
  </si>
  <si>
    <t xml:space="preserve"> CON INCISIÓN EN MUSLO Y PIERNA/CORTE LARGO SUJIIRE (CEPE 701005)': 0.46046897768974304</t>
  </si>
  <si>
    <t xml:space="preserve"> CORTE LARGO (CEPE 701003)': 0.45712047815322876</t>
  </si>
  <si>
    <t xml:space="preserve"> 'PIERNA COMPLETA CON INCISIÓN EN MUSLO Y PIERNA/CORTE PEQUEÑO SUJIIRE (CEPE 701004)': 0.4488386809825897</t>
  </si>
  <si>
    <t xml:space="preserve"> 'PIERNA COMPLETA CON GRASA ABDOMINAL (CEPE 701002)': 0.44853436946868896</t>
  </si>
  <si>
    <t xml:space="preserve"> 'TESTÍCULOS/FRITADA/TESTÍCULOS (CEPE 702201)': 0.4456082880496979</t>
  </si>
  <si>
    <t>'CREMA HIDRATANTE - USO ESPECÍFICO': 0.8289694786071777</t>
  </si>
  <si>
    <t xml:space="preserve"> 'CREMA HIDRATANTE - USO GENERAL': 0.7940181493759155</t>
  </si>
  <si>
    <t xml:space="preserve"> 'CREMA HIDRATANTE - HIDRATACIÓN SUPERIOR': 0.7863840460777283</t>
  </si>
  <si>
    <t xml:space="preserve"> 'CREMA HIDRATANTE - ANTIENVEJECIMIENTO': 0.7857550382614136</t>
  </si>
  <si>
    <t xml:space="preserve"> 'CREMA PARA DESPUÉS DEL AFEITADO': 0.7180417776107788</t>
  </si>
  <si>
    <t xml:space="preserve"> 'RELLENO DE CREMA': 0.6935287714004517</t>
  </si>
  <si>
    <t xml:space="preserve"> 'CREMA PARA ENSALADA': 0.6723294854164124</t>
  </si>
  <si>
    <t xml:space="preserve"> 'CREMA EN POLVO': 0.6689243316650391</t>
  </si>
  <si>
    <t xml:space="preserve"> 'CREMA CUAJADA': 0.6605225801467896</t>
  </si>
  <si>
    <t xml:space="preserve"> 'PREPARACIÓN DE QUESO CREMA': 0.6560676097869873</t>
  </si>
  <si>
    <t>'VÁLVULA ANGULAR DE SUMINISTRO DE AGUA': 0.5185723304748535</t>
  </si>
  <si>
    <t xml:space="preserve"> 'CARTUCHO DE FILTRO DE AGUA DOMÉSTICO': 0.5116649866104126</t>
  </si>
  <si>
    <t xml:space="preserve"> 'GUANTE DESMAQUILLANTE': 0.5113875269889832</t>
  </si>
  <si>
    <t xml:space="preserve"> 'PECES DE AGUA SALOBRE': 0.49526864290237427</t>
  </si>
  <si>
    <t xml:space="preserve"> 'SUMINISTRO DE AGUA NO POTABLE': 0.49427086114883423</t>
  </si>
  <si>
    <t xml:space="preserve"> 'SUMINISTRO DE AGUA POTABLE': 0.49405133724212646</t>
  </si>
  <si>
    <t xml:space="preserve"> 'CARTUCHO DE FILTRO DE AGUA PARA CAMPAMENTO': 0.488969624042511</t>
  </si>
  <si>
    <t xml:space="preserve"> 'BOTE CON FILTRO DE AGUA PARA CAMPAMENTO': 0.48831140995025635</t>
  </si>
  <si>
    <t xml:space="preserve"> 'ESPONJA DESMAQUILLANTE': 0.4871334433555603</t>
  </si>
  <si>
    <t xml:space="preserve"> 'FILTRO DE AGUA DOMÉSTICO': 0.4677739441394806</t>
  </si>
  <si>
    <t>'CUCHILLA DE DOS HOJAS': 0.6050617694854736</t>
  </si>
  <si>
    <t xml:space="preserve"> 'CUCHILLA SEPARADA': 0.5652080774307251</t>
  </si>
  <si>
    <t xml:space="preserve"> 'CUCHILLA DE UNA SOLA HOJA': 0.5546650290489197</t>
  </si>
  <si>
    <t xml:space="preserve"> 'MITAD DELANTERA SIN ALAS/PECHUGA COMPLETA CON LOMO (CEPE 700302)': 0.5350866317749023</t>
  </si>
  <si>
    <t xml:space="preserve"> 'TRIPLE HOJA': 0.5318129658699036</t>
  </si>
  <si>
    <t xml:space="preserve"> 'CUCHILLA DE AFEITAR': 0.5302366018295288</t>
  </si>
  <si>
    <t xml:space="preserve"> 'HOJA INTERCALADA': 0.5230083465576172</t>
  </si>
  <si>
    <t xml:space="preserve"> 'CUCHILLA CUADRADA': 0.5191596746444702</t>
  </si>
  <si>
    <t xml:space="preserve"> 'CUCHILLA FORJADA': 0.5170372128486633</t>
  </si>
  <si>
    <t xml:space="preserve"> 'CUCHILLA REDONDEADA': 0.5137529969215393</t>
  </si>
  <si>
    <t>'DESODORANTE PARA MASCOTAS': 0.6080926656723022</t>
  </si>
  <si>
    <t xml:space="preserve"> 'DESODORANTE DE ZAPATOS': 0.559160590171814</t>
  </si>
  <si>
    <t xml:space="preserve"> 'FILTRO DESODORANTE PARA REFRIGERADORES': 0.5165502429008484</t>
  </si>
  <si>
    <t>'CEPILLO DE BAÑO': 0.6833853721618652</t>
  </si>
  <si>
    <t xml:space="preserve"> 'PEGAMENTO EN GEL': 0.6400976181030273</t>
  </si>
  <si>
    <t xml:space="preserve"> 'GEL PARA DESPUÉS DEL AFEITADO': 0.6267836689949036</t>
  </si>
  <si>
    <t xml:space="preserve"> 'ESTANTE PARA CUARTO DE BAÑO': 0.6218074560165405</t>
  </si>
  <si>
    <t xml:space="preserve"> 'RESIDUOS DE FONTANERÍA DEL BAÑO': 0.6152383089065552</t>
  </si>
  <si>
    <t xml:space="preserve"> 'PAÑAL DE BAÑO': 0.6050773859024048</t>
  </si>
  <si>
    <t xml:space="preserve"> 'TOALLA DE BAÑO/SÁBANA DE BAÑO': 0.5987140536308289</t>
  </si>
  <si>
    <t xml:space="preserve"> 'BAÑO DEBAJO DE ESCALERA': 0.5837875008583069</t>
  </si>
  <si>
    <t xml:space="preserve"> 'CAJA DE BAÑO PARA DENTADURA/PRÓTESIS': 0.5763128399848938</t>
  </si>
  <si>
    <t xml:space="preserve"> 'LAVABO DE BAÑO': 0.5741377472877502</t>
  </si>
  <si>
    <t>Column1.14</t>
  </si>
  <si>
    <t>Column1.22</t>
  </si>
  <si>
    <t>Column1.23</t>
  </si>
  <si>
    <t>Column1.32</t>
  </si>
  <si>
    <t>Column1.33</t>
  </si>
  <si>
    <t>Column1.42</t>
  </si>
  <si>
    <t>Column1.43</t>
  </si>
  <si>
    <t>Column1.52</t>
  </si>
  <si>
    <t>Column1.53</t>
  </si>
  <si>
    <t>Column1.132</t>
  </si>
  <si>
    <t>prod_name</t>
  </si>
  <si>
    <t xml:space="preserve">Limpia tapicería en espuma Binner </t>
  </si>
  <si>
    <t xml:space="preserve">Aceite Bon Aire eléctrico perfume flores </t>
  </si>
  <si>
    <t xml:space="preserve">Ambientador Bon Aire electra oíl vainilla </t>
  </si>
  <si>
    <t xml:space="preserve">Aromatizante Air Wick Pure aerosol floral magnolia </t>
  </si>
  <si>
    <t xml:space="preserve">Eliminador de olores Glade lavanda  toque repuesto </t>
  </si>
  <si>
    <t xml:space="preserve">Repuesto Aromatizante De Ambiente En Aerosol Automático 3 En 1 Hawaiian Breeze Glade </t>
  </si>
  <si>
    <t xml:space="preserve">Blanqueador Máxima desinfectante limón </t>
  </si>
  <si>
    <t xml:space="preserve">Cera neutra Bufalo cojin </t>
  </si>
  <si>
    <t>Desinfectante canela Pinolina pague 1500 ml lleve 2000ml</t>
  </si>
  <si>
    <t xml:space="preserve">Limpiador Fabuloso multiusos antibacterial floral doypack </t>
  </si>
  <si>
    <t xml:space="preserve">Insecticida 45 noches repuesto  raid  </t>
  </si>
  <si>
    <t xml:space="preserve">Gaseosa Coca Cola Zero </t>
  </si>
  <si>
    <t xml:space="preserve">Néctar de manzana California </t>
  </si>
  <si>
    <t xml:space="preserve">Refresco Bio Frut mora-cereza-fresa </t>
  </si>
  <si>
    <t xml:space="preserve">Crema hidratante Nivea </t>
  </si>
  <si>
    <t xml:space="preserve">Desmaquillante Ogue agua micelar rostro </t>
  </si>
  <si>
    <t xml:space="preserve">Café descafeinado Águila Roja </t>
  </si>
  <si>
    <t xml:space="preserve">Desodorante Dove </t>
  </si>
  <si>
    <t xml:space="preserve">Atún Isabel Sanduchero en aceite Natural, Trozos de Atún </t>
  </si>
  <si>
    <t>RESULTADO metrica 1</t>
  </si>
  <si>
    <t>Resultado metrica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</si>
</sst>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39A1425-2F2D-4DA0-A2F4-33C3AC2CD777}" autoFormatId="16" applyNumberFormats="0" applyBorderFormats="0" applyFontFormats="0" applyPatternFormats="0" applyAlignmentFormats="0" applyWidthHeightFormats="0">
  <queryTableRefresh nextId="25" unboundColumnsRight="1">
    <queryTableFields count="23">
      <queryTableField id="1" name="Column1.1" tableColumnId="1"/>
      <queryTableField id="14" dataBound="0" tableColumnId="14"/>
      <queryTableField id="2" name="Column1.2" tableColumnId="2"/>
      <queryTableField id="15" dataBound="0" tableColumnId="15"/>
      <queryTableField id="17" dataBound="0" tableColumnId="17"/>
      <queryTableField id="3" name="Column1.3" tableColumnId="3"/>
      <queryTableField id="19" dataBound="0" tableColumnId="19"/>
      <queryTableField id="18" dataBound="0" tableColumnId="18"/>
      <queryTableField id="4" name="Column1.4" tableColumnId="4"/>
      <queryTableField id="21" dataBound="0" tableColumnId="21"/>
      <queryTableField id="20" dataBound="0" tableColumnId="20"/>
      <queryTableField id="5" name="Column1.5" tableColumnId="5"/>
      <queryTableField id="23" dataBound="0" tableColumnId="23"/>
      <queryTableField id="22" dataBound="0" tableColumnId="22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C78C1-4865-4C96-A4BE-9B6B8C36A7F3}" name="productos_clasificados_BM25_interseccion_SBERT_all_MiniLM_L6_v2_00000_of_00001" displayName="productos_clasificados_BM25_interseccion_SBERT_all_MiniLM_L6_v2_00000_of_00001" ref="B1:X21" tableType="queryTable" totalsRowCount="1">
  <autoFilter ref="B1:X20" xr:uid="{007C78C1-4865-4C96-A4BE-9B6B8C36A7F3}"/>
  <tableColumns count="23">
    <tableColumn id="1" xr3:uid="{E1442E44-4DA1-4E81-9134-41747880F089}" uniqueName="1" name="Column1.1" queryTableFieldId="1" dataDxfId="44" totalsRowDxfId="21"/>
    <tableColumn id="14" xr3:uid="{2C44DA91-34F9-482A-BF5A-2D4B8F19D9DA}" uniqueName="14" name="Column1.14" totalsRowFunction="custom" queryTableFieldId="14" dataDxfId="31" totalsRowDxfId="20">
      <totalsRowFormula>SUM(productos_clasificados_BM25_interseccion_SBERT_all_MiniLM_L6_v2_00000_of_00001[Column1.14])</totalsRowFormula>
    </tableColumn>
    <tableColumn id="2" xr3:uid="{344BB31D-1338-446D-BF83-7A2DCE25FE77}" uniqueName="2" name="Column1.2" queryTableFieldId="2" dataDxfId="43" totalsRowDxfId="19"/>
    <tableColumn id="15" xr3:uid="{FE4E1EC6-951B-47BB-9F63-21D4DFBFEB1C}" uniqueName="15" name="Column1.22" queryTableFieldId="15" dataDxfId="30" totalsRowDxfId="18"/>
    <tableColumn id="17" xr3:uid="{7E5F8F3A-F087-4C09-B6AF-6E8AE9CB7C1A}" uniqueName="17" name="Column1.23" totalsRowFunction="custom" queryTableFieldId="17" dataDxfId="29" totalsRowDxfId="17">
      <calculatedColumnFormula>productos_clasificados_BM25_interseccion_SBERT_all_MiniLM_L6_v2_00000_of_00001[[#This Row],[Column1.22]]/2</calculatedColumnFormula>
      <totalsRowFormula>SUM(productos_clasificados_BM25_interseccion_SBERT_all_MiniLM_L6_v2_00000_of_00001[Column1.23])</totalsRowFormula>
    </tableColumn>
    <tableColumn id="3" xr3:uid="{4751E0A8-EDCE-4F99-BA27-F692A2936C44}" uniqueName="3" name="Column1.3" queryTableFieldId="3" dataDxfId="42" totalsRowDxfId="16"/>
    <tableColumn id="19" xr3:uid="{E93DF422-2750-4612-9EB3-15CA7B306186}" uniqueName="19" name="Column1.33" queryTableFieldId="19" dataDxfId="28" totalsRowDxfId="15"/>
    <tableColumn id="18" xr3:uid="{0CD1B9A9-B4CE-4432-8315-13879B3825D8}" uniqueName="18" name="Column1.32" totalsRowFunction="custom" queryTableFieldId="18" dataDxfId="27" totalsRowDxfId="14">
      <calculatedColumnFormula>productos_clasificados_BM25_interseccion_SBERT_all_MiniLM_L6_v2_00000_of_00001[[#This Row],[Column1.33]]/3</calculatedColumnFormula>
      <totalsRowFormula>SUM(I2:I19)</totalsRowFormula>
    </tableColumn>
    <tableColumn id="4" xr3:uid="{5ED99FED-47EE-456E-ABAE-6E6786F50EFE}" uniqueName="4" name="Column1.4" queryTableFieldId="4" dataDxfId="41" totalsRowDxfId="13"/>
    <tableColumn id="21" xr3:uid="{A5915762-5770-4C16-9EC5-1FEACAF44064}" uniqueName="21" name="Column1.43" queryTableFieldId="21" dataDxfId="26" totalsRowDxfId="12"/>
    <tableColumn id="20" xr3:uid="{337D07F9-0B17-4390-9A5C-28F6B1CA3168}" uniqueName="20" name="Column1.42" totalsRowFunction="custom" queryTableFieldId="20" dataDxfId="25" totalsRowDxfId="11">
      <calculatedColumnFormula>productos_clasificados_BM25_interseccion_SBERT_all_MiniLM_L6_v2_00000_of_00001[[#This Row],[Column1.43]]/4</calculatedColumnFormula>
      <totalsRowFormula>SUM(L2:L19)</totalsRowFormula>
    </tableColumn>
    <tableColumn id="5" xr3:uid="{F867A387-988E-4811-B2F3-6BA7B4F53767}" uniqueName="5" name="Column1.5" queryTableFieldId="5" dataDxfId="40" totalsRowDxfId="10"/>
    <tableColumn id="23" xr3:uid="{E3EE07D1-76DC-4739-B95D-D75101D863A2}" uniqueName="23" name="Column1.53" queryTableFieldId="23" dataDxfId="24" totalsRowDxfId="9"/>
    <tableColumn id="22" xr3:uid="{4DB39F9A-26F3-41A9-8F3B-0EC6714EE486}" uniqueName="22" name="Column1.52" totalsRowFunction="custom" queryTableFieldId="22" dataDxfId="23" totalsRowDxfId="8">
      <calculatedColumnFormula>productos_clasificados_BM25_interseccion_SBERT_all_MiniLM_L6_v2_00000_of_00001[[#This Row],[Column1.53]]/5</calculatedColumnFormula>
      <totalsRowFormula>SUM(O2:O19)</totalsRowFormula>
    </tableColumn>
    <tableColumn id="6" xr3:uid="{CB3114D1-62AB-4110-A3B6-D6D016804EC6}" uniqueName="6" name="Column1.6" queryTableFieldId="6" dataDxfId="39" totalsRowDxfId="7"/>
    <tableColumn id="7" xr3:uid="{0771C243-60A9-4625-9FF7-F5AD897B9B35}" uniqueName="7" name="Column1.7" queryTableFieldId="7" dataDxfId="38" totalsRowDxfId="6"/>
    <tableColumn id="8" xr3:uid="{8436144C-74E9-48FC-BCFB-3652F46147EB}" uniqueName="8" name="Column1.8" queryTableFieldId="8" dataDxfId="37" totalsRowDxfId="5"/>
    <tableColumn id="9" xr3:uid="{D0D2716F-AF46-4401-8E98-E8F482B69547}" uniqueName="9" name="Column1.9" queryTableFieldId="9" dataDxfId="36" totalsRowDxfId="4"/>
    <tableColumn id="10" xr3:uid="{80639829-DF9E-4B0C-9FB7-077718BD381D}" uniqueName="10" name="Column1.10" queryTableFieldId="10" dataDxfId="35" totalsRowDxfId="3"/>
    <tableColumn id="11" xr3:uid="{C1AE2DBD-72D6-4950-8DAE-C3B4949C5794}" uniqueName="11" name="Column1.11" queryTableFieldId="11" dataDxfId="34" totalsRowDxfId="2"/>
    <tableColumn id="12" xr3:uid="{9ACA3839-08F3-463F-999B-2FDB13AE8832}" uniqueName="12" name="Column1.12" queryTableFieldId="12" dataDxfId="33" totalsRowDxfId="1"/>
    <tableColumn id="13" xr3:uid="{AAB7191F-ADBA-4B0E-9F6C-79DA0CE12AA8}" uniqueName="13" name="Column1.13" queryTableFieldId="13" dataDxfId="32" totalsRowDxfId="0"/>
    <tableColumn id="24" xr3:uid="{66938DDE-E948-4884-B5E3-6D6ECA00AE17}" uniqueName="24" name="Column1.132" totalsRowFunction="custom" queryTableFieldId="24" dataDxfId="22">
      <totalsRowFormula>SUM(productos_clasificados_BM25_interseccion_SBERT_all_MiniLM_L6_v2_00000_of_00001[[#Totals],[Column1.52]])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A4D0-0172-45EA-B870-DD37D714B982}">
  <dimension ref="A1:X27"/>
  <sheetViews>
    <sheetView tabSelected="1" zoomScale="90" workbookViewId="0">
      <selection activeCell="E28" sqref="E28"/>
    </sheetView>
  </sheetViews>
  <sheetFormatPr baseColWidth="10" defaultRowHeight="14.4" x14ac:dyDescent="0.3"/>
  <cols>
    <col min="1" max="1" width="79.88671875" customWidth="1"/>
    <col min="2" max="2" width="60.77734375" bestFit="1" customWidth="1"/>
    <col min="3" max="3" width="60.77734375" customWidth="1"/>
    <col min="4" max="4" width="80.88671875" bestFit="1" customWidth="1"/>
    <col min="5" max="6" width="80.88671875" customWidth="1"/>
    <col min="7" max="7" width="61" bestFit="1" customWidth="1"/>
    <col min="8" max="9" width="61" customWidth="1"/>
    <col min="10" max="10" width="80.88671875" bestFit="1" customWidth="1"/>
    <col min="11" max="12" width="80.88671875" customWidth="1"/>
    <col min="13" max="13" width="80.88671875" bestFit="1" customWidth="1"/>
    <col min="14" max="15" width="80.88671875" customWidth="1"/>
    <col min="16" max="16" width="57.44140625" bestFit="1" customWidth="1"/>
    <col min="17" max="18" width="80.88671875" bestFit="1" customWidth="1"/>
    <col min="19" max="19" width="62.109375" bestFit="1" customWidth="1"/>
    <col min="20" max="20" width="72.33203125" bestFit="1" customWidth="1"/>
    <col min="21" max="21" width="80.88671875" bestFit="1" customWidth="1"/>
    <col min="22" max="22" width="71.77734375" bestFit="1" customWidth="1"/>
    <col min="23" max="23" width="62.6640625" bestFit="1" customWidth="1"/>
  </cols>
  <sheetData>
    <row r="1" spans="1:24" x14ac:dyDescent="0.3">
      <c r="A1" t="s">
        <v>187</v>
      </c>
      <c r="B1" t="s">
        <v>0</v>
      </c>
      <c r="C1" t="s">
        <v>177</v>
      </c>
      <c r="D1" t="s">
        <v>1</v>
      </c>
      <c r="E1" t="s">
        <v>178</v>
      </c>
      <c r="F1" t="s">
        <v>179</v>
      </c>
      <c r="G1" t="s">
        <v>2</v>
      </c>
      <c r="H1" t="s">
        <v>181</v>
      </c>
      <c r="I1" t="s">
        <v>180</v>
      </c>
      <c r="J1" t="s">
        <v>3</v>
      </c>
      <c r="K1" t="s">
        <v>183</v>
      </c>
      <c r="L1" t="s">
        <v>182</v>
      </c>
      <c r="M1" t="s">
        <v>4</v>
      </c>
      <c r="N1" t="s">
        <v>185</v>
      </c>
      <c r="O1" t="s">
        <v>184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186</v>
      </c>
    </row>
    <row r="2" spans="1:24" x14ac:dyDescent="0.3">
      <c r="A2" t="s">
        <v>188</v>
      </c>
      <c r="B2" s="1" t="s">
        <v>13</v>
      </c>
      <c r="C2" s="1">
        <v>0</v>
      </c>
      <c r="D2" s="1" t="s">
        <v>14</v>
      </c>
      <c r="E2" s="1">
        <v>1</v>
      </c>
      <c r="F2" s="1">
        <f>productos_clasificados_BM25_interseccion_SBERT_all_MiniLM_L6_v2_00000_of_00001[[#This Row],[Column1.22]]/2</f>
        <v>0.5</v>
      </c>
      <c r="G2" s="1" t="s">
        <v>15</v>
      </c>
      <c r="H2" s="1">
        <v>0</v>
      </c>
      <c r="I2" s="1">
        <f>productos_clasificados_BM25_interseccion_SBERT_all_MiniLM_L6_v2_00000_of_00001[[#This Row],[Column1.33]]/3</f>
        <v>0</v>
      </c>
      <c r="J2" s="1" t="s">
        <v>16</v>
      </c>
      <c r="K2" s="1">
        <v>1</v>
      </c>
      <c r="L2" s="1">
        <f>productos_clasificados_BM25_interseccion_SBERT_all_MiniLM_L6_v2_00000_of_00001[[#This Row],[Column1.43]]/4</f>
        <v>0.25</v>
      </c>
      <c r="M2" s="1" t="s">
        <v>17</v>
      </c>
      <c r="N2" s="1">
        <v>1</v>
      </c>
      <c r="O2" s="1">
        <f>productos_clasificados_BM25_interseccion_SBERT_all_MiniLM_L6_v2_00000_of_00001[[#This Row],[Column1.53]]/5</f>
        <v>0.2</v>
      </c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t="s">
        <v>189</v>
      </c>
      <c r="B3" s="1" t="s">
        <v>18</v>
      </c>
      <c r="C3" s="1">
        <v>1</v>
      </c>
      <c r="D3" s="1" t="s">
        <v>19</v>
      </c>
      <c r="E3" s="1">
        <v>1</v>
      </c>
      <c r="F3" s="1">
        <f>productos_clasificados_BM25_interseccion_SBERT_all_MiniLM_L6_v2_00000_of_00001[[#This Row],[Column1.22]]/2</f>
        <v>0.5</v>
      </c>
      <c r="G3" s="1" t="s">
        <v>20</v>
      </c>
      <c r="H3" s="1">
        <v>1</v>
      </c>
      <c r="I3" s="1">
        <f>productos_clasificados_BM25_interseccion_SBERT_all_MiniLM_L6_v2_00000_of_00001[[#This Row],[Column1.33]]/3</f>
        <v>0.33333333333333331</v>
      </c>
      <c r="J3" s="1" t="s">
        <v>21</v>
      </c>
      <c r="K3" s="1">
        <v>0</v>
      </c>
      <c r="L3" s="1">
        <f>productos_clasificados_BM25_interseccion_SBERT_all_MiniLM_L6_v2_00000_of_00001[[#This Row],[Column1.43]]/4</f>
        <v>0</v>
      </c>
      <c r="M3" s="1" t="s">
        <v>22</v>
      </c>
      <c r="N3" s="1">
        <v>0</v>
      </c>
      <c r="O3" s="1">
        <f>productos_clasificados_BM25_interseccion_SBERT_all_MiniLM_L6_v2_00000_of_00001[[#This Row],[Column1.53]]/5</f>
        <v>0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/>
      <c r="V3" s="1"/>
      <c r="W3" s="1"/>
      <c r="X3" s="1"/>
    </row>
    <row r="4" spans="1:24" x14ac:dyDescent="0.3">
      <c r="A4" t="s">
        <v>190</v>
      </c>
      <c r="B4" s="1" t="s">
        <v>28</v>
      </c>
      <c r="C4" s="1">
        <v>1</v>
      </c>
      <c r="D4" s="1" t="s">
        <v>29</v>
      </c>
      <c r="E4" s="1">
        <v>0</v>
      </c>
      <c r="F4" s="1">
        <f>productos_clasificados_BM25_interseccion_SBERT_all_MiniLM_L6_v2_00000_of_00001[[#This Row],[Column1.22]]/2</f>
        <v>0</v>
      </c>
      <c r="G4" s="1" t="s">
        <v>30</v>
      </c>
      <c r="H4" s="1">
        <v>1</v>
      </c>
      <c r="I4" s="1">
        <f>productos_clasificados_BM25_interseccion_SBERT_all_MiniLM_L6_v2_00000_of_00001[[#This Row],[Column1.33]]/3</f>
        <v>0.33333333333333331</v>
      </c>
      <c r="J4" s="1" t="s">
        <v>31</v>
      </c>
      <c r="K4" s="1">
        <v>0</v>
      </c>
      <c r="L4" s="1">
        <f>productos_clasificados_BM25_interseccion_SBERT_all_MiniLM_L6_v2_00000_of_00001[[#This Row],[Column1.43]]/4</f>
        <v>0</v>
      </c>
      <c r="M4" s="1" t="s">
        <v>32</v>
      </c>
      <c r="N4" s="1">
        <v>0</v>
      </c>
      <c r="O4" s="1">
        <f>productos_clasificados_BM25_interseccion_SBERT_all_MiniLM_L6_v2_00000_of_00001[[#This Row],[Column1.53]]/5</f>
        <v>0</v>
      </c>
      <c r="P4" s="1" t="s">
        <v>33</v>
      </c>
      <c r="Q4" s="1" t="s">
        <v>34</v>
      </c>
      <c r="R4" s="1" t="s">
        <v>35</v>
      </c>
      <c r="S4" s="1" t="s">
        <v>36</v>
      </c>
      <c r="T4" s="1" t="s">
        <v>37</v>
      </c>
      <c r="U4" s="1"/>
      <c r="V4" s="1"/>
      <c r="W4" s="1"/>
      <c r="X4" s="1"/>
    </row>
    <row r="5" spans="1:24" x14ac:dyDescent="0.3">
      <c r="A5" t="s">
        <v>191</v>
      </c>
      <c r="B5" s="1" t="s">
        <v>38</v>
      </c>
      <c r="C5" s="1">
        <v>1</v>
      </c>
      <c r="D5" s="1" t="s">
        <v>39</v>
      </c>
      <c r="E5" s="1">
        <v>0</v>
      </c>
      <c r="F5" s="1">
        <f>productos_clasificados_BM25_interseccion_SBERT_all_MiniLM_L6_v2_00000_of_00001[[#This Row],[Column1.22]]/2</f>
        <v>0</v>
      </c>
      <c r="G5" s="1" t="s">
        <v>40</v>
      </c>
      <c r="H5" s="1">
        <v>1</v>
      </c>
      <c r="I5" s="1">
        <f>productos_clasificados_BM25_interseccion_SBERT_all_MiniLM_L6_v2_00000_of_00001[[#This Row],[Column1.33]]/3</f>
        <v>0.33333333333333331</v>
      </c>
      <c r="J5" s="1" t="s">
        <v>41</v>
      </c>
      <c r="K5" s="1">
        <v>0</v>
      </c>
      <c r="L5" s="1">
        <f>productos_clasificados_BM25_interseccion_SBERT_all_MiniLM_L6_v2_00000_of_00001[[#This Row],[Column1.43]]/4</f>
        <v>0</v>
      </c>
      <c r="M5" s="1" t="s">
        <v>42</v>
      </c>
      <c r="N5" s="1">
        <v>0</v>
      </c>
      <c r="O5" s="1">
        <f>productos_clasificados_BM25_interseccion_SBERT_all_MiniLM_L6_v2_00000_of_00001[[#This Row],[Column1.53]]/5</f>
        <v>0</v>
      </c>
      <c r="P5" s="1" t="s">
        <v>43</v>
      </c>
      <c r="Q5" s="1" t="s">
        <v>44</v>
      </c>
      <c r="R5" s="1" t="s">
        <v>45</v>
      </c>
      <c r="S5" s="1" t="s">
        <v>46</v>
      </c>
      <c r="T5" s="1" t="s">
        <v>47</v>
      </c>
      <c r="U5" s="1"/>
      <c r="V5" s="1"/>
      <c r="W5" s="1"/>
      <c r="X5" s="1"/>
    </row>
    <row r="6" spans="1:24" x14ac:dyDescent="0.3">
      <c r="A6" t="s">
        <v>192</v>
      </c>
      <c r="B6" s="1" t="s">
        <v>48</v>
      </c>
      <c r="C6" s="1">
        <v>0</v>
      </c>
      <c r="D6" s="1" t="s">
        <v>49</v>
      </c>
      <c r="E6" s="1">
        <v>0</v>
      </c>
      <c r="F6" s="1">
        <f>productos_clasificados_BM25_interseccion_SBERT_all_MiniLM_L6_v2_00000_of_00001[[#This Row],[Column1.22]]/2</f>
        <v>0</v>
      </c>
      <c r="G6" s="1" t="s">
        <v>50</v>
      </c>
      <c r="H6" s="1">
        <v>0</v>
      </c>
      <c r="I6" s="1">
        <f>productos_clasificados_BM25_interseccion_SBERT_all_MiniLM_L6_v2_00000_of_00001[[#This Row],[Column1.33]]/3</f>
        <v>0</v>
      </c>
      <c r="J6" s="1" t="s">
        <v>51</v>
      </c>
      <c r="K6" s="1">
        <v>1</v>
      </c>
      <c r="L6" s="1">
        <f>productos_clasificados_BM25_interseccion_SBERT_all_MiniLM_L6_v2_00000_of_00001[[#This Row],[Column1.43]]/4</f>
        <v>0.25</v>
      </c>
      <c r="M6" s="1" t="s">
        <v>52</v>
      </c>
      <c r="N6" s="1">
        <v>0</v>
      </c>
      <c r="O6" s="1">
        <f>productos_clasificados_BM25_interseccion_SBERT_all_MiniLM_L6_v2_00000_of_00001[[#This Row],[Column1.53]]/5</f>
        <v>0</v>
      </c>
      <c r="P6" s="1" t="s">
        <v>53</v>
      </c>
      <c r="Q6" s="1" t="s">
        <v>54</v>
      </c>
      <c r="R6" s="1" t="s">
        <v>55</v>
      </c>
      <c r="S6" s="1" t="s">
        <v>56</v>
      </c>
      <c r="T6" s="1" t="s">
        <v>57</v>
      </c>
      <c r="U6" s="1"/>
      <c r="V6" s="1"/>
      <c r="W6" s="1"/>
      <c r="X6" s="1"/>
    </row>
    <row r="7" spans="1:24" x14ac:dyDescent="0.3">
      <c r="A7" t="s">
        <v>193</v>
      </c>
      <c r="B7" s="1" t="s">
        <v>58</v>
      </c>
      <c r="C7" s="1">
        <v>1</v>
      </c>
      <c r="D7" s="1" t="s">
        <v>59</v>
      </c>
      <c r="E7" s="1">
        <v>1</v>
      </c>
      <c r="F7" s="1">
        <f>productos_clasificados_BM25_interseccion_SBERT_all_MiniLM_L6_v2_00000_of_00001[[#This Row],[Column1.22]]/2</f>
        <v>0.5</v>
      </c>
      <c r="G7" s="1" t="s">
        <v>60</v>
      </c>
      <c r="H7" s="1">
        <v>0</v>
      </c>
      <c r="I7" s="1">
        <f>productos_clasificados_BM25_interseccion_SBERT_all_MiniLM_L6_v2_00000_of_00001[[#This Row],[Column1.33]]/3</f>
        <v>0</v>
      </c>
      <c r="J7" s="1" t="s">
        <v>61</v>
      </c>
      <c r="K7" s="1">
        <v>0</v>
      </c>
      <c r="L7" s="1">
        <f>productos_clasificados_BM25_interseccion_SBERT_all_MiniLM_L6_v2_00000_of_00001[[#This Row],[Column1.43]]/4</f>
        <v>0</v>
      </c>
      <c r="M7" s="1"/>
      <c r="N7" s="1">
        <v>0</v>
      </c>
      <c r="O7" s="1">
        <f>productos_clasificados_BM25_interseccion_SBERT_all_MiniLM_L6_v2_00000_of_00001[[#This Row],[Column1.53]]/5</f>
        <v>0</v>
      </c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t="s">
        <v>194</v>
      </c>
      <c r="B8" s="1" t="s">
        <v>62</v>
      </c>
      <c r="C8" s="1">
        <v>1</v>
      </c>
      <c r="D8" s="1" t="s">
        <v>63</v>
      </c>
      <c r="E8" s="1">
        <v>1</v>
      </c>
      <c r="F8" s="1">
        <f>productos_clasificados_BM25_interseccion_SBERT_all_MiniLM_L6_v2_00000_of_00001[[#This Row],[Column1.22]]/2</f>
        <v>0.5</v>
      </c>
      <c r="G8" s="1" t="s">
        <v>64</v>
      </c>
      <c r="H8" s="1">
        <v>0</v>
      </c>
      <c r="I8" s="1">
        <f>productos_clasificados_BM25_interseccion_SBERT_all_MiniLM_L6_v2_00000_of_00001[[#This Row],[Column1.33]]/3</f>
        <v>0</v>
      </c>
      <c r="J8" s="1" t="s">
        <v>65</v>
      </c>
      <c r="K8" s="1">
        <v>0</v>
      </c>
      <c r="L8" s="1">
        <f>productos_clasificados_BM25_interseccion_SBERT_all_MiniLM_L6_v2_00000_of_00001[[#This Row],[Column1.43]]/4</f>
        <v>0</v>
      </c>
      <c r="M8" s="1" t="s">
        <v>66</v>
      </c>
      <c r="N8" s="1">
        <v>0</v>
      </c>
      <c r="O8" s="1">
        <f>productos_clasificados_BM25_interseccion_SBERT_all_MiniLM_L6_v2_00000_of_00001[[#This Row],[Column1.53]]/5</f>
        <v>0</v>
      </c>
      <c r="P8" s="1" t="s">
        <v>67</v>
      </c>
      <c r="Q8" s="1" t="s">
        <v>68</v>
      </c>
      <c r="R8" s="1" t="s">
        <v>69</v>
      </c>
      <c r="S8" s="1" t="s">
        <v>70</v>
      </c>
      <c r="T8" s="1" t="s">
        <v>71</v>
      </c>
      <c r="U8" s="1" t="s">
        <v>72</v>
      </c>
      <c r="V8" s="1"/>
      <c r="W8" s="1"/>
      <c r="X8" s="1"/>
    </row>
    <row r="9" spans="1:24" x14ac:dyDescent="0.3">
      <c r="A9" t="s">
        <v>195</v>
      </c>
      <c r="B9" s="1" t="s">
        <v>73</v>
      </c>
      <c r="C9" s="1">
        <v>1</v>
      </c>
      <c r="D9" s="1" t="s">
        <v>74</v>
      </c>
      <c r="E9" s="1">
        <v>0</v>
      </c>
      <c r="F9" s="1">
        <f>productos_clasificados_BM25_interseccion_SBERT_all_MiniLM_L6_v2_00000_of_00001[[#This Row],[Column1.22]]/2</f>
        <v>0</v>
      </c>
      <c r="G9" s="1" t="s">
        <v>75</v>
      </c>
      <c r="H9" s="1">
        <v>1</v>
      </c>
      <c r="I9" s="1">
        <f>productos_clasificados_BM25_interseccion_SBERT_all_MiniLM_L6_v2_00000_of_00001[[#This Row],[Column1.33]]/3</f>
        <v>0.33333333333333331</v>
      </c>
      <c r="J9" s="1" t="s">
        <v>76</v>
      </c>
      <c r="K9" s="1">
        <v>1</v>
      </c>
      <c r="L9" s="1">
        <f>productos_clasificados_BM25_interseccion_SBERT_all_MiniLM_L6_v2_00000_of_00001[[#This Row],[Column1.43]]/4</f>
        <v>0.25</v>
      </c>
      <c r="M9" s="1" t="s">
        <v>77</v>
      </c>
      <c r="N9" s="1">
        <v>0</v>
      </c>
      <c r="O9" s="1">
        <f>productos_clasificados_BM25_interseccion_SBERT_all_MiniLM_L6_v2_00000_of_00001[[#This Row],[Column1.53]]/5</f>
        <v>0</v>
      </c>
      <c r="P9" s="1" t="s">
        <v>78</v>
      </c>
      <c r="Q9" s="1" t="s">
        <v>79</v>
      </c>
      <c r="R9" s="1" t="s">
        <v>80</v>
      </c>
      <c r="S9" s="1"/>
      <c r="T9" s="1"/>
      <c r="U9" s="1"/>
      <c r="V9" s="1"/>
      <c r="W9" s="1"/>
      <c r="X9" s="1"/>
    </row>
    <row r="10" spans="1:24" x14ac:dyDescent="0.3">
      <c r="A10" t="s">
        <v>196</v>
      </c>
      <c r="B10" s="1" t="s">
        <v>81</v>
      </c>
      <c r="C10" s="1">
        <v>1</v>
      </c>
      <c r="D10" s="1" t="s">
        <v>82</v>
      </c>
      <c r="E10" s="1">
        <v>0</v>
      </c>
      <c r="F10" s="1">
        <f>productos_clasificados_BM25_interseccion_SBERT_all_MiniLM_L6_v2_00000_of_00001[[#This Row],[Column1.22]]/2</f>
        <v>0</v>
      </c>
      <c r="G10" s="1" t="s">
        <v>83</v>
      </c>
      <c r="H10" s="1">
        <v>1</v>
      </c>
      <c r="I10" s="1">
        <f>productos_clasificados_BM25_interseccion_SBERT_all_MiniLM_L6_v2_00000_of_00001[[#This Row],[Column1.33]]/3</f>
        <v>0.33333333333333331</v>
      </c>
      <c r="J10" s="1" t="s">
        <v>84</v>
      </c>
      <c r="K10" s="1">
        <v>0</v>
      </c>
      <c r="L10" s="1">
        <f>productos_clasificados_BM25_interseccion_SBERT_all_MiniLM_L6_v2_00000_of_00001[[#This Row],[Column1.43]]/4</f>
        <v>0</v>
      </c>
      <c r="M10" s="1" t="s">
        <v>85</v>
      </c>
      <c r="N10" s="1">
        <v>0</v>
      </c>
      <c r="O10" s="1">
        <f>productos_clasificados_BM25_interseccion_SBERT_all_MiniLM_L6_v2_00000_of_00001[[#This Row],[Column1.53]]/5</f>
        <v>0</v>
      </c>
      <c r="P10" s="1" t="s">
        <v>86</v>
      </c>
      <c r="Q10" s="1" t="s">
        <v>87</v>
      </c>
      <c r="R10" s="1" t="s">
        <v>88</v>
      </c>
      <c r="S10" s="1" t="s">
        <v>89</v>
      </c>
      <c r="T10" s="1" t="s">
        <v>90</v>
      </c>
      <c r="U10" s="1"/>
      <c r="V10" s="1"/>
      <c r="W10" s="1"/>
      <c r="X10" s="1"/>
    </row>
    <row r="11" spans="1:24" x14ac:dyDescent="0.3">
      <c r="A11" t="s">
        <v>197</v>
      </c>
      <c r="B11" s="1" t="s">
        <v>91</v>
      </c>
      <c r="C11" s="1">
        <v>0</v>
      </c>
      <c r="D11" s="1" t="s">
        <v>92</v>
      </c>
      <c r="E11" s="1">
        <v>1</v>
      </c>
      <c r="F11" s="1">
        <f>productos_clasificados_BM25_interseccion_SBERT_all_MiniLM_L6_v2_00000_of_00001[[#This Row],[Column1.22]]/2</f>
        <v>0.5</v>
      </c>
      <c r="G11" s="1" t="s">
        <v>93</v>
      </c>
      <c r="H11" s="1">
        <v>0</v>
      </c>
      <c r="I11" s="1">
        <f>productos_clasificados_BM25_interseccion_SBERT_all_MiniLM_L6_v2_00000_of_00001[[#This Row],[Column1.33]]/3</f>
        <v>0</v>
      </c>
      <c r="J11" s="1" t="s">
        <v>94</v>
      </c>
      <c r="K11" s="1">
        <v>1</v>
      </c>
      <c r="L11" s="1">
        <f>productos_clasificados_BM25_interseccion_SBERT_all_MiniLM_L6_v2_00000_of_00001[[#This Row],[Column1.43]]/4</f>
        <v>0.25</v>
      </c>
      <c r="M11" s="1" t="s">
        <v>95</v>
      </c>
      <c r="N11" s="1">
        <v>1</v>
      </c>
      <c r="O11" s="1">
        <f>productos_clasificados_BM25_interseccion_SBERT_all_MiniLM_L6_v2_00000_of_00001[[#This Row],[Column1.53]]/5</f>
        <v>0.2</v>
      </c>
      <c r="P11" s="1" t="s">
        <v>96</v>
      </c>
      <c r="Q11" s="1" t="s">
        <v>97</v>
      </c>
      <c r="R11" s="1" t="s">
        <v>98</v>
      </c>
      <c r="S11" s="1" t="s">
        <v>99</v>
      </c>
      <c r="T11" s="1" t="s">
        <v>100</v>
      </c>
      <c r="U11" s="1"/>
      <c r="V11" s="1"/>
      <c r="W11" s="1"/>
      <c r="X11" s="1"/>
    </row>
    <row r="12" spans="1:24" x14ac:dyDescent="0.3">
      <c r="A12" t="s">
        <v>198</v>
      </c>
      <c r="B12" s="1" t="s">
        <v>101</v>
      </c>
      <c r="C12" s="1">
        <v>0</v>
      </c>
      <c r="D12" s="1" t="s">
        <v>102</v>
      </c>
      <c r="E12" s="1">
        <v>0</v>
      </c>
      <c r="F12" s="1">
        <f>productos_clasificados_BM25_interseccion_SBERT_all_MiniLM_L6_v2_00000_of_00001[[#This Row],[Column1.22]]/2</f>
        <v>0</v>
      </c>
      <c r="G12" s="1" t="s">
        <v>103</v>
      </c>
      <c r="H12" s="1">
        <v>0</v>
      </c>
      <c r="I12" s="1">
        <f>productos_clasificados_BM25_interseccion_SBERT_all_MiniLM_L6_v2_00000_of_00001[[#This Row],[Column1.33]]/3</f>
        <v>0</v>
      </c>
      <c r="J12" s="1" t="s">
        <v>104</v>
      </c>
      <c r="K12" s="1">
        <v>0</v>
      </c>
      <c r="L12" s="1">
        <f>productos_clasificados_BM25_interseccion_SBERT_all_MiniLM_L6_v2_00000_of_00001[[#This Row],[Column1.43]]/4</f>
        <v>0</v>
      </c>
      <c r="M12" s="1"/>
      <c r="N12" s="1">
        <v>0</v>
      </c>
      <c r="O12" s="1">
        <f>productos_clasificados_BM25_interseccion_SBERT_all_MiniLM_L6_v2_00000_of_00001[[#This Row],[Column1.53]]/5</f>
        <v>0</v>
      </c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t="s">
        <v>199</v>
      </c>
      <c r="B13" s="1" t="s">
        <v>105</v>
      </c>
      <c r="C13" s="1">
        <v>1</v>
      </c>
      <c r="D13" s="1" t="s">
        <v>106</v>
      </c>
      <c r="E13" s="1">
        <v>1</v>
      </c>
      <c r="F13" s="1">
        <f>productos_clasificados_BM25_interseccion_SBERT_all_MiniLM_L6_v2_00000_of_00001[[#This Row],[Column1.22]]/2</f>
        <v>0.5</v>
      </c>
      <c r="G13" s="1" t="s">
        <v>107</v>
      </c>
      <c r="H13" s="1">
        <v>0</v>
      </c>
      <c r="I13" s="1">
        <f>productos_clasificados_BM25_interseccion_SBERT_all_MiniLM_L6_v2_00000_of_00001[[#This Row],[Column1.33]]/3</f>
        <v>0</v>
      </c>
      <c r="J13" s="1" t="s">
        <v>108</v>
      </c>
      <c r="K13" s="1">
        <v>0</v>
      </c>
      <c r="L13" s="1">
        <f>productos_clasificados_BM25_interseccion_SBERT_all_MiniLM_L6_v2_00000_of_00001[[#This Row],[Column1.43]]/4</f>
        <v>0</v>
      </c>
      <c r="M13" s="1" t="s">
        <v>109</v>
      </c>
      <c r="N13" s="1">
        <v>0</v>
      </c>
      <c r="O13" s="1">
        <f>productos_clasificados_BM25_interseccion_SBERT_all_MiniLM_L6_v2_00000_of_00001[[#This Row],[Column1.53]]/5</f>
        <v>0</v>
      </c>
      <c r="P13" s="1" t="s">
        <v>110</v>
      </c>
      <c r="Q13" s="1" t="s">
        <v>111</v>
      </c>
      <c r="R13" s="1" t="s">
        <v>112</v>
      </c>
      <c r="S13" s="1" t="s">
        <v>113</v>
      </c>
      <c r="T13" s="1" t="s">
        <v>114</v>
      </c>
      <c r="U13" s="1"/>
      <c r="V13" s="1"/>
      <c r="W13" s="1"/>
      <c r="X13" s="1"/>
    </row>
    <row r="14" spans="1:24" x14ac:dyDescent="0.3">
      <c r="A14" t="s">
        <v>200</v>
      </c>
      <c r="B14" s="1" t="s">
        <v>115</v>
      </c>
      <c r="C14" s="1">
        <v>0</v>
      </c>
      <c r="D14" s="1" t="s">
        <v>116</v>
      </c>
      <c r="E14" s="1">
        <v>0</v>
      </c>
      <c r="F14" s="1">
        <f>productos_clasificados_BM25_interseccion_SBERT_all_MiniLM_L6_v2_00000_of_00001[[#This Row],[Column1.22]]/2</f>
        <v>0</v>
      </c>
      <c r="G14" s="1" t="s">
        <v>117</v>
      </c>
      <c r="H14" s="1">
        <v>0</v>
      </c>
      <c r="I14" s="1">
        <f>productos_clasificados_BM25_interseccion_SBERT_all_MiniLM_L6_v2_00000_of_00001[[#This Row],[Column1.33]]/3</f>
        <v>0</v>
      </c>
      <c r="J14" s="1" t="s">
        <v>118</v>
      </c>
      <c r="K14" s="1">
        <v>0</v>
      </c>
      <c r="L14" s="1">
        <f>productos_clasificados_BM25_interseccion_SBERT_all_MiniLM_L6_v2_00000_of_00001[[#This Row],[Column1.43]]/4</f>
        <v>0</v>
      </c>
      <c r="M14" s="1" t="s">
        <v>119</v>
      </c>
      <c r="N14" s="1">
        <v>0</v>
      </c>
      <c r="O14" s="1">
        <f>productos_clasificados_BM25_interseccion_SBERT_all_MiniLM_L6_v2_00000_of_00001[[#This Row],[Column1.53]]/5</f>
        <v>0</v>
      </c>
      <c r="P14" s="1" t="s">
        <v>120</v>
      </c>
      <c r="Q14" s="1" t="s">
        <v>121</v>
      </c>
      <c r="R14" s="1" t="s">
        <v>122</v>
      </c>
      <c r="S14" s="1"/>
      <c r="T14" s="1"/>
      <c r="U14" s="1"/>
      <c r="V14" s="1"/>
      <c r="W14" s="1"/>
      <c r="X14" s="1"/>
    </row>
    <row r="15" spans="1:24" x14ac:dyDescent="0.3">
      <c r="A15" t="s">
        <v>201</v>
      </c>
      <c r="B15" s="1" t="s">
        <v>123</v>
      </c>
      <c r="C15" s="1">
        <v>0</v>
      </c>
      <c r="D15" s="1" t="s">
        <v>124</v>
      </c>
      <c r="E15" s="1">
        <v>0</v>
      </c>
      <c r="F15" s="1">
        <f>productos_clasificados_BM25_interseccion_SBERT_all_MiniLM_L6_v2_00000_of_00001[[#This Row],[Column1.22]]/2</f>
        <v>0</v>
      </c>
      <c r="G15" s="1" t="s">
        <v>125</v>
      </c>
      <c r="H15" s="1">
        <v>0</v>
      </c>
      <c r="I15" s="1">
        <f>productos_clasificados_BM25_interseccion_SBERT_all_MiniLM_L6_v2_00000_of_00001[[#This Row],[Column1.33]]/3</f>
        <v>0</v>
      </c>
      <c r="J15" s="1" t="s">
        <v>124</v>
      </c>
      <c r="K15" s="1">
        <v>0</v>
      </c>
      <c r="L15" s="1">
        <f>productos_clasificados_BM25_interseccion_SBERT_all_MiniLM_L6_v2_00000_of_00001[[#This Row],[Column1.43]]/4</f>
        <v>0</v>
      </c>
      <c r="M15" s="1" t="s">
        <v>126</v>
      </c>
      <c r="N15" s="1">
        <v>0</v>
      </c>
      <c r="O15" s="1">
        <f>productos_clasificados_BM25_interseccion_SBERT_all_MiniLM_L6_v2_00000_of_00001[[#This Row],[Column1.53]]/5</f>
        <v>0</v>
      </c>
      <c r="P15" s="1" t="s">
        <v>127</v>
      </c>
      <c r="Q15" s="1" t="s">
        <v>128</v>
      </c>
      <c r="R15" s="1" t="s">
        <v>129</v>
      </c>
      <c r="S15" s="1" t="s">
        <v>127</v>
      </c>
      <c r="T15" s="1" t="s">
        <v>130</v>
      </c>
      <c r="U15" s="1" t="s">
        <v>131</v>
      </c>
      <c r="V15" s="1" t="s">
        <v>132</v>
      </c>
      <c r="W15" s="1" t="s">
        <v>133</v>
      </c>
      <c r="X15" s="1"/>
    </row>
    <row r="16" spans="1:24" x14ac:dyDescent="0.3">
      <c r="A16" t="s">
        <v>202</v>
      </c>
      <c r="B16" s="1" t="s">
        <v>134</v>
      </c>
      <c r="C16" s="1">
        <v>1</v>
      </c>
      <c r="D16" s="1" t="s">
        <v>135</v>
      </c>
      <c r="E16" s="1">
        <v>1</v>
      </c>
      <c r="F16" s="1">
        <f>productos_clasificados_BM25_interseccion_SBERT_all_MiniLM_L6_v2_00000_of_00001[[#This Row],[Column1.22]]/2</f>
        <v>0.5</v>
      </c>
      <c r="G16" s="1" t="s">
        <v>136</v>
      </c>
      <c r="H16" s="1">
        <v>1</v>
      </c>
      <c r="I16" s="1">
        <f>productos_clasificados_BM25_interseccion_SBERT_all_MiniLM_L6_v2_00000_of_00001[[#This Row],[Column1.33]]/3</f>
        <v>0.33333333333333331</v>
      </c>
      <c r="J16" s="1" t="s">
        <v>137</v>
      </c>
      <c r="K16" s="1">
        <v>1</v>
      </c>
      <c r="L16" s="1">
        <f>productos_clasificados_BM25_interseccion_SBERT_all_MiniLM_L6_v2_00000_of_00001[[#This Row],[Column1.43]]/4</f>
        <v>0.25</v>
      </c>
      <c r="M16" s="1" t="s">
        <v>138</v>
      </c>
      <c r="N16" s="1">
        <v>1</v>
      </c>
      <c r="O16" s="1">
        <f>productos_clasificados_BM25_interseccion_SBERT_all_MiniLM_L6_v2_00000_of_00001[[#This Row],[Column1.53]]/5</f>
        <v>0.2</v>
      </c>
      <c r="P16" s="1" t="s">
        <v>139</v>
      </c>
      <c r="Q16" s="1" t="s">
        <v>140</v>
      </c>
      <c r="R16" s="1" t="s">
        <v>141</v>
      </c>
      <c r="S16" s="1" t="s">
        <v>142</v>
      </c>
      <c r="T16" s="1" t="s">
        <v>143</v>
      </c>
      <c r="U16" s="1"/>
      <c r="V16" s="1"/>
      <c r="W16" s="1"/>
      <c r="X16" s="1"/>
    </row>
    <row r="17" spans="1:24" x14ac:dyDescent="0.3">
      <c r="A17" t="s">
        <v>203</v>
      </c>
      <c r="B17" s="1" t="s">
        <v>144</v>
      </c>
      <c r="C17" s="1">
        <v>0</v>
      </c>
      <c r="D17" s="1" t="s">
        <v>145</v>
      </c>
      <c r="E17" s="1">
        <v>0</v>
      </c>
      <c r="F17" s="1">
        <f>productos_clasificados_BM25_interseccion_SBERT_all_MiniLM_L6_v2_00000_of_00001[[#This Row],[Column1.22]]/2</f>
        <v>0</v>
      </c>
      <c r="G17" s="1" t="s">
        <v>146</v>
      </c>
      <c r="H17" s="1">
        <v>1</v>
      </c>
      <c r="I17" s="1">
        <f>productos_clasificados_BM25_interseccion_SBERT_all_MiniLM_L6_v2_00000_of_00001[[#This Row],[Column1.33]]/3</f>
        <v>0.33333333333333331</v>
      </c>
      <c r="J17" s="1" t="s">
        <v>147</v>
      </c>
      <c r="K17" s="1">
        <v>0</v>
      </c>
      <c r="L17" s="1">
        <f>productos_clasificados_BM25_interseccion_SBERT_all_MiniLM_L6_v2_00000_of_00001[[#This Row],[Column1.43]]/4</f>
        <v>0</v>
      </c>
      <c r="M17" s="1" t="s">
        <v>148</v>
      </c>
      <c r="N17" s="1">
        <v>0</v>
      </c>
      <c r="O17" s="1">
        <f>productos_clasificados_BM25_interseccion_SBERT_all_MiniLM_L6_v2_00000_of_00001[[#This Row],[Column1.53]]/5</f>
        <v>0</v>
      </c>
      <c r="P17" s="1" t="s">
        <v>149</v>
      </c>
      <c r="Q17" s="1" t="s">
        <v>150</v>
      </c>
      <c r="R17" s="1" t="s">
        <v>151</v>
      </c>
      <c r="S17" s="1" t="s">
        <v>152</v>
      </c>
      <c r="T17" s="1" t="s">
        <v>153</v>
      </c>
      <c r="U17" s="1"/>
      <c r="V17" s="1"/>
      <c r="W17" s="1"/>
      <c r="X17" s="1"/>
    </row>
    <row r="18" spans="1:24" x14ac:dyDescent="0.3">
      <c r="A18" s="2" t="s">
        <v>204</v>
      </c>
      <c r="B18" s="1" t="s">
        <v>154</v>
      </c>
      <c r="C18" s="1">
        <v>1</v>
      </c>
      <c r="D18" s="1" t="s">
        <v>155</v>
      </c>
      <c r="E18" s="1">
        <v>1</v>
      </c>
      <c r="F18" s="1">
        <f>productos_clasificados_BM25_interseccion_SBERT_all_MiniLM_L6_v2_00000_of_00001[[#This Row],[Column1.22]]/2</f>
        <v>0.5</v>
      </c>
      <c r="G18" s="1" t="s">
        <v>156</v>
      </c>
      <c r="H18" s="1">
        <v>1</v>
      </c>
      <c r="I18" s="1">
        <f>productos_clasificados_BM25_interseccion_SBERT_all_MiniLM_L6_v2_00000_of_00001[[#This Row],[Column1.33]]/3</f>
        <v>0.33333333333333331</v>
      </c>
      <c r="J18" s="1" t="s">
        <v>157</v>
      </c>
      <c r="K18" s="1">
        <v>0</v>
      </c>
      <c r="L18" s="1">
        <f>productos_clasificados_BM25_interseccion_SBERT_all_MiniLM_L6_v2_00000_of_00001[[#This Row],[Column1.43]]/4</f>
        <v>0</v>
      </c>
      <c r="M18" s="1" t="s">
        <v>158</v>
      </c>
      <c r="N18" s="1">
        <v>1</v>
      </c>
      <c r="O18" s="1">
        <f>productos_clasificados_BM25_interseccion_SBERT_all_MiniLM_L6_v2_00000_of_00001[[#This Row],[Column1.53]]/5</f>
        <v>0.2</v>
      </c>
      <c r="P18" s="1" t="s">
        <v>159</v>
      </c>
      <c r="Q18" s="1" t="s">
        <v>160</v>
      </c>
      <c r="R18" s="1" t="s">
        <v>161</v>
      </c>
      <c r="S18" s="1" t="s">
        <v>162</v>
      </c>
      <c r="T18" s="1" t="s">
        <v>163</v>
      </c>
      <c r="U18" s="1"/>
      <c r="V18" s="1"/>
      <c r="W18" s="1"/>
      <c r="X18" s="1"/>
    </row>
    <row r="19" spans="1:24" x14ac:dyDescent="0.3">
      <c r="A19" t="s">
        <v>205</v>
      </c>
      <c r="B19" s="1" t="s">
        <v>164</v>
      </c>
      <c r="C19" s="1">
        <v>1</v>
      </c>
      <c r="D19" s="1" t="s">
        <v>165</v>
      </c>
      <c r="E19" s="1">
        <v>1</v>
      </c>
      <c r="F19" s="1">
        <f>productos_clasificados_BM25_interseccion_SBERT_all_MiniLM_L6_v2_00000_of_00001[[#This Row],[Column1.22]]/2</f>
        <v>0.5</v>
      </c>
      <c r="G19" s="1" t="s">
        <v>166</v>
      </c>
      <c r="H19" s="1">
        <v>0</v>
      </c>
      <c r="I19" s="1">
        <f>productos_clasificados_BM25_interseccion_SBERT_all_MiniLM_L6_v2_00000_of_00001[[#This Row],[Column1.33]]/3</f>
        <v>0</v>
      </c>
      <c r="J19" s="1"/>
      <c r="K19" s="1">
        <v>0</v>
      </c>
      <c r="L19" s="1">
        <f>productos_clasificados_BM25_interseccion_SBERT_all_MiniLM_L6_v2_00000_of_00001[[#This Row],[Column1.43]]/4</f>
        <v>0</v>
      </c>
      <c r="M19" s="1"/>
      <c r="N19" s="1">
        <v>0</v>
      </c>
      <c r="O19" s="1">
        <f>productos_clasificados_BM25_interseccion_SBERT_all_MiniLM_L6_v2_00000_of_00001[[#This Row],[Column1.53]]/5</f>
        <v>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t="s">
        <v>206</v>
      </c>
      <c r="B20" s="1" t="s">
        <v>167</v>
      </c>
      <c r="C20" s="1">
        <v>1</v>
      </c>
      <c r="D20" s="1" t="s">
        <v>168</v>
      </c>
      <c r="E20" s="1">
        <v>0</v>
      </c>
      <c r="F20" s="1">
        <f>productos_clasificados_BM25_interseccion_SBERT_all_MiniLM_L6_v2_00000_of_00001[[#This Row],[Column1.22]]/2</f>
        <v>0</v>
      </c>
      <c r="G20" s="1" t="s">
        <v>169</v>
      </c>
      <c r="H20" s="1">
        <v>1</v>
      </c>
      <c r="I20" s="1">
        <f>productos_clasificados_BM25_interseccion_SBERT_all_MiniLM_L6_v2_00000_of_00001[[#This Row],[Column1.33]]/3</f>
        <v>0.33333333333333331</v>
      </c>
      <c r="J20" s="1" t="s">
        <v>170</v>
      </c>
      <c r="K20" s="1">
        <v>0</v>
      </c>
      <c r="L20" s="1">
        <f>productos_clasificados_BM25_interseccion_SBERT_all_MiniLM_L6_v2_00000_of_00001[[#This Row],[Column1.43]]/4</f>
        <v>0</v>
      </c>
      <c r="M20" s="1" t="s">
        <v>171</v>
      </c>
      <c r="N20" s="1">
        <v>0</v>
      </c>
      <c r="O20" s="1">
        <f>productos_clasificados_BM25_interseccion_SBERT_all_MiniLM_L6_v2_00000_of_00001[[#This Row],[Column1.53]]/5</f>
        <v>0</v>
      </c>
      <c r="P20" s="1" t="s">
        <v>172</v>
      </c>
      <c r="Q20" s="1" t="s">
        <v>173</v>
      </c>
      <c r="R20" s="1" t="s">
        <v>174</v>
      </c>
      <c r="S20" s="1" t="s">
        <v>175</v>
      </c>
      <c r="T20" s="1" t="s">
        <v>176</v>
      </c>
      <c r="U20" s="1"/>
      <c r="V20" s="1"/>
      <c r="W20" s="1"/>
      <c r="X20" s="1"/>
    </row>
    <row r="21" spans="1:24" x14ac:dyDescent="0.3">
      <c r="B21" s="1"/>
      <c r="C21" s="1">
        <f>SUM(productos_clasificados_BM25_interseccion_SBERT_all_MiniLM_L6_v2_00000_of_00001[Column1.14])</f>
        <v>12</v>
      </c>
      <c r="D21" s="1"/>
      <c r="E21" s="1"/>
      <c r="F21" s="1">
        <f>SUM(productos_clasificados_BM25_interseccion_SBERT_all_MiniLM_L6_v2_00000_of_00001[Column1.23])</f>
        <v>4.5</v>
      </c>
      <c r="G21" s="1"/>
      <c r="H21" s="1"/>
      <c r="I21" s="1">
        <f>SUM(I2:I19)</f>
        <v>2.6666666666666665</v>
      </c>
      <c r="J21" s="1"/>
      <c r="K21" s="1"/>
      <c r="L21" s="1">
        <f>SUM(L2:L19)</f>
        <v>1.25</v>
      </c>
      <c r="M21" s="1"/>
      <c r="N21" s="1"/>
      <c r="O21" s="1">
        <f>SUM(O2:O19)</f>
        <v>0.8</v>
      </c>
      <c r="P21" s="1"/>
      <c r="Q21" s="1"/>
      <c r="R21" s="1"/>
      <c r="S21" s="1"/>
      <c r="T21" s="1"/>
      <c r="U21" s="1"/>
      <c r="V21" s="1"/>
      <c r="W21" s="1"/>
      <c r="X21">
        <f>SUM(productos_clasificados_BM25_interseccion_SBERT_all_MiniLM_L6_v2_00000_of_00001[[#Totals],[Column1.52]])</f>
        <v>0.8</v>
      </c>
    </row>
    <row r="23" spans="1:24" x14ac:dyDescent="0.3">
      <c r="E23" t="s">
        <v>207</v>
      </c>
    </row>
    <row r="24" spans="1:24" x14ac:dyDescent="0.3">
      <c r="E24">
        <f>SUM(productos_clasificados_BM25_interseccion_SBERT_all_MiniLM_L6_v2_00000_of_00001[[#Totals],[Column1.14]],productos_clasificados_BM25_interseccion_SBERT_all_MiniLM_L6_v2_00000_of_00001[[#Totals],[Column1.23]],productos_clasificados_BM25_interseccion_SBERT_all_MiniLM_L6_v2_00000_of_00001[[#Totals],[Column1.32]],productos_clasificados_BM25_interseccion_SBERT_all_MiniLM_L6_v2_00000_of_00001[[#Totals],[Column1.42]],productos_clasificados_BM25_interseccion_SBERT_all_MiniLM_L6_v2_00000_of_00001[[#Totals],[Column1.52]])</f>
        <v>21.216666666666669</v>
      </c>
    </row>
    <row r="26" spans="1:24" x14ac:dyDescent="0.3">
      <c r="E26" t="s">
        <v>208</v>
      </c>
    </row>
    <row r="27" spans="1:24" x14ac:dyDescent="0.3">
      <c r="E27">
        <f>1/4+1/3+1+1/3+1+1+1/8+1/3+1/2+1+1/3+1/3</f>
        <v>6.5416666666666652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A824-1B1D-483B-B8BA-93009A6116A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8 1 7 l V L C m w o W l A A A A 9 w A A A B I A H A B D b 2 5 m a W c v U G F j a 2 F n Z S 5 4 b W w g o h g A K K A U A A A A A A A A A A A A A A A A A A A A A A A A A A A A h Y 9 N C s I w G E S v U r J v / k S Q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d I k Z 5 x x T I D O F 3 N i v w a f B z / Y H w n p o / N B r o V 2 8 K Y D M E c j 7 h H g A U E s D B B Q A A g A I A P N e 5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X u V U e e z z N 6 I B A A B S B A A A E w A c A E Z v c m 1 1 b G F z L 1 N l Y 3 R p b 2 4 x L m 0 g o h g A K K A U A A A A A A A A A A A A A A A A A A A A A A A A A A A A r Z L L b u o w E I b 3 S L y D 5 W 6 C l K I G C r 2 p G 6 B d g X o h Z x c p c h 3 T j u T Y 0 d i g R o h 3 r 0 l K j y M d 6 2 z q R Z L f / 4 x n 5 o u N 4 B a 0 I u v 2 n d z 1 e / 2 e + W A o C n J G K 9 T F l l t t c i 6 Z g Q 1 w V j g x W 4 0 m O S g r 0 A j O X V q + n j 2 8 p j m T M l + B g u U q X 0 7 z 3 e j 8 4 r j O 9 a b 5 S C i 5 J 1 L Y f o + 4 9 Y T w L p T b S d m b F M N H 1 O V c y 2 2 p T L R f g h K m 2 Z q B Y l h H j + B C 5 t p V V N Z E d H 6 b / T G u e K Z 0 y Y r s S Y k F w k 5 k D 4 Y j W I 2 g s 2 f U t T h 2 n s 1 1 J Z C V L P v d Y Y b 2 0 9 J B T N R W y t N z O n H G 4 D C I 2 x H P 6 A J 2 U A A S 3 k z G S K W R F E J C C d b V R v o z / r q S Y N v 5 o 5 Z M T G i r E x q T x n Y d t n G p + L S z e t G e I z C i s Q t 5 2 W o r 1 r Y + g j I 7 1 9 j + l D 8 8 n v A j R r 4 Y + + L S F x N f T H 1 x 5 Y t r X 9 z 4 I r n o q E 4 P S a e J Z E w 9 Z C l U m n B W v o E j 9 B d Q i k y Z j c b v S 5 L W l T D R / w H H + y 4 G 6 / K I d f w O P q B R 0 B k H n c u g M w k 6 0 6 B z F X S u g 8 5 N 0 G n Y B 6 w w h S S M I e l y O A z 6 P V D / / m N 3 X 1 B L A Q I t A B Q A A g A I A P N e 5 V S w p s K F p Q A A A P c A A A A S A A A A A A A A A A A A A A A A A A A A A A B D b 2 5 m a W c v U G F j a 2 F n Z S 5 4 b W x Q S w E C L Q A U A A I A C A D z X u V U D 8 r p q 6 Q A A A D p A A A A E w A A A A A A A A A A A A A A A A D x A A A A W 0 N v b n R l b n R f V H l w Z X N d L n h t b F B L A Q I t A B Q A A g A I A P N e 5 V R 5 7 P M 3 o g E A A F I E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Y A A A A A A A A X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R 1 Y 3 R v c 1 9 j b G F z a W Z p Y 2 F k b 3 N f Q k 0 y N V 9 p b n R l c n N l Y 2 N p b 2 5 f U 0 J F U l R f Y W x s X 0 1 p b m l M T V 9 M N l 9 2 M i 0 w M D A w M C 1 v Z i 0 w M D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H J v Z H V j d G 9 z X 2 N s Y X N p Z m l j Y W R v c 1 9 C T T I 1 X 2 l u d G V y c 2 V j Y 2 l v b l 9 T Q k V S V F 9 h b G x f T W l u a U x N X 0 w 2 X 3 Y y X z A w M D A w X 2 9 m X z A w M D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1 V D A 5 O j U 1 O j M 5 L j c y N j Y 0 N T R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x L D B 9 J n F 1 b 3 Q 7 L C Z x d W 9 0 O 1 N l Y 3 R p b 2 4 x L 3 B y b 2 R 1 Y 3 R v c 1 9 j b G F z a W Z p Y 2 F k b 3 N f Q k 0 y N V 9 p b n R l c n N l Y 2 N p b 2 5 f U 0 J F U l R f Y W x s X 0 1 p b m l M T V 9 M N l 9 2 M i 0 w M D A w M C 1 v Z i 0 w M D A w M S 9 B d X R v U m V t b 3 Z l Z E N v b H V t b n M x L n t D b 2 x 1 b W 4 x L j I s M X 0 m c X V v d D s s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M y w y f S Z x d W 9 0 O y w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0 L D N 9 J n F 1 b 3 Q 7 L C Z x d W 9 0 O 1 N l Y 3 R p b 2 4 x L 3 B y b 2 R 1 Y 3 R v c 1 9 j b G F z a W Z p Y 2 F k b 3 N f Q k 0 y N V 9 p b n R l c n N l Y 2 N p b 2 5 f U 0 J F U l R f Y W x s X 0 1 p b m l M T V 9 M N l 9 2 M i 0 w M D A w M C 1 v Z i 0 w M D A w M S 9 B d X R v U m V t b 3 Z l Z E N v b H V t b n M x L n t D b 2 x 1 b W 4 x L j U s N H 0 m c X V v d D s s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N i w 1 f S Z x d W 9 0 O y w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3 L D Z 9 J n F 1 b 3 Q 7 L C Z x d W 9 0 O 1 N l Y 3 R p b 2 4 x L 3 B y b 2 R 1 Y 3 R v c 1 9 j b G F z a W Z p Y 2 F k b 3 N f Q k 0 y N V 9 p b n R l c n N l Y 2 N p b 2 5 f U 0 J F U l R f Y W x s X 0 1 p b m l M T V 9 M N l 9 2 M i 0 w M D A w M C 1 v Z i 0 w M D A w M S 9 B d X R v U m V t b 3 Z l Z E N v b H V t b n M x L n t D b 2 x 1 b W 4 x L j g s N 3 0 m c X V v d D s s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O S w 4 f S Z x d W 9 0 O y w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x M C w 5 f S Z x d W 9 0 O y w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x M S w x M H 0 m c X V v d D s s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M T I s M T F 9 J n F 1 b 3 Q 7 L C Z x d W 9 0 O 1 N l Y 3 R p b 2 4 x L 3 B y b 2 R 1 Y 3 R v c 1 9 j b G F z a W Z p Y 2 F k b 3 N f Q k 0 y N V 9 p b n R l c n N l Y 2 N p b 2 5 f U 0 J F U l R f Y W x s X 0 1 p b m l M T V 9 M N l 9 2 M i 0 w M D A w M C 1 v Z i 0 w M D A w M S 9 B d X R v U m V t b 3 Z l Z E N v b H V t b n M x L n t D b 2 x 1 b W 4 x L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M S w w f S Z x d W 9 0 O y w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y L D F 9 J n F 1 b 3 Q 7 L C Z x d W 9 0 O 1 N l Y 3 R p b 2 4 x L 3 B y b 2 R 1 Y 3 R v c 1 9 j b G F z a W Z p Y 2 F k b 3 N f Q k 0 y N V 9 p b n R l c n N l Y 2 N p b 2 5 f U 0 J F U l R f Y W x s X 0 1 p b m l M T V 9 M N l 9 2 M i 0 w M D A w M C 1 v Z i 0 w M D A w M S 9 B d X R v U m V t b 3 Z l Z E N v b H V t b n M x L n t D b 2 x 1 b W 4 x L j M s M n 0 m c X V v d D s s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N C w z f S Z x d W 9 0 O y w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1 L D R 9 J n F 1 b 3 Q 7 L C Z x d W 9 0 O 1 N l Y 3 R p b 2 4 x L 3 B y b 2 R 1 Y 3 R v c 1 9 j b G F z a W Z p Y 2 F k b 3 N f Q k 0 y N V 9 p b n R l c n N l Y 2 N p b 2 5 f U 0 J F U l R f Y W x s X 0 1 p b m l M T V 9 M N l 9 2 M i 0 w M D A w M C 1 v Z i 0 w M D A w M S 9 B d X R v U m V t b 3 Z l Z E N v b H V t b n M x L n t D b 2 x 1 b W 4 x L j Y s N X 0 m c X V v d D s s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N y w 2 f S Z x d W 9 0 O y w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4 L D d 9 J n F 1 b 3 Q 7 L C Z x d W 9 0 O 1 N l Y 3 R p b 2 4 x L 3 B y b 2 R 1 Y 3 R v c 1 9 j b G F z a W Z p Y 2 F k b 3 N f Q k 0 y N V 9 p b n R l c n N l Y 2 N p b 2 5 f U 0 J F U l R f Y W x s X 0 1 p b m l M T V 9 M N l 9 2 M i 0 w M D A w M C 1 v Z i 0 w M D A w M S 9 B d X R v U m V t b 3 Z l Z E N v b H V t b n M x L n t D b 2 x 1 b W 4 x L j k s O H 0 m c X V v d D s s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M T A s O X 0 m c X V v d D s s J n F 1 b 3 Q 7 U 2 V j d G l v b j E v c H J v Z H V j d G 9 z X 2 N s Y X N p Z m l j Y W R v c 1 9 C T T I 1 X 2 l u d G V y c 2 V j Y 2 l v b l 9 T Q k V S V F 9 h b G x f T W l u a U x N X 0 w 2 X 3 Y y L T A w M D A w L W 9 m L T A w M D A x L 0 F 1 d G 9 S Z W 1 v d m V k Q 2 9 s d W 1 u c z E u e 0 N v b H V t b j E u M T E s M T B 9 J n F 1 b 3 Q 7 L C Z x d W 9 0 O 1 N l Y 3 R p b 2 4 x L 3 B y b 2 R 1 Y 3 R v c 1 9 j b G F z a W Z p Y 2 F k b 3 N f Q k 0 y N V 9 p b n R l c n N l Y 2 N p b 2 5 f U 0 J F U l R f Y W x s X 0 1 p b m l M T V 9 M N l 9 2 M i 0 w M D A w M C 1 v Z i 0 w M D A w M S 9 B d X R v U m V t b 3 Z l Z E N v b H V t b n M x L n t D b 2 x 1 b W 4 x L j E y L D E x f S Z x d W 9 0 O y w m c X V v d D t T Z W N 0 a W 9 u M S 9 w c m 9 k d W N 0 b 3 N f Y 2 x h c 2 l m a W N h Z G 9 z X 0 J N M j V f a W 5 0 Z X J z Z W N j a W 9 u X 1 N C R V J U X 2 F s b F 9 N a W 5 p T E 1 f T D Z f d j I t M D A w M D A t b 2 Y t M D A w M D E v Q X V 0 b 1 J l b W 9 2 Z W R D b 2 x 1 b W 5 z M S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v c 1 9 j b G F z a W Z p Y 2 F k b 3 N f Q k 0 y N V 9 p b n R l c n N l Y 2 N p b 2 5 f U 0 J F U l R f Y W x s X 0 1 p b m l M T V 9 M N l 9 2 M i 0 w M D A w M C 1 v Z i 0 w M D A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b 3 N f Y 2 x h c 2 l m a W N h Z G 9 z X 0 J N M j V f a W 5 0 Z X J z Z W N j a W 9 u X 1 N C R V J U X 2 F s b F 9 N a W 5 p T E 1 f T D Z f d j I t M D A w M D A t b 2 Y t M D A w M D E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1 9 j b G F z a W Z p Y 2 F k b 3 N f Q k 0 y N V 9 p b n R l c n N l Y 2 N p b 2 5 f U 0 J F U l R f Y W x s X 0 1 p b m l M T V 9 M N l 9 2 M i 0 w M D A w M C 1 v Z i 0 w M D A w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f X b L 4 h F / 0 + y A 1 L D r N E r D w A A A A A C A A A A A A A Q Z g A A A A E A A C A A A A A D v v y x J S e E M T 7 t v I C l j t o 2 w 2 k + 8 e r h T C 2 j c W r L 9 f G n Z w A A A A A O g A A A A A I A A C A A A A B P q a E 2 U h T q N P O 2 B 4 H 0 w Q O p r T W j O l x n G Q 9 v 6 c 0 s 3 S N 5 + V A A A A D q I N Z y B 2 J + d e 0 z x M C 8 p 2 f k 9 8 D y 6 b Y V D h V 3 Z s x l m m B 3 t + N T H D C 4 4 V e Q + b L y G Q x h Q 8 I K V i s T E 1 D C f I F I o W O W m a g 1 e g t 4 Z m b U w L Y a U D H Z V Y 2 z n k A A A A B M 5 C q H 4 3 k e i F O q 6 6 a Z a j x i o C 0 v W O d B M B 0 R D t c r M o m I T F v Z I V 2 I T U u A 2 E T g 0 G b S 8 Y d L 9 x G 3 / Z G w h 2 t 8 Z 9 2 S W / Y M < / D a t a M a s h u p > 
</file>

<file path=customXml/itemProps1.xml><?xml version="1.0" encoding="utf-8"?>
<ds:datastoreItem xmlns:ds="http://schemas.openxmlformats.org/officeDocument/2006/customXml" ds:itemID="{9A844489-7016-4105-A481-C4C97BAB7C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productos_clasificados_BM25_int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2022-07-05T09:49:45Z</dcterms:created>
  <dcterms:modified xsi:type="dcterms:W3CDTF">2022-07-06T11:15:24Z</dcterms:modified>
</cp:coreProperties>
</file>