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8defd49ef144/Escritorio/Proyectos/Coperama/"/>
    </mc:Choice>
  </mc:AlternateContent>
  <xr:revisionPtr revIDLastSave="6" documentId="8_{685401B8-B5D7-446B-9F4E-DDDBDE6BB7CF}" xr6:coauthVersionLast="47" xr6:coauthVersionMax="47" xr10:uidLastSave="{894DA2C2-5372-4DC5-96BF-7BD2DE8AB841}"/>
  <bookViews>
    <workbookView xWindow="-18540" yWindow="-21720" windowWidth="51840" windowHeight="21240" xr2:uid="{7421A88E-8492-4AC1-A5E2-1BDAFE1C555B}"/>
  </bookViews>
  <sheets>
    <sheet name="productos_clasificados_BM25_ref" sheetId="2" r:id="rId1"/>
    <sheet name="Hoja1" sheetId="1" r:id="rId2"/>
  </sheets>
  <definedNames>
    <definedName name="DatosExternos_1" localSheetId="0" hidden="1">productos_clasificados_BM25_ref!$B$1:$T$20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O2" i="2"/>
  <c r="O3" i="2"/>
  <c r="O4" i="2"/>
  <c r="O21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L2" i="2"/>
  <c r="L21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I2" i="2"/>
  <c r="I3" i="2"/>
  <c r="I4" i="2"/>
  <c r="I21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F2" i="2"/>
  <c r="F21" i="2" s="1"/>
  <c r="D24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C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6B32-B9E7-4147-9F0B-9126823FD381}" keepAlive="1" name="Consulta - productos_clasificados_BM25_refinedwith_SBERT_all_MiniLM_L6_v2-00000-of-00001" description="Conexión a la consulta 'productos_clasificados_BM25_refinedwith_SBERT_all_MiniLM_L6_v2-00000-of-00001' en el libro." type="5" refreshedVersion="8" background="1" saveData="1">
    <dbPr connection="Provider=Microsoft.Mashup.OleDb.1;Data Source=$Workbook$;Location=productos_clasificados_BM25_refinedwith_SBERT_all_MiniLM_L6_v2-00000-of-00001;Extended Properties=&quot;&quot;" command="SELECT * FROM [productos_clasificados_BM25_refinedwith_SBERT_all_MiniLM_L6_v2-00000-of-00001]"/>
  </connection>
</connections>
</file>

<file path=xl/sharedStrings.xml><?xml version="1.0" encoding="utf-8"?>
<sst xmlns="http://schemas.openxmlformats.org/spreadsheetml/2006/main" count="231" uniqueCount="228">
  <si>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</si>
  <si>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</si>
  <si>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</si>
  <si>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</si>
  <si>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</si>
  <si>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</si>
  <si>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</si>
  <si>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</si>
  <si>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</si>
  <si>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</si>
  <si>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{'ENCUADERNACIÓN EN TAPA DURA': 0.6508988738059998</t>
  </si>
  <si>
    <t xml:space="preserve"> 'LIMPIEZA EN SECO': 0.5777350068092346</t>
  </si>
  <si>
    <t xml:space="preserve"> 'ESPUMA SELLADORA DE TIRO': 0.576440691947937</t>
  </si>
  <si>
    <t xml:space="preserve"> 'TAPICERÍA': 0.5507072806358337</t>
  </si>
  <si>
    <t xml:space="preserve"> 'LIMPIADOR - CONTROL DE ESPUMA': 0.5457159876823425</t>
  </si>
  <si>
    <t xml:space="preserve"> 'ALMACENAMIENTO EN NEVERA': 0.5306265950202942</t>
  </si>
  <si>
    <t xml:space="preserve"> 'CORTADO EN TIRAS': 0.516303539276123</t>
  </si>
  <si>
    <t xml:space="preserve"> 'ENMICADORA EN FRÍO': 0.5156195163726807</t>
  </si>
  <si>
    <t xml:space="preserve"> 'APLICADOR DE ESPUMA': 0.5155752301216125</t>
  </si>
  <si>
    <t xml:space="preserve"> 'PINTURA EN ACUARELA': 0.5117145776748657}</t>
  </si>
  <si>
    <t>{'AGUA DE PERFUME': 0.6014764904975891</t>
  </si>
  <si>
    <t xml:space="preserve"> 'PERFUME': 0.5709933042526245</t>
  </si>
  <si>
    <t xml:space="preserve"> 'ACEITE AROMÁTICO': 0.5569122433662415</t>
  </si>
  <si>
    <t xml:space="preserve"> 'ACEITE DE OLIVA': 0.5286216735839844</t>
  </si>
  <si>
    <t xml:space="preserve"> 'A GASOLINA Y ELÉCTRICO': 0.5030225515365601</t>
  </si>
  <si>
    <t xml:space="preserve"> 'TRATAMIENTO DE ACEITE': 0.4988456964492798</t>
  </si>
  <si>
    <t xml:space="preserve"> 'ACEITE DE CÁRTAMO': 0.49795886874198914</t>
  </si>
  <si>
    <t xml:space="preserve"> 'ACEITE PARA LÁMPARAS': 0.4892565608024597</t>
  </si>
  <si>
    <t xml:space="preserve"> 'FLISCORNO ELÉCTRICO': 0.488761305809021</t>
  </si>
  <si>
    <t xml:space="preserve"> 'ACEITE DE COCO': 0.4879833459854126}</t>
  </si>
  <si>
    <t>{'AMBIENTADOR EN AEROSOL': 0.6466737985610962</t>
  </si>
  <si>
    <t xml:space="preserve"> 'ARCILLA DE ENDURECIMIENTO AL AIRE': 0.6204492449760437</t>
  </si>
  <si>
    <t xml:space="preserve"> 'AMBIENTADOR DE VELAS': 0.6027283668518066</t>
  </si>
  <si>
    <t xml:space="preserve"> 'AIRE COMPRIMIDO': 0.6020931601524353</t>
  </si>
  <si>
    <t xml:space="preserve"> 'SUPERFICIE DE CRÍQUET AL AIRE LIBRE': 0.571887731552124</t>
  </si>
  <si>
    <t xml:space="preserve"> 'VAINA DE VAINILLA': 0.5697371363639832</t>
  </si>
  <si>
    <t xml:space="preserve"> 'VENTILADO AL AIRE': 0.5673805475234985</t>
  </si>
  <si>
    <t xml:space="preserve"> 'SECADO AL AIRE': 0.5647096037864685</t>
  </si>
  <si>
    <t xml:space="preserve"> 'JUEGO DE ESTRUCTURA DE JUEGO AL AIRE LIBRE': 0.5637270212173462</t>
  </si>
  <si>
    <t xml:space="preserve"> 'REGADERA PARA CAMPAMENTO - DE AIRE': 0.557560920715332}</t>
  </si>
  <si>
    <t>{'AEROSOL': 0.5610074400901794</t>
  </si>
  <si>
    <t xml:space="preserve"> 'AEROSOL PARA HERIDAS/QUEMADURAS': 0.5415025949478149</t>
  </si>
  <si>
    <t xml:space="preserve"> 'AMBIENTADOR EN AEROSOL': 0.5395585298538208</t>
  </si>
  <si>
    <t xml:space="preserve"> 'ARREGLO FLORAL ARTIFICIAL': 0.4962635040283203</t>
  </si>
  <si>
    <t xml:space="preserve"> 'SECADO - AEROSOL (HUEVO)': 0.47958141565322876</t>
  </si>
  <si>
    <t xml:space="preserve"> 'AEROSOL VAGINAL': 0.4743089973926544</t>
  </si>
  <si>
    <t xml:space="preserve"> 'ACCESORIO FLORAL': 0.4623376727104187</t>
  </si>
  <si>
    <t xml:space="preserve"> 'AEROSOL PARA CABELLO': 0.46048402786254883</t>
  </si>
  <si>
    <t xml:space="preserve"> 'PULVERIZADOR/CHORRO NO AEROSOL': 0.4553663432598114</t>
  </si>
  <si>
    <t xml:space="preserve"> 'AEROSOL DE LIMPIEZA PARA COMPUTADORA/VIDEOJUEGOS': 0.4412154257297516}</t>
  </si>
  <si>
    <t>{'AGUA DE LAVANDA': 0.6715800762176514</t>
  </si>
  <si>
    <t xml:space="preserve"> 'ANTENA DE REPUESTO': 0.6094865798950195</t>
  </si>
  <si>
    <t xml:space="preserve"> 'TECLADO DE REPUESTO': 0.6061065793037415</t>
  </si>
  <si>
    <t xml:space="preserve"> 'ELIMINADOR DE MANCHAS': 0.5866105556488037</t>
  </si>
  <si>
    <t xml:space="preserve"> 'ALINEADOR DE JUNTAS DE CAÑAS DE PESCAR': 0.5813872218132019</t>
  </si>
  <si>
    <t xml:space="preserve"> 'PROTECTOR DE JUNTAS DE CAÑA DE PESCAR': 0.5680812001228333</t>
  </si>
  <si>
    <t xml:space="preserve"> 'BLOQUEO DE LA RUEDA DE REPUESTO': 0.5618686676025391</t>
  </si>
  <si>
    <t xml:space="preserve"> 'CABEZA DE TRAPEADOR DE REPUESTO': 0.560469925403595</t>
  </si>
  <si>
    <t xml:space="preserve"> 'PUERTA DE REPUESTO': 0.5467736124992371</t>
  </si>
  <si>
    <t xml:space="preserve"> 'LAVANDA': 0.5441765785217285}</t>
  </si>
  <si>
    <t>{'AMBIENTADOR EN AEROSOL': 0.7624751329421997</t>
  </si>
  <si>
    <t xml:space="preserve"> 'AEROSOL': 0.6065779328346252</t>
  </si>
  <si>
    <t xml:space="preserve"> 'TEMPERATURA AMBIENTE': 0.5185104608535767</t>
  </si>
  <si>
    <t xml:space="preserve"> 'KIT DE ANÁLISIS DE AGUA POTABLE TODO EN UNO': 0.4024815559387207</t>
  </si>
  <si>
    <t xml:space="preserve"> 'MEDIO AMBIENTE MARINO': 0.3603160083293915</t>
  </si>
  <si>
    <t xml:space="preserve"> 'CULTIVADO EN AGUA DE MAR': 0.3140447735786438</t>
  </si>
  <si>
    <t xml:space="preserve"> 'MONTADA EN FRISO': 0.30435270071029663</t>
  </si>
  <si>
    <t xml:space="preserve"> 'KIT DE PRUEBA DE PLOMO EN AGUA POTABLE': 0.3008589446544647</t>
  </si>
  <si>
    <t xml:space="preserve"> 'AUTOMÁTICO': 0.2943464517593384</t>
  </si>
  <si>
    <t xml:space="preserve"> '3 MESES EN ADELANTE': 0.29370301961898804}</t>
  </si>
  <si>
    <t>{'DESINFECTANTE PARA BOQUILLA': 0.6355976462364197</t>
  </si>
  <si>
    <t xml:space="preserve"> 'DESINFECTANTE PARA PIEL': 0.6086453199386597</t>
  </si>
  <si>
    <t xml:space="preserve"> 'PASTEL DE LIMÓN': 0.5971858501434326</t>
  </si>
  <si>
    <t xml:space="preserve"> 'ALBAHACA DE LIMÓN (POR EJEMPLO</t>
  </si>
  <si>
    <t xml:space="preserve"> OCIMUM X CITRIODORUM)': 0.5934299826622009</t>
  </si>
  <si>
    <t xml:space="preserve"> 'BÁLSAMO DE LIMÓN': 0.5649935007095337</t>
  </si>
  <si>
    <t xml:space="preserve"> 'ZUMO DE LIMÓN PURO': 0.5556569695472717</t>
  </si>
  <si>
    <t xml:space="preserve"> 'DESINFECTANTE': 0.5499205589294434</t>
  </si>
  <si>
    <t xml:space="preserve"> 'LIMÓN GRIEGO': 0.5498940944671631</t>
  </si>
  <si>
    <t xml:space="preserve"> 'DESINFECTANTE - USO ESPECÍFICO': 0.5360949039459229</t>
  </si>
  <si>
    <t>{'CERA PARA MADERA': 0.6488577127456665</t>
  </si>
  <si>
    <t xml:space="preserve"> 'CERA DE ABEJA': 0.6368598937988281</t>
  </si>
  <si>
    <t xml:space="preserve"> 'CERA': 0.6273207068443298</t>
  </si>
  <si>
    <t xml:space="preserve"> 'CERA VEGETAL': 0.6028112173080444</t>
  </si>
  <si>
    <t xml:space="preserve"> 'CERA PARAFINA': 0.6004075407981873</t>
  </si>
  <si>
    <t xml:space="preserve"> 'CERA PARA SUPERFICIE': 0.5547720193862915</t>
  </si>
  <si>
    <t xml:space="preserve"> 'CERA PARA AUTOS': 0.5368207693099976</t>
  </si>
  <si>
    <t xml:space="preserve"> 'GRASA Y CERA': 0.5355373620986938</t>
  </si>
  <si>
    <t xml:space="preserve"> 'DEPILACIÓN CON CERA': 0.5182923674583435</t>
  </si>
  <si>
    <t xml:space="preserve"> 'CERA DE EFECTO': 0.5154063105583191}</t>
  </si>
  <si>
    <t>{'DESINFECTANTE PARA BOQUILLA': 0.505291759967804</t>
  </si>
  <si>
    <t xml:space="preserve"> 'PIERNA CON PARTE TRASERA SIN COLA/CUARTO DE PIERNA SIN COLA (CEPE 700902)': 0.5001025795936584</t>
  </si>
  <si>
    <t xml:space="preserve"> 'DESINFECTANTE PARA PIEL': 0.4815612733364105</t>
  </si>
  <si>
    <t xml:space="preserve"> 'MITAD TRASERA SIN COLA (CEPE 700402)': 0.47710731625556946</t>
  </si>
  <si>
    <t xml:space="preserve"> 'PIERNA CON PARTE TRASERA SIN COLA NI GRASA ABDOMINAL (CEPE 700903)': 0.46273285150527954</t>
  </si>
  <si>
    <t xml:space="preserve"> 'DESINFECTANTE - USO ESPECÍFICO': 0.459798127412796</t>
  </si>
  <si>
    <t xml:space="preserve"> 'PECHUGA PARTIDA DESHUESADA SIN CARNE DE COSTILLA (CEPE 700704)': 0.4573269486427307</t>
  </si>
  <si>
    <t xml:space="preserve"> 'ALBAHACA CANELA (POR EJEMPLO</t>
  </si>
  <si>
    <t xml:space="preserve"> OCIMUM BASILICUM VAR. CINNAMON)': 0.4515761137008667</t>
  </si>
  <si>
    <t xml:space="preserve"> 'PECHUGA COMPLETA CON COSTILLAS Y LOMO (CEPE 700601)': 0.43710264563560486</t>
  </si>
  <si>
    <t>{'ARREGLO FLORAL ARTIFICIAL': 0.5051012635231018</t>
  </si>
  <si>
    <t xml:space="preserve"> 'LIMPIADOR - DISPOSITIVOS': 0.47095024585723877</t>
  </si>
  <si>
    <t xml:space="preserve"> 'ACCESORIO FLORAL': 0.4285268187522888</t>
  </si>
  <si>
    <t xml:space="preserve"> 'LIMPIADOR - SUCIEDAD DIFÍCIL': 0.4083467721939087</t>
  </si>
  <si>
    <t xml:space="preserve"> 'LIMPIADOR - SUPERFICIE ESPECÍFICA': 0.40199410915374756</t>
  </si>
  <si>
    <t xml:space="preserve"> 'LIMPIADOR DE INODOROS': 0.37748125195503235</t>
  </si>
  <si>
    <t xml:space="preserve"> 'LIMPIADOR - CUARTO ESPECÍFICO': 0.3771143853664398</t>
  </si>
  <si>
    <t xml:space="preserve"> 'LIMPIADOR': 0.3663610517978668</t>
  </si>
  <si>
    <t xml:space="preserve"> 'LIMPIADOR PARA CEPILLO': 0.3582691252231598</t>
  </si>
  <si>
    <t xml:space="preserve"> 'LIMPIADOR DE DENTADURA/PRÓTESIS': 0.35102003812789917}</t>
  </si>
  <si>
    <t>{'TAPA PARA BATERÍA DE REPUESTO': 0.3567524254322052</t>
  </si>
  <si>
    <t xml:space="preserve"> 'ANTENA DE REPUESTO': 0.35087141394615173</t>
  </si>
  <si>
    <t xml:space="preserve"> 'MANGO DE TRAPEADOR DE REPUESTO': 0.3450010418891907</t>
  </si>
  <si>
    <t xml:space="preserve"> 'COSTILLA PREPARADA 5 COSTILLAS': 0.30399850010871887</t>
  </si>
  <si>
    <t xml:space="preserve"> 'COSTILLA PREPARADA 4 COSTILLAS': 0.28678447008132935</t>
  </si>
  <si>
    <t xml:space="preserve"> 'CABEZA DE TRAPEADOR DE REPUESTO': 0.26682668924331665</t>
  </si>
  <si>
    <t xml:space="preserve"> 'PUERTA DE REPUESTO': 0.2665981352329254</t>
  </si>
  <si>
    <t xml:space="preserve"> 'BLOQUEO DE LA RUEDA DE REPUESTO': 0.2596494257450104</t>
  </si>
  <si>
    <t xml:space="preserve"> 'CORAZONES</t>
  </si>
  <si>
    <t xml:space="preserve"> SIN GRASA (CEPE 702101)': 0.2489864081144333</t>
  </si>
  <si>
    <t>{'COCA': 0.5968860983848572</t>
  </si>
  <si>
    <t xml:space="preserve"> 'COLA': 0.5577642917633057</t>
  </si>
  <si>
    <t xml:space="preserve"> 'CUARTO DE LA PIERNA SIN COLA (CEPE 710902)': 0.5425171852111816</t>
  </si>
  <si>
    <t xml:space="preserve"> 'MEZCLA DE COLA': 0.5413851141929626</t>
  </si>
  <si>
    <t xml:space="preserve"> 'MITAD TRASERA SIN COLA (CEPE 710402)': 0.5353889465332031</t>
  </si>
  <si>
    <t xml:space="preserve"> 'COLA (CEPE 701501)': 0.5348351001739502</t>
  </si>
  <si>
    <t xml:space="preserve"> 'MITAD TRASERA SIN COLA (CEPE 700402)': 0.5247547626495361</t>
  </si>
  <si>
    <t xml:space="preserve"> 'PIERNA CON PARTE TRASERA SIN COLA/CUARTO DE PIERNA SIN COLA (CEPE 700902)': 0.5210531949996948</t>
  </si>
  <si>
    <t xml:space="preserve"> 'COLA DE LOMO (CEPE 405082)': 0.5151973962783813</t>
  </si>
  <si>
    <t xml:space="preserve"> 'PEINE COLA DE RATÓN': 0.5065377950668335}</t>
  </si>
  <si>
    <t>{'MANZANA': 0.5993520617485046</t>
  </si>
  <si>
    <t xml:space="preserve"> 'CALIFORNIA SUGAR PEAR': 0.5748582482337952</t>
  </si>
  <si>
    <t xml:space="preserve"> 'SABOR DE MANZANA': 0.5430158972740173</t>
  </si>
  <si>
    <t xml:space="preserve"> 'MANZANA SILVESTRE': 0.534828782081604</t>
  </si>
  <si>
    <t xml:space="preserve"> 'PAY DE MANZANA': 0.5227634906768799</t>
  </si>
  <si>
    <t xml:space="preserve"> 'MANTA DE CALENTADOR DE AGUA': 0.5160539150238037</t>
  </si>
  <si>
    <t xml:space="preserve"> 'DESCORAZONADOR DE MANZANA': 0.5102360248565674</t>
  </si>
  <si>
    <t xml:space="preserve"> 'MANZANA GRANNY': 0.48253652453422546</t>
  </si>
  <si>
    <t xml:space="preserve"> 'EE. UU. - CALIFORNIA - VALLE DE SALINAS': 0.4133284389972687</t>
  </si>
  <si>
    <t xml:space="preserve"> 'EE. UU. - CALIFORNIA - VALLE DE SAN JOAQUÍN': 0.4074912965297699}</t>
  </si>
  <si>
    <t>{'PIERNA CON CORTE INCLINADO (CEPE 701202)': 0.49530336260795593</t>
  </si>
  <si>
    <t xml:space="preserve"> 'MOLLEJAS</t>
  </si>
  <si>
    <t xml:space="preserve"> CORTE MARIPOSA (CEPE 701902)': 0.465902715921402</t>
  </si>
  <si>
    <t xml:space="preserve"> CORTE MECÁNICO (CEPE 701901)': 0.46335262060165405</t>
  </si>
  <si>
    <t xml:space="preserve"> 'PIERNA COMPLETA</t>
  </si>
  <si>
    <t xml:space="preserve"> CORTE LARGO</t>
  </si>
  <si>
    <t xml:space="preserve"> CON INCISIÓN EN MUSLO Y PIERNA/CORTE LARGO SUJIIRE (CEPE 701005)': 0.46046894788742065</t>
  </si>
  <si>
    <t xml:space="preserve"> CORTE LARGO (CEPE 701003)': 0.45712044835090637</t>
  </si>
  <si>
    <t>{'CREMA HIDRATANTE - USO ESPECÍFICO': 0.828969419002533</t>
  </si>
  <si>
    <t xml:space="preserve"> 'CREMA HIDRATANTE - USO GENERAL': 0.7940182089805603</t>
  </si>
  <si>
    <t xml:space="preserve"> 'CREMA HIDRATANTE - HIDRATACIÓN SUPERIOR': 0.7863839864730835</t>
  </si>
  <si>
    <t xml:space="preserve"> 'CREMA HIDRATANTE - ANTIENVEJECIMIENTO': 0.7857550382614136</t>
  </si>
  <si>
    <t xml:space="preserve"> 'CREMA PARA DESPUÉS DEL AFEITADO': 0.7180417776107788</t>
  </si>
  <si>
    <t xml:space="preserve"> 'RELLENO DE CREMA': 0.6935288310050964</t>
  </si>
  <si>
    <t xml:space="preserve"> 'CREMA PARA ENSALADA': 0.6723294854164124</t>
  </si>
  <si>
    <t xml:space="preserve"> 'CREMA EN POLVO': 0.6689242720603943</t>
  </si>
  <si>
    <t xml:space="preserve"> 'CREMA CUAJADA': 0.6605225801467896</t>
  </si>
  <si>
    <t xml:space="preserve"> 'PREPARACIÓN DE QUESO CREMA': 0.6560678482055664}</t>
  </si>
  <si>
    <t>{'VÁLVULA ANGULAR DE SUMINISTRO DE AGUA': 0.5185723304748535</t>
  </si>
  <si>
    <t xml:space="preserve"> 'CARTUCHO DE FILTRO DE AGUA DOMÉSTICO': 0.5116649270057678</t>
  </si>
  <si>
    <t xml:space="preserve"> 'GUANTE DESMAQUILLANTE': 0.5113876461982727</t>
  </si>
  <si>
    <t xml:space="preserve"> 'PECES DE AGUA SALOBRE': 0.4952686131000519</t>
  </si>
  <si>
    <t xml:space="preserve"> 'SUMINISTRO DE AGUA NO POTABLE': 0.49427103996276855</t>
  </si>
  <si>
    <t xml:space="preserve"> 'SUMINISTRO DE AGUA POTABLE': 0.49405133724212646</t>
  </si>
  <si>
    <t xml:space="preserve"> 'CARTUCHO DE FILTRO DE AGUA PARA CAMPAMENTO': 0.4889696538448334</t>
  </si>
  <si>
    <t xml:space="preserve"> 'BOTE CON FILTRO DE AGUA PARA CAMPAMENTO': 0.4883114993572235</t>
  </si>
  <si>
    <t xml:space="preserve"> 'ESPONJA DESMAQUILLANTE': 0.48713353276252747</t>
  </si>
  <si>
    <t xml:space="preserve"> 'FILTRO DE AGUA DOMÉSTICO': 0.4677738845348358}</t>
  </si>
  <si>
    <t>{'CUCHILLA DE DOS HOJAS': 0.6050617694854736</t>
  </si>
  <si>
    <t xml:space="preserve"> 'CUCHILLA SEPARADA': 0.5652079582214355</t>
  </si>
  <si>
    <t xml:space="preserve"> 'CUCHILLA DE UNA SOLA HOJA': 0.5546651482582092</t>
  </si>
  <si>
    <t xml:space="preserve"> 'MITAD DELANTERA SIN ALAS/PECHUGA COMPLETA CON LOMO (CEPE 700302)': 0.535086452960968</t>
  </si>
  <si>
    <t xml:space="preserve"> 'TRIPLE HOJA': 0.5318130254745483</t>
  </si>
  <si>
    <t xml:space="preserve"> 'CUCHILLA DE AFEITAR': 0.5302366018295288</t>
  </si>
  <si>
    <t xml:space="preserve"> 'HOJA INTERCALADA': 0.5230083465576172</t>
  </si>
  <si>
    <t xml:space="preserve"> 'CUCHILLA CUADRADA': 0.5191596150398254</t>
  </si>
  <si>
    <t xml:space="preserve"> 'CUCHILLA FORJADA': 0.5170372128486633</t>
  </si>
  <si>
    <t xml:space="preserve"> 'CUCHILLA REDONDEADA': 0.5137529969215393}</t>
  </si>
  <si>
    <t>{'DESODORANTE PARA MASCOTAS': 0.6080925464630127</t>
  </si>
  <si>
    <t xml:space="preserve"> 'DESODORANTE DE ZAPATOS': 0.559160590171814</t>
  </si>
  <si>
    <t xml:space="preserve"> 'FILTRO DESODORANTE PARA REFRIGERADORES': 0.5165502429008484</t>
  </si>
  <si>
    <t xml:space="preserve"> 'BIFE ANGOSTO 2 COSTILLAS': 0.30423426628112793</t>
  </si>
  <si>
    <t xml:space="preserve"> 'BIFE ANGOSTO 3 COSTILLAS': 0.2966586649417877</t>
  </si>
  <si>
    <t xml:space="preserve"> 'PIERNA CON PARTE TRASERA SIN COLA/CUARTO DE PIERNA SIN COLA (CEPE 700902)': 0.27939459681510925</t>
  </si>
  <si>
    <t xml:space="preserve"> 'BIFE ANGOSTO 0 COSTILLAS': 0.2674482464790344</t>
  </si>
  <si>
    <t xml:space="preserve"> SIN GRASA (CEPE 702101)': 0.25875699520111084</t>
  </si>
  <si>
    <t xml:space="preserve"> 'BIFE ANGOSTO 1 COSTILLA': 0.25687554478645325</t>
  </si>
  <si>
    <t>{'CEPILLO DE BAÑO': 0.6833853721618652</t>
  </si>
  <si>
    <t xml:space="preserve"> 'PEGAMENTO EN GEL': 0.6400976181030273</t>
  </si>
  <si>
    <t xml:space="preserve"> 'GEL PARA DESPUÉS DEL AFEITADO': 0.6267836093902588</t>
  </si>
  <si>
    <t xml:space="preserve"> 'ESTANTE PARA CUARTO DE BAÑO': 0.6218075156211853</t>
  </si>
  <si>
    <t xml:space="preserve"> 'RESIDUOS DE FONTANERÍA DEL BAÑO': 0.6152383089065552</t>
  </si>
  <si>
    <t xml:space="preserve"> 'PAÑAL DE BAÑO': 0.6050773859024048</t>
  </si>
  <si>
    <t xml:space="preserve"> 'TOALLA DE BAÑO/SÁBANA DE BAÑO': 0.5987139940261841</t>
  </si>
  <si>
    <t xml:space="preserve"> 'BAÑO DEBAJO DE ESCALERA': 0.5837876796722412</t>
  </si>
  <si>
    <t xml:space="preserve"> 'CAJA DE BAÑO PARA DENTADURA/PRÓTESIS': 0.5763128399848938</t>
  </si>
  <si>
    <t xml:space="preserve"> 'LAVABO DE BAÑO': 0.5741375684738159}</t>
  </si>
  <si>
    <t>Column13</t>
  </si>
  <si>
    <t>Column22</t>
  </si>
  <si>
    <t>Column23</t>
  </si>
  <si>
    <t>Column32</t>
  </si>
  <si>
    <t>Column33</t>
  </si>
  <si>
    <t>Column42</t>
  </si>
  <si>
    <t>Column43</t>
  </si>
  <si>
    <t>Column52</t>
  </si>
  <si>
    <t>Column53</t>
  </si>
  <si>
    <t>RESULTADO métrica 1:</t>
  </si>
  <si>
    <t>Resultado métrica 2:</t>
  </si>
  <si>
    <t>prod_name</t>
  </si>
  <si>
    <t xml:space="preserve">Limpia tapicería en espuma Binner </t>
  </si>
  <si>
    <t xml:space="preserve">Aceite Bon Aire eléctrico perfume flores </t>
  </si>
  <si>
    <t xml:space="preserve">Ambientador Bon Aire electra oíl vainilla </t>
  </si>
  <si>
    <t xml:space="preserve">Aromatizante Air Wick Pure aerosol floral magnolia </t>
  </si>
  <si>
    <t xml:space="preserve">Eliminador de olores Glade lavanda  toque repuesto </t>
  </si>
  <si>
    <t xml:space="preserve">Repuesto Aromatizante De Ambiente En Aerosol Automático 3 En 1 Hawaiian Breeze Glade </t>
  </si>
  <si>
    <t xml:space="preserve">Blanqueador Máxima desinfectante limón </t>
  </si>
  <si>
    <t xml:space="preserve">Cera neutra Bufalo cojin </t>
  </si>
  <si>
    <t>Desinfectante canela Pinolina pague 1500 ml lleve 2000ml</t>
  </si>
  <si>
    <t xml:space="preserve">Limpiador Fabuloso multiusos antibacterial floral doypack </t>
  </si>
  <si>
    <t xml:space="preserve">Insecticida 45 noches repuesto  raid  </t>
  </si>
  <si>
    <t xml:space="preserve">Gaseosa Coca Cola Zero </t>
  </si>
  <si>
    <t xml:space="preserve">Néctar de manzana California </t>
  </si>
  <si>
    <t xml:space="preserve">Refresco Bio Frut mora-cereza-fresa </t>
  </si>
  <si>
    <t xml:space="preserve">Crema hidratante Nivea </t>
  </si>
  <si>
    <t xml:space="preserve">Desmaquillante Ogue agua micelar rostro </t>
  </si>
  <si>
    <t xml:space="preserve">Café descafeinado Águila Roja </t>
  </si>
  <si>
    <t xml:space="preserve">Desodorante Dove </t>
  </si>
  <si>
    <t xml:space="preserve">Atún Isabel Sanduchero en aceite Natural, Trozos de Atún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</si>
</sst>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F3ED57-F298-40DB-9A86-94E60E801876}" autoFormatId="16" applyNumberFormats="0" applyBorderFormats="0" applyFontFormats="0" applyPatternFormats="0" applyAlignmentFormats="0" applyWidthHeightFormats="0">
  <queryTableRefresh nextId="21">
    <queryTableFields count="19">
      <queryTableField id="1" name="Column1" tableColumnId="1"/>
      <queryTableField id="12" dataBound="0" tableColumnId="12"/>
      <queryTableField id="2" name="Column2" tableColumnId="2"/>
      <queryTableField id="14" dataBound="0" tableColumnId="14"/>
      <queryTableField id="13" dataBound="0" tableColumnId="13"/>
      <queryTableField id="3" name="Column3" tableColumnId="3"/>
      <queryTableField id="16" dataBound="0" tableColumnId="16"/>
      <queryTableField id="15" dataBound="0" tableColumnId="15"/>
      <queryTableField id="4" name="Column4" tableColumnId="4"/>
      <queryTableField id="18" dataBound="0" tableColumnId="18"/>
      <queryTableField id="17" dataBound="0" tableColumnId="17"/>
      <queryTableField id="5" name="Column5" tableColumnId="5"/>
      <queryTableField id="20" dataBound="0" tableColumnId="20"/>
      <queryTableField id="19" dataBound="0" tableColumnId="19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4D15A-7A89-49DA-8D2B-E760B5BC2259}" name="productos_clasificados_BM25_refinedwith_SBERT_all_MiniLM_L6_v2_00000_of_00001" displayName="productos_clasificados_BM25_refinedwith_SBERT_all_MiniLM_L6_v2_00000_of_00001" ref="B1:T21" tableType="queryTable" totalsRowCount="1">
  <autoFilter ref="B1:T20" xr:uid="{DEC4D15A-7A89-49DA-8D2B-E760B5BC2259}"/>
  <tableColumns count="19">
    <tableColumn id="1" xr3:uid="{AEDE8996-21F9-4136-88F4-D88C98E41C48}" uniqueName="1" name="Column1" queryTableFieldId="1" dataDxfId="37" totalsRowDxfId="36"/>
    <tableColumn id="12" xr3:uid="{63D54B33-020C-4A14-B3BE-4E30B8C96D47}" uniqueName="12" name="Column13" totalsRowFunction="custom" queryTableFieldId="12" dataDxfId="35" totalsRowDxfId="34">
      <totalsRowFormula>SUM(productos_clasificados_BM25_refinedwith_SBERT_all_MiniLM_L6_v2_00000_of_00001[Column13])</totalsRowFormula>
    </tableColumn>
    <tableColumn id="2" xr3:uid="{B0742CE4-7F60-4F42-986B-FC10C57B905E}" uniqueName="2" name="Column2" queryTableFieldId="2" dataDxfId="33" totalsRowDxfId="32"/>
    <tableColumn id="14" xr3:uid="{9C631327-8FC4-48A4-8720-A78FF32F8007}" uniqueName="14" name="Column23" queryTableFieldId="14" dataDxfId="31" totalsRowDxfId="30"/>
    <tableColumn id="13" xr3:uid="{86C31C91-F1DB-44B7-9BAE-17E88D54489A}" uniqueName="13" name="Column22" totalsRowFunction="custom" queryTableFieldId="13" dataDxfId="29" totalsRowDxfId="28">
      <calculatedColumnFormula>productos_clasificados_BM25_refinedwith_SBERT_all_MiniLM_L6_v2_00000_of_00001[[#This Row],[Column23]]/2</calculatedColumnFormula>
      <totalsRowFormula>SUM(productos_clasificados_BM25_refinedwith_SBERT_all_MiniLM_L6_v2_00000_of_00001[Column22])</totalsRowFormula>
    </tableColumn>
    <tableColumn id="3" xr3:uid="{5E46899C-A6DD-46DC-8F51-17E5212B0575}" uniqueName="3" name="Column3" queryTableFieldId="3" dataDxfId="27" totalsRowDxfId="26"/>
    <tableColumn id="16" xr3:uid="{0E2AB760-592C-4DBF-9335-E2B3238FB15C}" uniqueName="16" name="Column33" queryTableFieldId="16" dataDxfId="25" totalsRowDxfId="24"/>
    <tableColumn id="15" xr3:uid="{C1DAB4AC-3D30-439C-8C87-8DBA3F7ADCB2}" uniqueName="15" name="Column32" totalsRowFunction="custom" queryTableFieldId="15" dataDxfId="23" totalsRowDxfId="22">
      <calculatedColumnFormula>productos_clasificados_BM25_refinedwith_SBERT_all_MiniLM_L6_v2_00000_of_00001[[#This Row],[Column33]]/3</calculatedColumnFormula>
      <totalsRowFormula>SUM(productos_clasificados_BM25_refinedwith_SBERT_all_MiniLM_L6_v2_00000_of_00001[Column32])</totalsRowFormula>
    </tableColumn>
    <tableColumn id="4" xr3:uid="{2CA43467-BA20-4ACE-9CE9-7C6DC0E84E0B}" uniqueName="4" name="Column4" queryTableFieldId="4" dataDxfId="21" totalsRowDxfId="20"/>
    <tableColumn id="18" xr3:uid="{5466BE97-9379-49F4-B67E-2E7E24DA2778}" uniqueName="18" name="Column43" queryTableFieldId="18" dataDxfId="19" totalsRowDxfId="18"/>
    <tableColumn id="17" xr3:uid="{19549E71-23C3-457B-98C2-F79F553D07D2}" uniqueName="17" name="Column42" totalsRowFunction="custom" queryTableFieldId="17" dataDxfId="17" totalsRowDxfId="16">
      <calculatedColumnFormula>productos_clasificados_BM25_refinedwith_SBERT_all_MiniLM_L6_v2_00000_of_00001[[#This Row],[Column43]]/4</calculatedColumnFormula>
      <totalsRowFormula>SUM(productos_clasificados_BM25_refinedwith_SBERT_all_MiniLM_L6_v2_00000_of_00001[Column42])</totalsRowFormula>
    </tableColumn>
    <tableColumn id="5" xr3:uid="{B63333E7-3E67-4296-AB2C-A44097C5C2E7}" uniqueName="5" name="Column5" queryTableFieldId="5" dataDxfId="15" totalsRowDxfId="14"/>
    <tableColumn id="20" xr3:uid="{742AC11C-7C2E-453A-A04C-F05579535FD9}" uniqueName="20" name="Column53" queryTableFieldId="20" dataDxfId="13" totalsRowDxfId="12"/>
    <tableColumn id="19" xr3:uid="{F7702C8E-D7D7-4284-A742-83B18C002D05}" uniqueName="19" name="Column52" totalsRowFunction="custom" queryTableFieldId="19" dataDxfId="11" totalsRowDxfId="10">
      <calculatedColumnFormula>productos_clasificados_BM25_refinedwith_SBERT_all_MiniLM_L6_v2_00000_of_00001[[#This Row],[Column53]]/5</calculatedColumnFormula>
      <totalsRowFormula>SUM(productos_clasificados_BM25_refinedwith_SBERT_all_MiniLM_L6_v2_00000_of_00001[Column52])</totalsRowFormula>
    </tableColumn>
    <tableColumn id="6" xr3:uid="{8B6812AC-5DE0-40F1-852F-97EC514AF214}" uniqueName="6" name="Column6" queryTableFieldId="6" dataDxfId="9" totalsRowDxfId="8"/>
    <tableColumn id="7" xr3:uid="{F5DDBE55-4C98-4385-8501-926512178222}" uniqueName="7" name="Column7" queryTableFieldId="7" dataDxfId="7" totalsRowDxfId="6"/>
    <tableColumn id="8" xr3:uid="{1951F699-8283-49DD-BE6C-E62B332AE6C7}" uniqueName="8" name="Column8" queryTableFieldId="8" dataDxfId="5" totalsRowDxfId="4"/>
    <tableColumn id="9" xr3:uid="{006BBF99-BC3A-4272-8065-773A4361262E}" uniqueName="9" name="Column9" queryTableFieldId="9" dataDxfId="3" totalsRowDxfId="2"/>
    <tableColumn id="10" xr3:uid="{3EB80641-169C-48BF-BEA6-7890F7E567F6}" uniqueName="10" name="Column10" queryTableFieldId="10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D01F-AE77-4294-BE5D-0949692CC894}">
  <dimension ref="A1:T27"/>
  <sheetViews>
    <sheetView tabSelected="1" workbookViewId="0">
      <selection activeCell="D28" sqref="D28"/>
    </sheetView>
  </sheetViews>
  <sheetFormatPr baseColWidth="10" defaultRowHeight="14.4" x14ac:dyDescent="0.3"/>
  <cols>
    <col min="1" max="1" width="74.6640625" customWidth="1"/>
    <col min="2" max="2" width="61.88671875" bestFit="1" customWidth="1"/>
    <col min="3" max="4" width="80.88671875" bestFit="1" customWidth="1"/>
    <col min="5" max="6" width="80.88671875" customWidth="1"/>
    <col min="7" max="7" width="80.88671875" bestFit="1" customWidth="1"/>
    <col min="8" max="9" width="80.88671875" customWidth="1"/>
    <col min="10" max="10" width="80.88671875" bestFit="1" customWidth="1"/>
    <col min="11" max="12" width="80.88671875" customWidth="1"/>
    <col min="13" max="13" width="80.88671875" bestFit="1" customWidth="1"/>
    <col min="14" max="15" width="80.88671875" customWidth="1"/>
    <col min="16" max="16" width="80.88671875" bestFit="1" customWidth="1"/>
    <col min="17" max="17" width="62.109375" bestFit="1" customWidth="1"/>
    <col min="18" max="18" width="73.77734375" bestFit="1" customWidth="1"/>
  </cols>
  <sheetData>
    <row r="1" spans="1:20" x14ac:dyDescent="0.3">
      <c r="A1" t="s">
        <v>208</v>
      </c>
      <c r="B1" t="s">
        <v>0</v>
      </c>
      <c r="C1" t="s">
        <v>197</v>
      </c>
      <c r="D1" t="s">
        <v>1</v>
      </c>
      <c r="E1" t="s">
        <v>199</v>
      </c>
      <c r="F1" t="s">
        <v>198</v>
      </c>
      <c r="G1" t="s">
        <v>2</v>
      </c>
      <c r="H1" t="s">
        <v>201</v>
      </c>
      <c r="I1" t="s">
        <v>200</v>
      </c>
      <c r="J1" t="s">
        <v>3</v>
      </c>
      <c r="K1" t="s">
        <v>203</v>
      </c>
      <c r="L1" t="s">
        <v>202</v>
      </c>
      <c r="M1" t="s">
        <v>4</v>
      </c>
      <c r="N1" t="s">
        <v>205</v>
      </c>
      <c r="O1" t="s">
        <v>204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3">
      <c r="A2" t="s">
        <v>209</v>
      </c>
      <c r="B2" s="1" t="s">
        <v>10</v>
      </c>
      <c r="C2" s="1">
        <v>0</v>
      </c>
      <c r="D2" s="1" t="s">
        <v>11</v>
      </c>
      <c r="E2" s="1">
        <v>1</v>
      </c>
      <c r="F2" s="1">
        <f>productos_clasificados_BM25_refinedwith_SBERT_all_MiniLM_L6_v2_00000_of_00001[[#This Row],[Column23]]/2</f>
        <v>0.5</v>
      </c>
      <c r="G2" s="1" t="s">
        <v>12</v>
      </c>
      <c r="H2" s="1">
        <v>0</v>
      </c>
      <c r="I2" s="1">
        <f>productos_clasificados_BM25_refinedwith_SBERT_all_MiniLM_L6_v2_00000_of_00001[[#This Row],[Column33]]/3</f>
        <v>0</v>
      </c>
      <c r="J2" s="1" t="s">
        <v>13</v>
      </c>
      <c r="K2" s="1">
        <v>1</v>
      </c>
      <c r="L2" s="1">
        <f>productos_clasificados_BM25_refinedwith_SBERT_all_MiniLM_L6_v2_00000_of_00001[[#This Row],[Column43]]/4</f>
        <v>0.25</v>
      </c>
      <c r="M2" s="1" t="s">
        <v>14</v>
      </c>
      <c r="N2" s="1">
        <v>1</v>
      </c>
      <c r="O2" s="1">
        <f>productos_clasificados_BM25_refinedwith_SBERT_all_MiniLM_L6_v2_00000_of_00001[[#This Row],[Column53]]/5</f>
        <v>0.2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x14ac:dyDescent="0.3">
      <c r="A3" t="s">
        <v>210</v>
      </c>
      <c r="B3" s="1" t="s">
        <v>20</v>
      </c>
      <c r="C3" s="1">
        <v>1</v>
      </c>
      <c r="D3" s="1" t="s">
        <v>21</v>
      </c>
      <c r="E3" s="1">
        <v>1</v>
      </c>
      <c r="F3" s="1">
        <f>productos_clasificados_BM25_refinedwith_SBERT_all_MiniLM_L6_v2_00000_of_00001[[#This Row],[Column23]]/2</f>
        <v>0.5</v>
      </c>
      <c r="G3" s="1" t="s">
        <v>22</v>
      </c>
      <c r="H3" s="1">
        <v>1</v>
      </c>
      <c r="I3" s="1">
        <f>productos_clasificados_BM25_refinedwith_SBERT_all_MiniLM_L6_v2_00000_of_00001[[#This Row],[Column33]]/3</f>
        <v>0.33333333333333331</v>
      </c>
      <c r="J3" s="1" t="s">
        <v>23</v>
      </c>
      <c r="K3" s="1">
        <v>0</v>
      </c>
      <c r="L3" s="1">
        <f>productos_clasificados_BM25_refinedwith_SBERT_all_MiniLM_L6_v2_00000_of_00001[[#This Row],[Column43]]/4</f>
        <v>0</v>
      </c>
      <c r="M3" s="1" t="s">
        <v>24</v>
      </c>
      <c r="N3" s="1">
        <v>0</v>
      </c>
      <c r="O3" s="1">
        <f>productos_clasificados_BM25_refinedwith_SBERT_all_MiniLM_L6_v2_00000_of_00001[[#This Row],[Column53]]/5</f>
        <v>0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</row>
    <row r="4" spans="1:20" x14ac:dyDescent="0.3">
      <c r="A4" t="s">
        <v>211</v>
      </c>
      <c r="B4" s="1" t="s">
        <v>30</v>
      </c>
      <c r="C4" s="1">
        <v>1</v>
      </c>
      <c r="D4" s="1" t="s">
        <v>31</v>
      </c>
      <c r="E4" s="1">
        <v>0</v>
      </c>
      <c r="F4" s="1">
        <f>productos_clasificados_BM25_refinedwith_SBERT_all_MiniLM_L6_v2_00000_of_00001[[#This Row],[Column23]]/2</f>
        <v>0</v>
      </c>
      <c r="G4" s="1" t="s">
        <v>32</v>
      </c>
      <c r="H4" s="1">
        <v>1</v>
      </c>
      <c r="I4" s="1">
        <f>productos_clasificados_BM25_refinedwith_SBERT_all_MiniLM_L6_v2_00000_of_00001[[#This Row],[Column33]]/3</f>
        <v>0.33333333333333331</v>
      </c>
      <c r="J4" s="1" t="s">
        <v>33</v>
      </c>
      <c r="K4" s="1">
        <v>0</v>
      </c>
      <c r="L4" s="1">
        <f>productos_clasificados_BM25_refinedwith_SBERT_all_MiniLM_L6_v2_00000_of_00001[[#This Row],[Column43]]/4</f>
        <v>0</v>
      </c>
      <c r="M4" s="1" t="s">
        <v>34</v>
      </c>
      <c r="N4" s="1">
        <v>0</v>
      </c>
      <c r="O4" s="1">
        <f>productos_clasificados_BM25_refinedwith_SBERT_all_MiniLM_L6_v2_00000_of_00001[[#This Row],[Column53]]/5</f>
        <v>0</v>
      </c>
      <c r="P4" s="1" t="s">
        <v>35</v>
      </c>
      <c r="Q4" s="1" t="s">
        <v>36</v>
      </c>
      <c r="R4" s="1" t="s">
        <v>37</v>
      </c>
      <c r="S4" s="1" t="s">
        <v>38</v>
      </c>
      <c r="T4" s="1" t="s">
        <v>39</v>
      </c>
    </row>
    <row r="5" spans="1:20" x14ac:dyDescent="0.3">
      <c r="A5" t="s">
        <v>212</v>
      </c>
      <c r="B5" s="1" t="s">
        <v>40</v>
      </c>
      <c r="C5" s="1">
        <v>1</v>
      </c>
      <c r="D5" s="1" t="s">
        <v>41</v>
      </c>
      <c r="E5" s="1">
        <v>0</v>
      </c>
      <c r="F5" s="1">
        <f>productos_clasificados_BM25_refinedwith_SBERT_all_MiniLM_L6_v2_00000_of_00001[[#This Row],[Column23]]/2</f>
        <v>0</v>
      </c>
      <c r="G5" s="1" t="s">
        <v>42</v>
      </c>
      <c r="H5" s="1">
        <v>1</v>
      </c>
      <c r="I5" s="1">
        <f>productos_clasificados_BM25_refinedwith_SBERT_all_MiniLM_L6_v2_00000_of_00001[[#This Row],[Column33]]/3</f>
        <v>0.33333333333333331</v>
      </c>
      <c r="J5" s="1" t="s">
        <v>43</v>
      </c>
      <c r="K5" s="1">
        <v>0</v>
      </c>
      <c r="L5" s="1">
        <f>productos_clasificados_BM25_refinedwith_SBERT_all_MiniLM_L6_v2_00000_of_00001[[#This Row],[Column43]]/4</f>
        <v>0</v>
      </c>
      <c r="M5" s="1" t="s">
        <v>44</v>
      </c>
      <c r="N5" s="1">
        <v>0</v>
      </c>
      <c r="O5" s="1">
        <f>productos_clasificados_BM25_refinedwith_SBERT_all_MiniLM_L6_v2_00000_of_00001[[#This Row],[Column53]]/5</f>
        <v>0</v>
      </c>
      <c r="P5" s="1" t="s">
        <v>45</v>
      </c>
      <c r="Q5" s="1" t="s">
        <v>46</v>
      </c>
      <c r="R5" s="1" t="s">
        <v>47</v>
      </c>
      <c r="S5" s="1" t="s">
        <v>48</v>
      </c>
      <c r="T5" s="1" t="s">
        <v>49</v>
      </c>
    </row>
    <row r="6" spans="1:20" x14ac:dyDescent="0.3">
      <c r="A6" t="s">
        <v>213</v>
      </c>
      <c r="B6" s="1" t="s">
        <v>50</v>
      </c>
      <c r="C6" s="1">
        <v>0</v>
      </c>
      <c r="D6" s="1" t="s">
        <v>51</v>
      </c>
      <c r="E6" s="1">
        <v>0</v>
      </c>
      <c r="F6" s="1">
        <f>productos_clasificados_BM25_refinedwith_SBERT_all_MiniLM_L6_v2_00000_of_00001[[#This Row],[Column23]]/2</f>
        <v>0</v>
      </c>
      <c r="G6" s="1" t="s">
        <v>52</v>
      </c>
      <c r="H6" s="1">
        <v>0</v>
      </c>
      <c r="I6" s="1">
        <f>productos_clasificados_BM25_refinedwith_SBERT_all_MiniLM_L6_v2_00000_of_00001[[#This Row],[Column33]]/3</f>
        <v>0</v>
      </c>
      <c r="J6" s="1" t="s">
        <v>53</v>
      </c>
      <c r="K6" s="1">
        <v>1</v>
      </c>
      <c r="L6" s="1">
        <f>productos_clasificados_BM25_refinedwith_SBERT_all_MiniLM_L6_v2_00000_of_00001[[#This Row],[Column43]]/4</f>
        <v>0.25</v>
      </c>
      <c r="M6" s="1" t="s">
        <v>54</v>
      </c>
      <c r="N6" s="1">
        <v>0</v>
      </c>
      <c r="O6" s="1">
        <f>productos_clasificados_BM25_refinedwith_SBERT_all_MiniLM_L6_v2_00000_of_00001[[#This Row],[Column53]]/5</f>
        <v>0</v>
      </c>
      <c r="P6" s="1" t="s">
        <v>55</v>
      </c>
      <c r="Q6" s="1" t="s">
        <v>56</v>
      </c>
      <c r="R6" s="1" t="s">
        <v>57</v>
      </c>
      <c r="S6" s="1" t="s">
        <v>58</v>
      </c>
      <c r="T6" s="1" t="s">
        <v>59</v>
      </c>
    </row>
    <row r="7" spans="1:20" x14ac:dyDescent="0.3">
      <c r="A7" t="s">
        <v>214</v>
      </c>
      <c r="B7" s="1" t="s">
        <v>60</v>
      </c>
      <c r="C7" s="1">
        <v>1</v>
      </c>
      <c r="D7" s="1" t="s">
        <v>61</v>
      </c>
      <c r="E7" s="1">
        <v>1</v>
      </c>
      <c r="F7" s="1">
        <f>productos_clasificados_BM25_refinedwith_SBERT_all_MiniLM_L6_v2_00000_of_00001[[#This Row],[Column23]]/2</f>
        <v>0.5</v>
      </c>
      <c r="G7" s="1" t="s">
        <v>62</v>
      </c>
      <c r="H7" s="1">
        <v>0</v>
      </c>
      <c r="I7" s="1">
        <f>productos_clasificados_BM25_refinedwith_SBERT_all_MiniLM_L6_v2_00000_of_00001[[#This Row],[Column33]]/3</f>
        <v>0</v>
      </c>
      <c r="J7" s="1" t="s">
        <v>63</v>
      </c>
      <c r="K7" s="1">
        <v>0</v>
      </c>
      <c r="L7" s="1">
        <f>productos_clasificados_BM25_refinedwith_SBERT_all_MiniLM_L6_v2_00000_of_00001[[#This Row],[Column43]]/4</f>
        <v>0</v>
      </c>
      <c r="M7" s="1" t="s">
        <v>64</v>
      </c>
      <c r="N7" s="1">
        <v>0</v>
      </c>
      <c r="O7" s="1">
        <f>productos_clasificados_BM25_refinedwith_SBERT_all_MiniLM_L6_v2_00000_of_00001[[#This Row],[Column53]]/5</f>
        <v>0</v>
      </c>
      <c r="P7" s="1" t="s">
        <v>65</v>
      </c>
      <c r="Q7" s="1" t="s">
        <v>66</v>
      </c>
      <c r="R7" s="1" t="s">
        <v>67</v>
      </c>
      <c r="S7" s="1" t="s">
        <v>68</v>
      </c>
      <c r="T7" s="1" t="s">
        <v>69</v>
      </c>
    </row>
    <row r="8" spans="1:20" x14ac:dyDescent="0.3">
      <c r="A8" t="s">
        <v>215</v>
      </c>
      <c r="B8" s="1" t="s">
        <v>70</v>
      </c>
      <c r="C8" s="1">
        <v>0</v>
      </c>
      <c r="D8" s="1" t="s">
        <v>71</v>
      </c>
      <c r="E8" s="1">
        <v>1</v>
      </c>
      <c r="F8" s="1">
        <f>productos_clasificados_BM25_refinedwith_SBERT_all_MiniLM_L6_v2_00000_of_00001[[#This Row],[Column23]]/2</f>
        <v>0.5</v>
      </c>
      <c r="G8" s="1" t="s">
        <v>72</v>
      </c>
      <c r="H8" s="1">
        <v>0</v>
      </c>
      <c r="I8" s="1">
        <f>productos_clasificados_BM25_refinedwith_SBERT_all_MiniLM_L6_v2_00000_of_00001[[#This Row],[Column33]]/3</f>
        <v>0</v>
      </c>
      <c r="J8" s="1" t="s">
        <v>73</v>
      </c>
      <c r="K8" s="1">
        <v>0</v>
      </c>
      <c r="L8" s="1">
        <f>productos_clasificados_BM25_refinedwith_SBERT_all_MiniLM_L6_v2_00000_of_00001[[#This Row],[Column43]]/4</f>
        <v>0</v>
      </c>
      <c r="M8" s="1" t="s">
        <v>74</v>
      </c>
      <c r="N8" s="1">
        <v>0</v>
      </c>
      <c r="O8" s="1">
        <f>productos_clasificados_BM25_refinedwith_SBERT_all_MiniLM_L6_v2_00000_of_00001[[#This Row],[Column53]]/5</f>
        <v>0</v>
      </c>
      <c r="P8" s="1" t="s">
        <v>75</v>
      </c>
      <c r="Q8" s="1" t="s">
        <v>76</v>
      </c>
      <c r="R8" s="1" t="s">
        <v>77</v>
      </c>
      <c r="S8" s="1" t="s">
        <v>78</v>
      </c>
      <c r="T8" s="1" t="s">
        <v>79</v>
      </c>
    </row>
    <row r="9" spans="1:20" x14ac:dyDescent="0.3">
      <c r="A9" t="s">
        <v>216</v>
      </c>
      <c r="B9" s="1" t="s">
        <v>80</v>
      </c>
      <c r="C9" s="1">
        <v>1</v>
      </c>
      <c r="D9" s="1" t="s">
        <v>81</v>
      </c>
      <c r="E9" s="1">
        <v>1</v>
      </c>
      <c r="F9" s="1">
        <f>productos_clasificados_BM25_refinedwith_SBERT_all_MiniLM_L6_v2_00000_of_00001[[#This Row],[Column23]]/2</f>
        <v>0.5</v>
      </c>
      <c r="G9" s="1" t="s">
        <v>82</v>
      </c>
      <c r="H9" s="1">
        <v>1</v>
      </c>
      <c r="I9" s="1">
        <f>productos_clasificados_BM25_refinedwith_SBERT_all_MiniLM_L6_v2_00000_of_00001[[#This Row],[Column33]]/3</f>
        <v>0.33333333333333331</v>
      </c>
      <c r="J9" s="1" t="s">
        <v>83</v>
      </c>
      <c r="K9" s="1">
        <v>1</v>
      </c>
      <c r="L9" s="1">
        <f>productos_clasificados_BM25_refinedwith_SBERT_all_MiniLM_L6_v2_00000_of_00001[[#This Row],[Column43]]/4</f>
        <v>0.25</v>
      </c>
      <c r="M9" s="1" t="s">
        <v>84</v>
      </c>
      <c r="N9" s="1">
        <v>1</v>
      </c>
      <c r="O9" s="1">
        <f>productos_clasificados_BM25_refinedwith_SBERT_all_MiniLM_L6_v2_00000_of_00001[[#This Row],[Column53]]/5</f>
        <v>0.2</v>
      </c>
      <c r="P9" s="1" t="s">
        <v>85</v>
      </c>
      <c r="Q9" s="1" t="s">
        <v>86</v>
      </c>
      <c r="R9" s="1" t="s">
        <v>87</v>
      </c>
      <c r="S9" s="1" t="s">
        <v>88</v>
      </c>
      <c r="T9" s="1" t="s">
        <v>89</v>
      </c>
    </row>
    <row r="10" spans="1:20" x14ac:dyDescent="0.3">
      <c r="A10" t="s">
        <v>217</v>
      </c>
      <c r="B10" s="1" t="s">
        <v>90</v>
      </c>
      <c r="C10" s="1">
        <v>1</v>
      </c>
      <c r="D10" s="1" t="s">
        <v>91</v>
      </c>
      <c r="E10" s="1">
        <v>0</v>
      </c>
      <c r="F10" s="1">
        <f>productos_clasificados_BM25_refinedwith_SBERT_all_MiniLM_L6_v2_00000_of_00001[[#This Row],[Column23]]/2</f>
        <v>0</v>
      </c>
      <c r="G10" s="1" t="s">
        <v>92</v>
      </c>
      <c r="H10" s="1">
        <v>1</v>
      </c>
      <c r="I10" s="1">
        <f>productos_clasificados_BM25_refinedwith_SBERT_all_MiniLM_L6_v2_00000_of_00001[[#This Row],[Column33]]/3</f>
        <v>0.33333333333333331</v>
      </c>
      <c r="J10" s="1" t="s">
        <v>93</v>
      </c>
      <c r="K10" s="1">
        <v>0</v>
      </c>
      <c r="L10" s="1">
        <f>productos_clasificados_BM25_refinedwith_SBERT_all_MiniLM_L6_v2_00000_of_00001[[#This Row],[Column43]]/4</f>
        <v>0</v>
      </c>
      <c r="M10" s="1" t="s">
        <v>94</v>
      </c>
      <c r="N10" s="1">
        <v>0</v>
      </c>
      <c r="O10" s="1">
        <f>productos_clasificados_BM25_refinedwith_SBERT_all_MiniLM_L6_v2_00000_of_00001[[#This Row],[Column53]]/5</f>
        <v>0</v>
      </c>
      <c r="P10" s="1" t="s">
        <v>95</v>
      </c>
      <c r="Q10" s="1" t="s">
        <v>96</v>
      </c>
      <c r="R10" s="1" t="s">
        <v>97</v>
      </c>
      <c r="S10" s="1" t="s">
        <v>98</v>
      </c>
      <c r="T10" s="1" t="s">
        <v>99</v>
      </c>
    </row>
    <row r="11" spans="1:20" x14ac:dyDescent="0.3">
      <c r="A11" t="s">
        <v>218</v>
      </c>
      <c r="B11" s="1" t="s">
        <v>100</v>
      </c>
      <c r="C11" s="1">
        <v>0</v>
      </c>
      <c r="D11" s="1" t="s">
        <v>101</v>
      </c>
      <c r="E11" s="1">
        <v>1</v>
      </c>
      <c r="F11" s="1">
        <f>productos_clasificados_BM25_refinedwith_SBERT_all_MiniLM_L6_v2_00000_of_00001[[#This Row],[Column23]]/2</f>
        <v>0.5</v>
      </c>
      <c r="G11" s="1" t="s">
        <v>102</v>
      </c>
      <c r="H11" s="1">
        <v>0</v>
      </c>
      <c r="I11" s="1">
        <f>productos_clasificados_BM25_refinedwith_SBERT_all_MiniLM_L6_v2_00000_of_00001[[#This Row],[Column33]]/3</f>
        <v>0</v>
      </c>
      <c r="J11" s="1" t="s">
        <v>103</v>
      </c>
      <c r="K11" s="1">
        <v>1</v>
      </c>
      <c r="L11" s="1">
        <f>productos_clasificados_BM25_refinedwith_SBERT_all_MiniLM_L6_v2_00000_of_00001[[#This Row],[Column43]]/4</f>
        <v>0.25</v>
      </c>
      <c r="M11" s="1" t="s">
        <v>104</v>
      </c>
      <c r="N11" s="1">
        <v>1</v>
      </c>
      <c r="O11" s="1">
        <f>productos_clasificados_BM25_refinedwith_SBERT_all_MiniLM_L6_v2_00000_of_00001[[#This Row],[Column53]]/5</f>
        <v>0.2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</row>
    <row r="12" spans="1:20" x14ac:dyDescent="0.3">
      <c r="A12" t="s">
        <v>219</v>
      </c>
      <c r="B12" s="1" t="s">
        <v>110</v>
      </c>
      <c r="C12" s="1">
        <v>0</v>
      </c>
      <c r="D12" s="1" t="s">
        <v>111</v>
      </c>
      <c r="E12" s="1">
        <v>0</v>
      </c>
      <c r="F12" s="1">
        <f>productos_clasificados_BM25_refinedwith_SBERT_all_MiniLM_L6_v2_00000_of_00001[[#This Row],[Column23]]/2</f>
        <v>0</v>
      </c>
      <c r="G12" s="1" t="s">
        <v>112</v>
      </c>
      <c r="H12" s="1">
        <v>0</v>
      </c>
      <c r="I12" s="1">
        <f>productos_clasificados_BM25_refinedwith_SBERT_all_MiniLM_L6_v2_00000_of_00001[[#This Row],[Column33]]/3</f>
        <v>0</v>
      </c>
      <c r="J12" s="1" t="s">
        <v>113</v>
      </c>
      <c r="K12" s="1">
        <v>0</v>
      </c>
      <c r="L12" s="1">
        <f>productos_clasificados_BM25_refinedwith_SBERT_all_MiniLM_L6_v2_00000_of_00001[[#This Row],[Column43]]/4</f>
        <v>0</v>
      </c>
      <c r="M12" s="1" t="s">
        <v>114</v>
      </c>
      <c r="N12" s="1">
        <v>0</v>
      </c>
      <c r="O12" s="1">
        <f>productos_clasificados_BM25_refinedwith_SBERT_all_MiniLM_L6_v2_00000_of_00001[[#This Row],[Column53]]/5</f>
        <v>0</v>
      </c>
      <c r="P12" s="1" t="s">
        <v>115</v>
      </c>
      <c r="Q12" s="1" t="s">
        <v>116</v>
      </c>
      <c r="R12" s="1" t="s">
        <v>117</v>
      </c>
      <c r="S12" s="1" t="s">
        <v>118</v>
      </c>
      <c r="T12" s="1" t="s">
        <v>119</v>
      </c>
    </row>
    <row r="13" spans="1:20" x14ac:dyDescent="0.3">
      <c r="A13" t="s">
        <v>220</v>
      </c>
      <c r="B13" s="1" t="s">
        <v>120</v>
      </c>
      <c r="C13" s="1">
        <v>1</v>
      </c>
      <c r="D13" s="1" t="s">
        <v>121</v>
      </c>
      <c r="E13" s="1">
        <v>1</v>
      </c>
      <c r="F13" s="1">
        <f>productos_clasificados_BM25_refinedwith_SBERT_all_MiniLM_L6_v2_00000_of_00001[[#This Row],[Column23]]/2</f>
        <v>0.5</v>
      </c>
      <c r="G13" s="1" t="s">
        <v>122</v>
      </c>
      <c r="H13" s="1">
        <v>0</v>
      </c>
      <c r="I13" s="1">
        <f>productos_clasificados_BM25_refinedwith_SBERT_all_MiniLM_L6_v2_00000_of_00001[[#This Row],[Column33]]/3</f>
        <v>0</v>
      </c>
      <c r="J13" s="1" t="s">
        <v>123</v>
      </c>
      <c r="K13" s="1">
        <v>0</v>
      </c>
      <c r="L13" s="1">
        <f>productos_clasificados_BM25_refinedwith_SBERT_all_MiniLM_L6_v2_00000_of_00001[[#This Row],[Column43]]/4</f>
        <v>0</v>
      </c>
      <c r="M13" s="1" t="s">
        <v>124</v>
      </c>
      <c r="N13" s="1">
        <v>0</v>
      </c>
      <c r="O13" s="1">
        <f>productos_clasificados_BM25_refinedwith_SBERT_all_MiniLM_L6_v2_00000_of_00001[[#This Row],[Column53]]/5</f>
        <v>0</v>
      </c>
      <c r="P13" s="1" t="s">
        <v>125</v>
      </c>
      <c r="Q13" s="1" t="s">
        <v>126</v>
      </c>
      <c r="R13" s="1" t="s">
        <v>127</v>
      </c>
      <c r="S13" s="1" t="s">
        <v>128</v>
      </c>
      <c r="T13" s="1" t="s">
        <v>129</v>
      </c>
    </row>
    <row r="14" spans="1:20" x14ac:dyDescent="0.3">
      <c r="A14" t="s">
        <v>221</v>
      </c>
      <c r="B14" s="1" t="s">
        <v>130</v>
      </c>
      <c r="C14" s="1">
        <v>0</v>
      </c>
      <c r="D14" s="1" t="s">
        <v>131</v>
      </c>
      <c r="E14" s="1">
        <v>0</v>
      </c>
      <c r="F14" s="1">
        <f>productos_clasificados_BM25_refinedwith_SBERT_all_MiniLM_L6_v2_00000_of_00001[[#This Row],[Column23]]/2</f>
        <v>0</v>
      </c>
      <c r="G14" s="1" t="s">
        <v>132</v>
      </c>
      <c r="H14" s="1">
        <v>0</v>
      </c>
      <c r="I14" s="1">
        <f>productos_clasificados_BM25_refinedwith_SBERT_all_MiniLM_L6_v2_00000_of_00001[[#This Row],[Column33]]/3</f>
        <v>0</v>
      </c>
      <c r="J14" s="1" t="s">
        <v>133</v>
      </c>
      <c r="K14" s="1">
        <v>0</v>
      </c>
      <c r="L14" s="1">
        <f>productos_clasificados_BM25_refinedwith_SBERT_all_MiniLM_L6_v2_00000_of_00001[[#This Row],[Column43]]/4</f>
        <v>0</v>
      </c>
      <c r="M14" s="1" t="s">
        <v>134</v>
      </c>
      <c r="N14" s="1">
        <v>0</v>
      </c>
      <c r="O14" s="1">
        <f>productos_clasificados_BM25_refinedwith_SBERT_all_MiniLM_L6_v2_00000_of_00001[[#This Row],[Column53]]/5</f>
        <v>0</v>
      </c>
      <c r="P14" s="1" t="s">
        <v>135</v>
      </c>
      <c r="Q14" s="1" t="s">
        <v>136</v>
      </c>
      <c r="R14" s="1" t="s">
        <v>137</v>
      </c>
      <c r="S14" s="1" t="s">
        <v>138</v>
      </c>
      <c r="T14" s="1" t="s">
        <v>139</v>
      </c>
    </row>
    <row r="15" spans="1:20" x14ac:dyDescent="0.3">
      <c r="A15" t="s">
        <v>222</v>
      </c>
      <c r="B15" s="1" t="s">
        <v>140</v>
      </c>
      <c r="C15" s="1">
        <v>0</v>
      </c>
      <c r="D15" s="1" t="s">
        <v>141</v>
      </c>
      <c r="E15" s="1">
        <v>0</v>
      </c>
      <c r="F15" s="1">
        <f>productos_clasificados_BM25_refinedwith_SBERT_all_MiniLM_L6_v2_00000_of_00001[[#This Row],[Column23]]/2</f>
        <v>0</v>
      </c>
      <c r="G15" s="1" t="s">
        <v>142</v>
      </c>
      <c r="H15" s="1">
        <v>0</v>
      </c>
      <c r="I15" s="1">
        <f>productos_clasificados_BM25_refinedwith_SBERT_all_MiniLM_L6_v2_00000_of_00001[[#This Row],[Column33]]/3</f>
        <v>0</v>
      </c>
      <c r="J15" s="1" t="s">
        <v>141</v>
      </c>
      <c r="K15" s="1">
        <v>0</v>
      </c>
      <c r="L15" s="1">
        <f>productos_clasificados_BM25_refinedwith_SBERT_all_MiniLM_L6_v2_00000_of_00001[[#This Row],[Column43]]/4</f>
        <v>0</v>
      </c>
      <c r="M15" s="1" t="s">
        <v>143</v>
      </c>
      <c r="N15" s="1">
        <v>0</v>
      </c>
      <c r="O15" s="1">
        <f>productos_clasificados_BM25_refinedwith_SBERT_all_MiniLM_L6_v2_00000_of_00001[[#This Row],[Column53]]/5</f>
        <v>0</v>
      </c>
      <c r="P15" s="1" t="s">
        <v>144</v>
      </c>
      <c r="Q15" s="1" t="s">
        <v>145</v>
      </c>
      <c r="R15" s="1" t="s">
        <v>146</v>
      </c>
      <c r="S15" s="1" t="s">
        <v>144</v>
      </c>
      <c r="T15" s="1" t="s">
        <v>147</v>
      </c>
    </row>
    <row r="16" spans="1:20" x14ac:dyDescent="0.3">
      <c r="A16" t="s">
        <v>223</v>
      </c>
      <c r="B16" s="1" t="s">
        <v>148</v>
      </c>
      <c r="C16" s="1">
        <v>1</v>
      </c>
      <c r="D16" s="1" t="s">
        <v>149</v>
      </c>
      <c r="E16" s="1">
        <v>1</v>
      </c>
      <c r="F16" s="1">
        <f>productos_clasificados_BM25_refinedwith_SBERT_all_MiniLM_L6_v2_00000_of_00001[[#This Row],[Column23]]/2</f>
        <v>0.5</v>
      </c>
      <c r="G16" s="1" t="s">
        <v>150</v>
      </c>
      <c r="H16" s="1">
        <v>1</v>
      </c>
      <c r="I16" s="1">
        <f>productos_clasificados_BM25_refinedwith_SBERT_all_MiniLM_L6_v2_00000_of_00001[[#This Row],[Column33]]/3</f>
        <v>0.33333333333333331</v>
      </c>
      <c r="J16" s="1" t="s">
        <v>151</v>
      </c>
      <c r="K16" s="1">
        <v>1</v>
      </c>
      <c r="L16" s="1">
        <f>productos_clasificados_BM25_refinedwith_SBERT_all_MiniLM_L6_v2_00000_of_00001[[#This Row],[Column43]]/4</f>
        <v>0.25</v>
      </c>
      <c r="M16" s="1" t="s">
        <v>152</v>
      </c>
      <c r="N16" s="1">
        <v>1</v>
      </c>
      <c r="O16" s="1">
        <f>productos_clasificados_BM25_refinedwith_SBERT_all_MiniLM_L6_v2_00000_of_00001[[#This Row],[Column53]]/5</f>
        <v>0.2</v>
      </c>
      <c r="P16" s="1" t="s">
        <v>153</v>
      </c>
      <c r="Q16" s="1" t="s">
        <v>154</v>
      </c>
      <c r="R16" s="1" t="s">
        <v>155</v>
      </c>
      <c r="S16" s="1" t="s">
        <v>156</v>
      </c>
      <c r="T16" s="1" t="s">
        <v>157</v>
      </c>
    </row>
    <row r="17" spans="1:20" x14ac:dyDescent="0.3">
      <c r="A17" t="s">
        <v>224</v>
      </c>
      <c r="B17" s="1" t="s">
        <v>158</v>
      </c>
      <c r="C17" s="1">
        <v>0</v>
      </c>
      <c r="D17" s="1" t="s">
        <v>159</v>
      </c>
      <c r="E17" s="1">
        <v>0</v>
      </c>
      <c r="F17" s="1">
        <f>productos_clasificados_BM25_refinedwith_SBERT_all_MiniLM_L6_v2_00000_of_00001[[#This Row],[Column23]]/2</f>
        <v>0</v>
      </c>
      <c r="G17" s="1" t="s">
        <v>160</v>
      </c>
      <c r="H17" s="1">
        <v>1</v>
      </c>
      <c r="I17" s="1">
        <f>productos_clasificados_BM25_refinedwith_SBERT_all_MiniLM_L6_v2_00000_of_00001[[#This Row],[Column33]]/3</f>
        <v>0.33333333333333331</v>
      </c>
      <c r="J17" s="1" t="s">
        <v>161</v>
      </c>
      <c r="K17" s="1">
        <v>0</v>
      </c>
      <c r="L17" s="1">
        <f>productos_clasificados_BM25_refinedwith_SBERT_all_MiniLM_L6_v2_00000_of_00001[[#This Row],[Column43]]/4</f>
        <v>0</v>
      </c>
      <c r="M17" s="1" t="s">
        <v>162</v>
      </c>
      <c r="N17" s="1">
        <v>0</v>
      </c>
      <c r="O17" s="1">
        <f>productos_clasificados_BM25_refinedwith_SBERT_all_MiniLM_L6_v2_00000_of_00001[[#This Row],[Column53]]/5</f>
        <v>0</v>
      </c>
      <c r="P17" s="1" t="s">
        <v>163</v>
      </c>
      <c r="Q17" s="1" t="s">
        <v>164</v>
      </c>
      <c r="R17" s="1" t="s">
        <v>165</v>
      </c>
      <c r="S17" s="1" t="s">
        <v>166</v>
      </c>
      <c r="T17" s="1" t="s">
        <v>167</v>
      </c>
    </row>
    <row r="18" spans="1:20" x14ac:dyDescent="0.3">
      <c r="A18" s="2" t="s">
        <v>225</v>
      </c>
      <c r="B18" s="1" t="s">
        <v>168</v>
      </c>
      <c r="C18" s="1">
        <v>1</v>
      </c>
      <c r="D18" s="1" t="s">
        <v>169</v>
      </c>
      <c r="E18" s="1">
        <v>1</v>
      </c>
      <c r="F18" s="1">
        <f>productos_clasificados_BM25_refinedwith_SBERT_all_MiniLM_L6_v2_00000_of_00001[[#This Row],[Column23]]/2</f>
        <v>0.5</v>
      </c>
      <c r="G18" s="1" t="s">
        <v>170</v>
      </c>
      <c r="H18" s="1">
        <v>1</v>
      </c>
      <c r="I18" s="1">
        <f>productos_clasificados_BM25_refinedwith_SBERT_all_MiniLM_L6_v2_00000_of_00001[[#This Row],[Column33]]/3</f>
        <v>0.33333333333333331</v>
      </c>
      <c r="J18" s="1" t="s">
        <v>171</v>
      </c>
      <c r="K18" s="1">
        <v>0</v>
      </c>
      <c r="L18" s="1">
        <f>productos_clasificados_BM25_refinedwith_SBERT_all_MiniLM_L6_v2_00000_of_00001[[#This Row],[Column43]]/4</f>
        <v>0</v>
      </c>
      <c r="M18" s="1" t="s">
        <v>172</v>
      </c>
      <c r="N18" s="1">
        <v>1</v>
      </c>
      <c r="O18" s="1">
        <f>productos_clasificados_BM25_refinedwith_SBERT_all_MiniLM_L6_v2_00000_of_00001[[#This Row],[Column53]]/5</f>
        <v>0.2</v>
      </c>
      <c r="P18" s="1" t="s">
        <v>173</v>
      </c>
      <c r="Q18" s="1" t="s">
        <v>174</v>
      </c>
      <c r="R18" s="1" t="s">
        <v>175</v>
      </c>
      <c r="S18" s="1" t="s">
        <v>176</v>
      </c>
      <c r="T18" s="1" t="s">
        <v>177</v>
      </c>
    </row>
    <row r="19" spans="1:20" x14ac:dyDescent="0.3">
      <c r="A19" t="s">
        <v>226</v>
      </c>
      <c r="B19" s="1" t="s">
        <v>178</v>
      </c>
      <c r="C19" s="1">
        <v>1</v>
      </c>
      <c r="D19" s="1" t="s">
        <v>179</v>
      </c>
      <c r="E19" s="1">
        <v>1</v>
      </c>
      <c r="F19" s="1">
        <f>productos_clasificados_BM25_refinedwith_SBERT_all_MiniLM_L6_v2_00000_of_00001[[#This Row],[Column23]]/2</f>
        <v>0.5</v>
      </c>
      <c r="G19" s="1" t="s">
        <v>180</v>
      </c>
      <c r="H19" s="1">
        <v>0</v>
      </c>
      <c r="I19" s="1">
        <f>productos_clasificados_BM25_refinedwith_SBERT_all_MiniLM_L6_v2_00000_of_00001[[#This Row],[Column33]]/3</f>
        <v>0</v>
      </c>
      <c r="J19" s="1" t="s">
        <v>181</v>
      </c>
      <c r="K19" s="1">
        <v>0</v>
      </c>
      <c r="L19" s="1">
        <f>productos_clasificados_BM25_refinedwith_SBERT_all_MiniLM_L6_v2_00000_of_00001[[#This Row],[Column43]]/4</f>
        <v>0</v>
      </c>
      <c r="M19" s="1" t="s">
        <v>182</v>
      </c>
      <c r="N19" s="1">
        <v>0</v>
      </c>
      <c r="O19" s="1">
        <f>productos_clasificados_BM25_refinedwith_SBERT_all_MiniLM_L6_v2_00000_of_00001[[#This Row],[Column53]]/5</f>
        <v>0</v>
      </c>
      <c r="P19" s="1" t="s">
        <v>183</v>
      </c>
      <c r="Q19" s="1" t="s">
        <v>184</v>
      </c>
      <c r="R19" s="1" t="s">
        <v>118</v>
      </c>
      <c r="S19" s="1" t="s">
        <v>185</v>
      </c>
      <c r="T19" s="1" t="s">
        <v>186</v>
      </c>
    </row>
    <row r="20" spans="1:20" x14ac:dyDescent="0.3">
      <c r="A20" t="s">
        <v>227</v>
      </c>
      <c r="B20" s="1" t="s">
        <v>187</v>
      </c>
      <c r="C20" s="1">
        <v>0</v>
      </c>
      <c r="D20" s="1" t="s">
        <v>188</v>
      </c>
      <c r="E20" s="1">
        <v>0</v>
      </c>
      <c r="F20" s="1">
        <f>productos_clasificados_BM25_refinedwith_SBERT_all_MiniLM_L6_v2_00000_of_00001[[#This Row],[Column23]]/2</f>
        <v>0</v>
      </c>
      <c r="G20" s="1" t="s">
        <v>189</v>
      </c>
      <c r="H20" s="1">
        <v>1</v>
      </c>
      <c r="I20" s="1">
        <f>productos_clasificados_BM25_refinedwith_SBERT_all_MiniLM_L6_v2_00000_of_00001[[#This Row],[Column33]]/3</f>
        <v>0.33333333333333331</v>
      </c>
      <c r="J20" s="1" t="s">
        <v>190</v>
      </c>
      <c r="K20" s="1">
        <v>0</v>
      </c>
      <c r="L20" s="1">
        <f>productos_clasificados_BM25_refinedwith_SBERT_all_MiniLM_L6_v2_00000_of_00001[[#This Row],[Column43]]/4</f>
        <v>0</v>
      </c>
      <c r="M20" s="1" t="s">
        <v>191</v>
      </c>
      <c r="N20" s="1">
        <v>0</v>
      </c>
      <c r="O20" s="1">
        <f>productos_clasificados_BM25_refinedwith_SBERT_all_MiniLM_L6_v2_00000_of_00001[[#This Row],[Column53]]/5</f>
        <v>0</v>
      </c>
      <c r="P20" s="1" t="s">
        <v>192</v>
      </c>
      <c r="Q20" s="1" t="s">
        <v>193</v>
      </c>
      <c r="R20" s="1" t="s">
        <v>194</v>
      </c>
      <c r="S20" s="1" t="s">
        <v>195</v>
      </c>
      <c r="T20" s="1" t="s">
        <v>196</v>
      </c>
    </row>
    <row r="21" spans="1:20" x14ac:dyDescent="0.3">
      <c r="B21" s="1"/>
      <c r="C21" s="1">
        <f>SUM(productos_clasificados_BM25_refinedwith_SBERT_all_MiniLM_L6_v2_00000_of_00001[Column13])</f>
        <v>10</v>
      </c>
      <c r="D21" s="1"/>
      <c r="E21" s="1"/>
      <c r="F21" s="1">
        <f>SUM(productos_clasificados_BM25_refinedwith_SBERT_all_MiniLM_L6_v2_00000_of_00001[Column22])</f>
        <v>5</v>
      </c>
      <c r="G21" s="1"/>
      <c r="H21" s="1"/>
      <c r="I21" s="1">
        <f>SUM(productos_clasificados_BM25_refinedwith_SBERT_all_MiniLM_L6_v2_00000_of_00001[Column32])</f>
        <v>3</v>
      </c>
      <c r="J21" s="1"/>
      <c r="K21" s="1"/>
      <c r="L21" s="1">
        <f>SUM(productos_clasificados_BM25_refinedwith_SBERT_all_MiniLM_L6_v2_00000_of_00001[Column42])</f>
        <v>1.25</v>
      </c>
      <c r="M21" s="1"/>
      <c r="N21" s="1"/>
      <c r="O21" s="1">
        <f>SUM(productos_clasificados_BM25_refinedwith_SBERT_all_MiniLM_L6_v2_00000_of_00001[Column52])</f>
        <v>1</v>
      </c>
      <c r="P21" s="1"/>
      <c r="Q21" s="1"/>
      <c r="R21" s="1"/>
      <c r="S21" s="1"/>
      <c r="T21" s="1"/>
    </row>
    <row r="23" spans="1:20" x14ac:dyDescent="0.3">
      <c r="D23" t="s">
        <v>206</v>
      </c>
    </row>
    <row r="24" spans="1:20" x14ac:dyDescent="0.3">
      <c r="D24">
        <f>SUM(productos_clasificados_BM25_refinedwith_SBERT_all_MiniLM_L6_v2_00000_of_00001[[#Totals],[Column13]],productos_clasificados_BM25_refinedwith_SBERT_all_MiniLM_L6_v2_00000_of_00001[[#Totals],[Column22]],productos_clasificados_BM25_refinedwith_SBERT_all_MiniLM_L6_v2_00000_of_00001[[#Totals],[Column32]],productos_clasificados_BM25_refinedwith_SBERT_all_MiniLM_L6_v2_00000_of_00001[[#Totals],[Column42]],productos_clasificados_BM25_refinedwith_SBERT_all_MiniLM_L6_v2_00000_of_00001[[#Totals],[Column52]])</f>
        <v>20.25</v>
      </c>
    </row>
    <row r="26" spans="1:20" x14ac:dyDescent="0.3">
      <c r="D26" t="s">
        <v>207</v>
      </c>
    </row>
    <row r="27" spans="1:20" x14ac:dyDescent="0.3">
      <c r="D27">
        <f>1/4+1/3+1+1/3+1+1+1/8+1/2+1/3+1/6+1+1/3+1/2+1/3</f>
        <v>7.2083333333333321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564-2255-471E-8A47-60D25EBCF36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B 1 H m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A d R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U e Z U v T m s T U o B A A C 4 A g A A E w A c A E Z v c m 1 1 b G F z L 1 N l Y 3 R p b 2 4 x L m 0 g o h g A K K A U A A A A A A A A A A A A A A A A A A A A A A A A A A A A r Z B N b 4 J A E I b v J P y H D V 4 0 Q S K 2 2 g / D R b Q n r W 2 l p 9 K Q F Q a d B H b I 7 m I 1 x v / e t a R p m p R b 5 z I z z 8 x k 3 3 0 V p B p J s H W T / Y l t 2 Z b a c Q k Z 6 z i V p K x O N a k k L b j C H F O e m W a 6 H I 4 S C T k K y D 5 Q 7 5 L 1 d P 4 S J b w o k i U K X C y T x T j Z D / u D S / Q p / y p 8 h w W s A G 1 b z M R K 4 h a E I a H a e z N K 6 x K E 7 j 5 g A V 5 I Q p t G d Z 3 w P n 5 V I F U s q O R Z v B I w k 7 i H e K 5 S i Z o k U v w k 6 Q g X h X F I F U h e 8 v h f R X v 6 o J 2 e + z a D A k v U I A P H d V w W U l G X Q g X + w G V z k V K G Y h u M R + b A Z c 8 1 a V j r Y w H B T + k 9 k o D 3 n t v 8 v u N E W B F L e b l B I + 7 i T M Q 3 Z i u S X K i c Z N k 8 E B 0 r U N 3 G K / d 0 c h r q G w H a T J i G g z 6 7 7 J s P W / h V C 7 9 u 4 a M W P m 7 h N y 3 8 t o X f t X B / 8 G t w 7 t k W i r 8 N m 3 w C U E s B A i 0 A F A A C A A g A B 1 H m V L C m w o W l A A A A 9 w A A A B I A A A A A A A A A A A A A A A A A A A A A A E N v b m Z p Z y 9 Q Y W N r Y W d l L n h t b F B L A Q I t A B Q A A g A I A A d R 5 l Q P y u m r p A A A A O k A A A A T A A A A A A A A A A A A A A A A A P E A A A B b Q 2 9 u d G V u d F 9 U e X B l c 1 0 u e G 1 s U E s B A i 0 A F A A C A A g A B 1 H m V L 0 5 r E 1 K A Q A A u A I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A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1 9 j b G F z a W Z p Y 2 F k b 3 N f Q k 0 y N V 9 y Z W Z p b m V k d 2 l 0 a F 9 T Q k V S V F 9 h b G x f T W l u a U x N X 0 w 2 X 3 Y y L T A w M D A w L W 9 m L T A w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G 9 z X 2 N s Y X N p Z m l j Y W R v c 1 9 C T T I 1 X 3 J l Z m l u Z W R 3 a X R o X 1 N C R V J U X 2 F s b F 9 N a W 5 p T E 1 f T D Z f d j J f M D A w M D B f b 2 Z f M D A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Z U M D g 6 M D g 6 M T U u N j U y M D I w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E s M H 0 m c X V v d D s s J n F 1 b 3 Q 7 U 2 V j d G l v b j E v c H J v Z H V j d G 9 z X 2 N s Y X N p Z m l j Y W R v c 1 9 C T T I 1 X 3 J l Z m l u Z W R 3 a X R o X 1 N C R V J U X 2 F s b F 9 N a W 5 p T E 1 f T D Z f d j I t M D A w M D A t b 2 Y t M D A w M D E v Q X V 0 b 1 J l b W 9 2 Z W R D b 2 x 1 b W 5 z M S 5 7 Q 2 9 s d W 1 u M i w x f S Z x d W 9 0 O y w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z L D J 9 J n F 1 b 3 Q 7 L C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Q s M 3 0 m c X V v d D s s J n F 1 b 3 Q 7 U 2 V j d G l v b j E v c H J v Z H V j d G 9 z X 2 N s Y X N p Z m l j Y W R v c 1 9 C T T I 1 X 3 J l Z m l u Z W R 3 a X R o X 1 N C R V J U X 2 F s b F 9 N a W 5 p T E 1 f T D Z f d j I t M D A w M D A t b 2 Y t M D A w M D E v Q X V 0 b 1 J l b W 9 2 Z W R D b 2 x 1 b W 5 z M S 5 7 Q 2 9 s d W 1 u N S w 0 f S Z x d W 9 0 O y w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2 L D V 9 J n F 1 b 3 Q 7 L C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c s N n 0 m c X V v d D s s J n F 1 b 3 Q 7 U 2 V j d G l v b j E v c H J v Z H V j d G 9 z X 2 N s Y X N p Z m l j Y W R v c 1 9 C T T I 1 X 3 J l Z m l u Z W R 3 a X R o X 1 N C R V J U X 2 F s b F 9 N a W 5 p T E 1 f T D Z f d j I t M D A w M D A t b 2 Y t M D A w M D E v Q X V 0 b 1 J l b W 9 2 Z W R D b 2 x 1 b W 5 z M S 5 7 Q 2 9 s d W 1 u O C w 3 f S Z x d W 9 0 O y w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5 L D h 9 J n F 1 b 3 Q 7 L C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x L D B 9 J n F 1 b 3 Q 7 L C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I s M X 0 m c X V v d D s s J n F 1 b 3 Q 7 U 2 V j d G l v b j E v c H J v Z H V j d G 9 z X 2 N s Y X N p Z m l j Y W R v c 1 9 C T T I 1 X 3 J l Z m l u Z W R 3 a X R o X 1 N C R V J U X 2 F s b F 9 N a W 5 p T E 1 f T D Z f d j I t M D A w M D A t b 2 Y t M D A w M D E v Q X V 0 b 1 J l b W 9 2 Z W R D b 2 x 1 b W 5 z M S 5 7 Q 2 9 s d W 1 u M y w y f S Z x d W 9 0 O y w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0 L D N 9 J n F 1 b 3 Q 7 L C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U s N H 0 m c X V v d D s s J n F 1 b 3 Q 7 U 2 V j d G l v b j E v c H J v Z H V j d G 9 z X 2 N s Y X N p Z m l j Y W R v c 1 9 C T T I 1 X 3 J l Z m l u Z W R 3 a X R o X 1 N C R V J U X 2 F s b F 9 N a W 5 p T E 1 f T D Z f d j I t M D A w M D A t b 2 Y t M D A w M D E v Q X V 0 b 1 J l b W 9 2 Z W R D b 2 x 1 b W 5 z M S 5 7 Q 2 9 s d W 1 u N i w 1 f S Z x d W 9 0 O y w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3 L D Z 9 J n F 1 b 3 Q 7 L C Z x d W 9 0 O 1 N l Y 3 R p b 2 4 x L 3 B y b 2 R 1 Y 3 R v c 1 9 j b G F z a W Z p Y 2 F k b 3 N f Q k 0 y N V 9 y Z W Z p b m V k d 2 l 0 a F 9 T Q k V S V F 9 h b G x f T W l u a U x N X 0 w 2 X 3 Y y L T A w M D A w L W 9 m L T A w M D A x L 0 F 1 d G 9 S Z W 1 v d m V k Q 2 9 s d W 1 u c z E u e 0 N v b H V t b j g s N 3 0 m c X V v d D s s J n F 1 b 3 Q 7 U 2 V j d G l v b j E v c H J v Z H V j d G 9 z X 2 N s Y X N p Z m l j Y W R v c 1 9 C T T I 1 X 3 J l Z m l u Z W R 3 a X R o X 1 N C R V J U X 2 F s b F 9 N a W 5 p T E 1 f T D Z f d j I t M D A w M D A t b 2 Y t M D A w M D E v Q X V 0 b 1 J l b W 9 2 Z W R D b 2 x 1 b W 5 z M S 5 7 Q 2 9 s d W 1 u O S w 4 f S Z x d W 9 0 O y w m c X V v d D t T Z W N 0 a W 9 u M S 9 w c m 9 k d W N 0 b 3 N f Y 2 x h c 2 l m a W N h Z G 9 z X 0 J N M j V f c m V m a W 5 l Z H d p d G h f U 0 J F U l R f Y W x s X 0 1 p b m l M T V 9 M N l 9 2 M i 0 w M D A w M C 1 v Z i 0 w M D A w M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9 z X 2 N s Y X N p Z m l j Y W R v c 1 9 C T T I 1 X 3 J l Z m l u Z W R 3 a X R o X 1 N C R V J U X 2 F s b F 9 N a W 5 p T E 1 f T D Z f d j I t M D A w M D A t b 2 Y t M D A w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X 2 N s Y X N p Z m l j Y W R v c 1 9 C T T I 1 X 3 J l Z m l u Z W R 3 a X R o X 1 N C R V J U X 2 F s b F 9 N a W 5 p T E 1 f T D Z f d j I t M D A w M D A t b 2 Y t M D A w M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1 2 y + I R f 9 P s g N S w 6 z R K w 8 A A A A A A g A A A A A A E G Y A A A A B A A A g A A A A d O 0 t m V R g y I g J Z U U U c n P 8 Z K T 2 J D o O u t B 3 t Y 8 K A Q t n S z k A A A A A D o A A A A A C A A A g A A A A X 4 t G h I + 8 X Z k 0 h d B P T 1 K v v / h S j O 0 W S j H I b U a Z X w X K U C B Q A A A A F h Z o m Y k P H t S B Z i G H E 7 y E B 2 H I L m 9 p u L Q 0 3 K J 9 B f q N Z X X / Y h i 6 k Q P n x V y i Y 2 L M X W 0 A 3 z D b 3 p G 6 k s T u G I I M 9 6 j B 4 d p g X E d u 5 7 E z b 3 z h A G E s p h t A A A A A 4 3 S U f v G W 1 / E 5 9 f 6 A D E B n G O W t 8 X + o b L 6 / 6 Z K K m G T 2 4 I X t G Z B e p P j 8 h N U I 8 N u e j F i 4 S N W 1 4 K h r 5 q O A F / 3 I Z s 8 8 K w = = < / D a t a M a s h u p > 
</file>

<file path=customXml/itemProps1.xml><?xml version="1.0" encoding="utf-8"?>
<ds:datastoreItem xmlns:ds="http://schemas.openxmlformats.org/officeDocument/2006/customXml" ds:itemID="{8FDF4027-6D03-40E5-8ABE-50F0F6C9D3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productos_clasificados_BM25_ref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2022-07-06T08:07:34Z</dcterms:created>
  <dcterms:modified xsi:type="dcterms:W3CDTF">2022-07-06T11:06:30Z</dcterms:modified>
</cp:coreProperties>
</file>