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warehouse\resources\templates\Anophelese\"/>
    </mc:Choice>
  </mc:AlternateContent>
  <xr:revisionPtr revIDLastSave="0" documentId="13_ncr:1_{988341F5-A567-430D-B320-C0BCFAB13AD4}" xr6:coauthVersionLast="47" xr6:coauthVersionMax="47" xr10:uidLastSave="{00000000-0000-0000-0000-000000000000}"/>
  <bookViews>
    <workbookView xWindow="-120" yWindow="-120" windowWidth="34080" windowHeight="22200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Assay!#REF!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E2" i="10"/>
  <c r="D2" i="10"/>
  <c r="K2" i="10"/>
  <c r="I2" i="10"/>
  <c r="G2" i="10"/>
  <c r="F2" i="10"/>
  <c r="C2" i="10"/>
  <c r="B2" i="10"/>
  <c r="F20" i="6"/>
  <c r="C9" i="6"/>
  <c r="H2" i="10" s="1"/>
  <c r="C5" i="6"/>
  <c r="A2" i="10" s="1"/>
  <c r="F23" i="6"/>
  <c r="M2" i="10"/>
  <c r="C6" i="6" l="1"/>
  <c r="C10" i="6" s="1"/>
  <c r="D24" i="6"/>
  <c r="F25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C13" i="6"/>
  <c r="J2" i="10" s="1"/>
  <c r="C12" i="6"/>
  <c r="L2" i="10" s="1"/>
  <c r="M33" i="6" l="1"/>
  <c r="M34" i="6"/>
  <c r="M35" i="6"/>
  <c r="M36" i="6"/>
  <c r="M37" i="6"/>
  <c r="M38" i="6"/>
  <c r="M39" i="6"/>
  <c r="L33" i="6"/>
  <c r="L34" i="6"/>
  <c r="L35" i="6"/>
  <c r="L36" i="6"/>
  <c r="L37" i="6"/>
  <c r="L38" i="6"/>
  <c r="L39" i="6"/>
  <c r="M32" i="6"/>
  <c r="K33" i="6"/>
  <c r="K34" i="6"/>
  <c r="K35" i="6"/>
  <c r="K36" i="6"/>
  <c r="K37" i="6"/>
  <c r="K38" i="6"/>
  <c r="K39" i="6"/>
  <c r="L32" i="6"/>
  <c r="J33" i="6"/>
  <c r="J34" i="6"/>
  <c r="J35" i="6"/>
  <c r="J36" i="6"/>
  <c r="J37" i="6"/>
  <c r="J38" i="6"/>
  <c r="J39" i="6"/>
  <c r="K32" i="6"/>
  <c r="I33" i="6"/>
  <c r="I34" i="6"/>
  <c r="I35" i="6"/>
  <c r="I36" i="6"/>
  <c r="I37" i="6"/>
  <c r="I38" i="6"/>
  <c r="I39" i="6"/>
  <c r="J32" i="6"/>
  <c r="H33" i="6"/>
  <c r="H34" i="6"/>
  <c r="H35" i="6"/>
  <c r="H36" i="6"/>
  <c r="H37" i="6"/>
  <c r="H38" i="6"/>
  <c r="H39" i="6"/>
  <c r="I32" i="6"/>
  <c r="F35" i="6"/>
  <c r="F36" i="6"/>
  <c r="F37" i="6"/>
  <c r="F38" i="6"/>
  <c r="F39" i="6"/>
  <c r="G32" i="6"/>
  <c r="G33" i="6"/>
  <c r="G34" i="6"/>
  <c r="G35" i="6"/>
  <c r="G36" i="6"/>
  <c r="G37" i="6"/>
  <c r="G38" i="6"/>
  <c r="G39" i="6"/>
  <c r="H32" i="6"/>
  <c r="B33" i="6"/>
  <c r="B34" i="6"/>
  <c r="B35" i="6"/>
  <c r="B36" i="6"/>
  <c r="B37" i="6"/>
  <c r="B38" i="6"/>
  <c r="B39" i="6"/>
  <c r="C32" i="6"/>
  <c r="C33" i="6"/>
  <c r="C34" i="6"/>
  <c r="C35" i="6"/>
  <c r="C36" i="6"/>
  <c r="C37" i="6"/>
  <c r="C38" i="6"/>
  <c r="C39" i="6"/>
  <c r="D32" i="6"/>
  <c r="D33" i="6"/>
  <c r="D34" i="6"/>
  <c r="D35" i="6"/>
  <c r="D36" i="6"/>
  <c r="D37" i="6"/>
  <c r="D38" i="6"/>
  <c r="D39" i="6"/>
  <c r="E32" i="6"/>
  <c r="E33" i="6"/>
  <c r="E34" i="6"/>
  <c r="E35" i="6"/>
  <c r="E36" i="6"/>
  <c r="E37" i="6"/>
  <c r="E38" i="6"/>
  <c r="E39" i="6"/>
  <c r="F32" i="6"/>
  <c r="F33" i="6"/>
  <c r="F34" i="6"/>
  <c r="B32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4" i="6" l="1"/>
  <c r="F22" i="6"/>
  <c r="D25" i="6"/>
</calcChain>
</file>

<file path=xl/sharedStrings.xml><?xml version="1.0" encoding="utf-8"?>
<sst xmlns="http://schemas.openxmlformats.org/spreadsheetml/2006/main" count="261" uniqueCount="253">
  <si>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</si>
  <si>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</si>
  <si>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</si>
  <si>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</si>
  <si>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</si>
  <si>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</si>
  <si>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</si>
  <si>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</si>
  <si>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</si>
  <si>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</si>
  <si>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</si>
  <si>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</si>
  <si>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</si>
  <si>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</si>
  <si>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</si>
  <si>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</si>
  <si>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</si>
  <si>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</si>
  <si>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</si>
  <si>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</si>
  <si>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</si>
  <si>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</si>
  <si>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</si>
  <si>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</si>
  <si>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</si>
  <si>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</si>
  <si>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</si>
  <si>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</si>
  <si>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</si>
  <si>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</si>
  <si>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</si>
  <si>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</si>
  <si>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</si>
  <si>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</si>
  <si>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</si>
  <si>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</si>
  <si>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</si>
  <si>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</si>
  <si>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</si>
  <si>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</si>
  <si>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</si>
  <si>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</si>
  <si>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</si>
  <si>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</si>
  <si>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</si>
  <si>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</si>
  <si>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</si>
  <si>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</si>
  <si>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</si>
  <si>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</si>
  <si>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</si>
  <si>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</si>
  <si>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</si>
  <si>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</si>
  <si>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</si>
  <si>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</si>
  <si>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</si>
  <si>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</si>
  <si>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</si>
  <si>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</si>
  <si>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</si>
  <si>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</si>
  <si>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</si>
  <si>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</si>
  <si>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</si>
  <si>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</si>
  <si>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</si>
  <si>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</si>
  <si>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</si>
  <si>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</si>
  <si>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</si>
  <si>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</si>
  <si>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</si>
  <si>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</si>
  <si>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</si>
  <si>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</si>
  <si>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</si>
  <si>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</si>
  <si>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</si>
  <si>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</si>
  <si>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</si>
  <si>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</si>
  <si>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</si>
  <si>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</si>
  <si>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</si>
  <si>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</si>
  <si>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</si>
  <si>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</si>
  <si>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</si>
  <si>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</si>
  <si>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</si>
  <si>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</si>
  <si>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</si>
  <si>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</si>
  <si>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</si>
  <si>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</si>
  <si>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</si>
  <si>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</si>
  <si>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</si>
  <si>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</si>
  <si>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</si>
  <si>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</si>
  <si>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</si>
  <si>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</si>
  <si>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</si>
  <si>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</si>
  <si>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</si>
  <si>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</si>
  <si>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</si>
  <si>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</si>
  <si>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</si>
  <si>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</si>
  <si>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</si>
  <si>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</si>
  <si>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</si>
  <si>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</si>
  <si>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</si>
  <si>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</si>
  <si>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</si>
  <si>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</si>
  <si>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</si>
  <si>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</si>
  <si>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</si>
  <si>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</si>
  <si>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</si>
  <si>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</si>
  <si>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</si>
  <si>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</si>
  <si>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</si>
  <si>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</si>
  <si>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</si>
  <si>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</si>
  <si>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</si>
  <si>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</si>
  <si>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</si>
  <si>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</si>
  <si>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</si>
  <si>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</si>
  <si>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</si>
  <si>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</si>
  <si>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</si>
  <si>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Pf-01-8</t>
  </si>
  <si>
    <t>N001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</si>
  <si>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</si>
  <si>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</si>
  <si>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</si>
  <si>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</si>
  <si>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</si>
  <si>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</si>
  <si>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</si>
  <si>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</si>
  <si>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</si>
  <si>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</si>
  <si>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</si>
  <si>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</si>
  <si>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</si>
  <si>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1. Run 2 µl of PCR product on a 1% agarose gel, picture and annotate it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</si>
  <si>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</si>
  <si>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</si>
  <si>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</si>
  <si>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</si>
  <si>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</si>
  <si>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</si>
  <si>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</si>
  <si>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</si>
  <si>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</si>
  <si>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</si>
  <si>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</si>
  <si>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</si>
  <si>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</si>
  <si>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</si>
  <si>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</si>
  <si>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</si>
  <si>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</si>
  <si>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</si>
  <si>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</si>
  <si>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</si>
  <si>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</si>
  <si>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</si>
  <si>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</si>
  <si>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</si>
  <si>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</si>
  <si>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</si>
  <si>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</si>
  <si>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</si>
  <si>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</si>
  <si>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</si>
  <si>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</si>
  <si>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</si>
  <si>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</si>
  <si>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</si>
  <si>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</si>
  <si>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</si>
  <si>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</si>
  <si>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</si>
  <si>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</si>
  <si>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</si>
  <si>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</si>
  <si>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</si>
  <si>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</si>
  <si>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</si>
  <si>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</si>
  <si>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</si>
  <si>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</si>
  <si>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</si>
  <si>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</si>
  <si>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</si>
  <si>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</si>
  <si>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</si>
  <si>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</si>
  <si>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</si>
  <si>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</si>
  <si>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</si>
  <si>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pcr_enzyme</t>
  </si>
  <si>
    <t>Changelog from previous version</t>
  </si>
  <si>
    <t>Q5 Master Mix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</si>
  <si>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</si>
  <si>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</si>
  <si>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</si>
  <si>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</si>
  <si>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</si>
  <si>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</si>
  <si>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</si>
  <si>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</si>
  <si>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</si>
  <si>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</si>
  <si>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</si>
  <si>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</si>
  <si>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</si>
  <si>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</si>
  <si>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</si>
  <si>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</si>
  <si>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</si>
  <si>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</si>
  <si>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</si>
  <si>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</si>
  <si>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</si>
  <si>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</si>
  <si>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Missing values evaluate to empty cells in metadata tabs</t>
  </si>
  <si>
    <t>Sheets protected to prevent users inadvertantly overwriting calculations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</si>
  <si>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</si>
  <si>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</si>
  <si>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</si>
  <si>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</si>
  <si>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</si>
  <si>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</si>
  <si>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DNA Extract</t>
  </si>
  <si>
    <t>30 sec</t>
  </si>
  <si>
    <t>7 sec</t>
  </si>
  <si>
    <t>∞</t>
  </si>
  <si>
    <t>Anoph IR</t>
  </si>
  <si>
    <t>Anoph Speciation</t>
  </si>
  <si>
    <t>NOMADS PCR Worksheet for Anopheles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</si>
</sst>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0" borderId="1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 wrapText="1"/>
      <protection locked="0"/>
    </xf>
    <xf numFmtId="0" fontId="14" fillId="7" borderId="9" xfId="0" applyFont="1" applyFill="1" applyBorder="1" applyAlignment="1" applyProtection="1">
      <alignment horizontal="center" wrapText="1"/>
      <protection locked="0"/>
    </xf>
    <xf numFmtId="0" fontId="14" fillId="8" borderId="9" xfId="0" applyFont="1" applyFill="1" applyBorder="1" applyAlignment="1" applyProtection="1">
      <alignment horizontal="center" wrapText="1"/>
      <protection locked="0"/>
    </xf>
    <xf numFmtId="0" fontId="0" fillId="6" borderId="0" xfId="0" applyFill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27" headerRowBorderDxfId="26" tableBorderDxfId="25" totalsRowBorderDxfId="24">
  <autoFilter ref="A2:J98" xr:uid="{4C103716-E393-43AA-872A-215BD28108E4}"/>
  <tableColumns count="10">
    <tableColumn id="1" xr3:uid="{AFEE5217-53A1-450F-B6A8-E87D945E0FAE}" name="#" dataDxfId="23"/>
    <tableColumn id="6" xr3:uid="{0CF8190A-662E-422B-8BDD-34F3D27B34F2}" name="Well" dataDxfId="22"/>
    <tableColumn id="2" xr3:uid="{CE61E1E1-E9B3-4D58-9DFE-1AB6DDFCD05A}" name="Sample ID" dataDxfId="21"/>
    <tableColumn id="3" xr3:uid="{9795EF0E-2DE1-455A-A3FF-0804F7CBA8C3}" name="Extraction ID" dataDxfId="20"/>
    <tableColumn id="5" xr3:uid="{B3E809FC-AA96-4329-8BC3-6D3188F7C694}" name="sWGA identifier" dataDxfId="19">
      <calculatedColumnFormula>IF(LEN(tbl_PCR[[#This Row],[Sample ID]])&gt;0,"No sWGA","")</calculatedColumnFormula>
    </tableColumn>
    <tableColumn id="8" xr3:uid="{59846CDB-FD66-45CD-A212-013D460992B1}" name="PCR Identifier" dataDxfId="18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17"/>
    <tableColumn id="11" xr3:uid="{D2BFD013-75EF-450B-A4E3-95DAB8A07EC6}" name="PCR Dilution Factor" dataDxfId="16"/>
    <tableColumn id="12" xr3:uid="{96ADB29E-A594-4912-850A-45B8B3904B4D}" name="PCR [DNA] (ng / µl)" dataDxfId="15">
      <calculatedColumnFormula>IF(OR(G3="",H3=""),"",SUM(G3*H3))</calculatedColumnFormula>
    </tableColumn>
    <tableColumn id="13" xr3:uid="{87CC627F-41F3-42EC-BA06-893DB14E3545}" name="Proceed with library prep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3" dataDxfId="12">
  <autoFilter ref="E2:G5" xr:uid="{488B678F-87F5-452A-9808-8C26D87C6316}"/>
  <tableColumns count="3">
    <tableColumn id="1" xr3:uid="{981BF5AE-121F-4AF8-855F-49DE509E86E1}" name="Assay Name" dataDxfId="11"/>
    <tableColumn id="3" xr3:uid="{AECC9098-A69C-44D7-87A5-086086FD999D}" name="Targets" dataDxfId="10"/>
    <tableColumn id="4" xr3:uid="{20A98561-A069-41FD-A7B3-766B6336516C}" name="Primer Set" dataDxfId="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8">
      <calculatedColumnFormula>IF(LEN(PCR!C3),PCR!C3,"")</calculatedColumnFormula>
    </tableColumn>
    <tableColumn id="3" xr3:uid="{3FFBD26A-1339-451E-AF0C-51A92B0387C9}" name="extraction_id" dataDxfId="7">
      <calculatedColumnFormula>IF(LEN(PCR!D3),PCR!D3,"")</calculatedColumnFormula>
    </tableColumn>
    <tableColumn id="5" xr3:uid="{5545E98D-0544-4375-81E6-330418C07C1D}" name="expt_id" dataDxfId="6">
      <calculatedColumnFormula>IF(LEN(PCR!E3)=0,"",exp_id)</calculatedColumnFormula>
    </tableColumn>
    <tableColumn id="4" xr3:uid="{EA58F3D6-4DB3-46FB-B1A4-0E7CBCBBBC84}" name="swga_identifier" dataDxfId="5">
      <calculatedColumnFormula>IF(LEN(PCR!E3),PCR!E3,"")</calculatedColumnFormula>
    </tableColumn>
    <tableColumn id="1" xr3:uid="{0E0D5C67-8A41-4FE0-9D6C-4C0D6A331B2E}" name="pcr_identifier" dataDxfId="4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0"/>
  <sheetViews>
    <sheetView workbookViewId="0">
      <selection activeCell="A2" sqref="A2:B2"/>
    </sheetView>
  </sheetViews>
  <sheetFormatPr defaultRowHeight="15.75" x14ac:dyDescent="0.25"/>
  <cols>
    <col min="1" max="8" width="9" style="7" customWidth="1"/>
  </cols>
  <sheetData>
    <row r="1" spans="1:13" x14ac:dyDescent="0.25">
      <c r="A1" s="86" t="s">
        <v>252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customHeight="1" x14ac:dyDescent="0.25">
      <c r="A2" s="68" t="s">
        <v>132</v>
      </c>
      <c r="B2" s="69"/>
      <c r="C2" s="87"/>
      <c r="D2" s="87"/>
      <c r="E2" s="87"/>
      <c r="F2" s="87"/>
      <c r="G2" s="67" t="s">
        <v>137</v>
      </c>
      <c r="H2" s="67"/>
      <c r="K2" s="95" t="s">
        <v>136</v>
      </c>
      <c r="L2" s="95"/>
    </row>
    <row r="3" spans="1:13" ht="15.75" customHeight="1" x14ac:dyDescent="0.25">
      <c r="A3" s="68" t="s">
        <v>146</v>
      </c>
      <c r="B3" s="69"/>
      <c r="C3" s="88"/>
      <c r="D3" s="88"/>
      <c r="E3" s="88"/>
      <c r="F3" s="88"/>
      <c r="G3" t="s">
        <v>151</v>
      </c>
      <c r="K3" s="93" t="s">
        <v>3</v>
      </c>
      <c r="L3" s="93"/>
    </row>
    <row r="4" spans="1:13" x14ac:dyDescent="0.25">
      <c r="A4" s="68" t="s">
        <v>154</v>
      </c>
      <c r="B4" s="69"/>
      <c r="C4" s="72"/>
      <c r="D4" s="72"/>
      <c r="E4" s="72"/>
      <c r="F4" s="72"/>
      <c r="G4" s="31" t="s">
        <v>150</v>
      </c>
      <c r="K4" s="94" t="s">
        <v>4</v>
      </c>
      <c r="L4" s="94"/>
    </row>
    <row r="5" spans="1:13" x14ac:dyDescent="0.25">
      <c r="A5" s="70" t="s">
        <v>149</v>
      </c>
      <c r="B5" s="71"/>
      <c r="C5" s="89" t="str">
        <f>IF(OR(ISBLANK(C3),ISBLANK(C4)),"",CONCATENATE("PC",VLOOKUP(C3,reference!I3:J5,2,FALSE),C4))</f>
        <v/>
      </c>
      <c r="D5" s="89"/>
      <c r="E5" s="89"/>
      <c r="F5" s="89"/>
      <c r="G5" s="20" t="s">
        <v>159</v>
      </c>
      <c r="K5" s="98" t="s">
        <v>193</v>
      </c>
      <c r="L5" s="98"/>
    </row>
    <row r="6" spans="1:13" ht="15.75" customHeight="1" x14ac:dyDescent="0.25">
      <c r="A6" s="70" t="s">
        <v>133</v>
      </c>
      <c r="B6" s="71"/>
      <c r="C6" s="90" t="str">
        <f>IF(OR(ISBLANK(C2),ISBLANK(C3),LEN(C5)=0),"",CONCATENATE(C2,"_PCR_",C5))</f>
        <v/>
      </c>
      <c r="D6" s="90"/>
      <c r="E6" s="90"/>
      <c r="F6" s="90"/>
      <c r="G6" s="28"/>
      <c r="K6" s="98"/>
      <c r="L6" s="98"/>
    </row>
    <row r="7" spans="1:13" ht="15.75" customHeight="1" x14ac:dyDescent="0.25">
      <c r="A7" s="77" t="s">
        <v>194</v>
      </c>
      <c r="B7" s="77"/>
      <c r="C7" s="75"/>
      <c r="D7" s="75"/>
      <c r="E7" s="75"/>
      <c r="F7" s="75"/>
      <c r="G7" t="s">
        <v>151</v>
      </c>
    </row>
    <row r="8" spans="1:13" ht="15.75" customHeight="1" x14ac:dyDescent="0.25">
      <c r="A8" s="77" t="s">
        <v>195</v>
      </c>
      <c r="B8" s="77"/>
      <c r="C8" s="75"/>
      <c r="D8" s="75"/>
      <c r="E8" s="75"/>
      <c r="F8" s="75"/>
      <c r="G8" t="s">
        <v>196</v>
      </c>
    </row>
    <row r="9" spans="1:13" ht="15.75" customHeight="1" x14ac:dyDescent="0.25">
      <c r="A9" s="79" t="s">
        <v>190</v>
      </c>
      <c r="B9" s="79"/>
      <c r="C9" s="76" t="str">
        <f>IF(OR(LEN(C7)=0, LEN(C8)=0),"",CONCATENATE(C7,"_Batch",C8))</f>
        <v/>
      </c>
      <c r="D9" s="76"/>
      <c r="E9" s="76"/>
      <c r="F9" s="76"/>
      <c r="G9" s="20" t="s">
        <v>200</v>
      </c>
    </row>
    <row r="10" spans="1:13" ht="15.75" customHeight="1" x14ac:dyDescent="0.25">
      <c r="A10" s="79" t="s">
        <v>199</v>
      </c>
      <c r="B10" s="79"/>
      <c r="C10" s="80" t="str">
        <f>IF(OR(LEN(C6)=0,LEN(exp_summary)=0),"",CONCATENATE(C6,"_",exp_summary,".xlsx"))</f>
        <v/>
      </c>
      <c r="D10" s="80"/>
      <c r="E10" s="80"/>
      <c r="F10" s="80"/>
      <c r="G10" s="80"/>
      <c r="H10" s="80"/>
    </row>
    <row r="11" spans="1:13" x14ac:dyDescent="0.25">
      <c r="A11" s="68" t="s">
        <v>145</v>
      </c>
      <c r="B11" s="69"/>
      <c r="C11" s="81"/>
      <c r="D11" s="81"/>
      <c r="E11" s="81"/>
      <c r="F11" s="81"/>
      <c r="G11" t="s">
        <v>151</v>
      </c>
    </row>
    <row r="12" spans="1:13" x14ac:dyDescent="0.25">
      <c r="A12" s="70" t="s">
        <v>160</v>
      </c>
      <c r="B12" s="71"/>
      <c r="C12" s="82" t="str">
        <f>IF(ISBLANK(C11),"",VLOOKUP(C11,tbl_Assays[],2,FALSE))</f>
        <v/>
      </c>
      <c r="D12" s="82"/>
      <c r="E12" s="82"/>
      <c r="F12" s="82"/>
      <c r="G12" s="20" t="s">
        <v>197</v>
      </c>
    </row>
    <row r="13" spans="1:13" x14ac:dyDescent="0.25">
      <c r="A13" s="70" t="s">
        <v>161</v>
      </c>
      <c r="B13" s="71"/>
      <c r="C13" s="82" t="str">
        <f>IF(ISBLANK(C11),"",VLOOKUP(C11,tbl_Assays[],3,FALSE))</f>
        <v/>
      </c>
      <c r="D13" s="82"/>
      <c r="E13" s="82"/>
      <c r="F13" s="82"/>
      <c r="G13" s="20" t="s">
        <v>198</v>
      </c>
    </row>
    <row r="14" spans="1:13" x14ac:dyDescent="0.25">
      <c r="A14" s="68" t="s">
        <v>186</v>
      </c>
      <c r="B14" s="69"/>
      <c r="C14" s="75"/>
      <c r="D14" s="75"/>
      <c r="E14" s="75"/>
      <c r="F14" s="75"/>
      <c r="G14" s="20" t="s">
        <v>187</v>
      </c>
    </row>
    <row r="15" spans="1:13" x14ac:dyDescent="0.25">
      <c r="A15" s="68" t="s">
        <v>134</v>
      </c>
      <c r="B15" s="69"/>
      <c r="C15" s="75"/>
      <c r="D15" s="75"/>
      <c r="E15" s="75"/>
      <c r="F15" s="75"/>
      <c r="G15" s="20"/>
    </row>
    <row r="16" spans="1:13" x14ac:dyDescent="0.25">
      <c r="A16" s="68" t="s">
        <v>184</v>
      </c>
      <c r="B16" s="69"/>
      <c r="C16" s="85"/>
      <c r="D16" s="85"/>
      <c r="E16" s="85"/>
      <c r="F16" s="85"/>
      <c r="G16" s="85"/>
      <c r="H16" s="85"/>
      <c r="I16" s="85"/>
      <c r="J16" s="85"/>
      <c r="K16" s="85"/>
    </row>
    <row r="17" spans="1:14" x14ac:dyDescent="0.25">
      <c r="A17" s="37"/>
      <c r="B17" s="17"/>
      <c r="C17" s="85"/>
      <c r="D17" s="85"/>
      <c r="E17" s="85"/>
      <c r="F17" s="85"/>
      <c r="G17" s="85"/>
      <c r="H17" s="85"/>
      <c r="I17" s="85"/>
      <c r="J17" s="85"/>
      <c r="K17" s="85"/>
    </row>
    <row r="18" spans="1:14" x14ac:dyDescent="0.25">
      <c r="A18" s="8"/>
      <c r="C18" s="9"/>
      <c r="D18" s="8"/>
      <c r="E18" s="8"/>
      <c r="F18" s="8"/>
      <c r="N18" s="8"/>
    </row>
    <row r="19" spans="1:14" ht="15.75" customHeight="1" thickBot="1" x14ac:dyDescent="0.3">
      <c r="A19" s="11" t="s">
        <v>155</v>
      </c>
      <c r="B19" s="8"/>
      <c r="C19" s="17" t="s">
        <v>21</v>
      </c>
      <c r="D19" s="16">
        <v>0.1</v>
      </c>
      <c r="J19" s="83" t="s">
        <v>8</v>
      </c>
      <c r="K19" s="83"/>
      <c r="L19" s="12" t="s">
        <v>14</v>
      </c>
      <c r="M19" s="12" t="s">
        <v>10</v>
      </c>
    </row>
    <row r="20" spans="1:14" ht="16.5" thickBot="1" x14ac:dyDescent="0.3">
      <c r="A20" s="84" t="s">
        <v>6</v>
      </c>
      <c r="B20" s="84"/>
      <c r="C20" s="84"/>
      <c r="D20" s="65" t="s">
        <v>7</v>
      </c>
      <c r="E20" s="65"/>
      <c r="F20" s="65" t="str">
        <f>CONCATENATE("MM x",exp_rxns, " (µl)")</f>
        <v>MM x (µl)</v>
      </c>
      <c r="G20" s="65"/>
      <c r="H20" s="8"/>
      <c r="J20" s="96">
        <v>98</v>
      </c>
      <c r="K20" s="96"/>
      <c r="L20" s="10" t="s">
        <v>15</v>
      </c>
      <c r="M20" s="10"/>
    </row>
    <row r="21" spans="1:14" x14ac:dyDescent="0.25">
      <c r="A21" s="74" t="s">
        <v>246</v>
      </c>
      <c r="B21" s="74"/>
      <c r="C21" s="74"/>
      <c r="D21" s="66">
        <v>8</v>
      </c>
      <c r="E21" s="66"/>
      <c r="F21" s="64" t="s">
        <v>9</v>
      </c>
      <c r="G21" s="64"/>
      <c r="H21" s="42"/>
      <c r="I21" s="42"/>
      <c r="J21" s="97">
        <v>98</v>
      </c>
      <c r="K21" s="97"/>
      <c r="L21" s="10" t="s">
        <v>247</v>
      </c>
      <c r="M21" s="99" t="s">
        <v>11</v>
      </c>
    </row>
    <row r="22" spans="1:14" x14ac:dyDescent="0.25">
      <c r="A22" s="73" t="s">
        <v>215</v>
      </c>
      <c r="B22" s="73"/>
      <c r="C22" s="73"/>
      <c r="D22" s="66">
        <v>14.5</v>
      </c>
      <c r="E22" s="66"/>
      <c r="F22" s="63">
        <f>SUM(D22*exp_rxns*(1+$D$19))</f>
        <v>0</v>
      </c>
      <c r="G22" s="63"/>
      <c r="H22" s="42"/>
      <c r="I22" s="42"/>
      <c r="J22" s="66">
        <v>98</v>
      </c>
      <c r="K22" s="66"/>
      <c r="L22" s="10" t="s">
        <v>248</v>
      </c>
      <c r="M22" s="99"/>
    </row>
    <row r="23" spans="1:14" x14ac:dyDescent="0.25">
      <c r="A23" s="73" t="s">
        <v>12</v>
      </c>
      <c r="B23" s="73"/>
      <c r="C23" s="73"/>
      <c r="D23" s="66">
        <v>2.5</v>
      </c>
      <c r="E23" s="66"/>
      <c r="F23" s="63">
        <f>IF(D23=0,"",SUM(D23*exp_rxns*(1+$D$19)))</f>
        <v>0</v>
      </c>
      <c r="G23" s="63"/>
      <c r="H23" s="42"/>
      <c r="I23" s="42"/>
      <c r="J23" s="74">
        <v>64</v>
      </c>
      <c r="K23" s="74"/>
      <c r="L23" s="10" t="s">
        <v>15</v>
      </c>
      <c r="M23" s="99"/>
    </row>
    <row r="24" spans="1:14" x14ac:dyDescent="0.25">
      <c r="A24" s="73" t="s">
        <v>13</v>
      </c>
      <c r="B24" s="73"/>
      <c r="C24" s="73"/>
      <c r="D24" s="73">
        <f>SUM(25-SUM(D21:E23))</f>
        <v>0</v>
      </c>
      <c r="E24" s="73"/>
      <c r="F24" s="63">
        <f>SUM(D24*exp_rxns*(1+$D$19))</f>
        <v>0</v>
      </c>
      <c r="G24" s="63"/>
      <c r="H24" s="8"/>
      <c r="J24" s="66">
        <v>64</v>
      </c>
      <c r="K24" s="66"/>
      <c r="L24" s="10" t="s">
        <v>16</v>
      </c>
      <c r="M24" s="10"/>
    </row>
    <row r="25" spans="1:14" x14ac:dyDescent="0.25">
      <c r="D25" s="78">
        <f>SUM(D21:D24)</f>
        <v>25</v>
      </c>
      <c r="E25" s="78"/>
      <c r="F25" s="14" t="str">
        <f>CONCATENATE("Add ",SUM(D22:D24)," µl of MM to each well")</f>
        <v>Add 17 µl of MM to each well</v>
      </c>
      <c r="G25" s="10"/>
      <c r="H25" s="8"/>
      <c r="J25" s="66">
        <v>4</v>
      </c>
      <c r="K25" s="66"/>
      <c r="L25" s="62" t="s">
        <v>249</v>
      </c>
    </row>
    <row r="26" spans="1:14" ht="15.75" customHeight="1" x14ac:dyDescent="0.25">
      <c r="A26" s="13" t="s">
        <v>156</v>
      </c>
      <c r="B26"/>
      <c r="C26"/>
      <c r="D26"/>
      <c r="E26"/>
      <c r="F26"/>
      <c r="G26"/>
      <c r="H26"/>
      <c r="K26" s="91" t="s">
        <v>157</v>
      </c>
      <c r="L26" s="91"/>
      <c r="M26" s="91"/>
    </row>
    <row r="27" spans="1:14" ht="15.75" customHeight="1" x14ac:dyDescent="0.25">
      <c r="A27" s="67" t="s">
        <v>22</v>
      </c>
      <c r="B27" s="67"/>
      <c r="C27" s="67"/>
      <c r="D27" s="67"/>
      <c r="E27" s="67"/>
      <c r="F27" s="67"/>
      <c r="G27" s="67"/>
      <c r="H27" s="8"/>
    </row>
    <row r="28" spans="1:14" ht="15.75" customHeight="1" x14ac:dyDescent="0.35">
      <c r="A28" s="20" t="s">
        <v>135</v>
      </c>
      <c r="B28" s="20"/>
      <c r="C28" s="20"/>
      <c r="D28" s="20"/>
      <c r="E28" s="20"/>
      <c r="F28" s="20"/>
      <c r="G28" s="20"/>
      <c r="H28" s="8"/>
      <c r="K28" s="92" t="s">
        <v>158</v>
      </c>
      <c r="L28" s="92"/>
      <c r="M28" s="92"/>
    </row>
    <row r="29" spans="1:14" ht="15.75" customHeight="1" x14ac:dyDescent="0.25">
      <c r="A29" s="8"/>
      <c r="B29" s="8"/>
      <c r="C29" s="8"/>
      <c r="D29" s="8"/>
      <c r="E29" s="8"/>
      <c r="F29" s="8"/>
      <c r="G29" s="8"/>
      <c r="H29" s="8"/>
    </row>
    <row r="30" spans="1:14" ht="15.75" customHeight="1" x14ac:dyDescent="0.25">
      <c r="A30" s="21" t="s">
        <v>20</v>
      </c>
      <c r="B30"/>
      <c r="C30"/>
      <c r="D30"/>
      <c r="E30"/>
      <c r="F30"/>
      <c r="G30"/>
      <c r="H30"/>
    </row>
    <row r="31" spans="1:14" ht="15.75" customHeight="1" x14ac:dyDescent="0.25">
      <c r="A31"/>
      <c r="B31" s="34">
        <v>1</v>
      </c>
      <c r="C31" s="34">
        <v>2</v>
      </c>
      <c r="D31" s="34">
        <v>3</v>
      </c>
      <c r="E31" s="34">
        <v>4</v>
      </c>
      <c r="F31" s="34">
        <v>5</v>
      </c>
      <c r="G31" s="34">
        <v>6</v>
      </c>
      <c r="H31" s="34">
        <v>7</v>
      </c>
      <c r="I31" s="34">
        <v>8</v>
      </c>
      <c r="J31" s="34">
        <v>9</v>
      </c>
      <c r="K31" s="34">
        <v>10</v>
      </c>
      <c r="L31" s="34">
        <v>11</v>
      </c>
      <c r="M31" s="34">
        <v>12</v>
      </c>
    </row>
    <row r="32" spans="1:14" ht="15.75" customHeight="1" x14ac:dyDescent="0.25">
      <c r="A32" s="35" t="s">
        <v>24</v>
      </c>
      <c r="B32" s="33" t="str">
        <f>IF(ISBLANK(PCR!D3), "",PCR!D3)</f>
        <v/>
      </c>
      <c r="C32" s="33" t="str">
        <f>IF(ISBLANK(PCR!D11), "",PCR!D11)</f>
        <v/>
      </c>
      <c r="D32" s="33" t="str">
        <f>IF(ISBLANK(PCR!D19), "",PCR!D19)</f>
        <v/>
      </c>
      <c r="E32" s="33" t="str">
        <f>IF(ISBLANK(PCR!D27), "",PCR!D27)</f>
        <v/>
      </c>
      <c r="F32" s="33" t="str">
        <f>IF(ISBLANK(PCR!D35), "",PCR!D35)</f>
        <v/>
      </c>
      <c r="G32" s="33" t="str">
        <f>IF(ISBLANK(PCR!D43), "",PCR!D43)</f>
        <v/>
      </c>
      <c r="H32" s="33" t="str">
        <f>IF(ISBLANK(PCR!D51), "",PCR!D51)</f>
        <v/>
      </c>
      <c r="I32" s="33" t="str">
        <f>IF(ISBLANK(PCR!D59), "",PCR!D59)</f>
        <v/>
      </c>
      <c r="J32" s="33" t="str">
        <f>IF(ISBLANK(PCR!D67), "",PCR!D67)</f>
        <v/>
      </c>
      <c r="K32" s="33" t="str">
        <f>IF(ISBLANK(PCR!D75), "",PCR!D75)</f>
        <v/>
      </c>
      <c r="L32" s="33" t="str">
        <f>IF(ISBLANK(PCR!D83), "",PCR!D83)</f>
        <v/>
      </c>
      <c r="M32" s="33" t="str">
        <f>IF(ISBLANK(PCR!D91), "",PCR!D91)</f>
        <v/>
      </c>
    </row>
    <row r="33" spans="1:13" ht="15.75" customHeight="1" x14ac:dyDescent="0.25">
      <c r="A33" s="35" t="s">
        <v>25</v>
      </c>
      <c r="B33" s="33" t="str">
        <f>IF(ISBLANK(PCR!D4), "",PCR!D4)</f>
        <v/>
      </c>
      <c r="C33" s="33" t="str">
        <f>IF(ISBLANK(PCR!D12), "",PCR!D12)</f>
        <v/>
      </c>
      <c r="D33" s="33" t="str">
        <f>IF(ISBLANK(PCR!D20), "",PCR!D20)</f>
        <v/>
      </c>
      <c r="E33" s="33" t="str">
        <f>IF(ISBLANK(PCR!D28), "",PCR!D28)</f>
        <v/>
      </c>
      <c r="F33" s="33" t="str">
        <f>IF(ISBLANK(PCR!D36), "",PCR!D36)</f>
        <v/>
      </c>
      <c r="G33" s="33" t="str">
        <f>IF(ISBLANK(PCR!D44), "",PCR!D44)</f>
        <v/>
      </c>
      <c r="H33" s="33" t="str">
        <f>IF(ISBLANK(PCR!D52), "",PCR!D52)</f>
        <v/>
      </c>
      <c r="I33" s="33" t="str">
        <f>IF(ISBLANK(PCR!D60), "",PCR!D60)</f>
        <v/>
      </c>
      <c r="J33" s="33" t="str">
        <f>IF(ISBLANK(PCR!D68), "",PCR!D68)</f>
        <v/>
      </c>
      <c r="K33" s="33" t="str">
        <f>IF(ISBLANK(PCR!D76), "",PCR!D76)</f>
        <v/>
      </c>
      <c r="L33" s="33" t="str">
        <f>IF(ISBLANK(PCR!D84), "",PCR!D84)</f>
        <v/>
      </c>
      <c r="M33" s="33" t="str">
        <f>IF(ISBLANK(PCR!D92), "",PCR!D92)</f>
        <v/>
      </c>
    </row>
    <row r="34" spans="1:13" ht="15.75" customHeight="1" x14ac:dyDescent="0.25">
      <c r="A34" s="35" t="s">
        <v>26</v>
      </c>
      <c r="B34" s="33" t="str">
        <f>IF(ISBLANK(PCR!D5), "",PCR!D5)</f>
        <v/>
      </c>
      <c r="C34" s="33" t="str">
        <f>IF(ISBLANK(PCR!D13), "",PCR!D13)</f>
        <v/>
      </c>
      <c r="D34" s="33" t="str">
        <f>IF(ISBLANK(PCR!D21), "",PCR!D21)</f>
        <v/>
      </c>
      <c r="E34" s="33" t="str">
        <f>IF(ISBLANK(PCR!D29), "",PCR!D29)</f>
        <v/>
      </c>
      <c r="F34" s="33" t="str">
        <f>IF(ISBLANK(PCR!D37), "",PCR!D37)</f>
        <v/>
      </c>
      <c r="G34" s="33" t="str">
        <f>IF(ISBLANK(PCR!D45), "",PCR!D45)</f>
        <v/>
      </c>
      <c r="H34" s="33" t="str">
        <f>IF(ISBLANK(PCR!D53), "",PCR!D53)</f>
        <v/>
      </c>
      <c r="I34" s="33" t="str">
        <f>IF(ISBLANK(PCR!D61), "",PCR!D61)</f>
        <v/>
      </c>
      <c r="J34" s="33" t="str">
        <f>IF(ISBLANK(PCR!D69), "",PCR!D69)</f>
        <v/>
      </c>
      <c r="K34" s="33" t="str">
        <f>IF(ISBLANK(PCR!D77), "",PCR!D77)</f>
        <v/>
      </c>
      <c r="L34" s="33" t="str">
        <f>IF(ISBLANK(PCR!D85), "",PCR!D85)</f>
        <v/>
      </c>
      <c r="M34" s="33" t="str">
        <f>IF(ISBLANK(PCR!D93), "",PCR!D93)</f>
        <v/>
      </c>
    </row>
    <row r="35" spans="1:13" ht="15.75" customHeight="1" x14ac:dyDescent="0.25">
      <c r="A35" s="35" t="s">
        <v>27</v>
      </c>
      <c r="B35" s="33" t="str">
        <f>IF(ISBLANK(PCR!D6), "",PCR!D6)</f>
        <v/>
      </c>
      <c r="C35" s="33" t="str">
        <f>IF(ISBLANK(PCR!D14), "",PCR!D14)</f>
        <v/>
      </c>
      <c r="D35" s="33" t="str">
        <f>IF(ISBLANK(PCR!D22), "",PCR!D22)</f>
        <v/>
      </c>
      <c r="E35" s="33" t="str">
        <f>IF(ISBLANK(PCR!D30), "",PCR!D30)</f>
        <v/>
      </c>
      <c r="F35" s="33" t="str">
        <f>IF(ISBLANK(PCR!D38), "",PCR!D38)</f>
        <v/>
      </c>
      <c r="G35" s="33" t="str">
        <f>IF(ISBLANK(PCR!D46), "",PCR!D46)</f>
        <v/>
      </c>
      <c r="H35" s="33" t="str">
        <f>IF(ISBLANK(PCR!D54), "",PCR!D54)</f>
        <v/>
      </c>
      <c r="I35" s="33" t="str">
        <f>IF(ISBLANK(PCR!D62), "",PCR!D62)</f>
        <v/>
      </c>
      <c r="J35" s="33" t="str">
        <f>IF(ISBLANK(PCR!D70), "",PCR!D70)</f>
        <v/>
      </c>
      <c r="K35" s="33" t="str">
        <f>IF(ISBLANK(PCR!D78), "",PCR!D78)</f>
        <v/>
      </c>
      <c r="L35" s="33" t="str">
        <f>IF(ISBLANK(PCR!D86), "",PCR!D86)</f>
        <v/>
      </c>
      <c r="M35" s="33" t="str">
        <f>IF(ISBLANK(PCR!D94), "",PCR!D94)</f>
        <v/>
      </c>
    </row>
    <row r="36" spans="1:13" ht="15.75" customHeight="1" x14ac:dyDescent="0.25">
      <c r="A36" s="35" t="s">
        <v>28</v>
      </c>
      <c r="B36" s="33" t="str">
        <f>IF(ISBLANK(PCR!D7), "",PCR!D7)</f>
        <v/>
      </c>
      <c r="C36" s="33" t="str">
        <f>IF(ISBLANK(PCR!D15), "",PCR!D15)</f>
        <v/>
      </c>
      <c r="D36" s="33" t="str">
        <f>IF(ISBLANK(PCR!D23), "",PCR!D23)</f>
        <v/>
      </c>
      <c r="E36" s="33" t="str">
        <f>IF(ISBLANK(PCR!D31), "",PCR!D31)</f>
        <v/>
      </c>
      <c r="F36" s="33" t="str">
        <f>IF(ISBLANK(PCR!D39), "",PCR!D39)</f>
        <v/>
      </c>
      <c r="G36" s="33" t="str">
        <f>IF(ISBLANK(PCR!D47), "",PCR!D47)</f>
        <v/>
      </c>
      <c r="H36" s="33" t="str">
        <f>IF(ISBLANK(PCR!D55), "",PCR!D55)</f>
        <v/>
      </c>
      <c r="I36" s="33" t="str">
        <f>IF(ISBLANK(PCR!D63), "",PCR!D63)</f>
        <v/>
      </c>
      <c r="J36" s="33" t="str">
        <f>IF(ISBLANK(PCR!D71), "",PCR!D71)</f>
        <v/>
      </c>
      <c r="K36" s="33" t="str">
        <f>IF(ISBLANK(PCR!D79), "",PCR!D79)</f>
        <v/>
      </c>
      <c r="L36" s="33" t="str">
        <f>IF(ISBLANK(PCR!D87), "",PCR!D87)</f>
        <v/>
      </c>
      <c r="M36" s="33" t="str">
        <f>IF(ISBLANK(PCR!D95), "",PCR!D95)</f>
        <v/>
      </c>
    </row>
    <row r="37" spans="1:13" ht="15.75" customHeight="1" x14ac:dyDescent="0.25">
      <c r="A37" s="35" t="s">
        <v>29</v>
      </c>
      <c r="B37" s="33" t="str">
        <f>IF(ISBLANK(PCR!D8), "",PCR!D8)</f>
        <v/>
      </c>
      <c r="C37" s="33" t="str">
        <f>IF(ISBLANK(PCR!D16), "",PCR!D16)</f>
        <v/>
      </c>
      <c r="D37" s="33" t="str">
        <f>IF(ISBLANK(PCR!D24), "",PCR!D24)</f>
        <v/>
      </c>
      <c r="E37" s="33" t="str">
        <f>IF(ISBLANK(PCR!D32), "",PCR!D32)</f>
        <v/>
      </c>
      <c r="F37" s="33" t="str">
        <f>IF(ISBLANK(PCR!D40), "",PCR!D40)</f>
        <v/>
      </c>
      <c r="G37" s="33" t="str">
        <f>IF(ISBLANK(PCR!D48), "",PCR!D48)</f>
        <v/>
      </c>
      <c r="H37" s="33" t="str">
        <f>IF(ISBLANK(PCR!D56), "",PCR!D56)</f>
        <v/>
      </c>
      <c r="I37" s="33" t="str">
        <f>IF(ISBLANK(PCR!D64), "",PCR!D64)</f>
        <v/>
      </c>
      <c r="J37" s="33" t="str">
        <f>IF(ISBLANK(PCR!D72), "",PCR!D72)</f>
        <v/>
      </c>
      <c r="K37" s="33" t="str">
        <f>IF(ISBLANK(PCR!D80), "",PCR!D80)</f>
        <v/>
      </c>
      <c r="L37" s="33" t="str">
        <f>IF(ISBLANK(PCR!D88), "",PCR!D88)</f>
        <v/>
      </c>
      <c r="M37" s="33" t="str">
        <f>IF(ISBLANK(PCR!D96), "",PCR!D96)</f>
        <v/>
      </c>
    </row>
    <row r="38" spans="1:13" ht="15.75" customHeight="1" x14ac:dyDescent="0.25">
      <c r="A38" s="35" t="s">
        <v>30</v>
      </c>
      <c r="B38" s="33" t="str">
        <f>IF(ISBLANK(PCR!D9), "",PCR!D9)</f>
        <v/>
      </c>
      <c r="C38" s="33" t="str">
        <f>IF(ISBLANK(PCR!D17), "",PCR!D17)</f>
        <v/>
      </c>
      <c r="D38" s="33" t="str">
        <f>IF(ISBLANK(PCR!D25), "",PCR!D25)</f>
        <v/>
      </c>
      <c r="E38" s="33" t="str">
        <f>IF(ISBLANK(PCR!D33), "",PCR!D33)</f>
        <v/>
      </c>
      <c r="F38" s="33" t="str">
        <f>IF(ISBLANK(PCR!D41), "",PCR!D41)</f>
        <v/>
      </c>
      <c r="G38" s="33" t="str">
        <f>IF(ISBLANK(PCR!D49), "",PCR!D49)</f>
        <v/>
      </c>
      <c r="H38" s="33" t="str">
        <f>IF(ISBLANK(PCR!D57), "",PCR!D57)</f>
        <v/>
      </c>
      <c r="I38" s="33" t="str">
        <f>IF(ISBLANK(PCR!D65), "",PCR!D65)</f>
        <v/>
      </c>
      <c r="J38" s="33" t="str">
        <f>IF(ISBLANK(PCR!D73), "",PCR!D73)</f>
        <v/>
      </c>
      <c r="K38" s="33" t="str">
        <f>IF(ISBLANK(PCR!D81), "",PCR!D81)</f>
        <v/>
      </c>
      <c r="L38" s="33" t="str">
        <f>IF(ISBLANK(PCR!D89), "",PCR!D89)</f>
        <v/>
      </c>
      <c r="M38" s="33" t="str">
        <f>IF(ISBLANK(PCR!D97), "",PCR!D97)</f>
        <v/>
      </c>
    </row>
    <row r="39" spans="1:13" ht="15.75" customHeight="1" x14ac:dyDescent="0.25">
      <c r="A39" s="35" t="s">
        <v>31</v>
      </c>
      <c r="B39" s="33" t="str">
        <f>IF(ISBLANK(PCR!D10), "",PCR!D10)</f>
        <v/>
      </c>
      <c r="C39" s="33" t="str">
        <f>IF(ISBLANK(PCR!D18), "",PCR!D18)</f>
        <v/>
      </c>
      <c r="D39" s="33" t="str">
        <f>IF(ISBLANK(PCR!D26), "",PCR!D26)</f>
        <v/>
      </c>
      <c r="E39" s="33" t="str">
        <f>IF(ISBLANK(PCR!D34), "",PCR!D34)</f>
        <v/>
      </c>
      <c r="F39" s="33" t="str">
        <f>IF(ISBLANK(PCR!D42), "",PCR!D42)</f>
        <v/>
      </c>
      <c r="G39" s="33" t="str">
        <f>IF(ISBLANK(PCR!D50), "",PCR!D50)</f>
        <v/>
      </c>
      <c r="H39" s="33" t="str">
        <f>IF(ISBLANK(PCR!D58), "",PCR!D58)</f>
        <v/>
      </c>
      <c r="I39" s="33" t="str">
        <f>IF(ISBLANK(PCR!D66), "",PCR!D66)</f>
        <v/>
      </c>
      <c r="J39" s="33" t="str">
        <f>IF(ISBLANK(PCR!D74), "",PCR!D74)</f>
        <v/>
      </c>
      <c r="K39" s="33" t="str">
        <f>IF(ISBLANK(PCR!D82), "",PCR!D82)</f>
        <v/>
      </c>
      <c r="L39" s="33" t="str">
        <f>IF(ISBLANK(PCR!D90), "",PCR!D90)</f>
        <v/>
      </c>
      <c r="M39" s="33" t="str">
        <f>IF(ISBLANK(PCR!D98), "",PCR!D98)</f>
        <v/>
      </c>
    </row>
    <row r="40" spans="1:13" ht="15.75" customHeight="1" x14ac:dyDescent="0.25">
      <c r="A40" s="8"/>
    </row>
  </sheetData>
  <sheetProtection selectLockedCells="1"/>
  <mergeCells count="63">
    <mergeCell ref="K26:M26"/>
    <mergeCell ref="K28:M28"/>
    <mergeCell ref="K3:L3"/>
    <mergeCell ref="K4:L4"/>
    <mergeCell ref="K2:L2"/>
    <mergeCell ref="J20:K20"/>
    <mergeCell ref="J21:K21"/>
    <mergeCell ref="J22:K22"/>
    <mergeCell ref="J23:K23"/>
    <mergeCell ref="J24:K24"/>
    <mergeCell ref="K5:L6"/>
    <mergeCell ref="M21:M23"/>
    <mergeCell ref="J25:K25"/>
    <mergeCell ref="A1:M1"/>
    <mergeCell ref="G2:H2"/>
    <mergeCell ref="A3:B3"/>
    <mergeCell ref="A6:B6"/>
    <mergeCell ref="C2:F2"/>
    <mergeCell ref="C3:F3"/>
    <mergeCell ref="C5:F5"/>
    <mergeCell ref="C6:F6"/>
    <mergeCell ref="J19:K19"/>
    <mergeCell ref="A20:C20"/>
    <mergeCell ref="A13:B13"/>
    <mergeCell ref="C13:F13"/>
    <mergeCell ref="A16:B16"/>
    <mergeCell ref="C16:K17"/>
    <mergeCell ref="A14:B14"/>
    <mergeCell ref="C14:F14"/>
    <mergeCell ref="C15:F15"/>
    <mergeCell ref="C7:F7"/>
    <mergeCell ref="A8:B8"/>
    <mergeCell ref="D25:E25"/>
    <mergeCell ref="F24:G24"/>
    <mergeCell ref="F23:G23"/>
    <mergeCell ref="D23:E23"/>
    <mergeCell ref="D24:E24"/>
    <mergeCell ref="A9:B9"/>
    <mergeCell ref="A10:B10"/>
    <mergeCell ref="C10:H10"/>
    <mergeCell ref="C11:F11"/>
    <mergeCell ref="C12:F12"/>
    <mergeCell ref="A27:G27"/>
    <mergeCell ref="A2:B2"/>
    <mergeCell ref="A11:B11"/>
    <mergeCell ref="A5:B5"/>
    <mergeCell ref="A15:B15"/>
    <mergeCell ref="A12:B12"/>
    <mergeCell ref="A4:B4"/>
    <mergeCell ref="C4:F4"/>
    <mergeCell ref="F20:G20"/>
    <mergeCell ref="A23:C23"/>
    <mergeCell ref="A24:C24"/>
    <mergeCell ref="A21:C21"/>
    <mergeCell ref="A22:C22"/>
    <mergeCell ref="C8:F8"/>
    <mergeCell ref="C9:F9"/>
    <mergeCell ref="A7:B7"/>
    <mergeCell ref="F22:G22"/>
    <mergeCell ref="F21:G21"/>
    <mergeCell ref="D20:E20"/>
    <mergeCell ref="D21:E21"/>
    <mergeCell ref="D22:E22"/>
  </mergeCells>
  <conditionalFormatting sqref="C2:C4 C11 C14:C16">
    <cfRule type="expression" dxfId="3" priority="11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DC75C9-791B-4E82-A9A3-D2BDFD36107F}">
          <x14:formula1>
            <xm:f>reference!$L$3:$L$5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reference!$I$3:$I$5</xm:f>
          </x14:formula1>
          <xm:sqref>C3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E3" sqref="E3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100" t="s">
        <v>17</v>
      </c>
      <c r="D1" s="101"/>
      <c r="E1" s="32" t="s">
        <v>1</v>
      </c>
      <c r="F1" s="102" t="s">
        <v>2</v>
      </c>
      <c r="G1" s="103"/>
      <c r="H1" s="103"/>
      <c r="I1" s="103"/>
      <c r="J1" s="104"/>
    </row>
    <row r="2" spans="1:10" s="2" customFormat="1" ht="47.25" x14ac:dyDescent="0.25">
      <c r="A2" s="24" t="s">
        <v>32</v>
      </c>
      <c r="B2" s="24" t="s">
        <v>130</v>
      </c>
      <c r="C2" s="55" t="s">
        <v>5</v>
      </c>
      <c r="D2" s="55" t="s">
        <v>18</v>
      </c>
      <c r="E2" s="56" t="s">
        <v>180</v>
      </c>
      <c r="F2" s="57" t="s">
        <v>181</v>
      </c>
      <c r="G2" s="57" t="s">
        <v>152</v>
      </c>
      <c r="H2" s="57" t="s">
        <v>131</v>
      </c>
      <c r="I2" s="57" t="s">
        <v>153</v>
      </c>
      <c r="J2" s="57" t="s">
        <v>33</v>
      </c>
    </row>
    <row r="3" spans="1:10" ht="15.75" customHeight="1" x14ac:dyDescent="0.25">
      <c r="A3" s="59">
        <v>1</v>
      </c>
      <c r="B3" s="60" t="s">
        <v>34</v>
      </c>
      <c r="C3" s="36"/>
      <c r="D3" s="36"/>
      <c r="E3" s="25" t="str">
        <f>IF(LEN(tbl_PCR[[#This Row],[Sample ID]])&gt;0,"No sWGA","")</f>
        <v/>
      </c>
      <c r="F3" s="25" t="str">
        <f>IF(LEN(tbl_PCR[[#This Row],[Sample ID]])=0,"",CONCATENATE(exp_id,"_",tbl_PCR[[#This Row],[Well]]))</f>
        <v/>
      </c>
      <c r="G3" s="36"/>
      <c r="H3" s="36"/>
      <c r="I3" s="27" t="str">
        <f t="shared" ref="I3:I67" si="0">IF(OR(G3="",H3=""),"",SUM(G3*H3))</f>
        <v/>
      </c>
      <c r="J3" s="54"/>
    </row>
    <row r="4" spans="1:10" ht="15.75" customHeight="1" x14ac:dyDescent="0.25">
      <c r="A4" s="59">
        <v>2</v>
      </c>
      <c r="B4" s="60" t="s">
        <v>46</v>
      </c>
      <c r="C4" s="36"/>
      <c r="D4" s="36"/>
      <c r="E4" s="25" t="str">
        <f>IF(LEN(tbl_PCR[[#This Row],[Sample ID]])&gt;0,"No sWGA","")</f>
        <v/>
      </c>
      <c r="F4" s="15" t="str">
        <f>IF(LEN(tbl_PCR[[#This Row],[Sample ID]])=0,"",CONCATENATE(exp_id,"_",tbl_PCR[[#This Row],[Well]]))</f>
        <v/>
      </c>
      <c r="G4" s="52"/>
      <c r="H4" s="36"/>
      <c r="I4" s="3" t="str">
        <f t="shared" si="0"/>
        <v/>
      </c>
      <c r="J4" s="54"/>
    </row>
    <row r="5" spans="1:10" ht="15.75" customHeight="1" x14ac:dyDescent="0.25">
      <c r="A5" s="59">
        <v>3</v>
      </c>
      <c r="B5" s="60" t="s">
        <v>55</v>
      </c>
      <c r="C5" s="36"/>
      <c r="D5" s="36"/>
      <c r="E5" s="25" t="str">
        <f>IF(LEN(tbl_PCR[[#This Row],[Sample ID]])&gt;0,"No sWGA","")</f>
        <v/>
      </c>
      <c r="F5" s="15" t="str">
        <f>IF(LEN(tbl_PCR[[#This Row],[Sample ID]])=0,"",CONCATENATE(exp_id,"_",tbl_PCR[[#This Row],[Well]]))</f>
        <v/>
      </c>
      <c r="G5" s="36"/>
      <c r="H5" s="36"/>
      <c r="I5" s="3" t="str">
        <f t="shared" si="0"/>
        <v/>
      </c>
      <c r="J5" s="54"/>
    </row>
    <row r="6" spans="1:10" ht="15.75" customHeight="1" x14ac:dyDescent="0.25">
      <c r="A6" s="59">
        <v>4</v>
      </c>
      <c r="B6" s="60" t="s">
        <v>57</v>
      </c>
      <c r="C6" s="36"/>
      <c r="D6" s="36"/>
      <c r="E6" s="25" t="str">
        <f>IF(LEN(tbl_PCR[[#This Row],[Sample ID]])&gt;0,"No sWGA","")</f>
        <v/>
      </c>
      <c r="F6" s="15" t="str">
        <f>IF(LEN(tbl_PCR[[#This Row],[Sample ID]])=0,"",CONCATENATE(exp_id,"_",tbl_PCR[[#This Row],[Well]]))</f>
        <v/>
      </c>
      <c r="G6" s="52"/>
      <c r="H6" s="36"/>
      <c r="I6" s="3" t="str">
        <f t="shared" si="0"/>
        <v/>
      </c>
      <c r="J6" s="54"/>
    </row>
    <row r="7" spans="1:10" ht="15.75" customHeight="1" x14ac:dyDescent="0.25">
      <c r="A7" s="59">
        <v>5</v>
      </c>
      <c r="B7" s="60" t="s">
        <v>59</v>
      </c>
      <c r="C7" s="36"/>
      <c r="D7" s="36"/>
      <c r="E7" s="25" t="str">
        <f>IF(LEN(tbl_PCR[[#This Row],[Sample ID]])&gt;0,"No sWGA","")</f>
        <v/>
      </c>
      <c r="F7" s="15" t="str">
        <f>IF(LEN(tbl_PCR[[#This Row],[Sample ID]])=0,"",CONCATENATE(exp_id,"_",tbl_PCR[[#This Row],[Well]]))</f>
        <v/>
      </c>
      <c r="G7" s="36"/>
      <c r="H7" s="36"/>
      <c r="I7" s="3" t="str">
        <f t="shared" si="0"/>
        <v/>
      </c>
      <c r="J7" s="54"/>
    </row>
    <row r="8" spans="1:10" ht="15.75" customHeight="1" x14ac:dyDescent="0.25">
      <c r="A8" s="59">
        <v>6</v>
      </c>
      <c r="B8" s="60" t="s">
        <v>60</v>
      </c>
      <c r="C8" s="36"/>
      <c r="D8" s="36"/>
      <c r="E8" s="25" t="str">
        <f>IF(LEN(tbl_PCR[[#This Row],[Sample ID]])&gt;0,"No sWGA","")</f>
        <v/>
      </c>
      <c r="F8" s="15" t="str">
        <f>IF(LEN(tbl_PCR[[#This Row],[Sample ID]])=0,"",CONCATENATE(exp_id,"_",tbl_PCR[[#This Row],[Well]]))</f>
        <v/>
      </c>
      <c r="G8" s="52"/>
      <c r="H8" s="36"/>
      <c r="I8" s="3" t="str">
        <f t="shared" si="0"/>
        <v/>
      </c>
      <c r="J8" s="54"/>
    </row>
    <row r="9" spans="1:10" ht="15.75" customHeight="1" x14ac:dyDescent="0.25">
      <c r="A9" s="59">
        <v>7</v>
      </c>
      <c r="B9" s="60" t="s">
        <v>61</v>
      </c>
      <c r="C9" s="36"/>
      <c r="D9" s="36"/>
      <c r="E9" s="25" t="str">
        <f>IF(LEN(tbl_PCR[[#This Row],[Sample ID]])&gt;0,"No sWGA","")</f>
        <v/>
      </c>
      <c r="F9" s="15" t="str">
        <f>IF(LEN(tbl_PCR[[#This Row],[Sample ID]])=0,"",CONCATENATE(exp_id,"_",tbl_PCR[[#This Row],[Well]]))</f>
        <v/>
      </c>
      <c r="G9" s="36"/>
      <c r="H9" s="36"/>
      <c r="I9" s="3" t="str">
        <f t="shared" si="0"/>
        <v/>
      </c>
      <c r="J9" s="54"/>
    </row>
    <row r="10" spans="1:10" ht="15.75" customHeight="1" x14ac:dyDescent="0.25">
      <c r="A10" s="59">
        <v>8</v>
      </c>
      <c r="B10" s="60" t="s">
        <v>62</v>
      </c>
      <c r="C10" s="36"/>
      <c r="D10" s="36"/>
      <c r="E10" s="25" t="str">
        <f>IF(LEN(tbl_PCR[[#This Row],[Sample ID]])&gt;0,"No sWGA","")</f>
        <v/>
      </c>
      <c r="F10" s="15" t="str">
        <f>IF(LEN(tbl_PCR[[#This Row],[Sample ID]])=0,"",CONCATENATE(exp_id,"_",tbl_PCR[[#This Row],[Well]]))</f>
        <v/>
      </c>
      <c r="G10" s="52"/>
      <c r="H10" s="36"/>
      <c r="I10" s="3" t="str">
        <f t="shared" si="0"/>
        <v/>
      </c>
      <c r="J10" s="54"/>
    </row>
    <row r="11" spans="1:10" ht="15.75" customHeight="1" x14ac:dyDescent="0.25">
      <c r="A11" s="59">
        <v>9</v>
      </c>
      <c r="B11" s="60" t="s">
        <v>35</v>
      </c>
      <c r="C11" s="36"/>
      <c r="D11" s="26"/>
      <c r="E11" s="25" t="str">
        <f>IF(LEN(tbl_PCR[[#This Row],[Sample ID]])&gt;0,"No sWGA","")</f>
        <v/>
      </c>
      <c r="F11" s="15" t="str">
        <f>IF(LEN(tbl_PCR[[#This Row],[Sample ID]])=0,"",CONCATENATE(exp_id,"_",tbl_PCR[[#This Row],[Well]]))</f>
        <v/>
      </c>
      <c r="G11" s="52"/>
      <c r="H11" s="52"/>
      <c r="I11" s="3" t="str">
        <f t="shared" si="0"/>
        <v/>
      </c>
      <c r="J11" s="54"/>
    </row>
    <row r="12" spans="1:10" ht="15.75" customHeight="1" x14ac:dyDescent="0.25">
      <c r="A12" s="59">
        <v>10</v>
      </c>
      <c r="B12" s="60" t="s">
        <v>47</v>
      </c>
      <c r="C12" s="36"/>
      <c r="D12" s="26"/>
      <c r="E12" s="25" t="str">
        <f>IF(LEN(tbl_PCR[[#This Row],[Sample ID]])&gt;0,"No sWGA","")</f>
        <v/>
      </c>
      <c r="F12" s="15" t="str">
        <f>IF(LEN(tbl_PCR[[#This Row],[Sample ID]])=0,"",CONCATENATE(exp_id,"_",tbl_PCR[[#This Row],[Well]]))</f>
        <v/>
      </c>
      <c r="G12" s="52"/>
      <c r="H12" s="52"/>
      <c r="I12" s="3" t="str">
        <f t="shared" si="0"/>
        <v/>
      </c>
      <c r="J12" s="54"/>
    </row>
    <row r="13" spans="1:10" ht="15.75" customHeight="1" x14ac:dyDescent="0.25">
      <c r="A13" s="59">
        <v>11</v>
      </c>
      <c r="B13" s="60" t="s">
        <v>56</v>
      </c>
      <c r="C13" s="36"/>
      <c r="D13" s="26"/>
      <c r="E13" s="25" t="str">
        <f>IF(LEN(tbl_PCR[[#This Row],[Sample ID]])&gt;0,"No sWGA","")</f>
        <v/>
      </c>
      <c r="F13" s="15" t="str">
        <f>IF(LEN(tbl_PCR[[#This Row],[Sample ID]])=0,"",CONCATENATE(exp_id,"_",tbl_PCR[[#This Row],[Well]]))</f>
        <v/>
      </c>
      <c r="G13" s="52"/>
      <c r="H13" s="52"/>
      <c r="I13" s="3" t="str">
        <f t="shared" si="0"/>
        <v/>
      </c>
      <c r="J13" s="54"/>
    </row>
    <row r="14" spans="1:10" ht="15.75" customHeight="1" x14ac:dyDescent="0.25">
      <c r="A14" s="59">
        <v>12</v>
      </c>
      <c r="B14" s="60" t="s">
        <v>58</v>
      </c>
      <c r="C14" s="36"/>
      <c r="D14" s="26"/>
      <c r="E14" s="25" t="str">
        <f>IF(LEN(tbl_PCR[[#This Row],[Sample ID]])&gt;0,"No sWGA","")</f>
        <v/>
      </c>
      <c r="F14" s="15" t="str">
        <f>IF(LEN(tbl_PCR[[#This Row],[Sample ID]])=0,"",CONCATENATE(exp_id,"_",tbl_PCR[[#This Row],[Well]]))</f>
        <v/>
      </c>
      <c r="G14" s="52"/>
      <c r="H14" s="52"/>
      <c r="I14" s="3" t="str">
        <f t="shared" si="0"/>
        <v/>
      </c>
      <c r="J14" s="54"/>
    </row>
    <row r="15" spans="1:10" ht="15.75" customHeight="1" x14ac:dyDescent="0.25">
      <c r="A15" s="59">
        <v>13</v>
      </c>
      <c r="B15" s="60" t="s">
        <v>63</v>
      </c>
      <c r="C15" s="36"/>
      <c r="D15" s="26"/>
      <c r="E15" s="25" t="str">
        <f>IF(LEN(tbl_PCR[[#This Row],[Sample ID]])&gt;0,"No sWGA","")</f>
        <v/>
      </c>
      <c r="F15" s="15" t="str">
        <f>IF(LEN(tbl_PCR[[#This Row],[Sample ID]])=0,"",CONCATENATE(exp_id,"_",tbl_PCR[[#This Row],[Well]]))</f>
        <v/>
      </c>
      <c r="G15" s="52"/>
      <c r="H15" s="52"/>
      <c r="I15" s="3" t="str">
        <f t="shared" si="0"/>
        <v/>
      </c>
      <c r="J15" s="54"/>
    </row>
    <row r="16" spans="1:10" ht="15.75" customHeight="1" x14ac:dyDescent="0.25">
      <c r="A16" s="59">
        <v>14</v>
      </c>
      <c r="B16" s="60" t="s">
        <v>64</v>
      </c>
      <c r="C16" s="36"/>
      <c r="D16" s="26"/>
      <c r="E16" s="25" t="str">
        <f>IF(LEN(tbl_PCR[[#This Row],[Sample ID]])&gt;0,"No sWGA","")</f>
        <v/>
      </c>
      <c r="F16" s="15" t="str">
        <f>IF(LEN(tbl_PCR[[#This Row],[Sample ID]])=0,"",CONCATENATE(exp_id,"_",tbl_PCR[[#This Row],[Well]]))</f>
        <v/>
      </c>
      <c r="G16" s="52"/>
      <c r="H16" s="52"/>
      <c r="I16" s="3" t="str">
        <f t="shared" si="0"/>
        <v/>
      </c>
      <c r="J16" s="54"/>
    </row>
    <row r="17" spans="1:10" ht="15.75" customHeight="1" x14ac:dyDescent="0.25">
      <c r="A17" s="59">
        <v>15</v>
      </c>
      <c r="B17" s="60" t="s">
        <v>65</v>
      </c>
      <c r="C17" s="36"/>
      <c r="D17" s="26"/>
      <c r="E17" s="25" t="str">
        <f>IF(LEN(tbl_PCR[[#This Row],[Sample ID]])&gt;0,"No sWGA","")</f>
        <v/>
      </c>
      <c r="F17" s="15" t="str">
        <f>IF(LEN(tbl_PCR[[#This Row],[Sample ID]])=0,"",CONCATENATE(exp_id,"_",tbl_PCR[[#This Row],[Well]]))</f>
        <v/>
      </c>
      <c r="G17" s="52"/>
      <c r="H17" s="52"/>
      <c r="I17" s="3" t="str">
        <f t="shared" si="0"/>
        <v/>
      </c>
      <c r="J17" s="54"/>
    </row>
    <row r="18" spans="1:10" ht="15.75" customHeight="1" x14ac:dyDescent="0.25">
      <c r="A18" s="59">
        <v>16</v>
      </c>
      <c r="B18" s="60" t="s">
        <v>66</v>
      </c>
      <c r="C18" s="36"/>
      <c r="D18" s="26"/>
      <c r="E18" s="25" t="str">
        <f>IF(LEN(tbl_PCR[[#This Row],[Sample ID]])&gt;0,"No sWGA","")</f>
        <v/>
      </c>
      <c r="F18" s="15" t="str">
        <f>IF(LEN(tbl_PCR[[#This Row],[Sample ID]])=0,"",CONCATENATE(exp_id,"_",tbl_PCR[[#This Row],[Well]]))</f>
        <v/>
      </c>
      <c r="G18" s="52"/>
      <c r="H18" s="52"/>
      <c r="I18" s="3" t="str">
        <f t="shared" si="0"/>
        <v/>
      </c>
      <c r="J18" s="54"/>
    </row>
    <row r="19" spans="1:10" ht="15.75" customHeight="1" x14ac:dyDescent="0.25">
      <c r="A19" s="59">
        <v>17</v>
      </c>
      <c r="B19" s="60" t="s">
        <v>36</v>
      </c>
      <c r="C19" s="36"/>
      <c r="D19" s="26"/>
      <c r="E19" s="25" t="str">
        <f>IF(LEN(tbl_PCR[[#This Row],[Sample ID]])&gt;0,"No sWGA","")</f>
        <v/>
      </c>
      <c r="F19" s="15" t="str">
        <f>IF(LEN(tbl_PCR[[#This Row],[Sample ID]])=0,"",CONCATENATE(exp_id,"_",tbl_PCR[[#This Row],[Well]]))</f>
        <v/>
      </c>
      <c r="G19" s="52"/>
      <c r="H19" s="52"/>
      <c r="I19" s="3" t="str">
        <f t="shared" si="0"/>
        <v/>
      </c>
      <c r="J19" s="54"/>
    </row>
    <row r="20" spans="1:10" ht="15.75" customHeight="1" x14ac:dyDescent="0.25">
      <c r="A20" s="59">
        <v>18</v>
      </c>
      <c r="B20" s="60" t="s">
        <v>48</v>
      </c>
      <c r="C20" s="36"/>
      <c r="D20" s="26"/>
      <c r="E20" s="25" t="str">
        <f>IF(LEN(tbl_PCR[[#This Row],[Sample ID]])&gt;0,"No sWGA","")</f>
        <v/>
      </c>
      <c r="F20" s="15" t="str">
        <f>IF(LEN(tbl_PCR[[#This Row],[Sample ID]])=0,"",CONCATENATE(exp_id,"_",tbl_PCR[[#This Row],[Well]]))</f>
        <v/>
      </c>
      <c r="G20" s="52"/>
      <c r="H20" s="52"/>
      <c r="I20" s="3" t="str">
        <f t="shared" si="0"/>
        <v/>
      </c>
      <c r="J20" s="54"/>
    </row>
    <row r="21" spans="1:10" ht="15.75" customHeight="1" x14ac:dyDescent="0.25">
      <c r="A21" s="59">
        <v>19</v>
      </c>
      <c r="B21" s="60" t="s">
        <v>67</v>
      </c>
      <c r="C21" s="36"/>
      <c r="D21" s="26"/>
      <c r="E21" s="25" t="str">
        <f>IF(LEN(tbl_PCR[[#This Row],[Sample ID]])&gt;0,"No sWGA","")</f>
        <v/>
      </c>
      <c r="F21" s="15" t="str">
        <f>IF(LEN(tbl_PCR[[#This Row],[Sample ID]])=0,"",CONCATENATE(exp_id,"_",tbl_PCR[[#This Row],[Well]]))</f>
        <v/>
      </c>
      <c r="G21" s="52"/>
      <c r="H21" s="52"/>
      <c r="I21" s="3" t="str">
        <f t="shared" si="0"/>
        <v/>
      </c>
      <c r="J21" s="54"/>
    </row>
    <row r="22" spans="1:10" ht="15.75" customHeight="1" x14ac:dyDescent="0.25">
      <c r="A22" s="59">
        <v>20</v>
      </c>
      <c r="B22" s="59" t="s">
        <v>68</v>
      </c>
      <c r="C22" s="36"/>
      <c r="D22" s="26"/>
      <c r="E22" s="25" t="str">
        <f>IF(LEN(tbl_PCR[[#This Row],[Sample ID]])&gt;0,"No sWGA","")</f>
        <v/>
      </c>
      <c r="F22" s="15" t="str">
        <f>IF(LEN(tbl_PCR[[#This Row],[Sample ID]])=0,"",CONCATENATE(exp_id,"_",tbl_PCR[[#This Row],[Well]]))</f>
        <v/>
      </c>
      <c r="G22" s="52"/>
      <c r="H22" s="52"/>
      <c r="I22" s="3" t="str">
        <f t="shared" si="0"/>
        <v/>
      </c>
      <c r="J22" s="54"/>
    </row>
    <row r="23" spans="1:10" ht="15.75" customHeight="1" x14ac:dyDescent="0.25">
      <c r="A23" s="59">
        <v>21</v>
      </c>
      <c r="B23" s="59" t="s">
        <v>69</v>
      </c>
      <c r="C23" s="36"/>
      <c r="D23" s="26"/>
      <c r="E23" s="25" t="str">
        <f>IF(LEN(tbl_PCR[[#This Row],[Sample ID]])&gt;0,"No sWGA","")</f>
        <v/>
      </c>
      <c r="F23" s="15" t="str">
        <f>IF(LEN(tbl_PCR[[#This Row],[Sample ID]])=0,"",CONCATENATE(exp_id,"_",tbl_PCR[[#This Row],[Well]]))</f>
        <v/>
      </c>
      <c r="G23" s="52"/>
      <c r="H23" s="52"/>
      <c r="I23" s="3" t="str">
        <f t="shared" si="0"/>
        <v/>
      </c>
      <c r="J23" s="54"/>
    </row>
    <row r="24" spans="1:10" ht="15.75" customHeight="1" x14ac:dyDescent="0.25">
      <c r="A24" s="59">
        <v>22</v>
      </c>
      <c r="B24" s="59" t="s">
        <v>70</v>
      </c>
      <c r="C24" s="36"/>
      <c r="D24" s="26"/>
      <c r="E24" s="25" t="str">
        <f>IF(LEN(tbl_PCR[[#This Row],[Sample ID]])&gt;0,"No sWGA","")</f>
        <v/>
      </c>
      <c r="F24" s="15" t="str">
        <f>IF(LEN(tbl_PCR[[#This Row],[Sample ID]])=0,"",CONCATENATE(exp_id,"_",tbl_PCR[[#This Row],[Well]]))</f>
        <v/>
      </c>
      <c r="G24" s="52"/>
      <c r="H24" s="52"/>
      <c r="I24" s="3" t="str">
        <f t="shared" si="0"/>
        <v/>
      </c>
      <c r="J24" s="54"/>
    </row>
    <row r="25" spans="1:10" ht="15.75" customHeight="1" x14ac:dyDescent="0.25">
      <c r="A25" s="59">
        <v>23</v>
      </c>
      <c r="B25" s="59" t="s">
        <v>71</v>
      </c>
      <c r="C25" s="36"/>
      <c r="D25" s="26"/>
      <c r="E25" s="25" t="str">
        <f>IF(LEN(tbl_PCR[[#This Row],[Sample ID]])&gt;0,"No sWGA","")</f>
        <v/>
      </c>
      <c r="F25" s="15" t="str">
        <f>IF(LEN(tbl_PCR[[#This Row],[Sample ID]])=0,"",CONCATENATE(exp_id,"_",tbl_PCR[[#This Row],[Well]]))</f>
        <v/>
      </c>
      <c r="G25" s="52"/>
      <c r="H25" s="52"/>
      <c r="I25" s="3" t="str">
        <f t="shared" si="0"/>
        <v/>
      </c>
      <c r="J25" s="54"/>
    </row>
    <row r="26" spans="1:10" ht="15.75" customHeight="1" x14ac:dyDescent="0.25">
      <c r="A26" s="59">
        <v>24</v>
      </c>
      <c r="B26" s="59" t="s">
        <v>72</v>
      </c>
      <c r="C26" s="36"/>
      <c r="D26" s="26"/>
      <c r="E26" s="25" t="str">
        <f>IF(LEN(tbl_PCR[[#This Row],[Sample ID]])&gt;0,"No sWGA","")</f>
        <v/>
      </c>
      <c r="F26" s="15" t="str">
        <f>IF(LEN(tbl_PCR[[#This Row],[Sample ID]])=0,"",CONCATENATE(exp_id,"_",tbl_PCR[[#This Row],[Well]]))</f>
        <v/>
      </c>
      <c r="G26" s="52"/>
      <c r="H26" s="52"/>
      <c r="I26" s="3" t="str">
        <f t="shared" si="0"/>
        <v/>
      </c>
      <c r="J26" s="54"/>
    </row>
    <row r="27" spans="1:10" ht="15.75" customHeight="1" x14ac:dyDescent="0.25">
      <c r="A27" s="59">
        <v>25</v>
      </c>
      <c r="B27" s="59" t="s">
        <v>37</v>
      </c>
      <c r="C27" s="36"/>
      <c r="D27" s="26"/>
      <c r="E27" s="25" t="str">
        <f>IF(LEN(tbl_PCR[[#This Row],[Sample ID]])&gt;0,"No sWGA","")</f>
        <v/>
      </c>
      <c r="F27" s="15" t="str">
        <f>IF(LEN(tbl_PCR[[#This Row],[Sample ID]])=0,"",CONCATENATE(exp_id,"_",tbl_PCR[[#This Row],[Well]]))</f>
        <v/>
      </c>
      <c r="G27" s="52"/>
      <c r="H27" s="52"/>
      <c r="I27" s="3" t="str">
        <f t="shared" si="0"/>
        <v/>
      </c>
      <c r="J27" s="54"/>
    </row>
    <row r="28" spans="1:10" ht="15.75" customHeight="1" x14ac:dyDescent="0.25">
      <c r="A28" s="59">
        <v>26</v>
      </c>
      <c r="B28" s="59" t="s">
        <v>49</v>
      </c>
      <c r="C28" s="36"/>
      <c r="D28" s="26"/>
      <c r="E28" s="25" t="str">
        <f>IF(LEN(tbl_PCR[[#This Row],[Sample ID]])&gt;0,"No sWGA","")</f>
        <v/>
      </c>
      <c r="F28" s="15" t="str">
        <f>IF(LEN(tbl_PCR[[#This Row],[Sample ID]])=0,"",CONCATENATE(exp_id,"_",tbl_PCR[[#This Row],[Well]]))</f>
        <v/>
      </c>
      <c r="G28" s="52"/>
      <c r="H28" s="52"/>
      <c r="I28" s="3" t="str">
        <f t="shared" si="0"/>
        <v/>
      </c>
      <c r="J28" s="54"/>
    </row>
    <row r="29" spans="1:10" ht="15.75" customHeight="1" x14ac:dyDescent="0.25">
      <c r="A29" s="59">
        <v>27</v>
      </c>
      <c r="B29" s="59" t="s">
        <v>73</v>
      </c>
      <c r="C29" s="36"/>
      <c r="D29" s="26"/>
      <c r="E29" s="25" t="str">
        <f>IF(LEN(tbl_PCR[[#This Row],[Sample ID]])&gt;0,"No sWGA","")</f>
        <v/>
      </c>
      <c r="F29" s="15" t="str">
        <f>IF(LEN(tbl_PCR[[#This Row],[Sample ID]])=0,"",CONCATENATE(exp_id,"_",tbl_PCR[[#This Row],[Well]]))</f>
        <v/>
      </c>
      <c r="G29" s="52"/>
      <c r="H29" s="52"/>
      <c r="I29" s="3" t="str">
        <f t="shared" si="0"/>
        <v/>
      </c>
      <c r="J29" s="54"/>
    </row>
    <row r="30" spans="1:10" ht="15.75" customHeight="1" x14ac:dyDescent="0.25">
      <c r="A30" s="59">
        <v>28</v>
      </c>
      <c r="B30" s="59" t="s">
        <v>74</v>
      </c>
      <c r="C30" s="36"/>
      <c r="D30" s="26"/>
      <c r="E30" s="25" t="str">
        <f>IF(LEN(tbl_PCR[[#This Row],[Sample ID]])&gt;0,"No sWGA","")</f>
        <v/>
      </c>
      <c r="F30" s="15" t="str">
        <f>IF(LEN(tbl_PCR[[#This Row],[Sample ID]])=0,"",CONCATENATE(exp_id,"_",tbl_PCR[[#This Row],[Well]]))</f>
        <v/>
      </c>
      <c r="G30" s="52"/>
      <c r="H30" s="52"/>
      <c r="I30" s="3" t="str">
        <f t="shared" si="0"/>
        <v/>
      </c>
      <c r="J30" s="54"/>
    </row>
    <row r="31" spans="1:10" ht="15.75" customHeight="1" x14ac:dyDescent="0.25">
      <c r="A31" s="59">
        <v>29</v>
      </c>
      <c r="B31" s="59" t="s">
        <v>75</v>
      </c>
      <c r="C31" s="36"/>
      <c r="D31" s="26"/>
      <c r="E31" s="25" t="str">
        <f>IF(LEN(tbl_PCR[[#This Row],[Sample ID]])&gt;0,"No sWGA","")</f>
        <v/>
      </c>
      <c r="F31" s="15" t="str">
        <f>IF(LEN(tbl_PCR[[#This Row],[Sample ID]])=0,"",CONCATENATE(exp_id,"_",tbl_PCR[[#This Row],[Well]]))</f>
        <v/>
      </c>
      <c r="G31" s="52"/>
      <c r="H31" s="52"/>
      <c r="I31" s="3" t="str">
        <f t="shared" si="0"/>
        <v/>
      </c>
      <c r="J31" s="54"/>
    </row>
    <row r="32" spans="1:10" ht="15.75" customHeight="1" x14ac:dyDescent="0.25">
      <c r="A32" s="59">
        <v>30</v>
      </c>
      <c r="B32" s="59" t="s">
        <v>76</v>
      </c>
      <c r="C32" s="36"/>
      <c r="D32" s="26"/>
      <c r="E32" s="25" t="str">
        <f>IF(LEN(tbl_PCR[[#This Row],[Sample ID]])&gt;0,"No sWGA","")</f>
        <v/>
      </c>
      <c r="F32" s="15" t="str">
        <f>IF(LEN(tbl_PCR[[#This Row],[Sample ID]])=0,"",CONCATENATE(exp_id,"_",tbl_PCR[[#This Row],[Well]]))</f>
        <v/>
      </c>
      <c r="G32" s="52"/>
      <c r="H32" s="52"/>
      <c r="I32" s="3" t="str">
        <f t="shared" si="0"/>
        <v/>
      </c>
      <c r="J32" s="54"/>
    </row>
    <row r="33" spans="1:10" ht="15.75" customHeight="1" x14ac:dyDescent="0.25">
      <c r="A33" s="59">
        <v>31</v>
      </c>
      <c r="B33" s="59" t="s">
        <v>77</v>
      </c>
      <c r="C33" s="36"/>
      <c r="D33" s="26"/>
      <c r="E33" s="25" t="str">
        <f>IF(LEN(tbl_PCR[[#This Row],[Sample ID]])&gt;0,"No sWGA","")</f>
        <v/>
      </c>
      <c r="F33" s="15" t="str">
        <f>IF(LEN(tbl_PCR[[#This Row],[Sample ID]])=0,"",CONCATENATE(exp_id,"_",tbl_PCR[[#This Row],[Well]]))</f>
        <v/>
      </c>
      <c r="G33" s="52"/>
      <c r="H33" s="52"/>
      <c r="I33" s="3" t="str">
        <f t="shared" si="0"/>
        <v/>
      </c>
      <c r="J33" s="54"/>
    </row>
    <row r="34" spans="1:10" ht="15.75" customHeight="1" x14ac:dyDescent="0.25">
      <c r="A34" s="59">
        <v>32</v>
      </c>
      <c r="B34" s="59" t="s">
        <v>78</v>
      </c>
      <c r="C34" s="36"/>
      <c r="D34" s="26"/>
      <c r="E34" s="25" t="str">
        <f>IF(LEN(tbl_PCR[[#This Row],[Sample ID]])&gt;0,"No sWGA","")</f>
        <v/>
      </c>
      <c r="F34" s="15" t="str">
        <f>IF(LEN(tbl_PCR[[#This Row],[Sample ID]])=0,"",CONCATENATE(exp_id,"_",tbl_PCR[[#This Row],[Well]]))</f>
        <v/>
      </c>
      <c r="G34" s="52"/>
      <c r="H34" s="52"/>
      <c r="I34" s="3" t="str">
        <f t="shared" si="0"/>
        <v/>
      </c>
      <c r="J34" s="54"/>
    </row>
    <row r="35" spans="1:10" ht="15.75" customHeight="1" x14ac:dyDescent="0.25">
      <c r="A35" s="59">
        <v>33</v>
      </c>
      <c r="B35" s="59" t="s">
        <v>38</v>
      </c>
      <c r="C35" s="36"/>
      <c r="D35" s="26"/>
      <c r="E35" s="25" t="str">
        <f>IF(LEN(tbl_PCR[[#This Row],[Sample ID]])&gt;0,"No sWGA","")</f>
        <v/>
      </c>
      <c r="F35" s="15" t="str">
        <f>IF(LEN(tbl_PCR[[#This Row],[Sample ID]])=0,"",CONCATENATE(exp_id,"_",tbl_PCR[[#This Row],[Well]]))</f>
        <v/>
      </c>
      <c r="G35" s="52"/>
      <c r="H35" s="52"/>
      <c r="I35" s="3" t="str">
        <f t="shared" si="0"/>
        <v/>
      </c>
      <c r="J35" s="54"/>
    </row>
    <row r="36" spans="1:10" ht="15.75" customHeight="1" x14ac:dyDescent="0.25">
      <c r="A36" s="59">
        <v>34</v>
      </c>
      <c r="B36" s="59" t="s">
        <v>50</v>
      </c>
      <c r="C36" s="36"/>
      <c r="D36" s="26"/>
      <c r="E36" s="25" t="str">
        <f>IF(LEN(tbl_PCR[[#This Row],[Sample ID]])&gt;0,"No sWGA","")</f>
        <v/>
      </c>
      <c r="F36" s="15" t="str">
        <f>IF(LEN(tbl_PCR[[#This Row],[Sample ID]])=0,"",CONCATENATE(exp_id,"_",tbl_PCR[[#This Row],[Well]]))</f>
        <v/>
      </c>
      <c r="G36" s="52"/>
      <c r="H36" s="52"/>
      <c r="I36" s="3" t="str">
        <f t="shared" si="0"/>
        <v/>
      </c>
      <c r="J36" s="54"/>
    </row>
    <row r="37" spans="1:10" ht="15.75" customHeight="1" x14ac:dyDescent="0.25">
      <c r="A37" s="59">
        <v>35</v>
      </c>
      <c r="B37" s="59" t="s">
        <v>79</v>
      </c>
      <c r="C37" s="36"/>
      <c r="D37" s="26"/>
      <c r="E37" s="25" t="str">
        <f>IF(LEN(tbl_PCR[[#This Row],[Sample ID]])&gt;0,"No sWGA","")</f>
        <v/>
      </c>
      <c r="F37" s="15" t="str">
        <f>IF(LEN(tbl_PCR[[#This Row],[Sample ID]])=0,"",CONCATENATE(exp_id,"_",tbl_PCR[[#This Row],[Well]]))</f>
        <v/>
      </c>
      <c r="G37" s="52"/>
      <c r="H37" s="52"/>
      <c r="I37" s="3" t="str">
        <f t="shared" si="0"/>
        <v/>
      </c>
      <c r="J37" s="54"/>
    </row>
    <row r="38" spans="1:10" ht="15.75" customHeight="1" x14ac:dyDescent="0.25">
      <c r="A38" s="59">
        <v>36</v>
      </c>
      <c r="B38" s="59" t="s">
        <v>80</v>
      </c>
      <c r="C38" s="36"/>
      <c r="D38" s="26"/>
      <c r="E38" s="25" t="str">
        <f>IF(LEN(tbl_PCR[[#This Row],[Sample ID]])&gt;0,"No sWGA","")</f>
        <v/>
      </c>
      <c r="F38" s="15" t="str">
        <f>IF(LEN(tbl_PCR[[#This Row],[Sample ID]])=0,"",CONCATENATE(exp_id,"_",tbl_PCR[[#This Row],[Well]]))</f>
        <v/>
      </c>
      <c r="G38" s="52"/>
      <c r="H38" s="52"/>
      <c r="I38" s="3" t="str">
        <f t="shared" si="0"/>
        <v/>
      </c>
      <c r="J38" s="54"/>
    </row>
    <row r="39" spans="1:10" ht="15.75" customHeight="1" x14ac:dyDescent="0.25">
      <c r="A39" s="59">
        <v>37</v>
      </c>
      <c r="B39" s="59" t="s">
        <v>81</v>
      </c>
      <c r="C39" s="36"/>
      <c r="D39" s="26"/>
      <c r="E39" s="25" t="str">
        <f>IF(LEN(tbl_PCR[[#This Row],[Sample ID]])&gt;0,"No sWGA","")</f>
        <v/>
      </c>
      <c r="F39" s="15" t="str">
        <f>IF(LEN(tbl_PCR[[#This Row],[Sample ID]])=0,"",CONCATENATE(exp_id,"_",tbl_PCR[[#This Row],[Well]]))</f>
        <v/>
      </c>
      <c r="G39" s="52"/>
      <c r="H39" s="52"/>
      <c r="I39" s="3" t="str">
        <f t="shared" si="0"/>
        <v/>
      </c>
      <c r="J39" s="54"/>
    </row>
    <row r="40" spans="1:10" ht="15.75" customHeight="1" x14ac:dyDescent="0.25">
      <c r="A40" s="59">
        <v>38</v>
      </c>
      <c r="B40" s="59" t="s">
        <v>82</v>
      </c>
      <c r="C40" s="36"/>
      <c r="D40" s="26"/>
      <c r="E40" s="25" t="str">
        <f>IF(LEN(tbl_PCR[[#This Row],[Sample ID]])&gt;0,"No sWGA","")</f>
        <v/>
      </c>
      <c r="F40" s="15" t="str">
        <f>IF(LEN(tbl_PCR[[#This Row],[Sample ID]])=0,"",CONCATENATE(exp_id,"_",tbl_PCR[[#This Row],[Well]]))</f>
        <v/>
      </c>
      <c r="G40" s="52"/>
      <c r="H40" s="52"/>
      <c r="I40" s="3" t="str">
        <f t="shared" si="0"/>
        <v/>
      </c>
      <c r="J40" s="54"/>
    </row>
    <row r="41" spans="1:10" ht="15.75" customHeight="1" x14ac:dyDescent="0.25">
      <c r="A41" s="59">
        <v>39</v>
      </c>
      <c r="B41" s="59" t="s">
        <v>83</v>
      </c>
      <c r="C41" s="36"/>
      <c r="D41" s="26"/>
      <c r="E41" s="25" t="str">
        <f>IF(LEN(tbl_PCR[[#This Row],[Sample ID]])&gt;0,"No sWGA","")</f>
        <v/>
      </c>
      <c r="F41" s="15" t="str">
        <f>IF(LEN(tbl_PCR[[#This Row],[Sample ID]])=0,"",CONCATENATE(exp_id,"_",tbl_PCR[[#This Row],[Well]]))</f>
        <v/>
      </c>
      <c r="G41" s="52"/>
      <c r="H41" s="52"/>
      <c r="I41" s="3" t="str">
        <f t="shared" si="0"/>
        <v/>
      </c>
      <c r="J41" s="54"/>
    </row>
    <row r="42" spans="1:10" ht="15.75" customHeight="1" x14ac:dyDescent="0.25">
      <c r="A42" s="59">
        <v>40</v>
      </c>
      <c r="B42" s="59" t="s">
        <v>84</v>
      </c>
      <c r="C42" s="36"/>
      <c r="D42" s="26"/>
      <c r="E42" s="25" t="str">
        <f>IF(LEN(tbl_PCR[[#This Row],[Sample ID]])&gt;0,"No sWGA","")</f>
        <v/>
      </c>
      <c r="F42" s="15" t="str">
        <f>IF(LEN(tbl_PCR[[#This Row],[Sample ID]])=0,"",CONCATENATE(exp_id,"_",tbl_PCR[[#This Row],[Well]]))</f>
        <v/>
      </c>
      <c r="G42" s="52"/>
      <c r="H42" s="52"/>
      <c r="I42" s="3" t="str">
        <f t="shared" si="0"/>
        <v/>
      </c>
      <c r="J42" s="54"/>
    </row>
    <row r="43" spans="1:10" ht="15.75" customHeight="1" x14ac:dyDescent="0.25">
      <c r="A43" s="59">
        <v>41</v>
      </c>
      <c r="B43" s="59" t="s">
        <v>39</v>
      </c>
      <c r="C43" s="36"/>
      <c r="D43" s="26"/>
      <c r="E43" s="25" t="str">
        <f>IF(LEN(tbl_PCR[[#This Row],[Sample ID]])&gt;0,"No sWGA","")</f>
        <v/>
      </c>
      <c r="F43" s="15" t="str">
        <f>IF(LEN(tbl_PCR[[#This Row],[Sample ID]])=0,"",CONCATENATE(exp_id,"_",tbl_PCR[[#This Row],[Well]]))</f>
        <v/>
      </c>
      <c r="G43" s="52"/>
      <c r="H43" s="52"/>
      <c r="I43" s="3" t="str">
        <f t="shared" si="0"/>
        <v/>
      </c>
      <c r="J43" s="54"/>
    </row>
    <row r="44" spans="1:10" ht="15.75" customHeight="1" x14ac:dyDescent="0.25">
      <c r="A44" s="59">
        <v>42</v>
      </c>
      <c r="B44" s="59" t="s">
        <v>51</v>
      </c>
      <c r="C44" s="36"/>
      <c r="D44" s="26"/>
      <c r="E44" s="25" t="str">
        <f>IF(LEN(tbl_PCR[[#This Row],[Sample ID]])&gt;0,"No sWGA","")</f>
        <v/>
      </c>
      <c r="F44" s="15" t="str">
        <f>IF(LEN(tbl_PCR[[#This Row],[Sample ID]])=0,"",CONCATENATE(exp_id,"_",tbl_PCR[[#This Row],[Well]]))</f>
        <v/>
      </c>
      <c r="G44" s="52"/>
      <c r="H44" s="52"/>
      <c r="I44" s="3" t="str">
        <f t="shared" si="0"/>
        <v/>
      </c>
      <c r="J44" s="54"/>
    </row>
    <row r="45" spans="1:10" ht="15.75" customHeight="1" x14ac:dyDescent="0.25">
      <c r="A45" s="59">
        <v>43</v>
      </c>
      <c r="B45" s="59" t="s">
        <v>85</v>
      </c>
      <c r="C45" s="36"/>
      <c r="D45" s="26"/>
      <c r="E45" s="25" t="str">
        <f>IF(LEN(tbl_PCR[[#This Row],[Sample ID]])&gt;0,"No sWGA","")</f>
        <v/>
      </c>
      <c r="F45" s="15" t="str">
        <f>IF(LEN(tbl_PCR[[#This Row],[Sample ID]])=0,"",CONCATENATE(exp_id,"_",tbl_PCR[[#This Row],[Well]]))</f>
        <v/>
      </c>
      <c r="G45" s="52"/>
      <c r="H45" s="52"/>
      <c r="I45" s="3" t="str">
        <f t="shared" si="0"/>
        <v/>
      </c>
      <c r="J45" s="54"/>
    </row>
    <row r="46" spans="1:10" ht="15.75" customHeight="1" x14ac:dyDescent="0.25">
      <c r="A46" s="59">
        <v>44</v>
      </c>
      <c r="B46" s="59" t="s">
        <v>86</v>
      </c>
      <c r="C46" s="36"/>
      <c r="D46" s="26"/>
      <c r="E46" s="25" t="str">
        <f>IF(LEN(tbl_PCR[[#This Row],[Sample ID]])&gt;0,"No sWGA","")</f>
        <v/>
      </c>
      <c r="F46" s="15" t="str">
        <f>IF(LEN(tbl_PCR[[#This Row],[Sample ID]])=0,"",CONCATENATE(exp_id,"_",tbl_PCR[[#This Row],[Well]]))</f>
        <v/>
      </c>
      <c r="G46" s="52"/>
      <c r="H46" s="52"/>
      <c r="I46" s="3" t="str">
        <f t="shared" si="0"/>
        <v/>
      </c>
      <c r="J46" s="54"/>
    </row>
    <row r="47" spans="1:10" ht="15.75" customHeight="1" x14ac:dyDescent="0.25">
      <c r="A47" s="59">
        <v>45</v>
      </c>
      <c r="B47" s="59" t="s">
        <v>87</v>
      </c>
      <c r="C47" s="36"/>
      <c r="D47" s="26"/>
      <c r="E47" s="25" t="str">
        <f>IF(LEN(tbl_PCR[[#This Row],[Sample ID]])&gt;0,"No sWGA","")</f>
        <v/>
      </c>
      <c r="F47" s="15" t="str">
        <f>IF(LEN(tbl_PCR[[#This Row],[Sample ID]])=0,"",CONCATENATE(exp_id,"_",tbl_PCR[[#This Row],[Well]]))</f>
        <v/>
      </c>
      <c r="G47" s="52"/>
      <c r="H47" s="52"/>
      <c r="I47" s="3" t="str">
        <f t="shared" si="0"/>
        <v/>
      </c>
      <c r="J47" s="54"/>
    </row>
    <row r="48" spans="1:10" ht="15.75" customHeight="1" x14ac:dyDescent="0.25">
      <c r="A48" s="59">
        <v>46</v>
      </c>
      <c r="B48" s="59" t="s">
        <v>88</v>
      </c>
      <c r="C48" s="36"/>
      <c r="D48" s="26"/>
      <c r="E48" s="25" t="str">
        <f>IF(LEN(tbl_PCR[[#This Row],[Sample ID]])&gt;0,"No sWGA","")</f>
        <v/>
      </c>
      <c r="F48" s="15" t="str">
        <f>IF(LEN(tbl_PCR[[#This Row],[Sample ID]])=0,"",CONCATENATE(exp_id,"_",tbl_PCR[[#This Row],[Well]]))</f>
        <v/>
      </c>
      <c r="G48" s="52"/>
      <c r="H48" s="52"/>
      <c r="I48" s="3" t="str">
        <f t="shared" si="0"/>
        <v/>
      </c>
      <c r="J48" s="54"/>
    </row>
    <row r="49" spans="1:10" ht="15.75" customHeight="1" x14ac:dyDescent="0.25">
      <c r="A49" s="59">
        <v>47</v>
      </c>
      <c r="B49" s="59" t="s">
        <v>89</v>
      </c>
      <c r="C49" s="36"/>
      <c r="D49" s="26"/>
      <c r="E49" s="25" t="str">
        <f>IF(LEN(tbl_PCR[[#This Row],[Sample ID]])&gt;0,"No sWGA","")</f>
        <v/>
      </c>
      <c r="F49" s="15" t="str">
        <f>IF(LEN(tbl_PCR[[#This Row],[Sample ID]])=0,"",CONCATENATE(exp_id,"_",tbl_PCR[[#This Row],[Well]]))</f>
        <v/>
      </c>
      <c r="G49" s="52"/>
      <c r="H49" s="52"/>
      <c r="I49" s="3" t="str">
        <f t="shared" si="0"/>
        <v/>
      </c>
      <c r="J49" s="54"/>
    </row>
    <row r="50" spans="1:10" ht="15.75" customHeight="1" x14ac:dyDescent="0.25">
      <c r="A50" s="59">
        <v>48</v>
      </c>
      <c r="B50" s="59" t="s">
        <v>90</v>
      </c>
      <c r="C50" s="36"/>
      <c r="D50" s="26"/>
      <c r="E50" s="25" t="str">
        <f>IF(LEN(tbl_PCR[[#This Row],[Sample ID]])&gt;0,"No sWGA","")</f>
        <v/>
      </c>
      <c r="F50" s="15" t="str">
        <f>IF(LEN(tbl_PCR[[#This Row],[Sample ID]])=0,"",CONCATENATE(exp_id,"_",tbl_PCR[[#This Row],[Well]]))</f>
        <v/>
      </c>
      <c r="G50" s="52"/>
      <c r="H50" s="52"/>
      <c r="I50" s="3" t="str">
        <f t="shared" si="0"/>
        <v/>
      </c>
      <c r="J50" s="54"/>
    </row>
    <row r="51" spans="1:10" ht="15.75" customHeight="1" x14ac:dyDescent="0.25">
      <c r="A51" s="59">
        <v>49</v>
      </c>
      <c r="B51" s="59" t="s">
        <v>40</v>
      </c>
      <c r="C51" s="36"/>
      <c r="D51" s="26"/>
      <c r="E51" s="25" t="str">
        <f>IF(LEN(tbl_PCR[[#This Row],[Sample ID]])&gt;0,"No sWGA","")</f>
        <v/>
      </c>
      <c r="F51" s="15" t="str">
        <f>IF(LEN(tbl_PCR[[#This Row],[Sample ID]])=0,"",CONCATENATE(exp_id,"_",tbl_PCR[[#This Row],[Well]]))</f>
        <v/>
      </c>
      <c r="G51" s="52"/>
      <c r="H51" s="52"/>
      <c r="I51" s="3" t="str">
        <f t="shared" si="0"/>
        <v/>
      </c>
      <c r="J51" s="54"/>
    </row>
    <row r="52" spans="1:10" ht="15.75" customHeight="1" x14ac:dyDescent="0.25">
      <c r="A52" s="59">
        <v>50</v>
      </c>
      <c r="B52" s="59" t="s">
        <v>52</v>
      </c>
      <c r="C52" s="36"/>
      <c r="D52" s="26"/>
      <c r="E52" s="25" t="str">
        <f>IF(LEN(tbl_PCR[[#This Row],[Sample ID]])&gt;0,"No sWGA","")</f>
        <v/>
      </c>
      <c r="F52" s="15" t="str">
        <f>IF(LEN(tbl_PCR[[#This Row],[Sample ID]])=0,"",CONCATENATE(exp_id,"_",tbl_PCR[[#This Row],[Well]]))</f>
        <v/>
      </c>
      <c r="G52" s="52"/>
      <c r="H52" s="52"/>
      <c r="I52" s="3" t="str">
        <f t="shared" si="0"/>
        <v/>
      </c>
      <c r="J52" s="54"/>
    </row>
    <row r="53" spans="1:10" ht="15.75" customHeight="1" x14ac:dyDescent="0.25">
      <c r="A53" s="59">
        <v>51</v>
      </c>
      <c r="B53" s="59" t="s">
        <v>91</v>
      </c>
      <c r="C53" s="36"/>
      <c r="D53" s="26"/>
      <c r="E53" s="25" t="str">
        <f>IF(LEN(tbl_PCR[[#This Row],[Sample ID]])&gt;0,"No sWGA","")</f>
        <v/>
      </c>
      <c r="F53" s="15" t="str">
        <f>IF(LEN(tbl_PCR[[#This Row],[Sample ID]])=0,"",CONCATENATE(exp_id,"_",tbl_PCR[[#This Row],[Well]]))</f>
        <v/>
      </c>
      <c r="G53" s="52"/>
      <c r="H53" s="52"/>
      <c r="I53" s="3" t="str">
        <f t="shared" si="0"/>
        <v/>
      </c>
      <c r="J53" s="54"/>
    </row>
    <row r="54" spans="1:10" ht="15.75" customHeight="1" x14ac:dyDescent="0.25">
      <c r="A54" s="59">
        <v>52</v>
      </c>
      <c r="B54" s="59" t="s">
        <v>92</v>
      </c>
      <c r="C54" s="36"/>
      <c r="D54" s="26"/>
      <c r="E54" s="25" t="str">
        <f>IF(LEN(tbl_PCR[[#This Row],[Sample ID]])&gt;0,"No sWGA","")</f>
        <v/>
      </c>
      <c r="F54" s="15" t="str">
        <f>IF(LEN(tbl_PCR[[#This Row],[Sample ID]])=0,"",CONCATENATE(exp_id,"_",tbl_PCR[[#This Row],[Well]]))</f>
        <v/>
      </c>
      <c r="G54" s="52"/>
      <c r="H54" s="52"/>
      <c r="I54" s="3" t="str">
        <f t="shared" si="0"/>
        <v/>
      </c>
      <c r="J54" s="54"/>
    </row>
    <row r="55" spans="1:10" ht="15.75" customHeight="1" x14ac:dyDescent="0.25">
      <c r="A55" s="59">
        <v>53</v>
      </c>
      <c r="B55" s="59" t="s">
        <v>93</v>
      </c>
      <c r="C55" s="36"/>
      <c r="D55" s="26"/>
      <c r="E55" s="25" t="str">
        <f>IF(LEN(tbl_PCR[[#This Row],[Sample ID]])&gt;0,"No sWGA","")</f>
        <v/>
      </c>
      <c r="F55" s="15" t="str">
        <f>IF(LEN(tbl_PCR[[#This Row],[Sample ID]])=0,"",CONCATENATE(exp_id,"_",tbl_PCR[[#This Row],[Well]]))</f>
        <v/>
      </c>
      <c r="G55" s="52"/>
      <c r="H55" s="52"/>
      <c r="I55" s="3" t="str">
        <f t="shared" si="0"/>
        <v/>
      </c>
      <c r="J55" s="54"/>
    </row>
    <row r="56" spans="1:10" ht="15.75" customHeight="1" x14ac:dyDescent="0.25">
      <c r="A56" s="59">
        <v>54</v>
      </c>
      <c r="B56" s="59" t="s">
        <v>94</v>
      </c>
      <c r="C56" s="36"/>
      <c r="D56" s="26"/>
      <c r="E56" s="25" t="str">
        <f>IF(LEN(tbl_PCR[[#This Row],[Sample ID]])&gt;0,"No sWGA","")</f>
        <v/>
      </c>
      <c r="F56" s="15" t="str">
        <f>IF(LEN(tbl_PCR[[#This Row],[Sample ID]])=0,"",CONCATENATE(exp_id,"_",tbl_PCR[[#This Row],[Well]]))</f>
        <v/>
      </c>
      <c r="G56" s="52"/>
      <c r="H56" s="52"/>
      <c r="I56" s="3" t="str">
        <f t="shared" si="0"/>
        <v/>
      </c>
      <c r="J56" s="54"/>
    </row>
    <row r="57" spans="1:10" ht="15.75" customHeight="1" x14ac:dyDescent="0.25">
      <c r="A57" s="59">
        <v>55</v>
      </c>
      <c r="B57" s="59" t="s">
        <v>95</v>
      </c>
      <c r="C57" s="36"/>
      <c r="D57" s="26"/>
      <c r="E57" s="25" t="str">
        <f>IF(LEN(tbl_PCR[[#This Row],[Sample ID]])&gt;0,"No sWGA","")</f>
        <v/>
      </c>
      <c r="F57" s="15" t="str">
        <f>IF(LEN(tbl_PCR[[#This Row],[Sample ID]])=0,"",CONCATENATE(exp_id,"_",tbl_PCR[[#This Row],[Well]]))</f>
        <v/>
      </c>
      <c r="G57" s="52"/>
      <c r="H57" s="52"/>
      <c r="I57" s="3" t="str">
        <f t="shared" si="0"/>
        <v/>
      </c>
      <c r="J57" s="54"/>
    </row>
    <row r="58" spans="1:10" ht="15.75" customHeight="1" x14ac:dyDescent="0.25">
      <c r="A58" s="59">
        <v>56</v>
      </c>
      <c r="B58" s="59" t="s">
        <v>96</v>
      </c>
      <c r="C58" s="36"/>
      <c r="D58" s="26"/>
      <c r="E58" s="25" t="str">
        <f>IF(LEN(tbl_PCR[[#This Row],[Sample ID]])&gt;0,"No sWGA","")</f>
        <v/>
      </c>
      <c r="F58" s="15" t="str">
        <f>IF(LEN(tbl_PCR[[#This Row],[Sample ID]])=0,"",CONCATENATE(exp_id,"_",tbl_PCR[[#This Row],[Well]]))</f>
        <v/>
      </c>
      <c r="G58" s="52"/>
      <c r="H58" s="52"/>
      <c r="I58" s="3" t="str">
        <f t="shared" si="0"/>
        <v/>
      </c>
      <c r="J58" s="54"/>
    </row>
    <row r="59" spans="1:10" ht="15.75" customHeight="1" x14ac:dyDescent="0.25">
      <c r="A59" s="59">
        <v>57</v>
      </c>
      <c r="B59" s="59" t="s">
        <v>41</v>
      </c>
      <c r="C59" s="36"/>
      <c r="D59" s="26"/>
      <c r="E59" s="25" t="str">
        <f>IF(LEN(tbl_PCR[[#This Row],[Sample ID]])&gt;0,"No sWGA","")</f>
        <v/>
      </c>
      <c r="F59" s="15" t="str">
        <f>IF(LEN(tbl_PCR[[#This Row],[Sample ID]])=0,"",CONCATENATE(exp_id,"_",tbl_PCR[[#This Row],[Well]]))</f>
        <v/>
      </c>
      <c r="G59" s="52"/>
      <c r="H59" s="52"/>
      <c r="I59" s="3" t="str">
        <f t="shared" si="0"/>
        <v/>
      </c>
      <c r="J59" s="54"/>
    </row>
    <row r="60" spans="1:10" ht="15.75" customHeight="1" x14ac:dyDescent="0.25">
      <c r="A60" s="59">
        <v>58</v>
      </c>
      <c r="B60" s="59" t="s">
        <v>53</v>
      </c>
      <c r="C60" s="36"/>
      <c r="D60" s="26"/>
      <c r="E60" s="25" t="str">
        <f>IF(LEN(tbl_PCR[[#This Row],[Sample ID]])&gt;0,"No sWGA","")</f>
        <v/>
      </c>
      <c r="F60" s="15" t="str">
        <f>IF(LEN(tbl_PCR[[#This Row],[Sample ID]])=0,"",CONCATENATE(exp_id,"_",tbl_PCR[[#This Row],[Well]]))</f>
        <v/>
      </c>
      <c r="G60" s="52"/>
      <c r="H60" s="52"/>
      <c r="I60" s="3" t="str">
        <f t="shared" si="0"/>
        <v/>
      </c>
      <c r="J60" s="54"/>
    </row>
    <row r="61" spans="1:10" ht="15.75" customHeight="1" x14ac:dyDescent="0.25">
      <c r="A61" s="59">
        <v>59</v>
      </c>
      <c r="B61" s="59" t="s">
        <v>97</v>
      </c>
      <c r="C61" s="36"/>
      <c r="D61" s="26"/>
      <c r="E61" s="25" t="str">
        <f>IF(LEN(tbl_PCR[[#This Row],[Sample ID]])&gt;0,"No sWGA","")</f>
        <v/>
      </c>
      <c r="F61" s="15" t="str">
        <f>IF(LEN(tbl_PCR[[#This Row],[Sample ID]])=0,"",CONCATENATE(exp_id,"_",tbl_PCR[[#This Row],[Well]]))</f>
        <v/>
      </c>
      <c r="G61" s="52"/>
      <c r="H61" s="52"/>
      <c r="I61" s="3" t="str">
        <f t="shared" si="0"/>
        <v/>
      </c>
      <c r="J61" s="54"/>
    </row>
    <row r="62" spans="1:10" ht="15.75" customHeight="1" x14ac:dyDescent="0.25">
      <c r="A62" s="59">
        <v>60</v>
      </c>
      <c r="B62" s="59" t="s">
        <v>98</v>
      </c>
      <c r="C62" s="36"/>
      <c r="D62" s="26"/>
      <c r="E62" s="25" t="str">
        <f>IF(LEN(tbl_PCR[[#This Row],[Sample ID]])&gt;0,"No sWGA","")</f>
        <v/>
      </c>
      <c r="F62" s="15" t="str">
        <f>IF(LEN(tbl_PCR[[#This Row],[Sample ID]])=0,"",CONCATENATE(exp_id,"_",tbl_PCR[[#This Row],[Well]]))</f>
        <v/>
      </c>
      <c r="G62" s="52"/>
      <c r="H62" s="52"/>
      <c r="I62" s="3" t="str">
        <f t="shared" si="0"/>
        <v/>
      </c>
      <c r="J62" s="54"/>
    </row>
    <row r="63" spans="1:10" ht="15.75" customHeight="1" x14ac:dyDescent="0.25">
      <c r="A63" s="59">
        <v>61</v>
      </c>
      <c r="B63" s="59" t="s">
        <v>99</v>
      </c>
      <c r="C63" s="36"/>
      <c r="D63" s="26"/>
      <c r="E63" s="25" t="str">
        <f>IF(LEN(tbl_PCR[[#This Row],[Sample ID]])&gt;0,"No sWGA","")</f>
        <v/>
      </c>
      <c r="F63" s="15" t="str">
        <f>IF(LEN(tbl_PCR[[#This Row],[Sample ID]])=0,"",CONCATENATE(exp_id,"_",tbl_PCR[[#This Row],[Well]]))</f>
        <v/>
      </c>
      <c r="G63" s="52"/>
      <c r="H63" s="52"/>
      <c r="I63" s="3" t="str">
        <f t="shared" si="0"/>
        <v/>
      </c>
      <c r="J63" s="54"/>
    </row>
    <row r="64" spans="1:10" ht="15.75" customHeight="1" x14ac:dyDescent="0.25">
      <c r="A64" s="59">
        <v>62</v>
      </c>
      <c r="B64" s="59" t="s">
        <v>100</v>
      </c>
      <c r="C64" s="36"/>
      <c r="D64" s="26"/>
      <c r="E64" s="25" t="str">
        <f>IF(LEN(tbl_PCR[[#This Row],[Sample ID]])&gt;0,"No sWGA","")</f>
        <v/>
      </c>
      <c r="F64" s="15" t="str">
        <f>IF(LEN(tbl_PCR[[#This Row],[Sample ID]])=0,"",CONCATENATE(exp_id,"_",tbl_PCR[[#This Row],[Well]]))</f>
        <v/>
      </c>
      <c r="G64" s="52"/>
      <c r="H64" s="52"/>
      <c r="I64" s="3" t="str">
        <f t="shared" si="0"/>
        <v/>
      </c>
      <c r="J64" s="54"/>
    </row>
    <row r="65" spans="1:10" ht="15.75" customHeight="1" x14ac:dyDescent="0.25">
      <c r="A65" s="59">
        <v>63</v>
      </c>
      <c r="B65" s="59" t="s">
        <v>101</v>
      </c>
      <c r="C65" s="36"/>
      <c r="D65" s="26"/>
      <c r="E65" s="25" t="str">
        <f>IF(LEN(tbl_PCR[[#This Row],[Sample ID]])&gt;0,"No sWGA","")</f>
        <v/>
      </c>
      <c r="F65" s="15" t="str">
        <f>IF(LEN(tbl_PCR[[#This Row],[Sample ID]])=0,"",CONCATENATE(exp_id,"_",tbl_PCR[[#This Row],[Well]]))</f>
        <v/>
      </c>
      <c r="G65" s="52"/>
      <c r="H65" s="52"/>
      <c r="I65" s="3" t="str">
        <f t="shared" si="0"/>
        <v/>
      </c>
      <c r="J65" s="54"/>
    </row>
    <row r="66" spans="1:10" ht="15.75" customHeight="1" x14ac:dyDescent="0.25">
      <c r="A66" s="59">
        <v>64</v>
      </c>
      <c r="B66" s="59" t="s">
        <v>102</v>
      </c>
      <c r="C66" s="36"/>
      <c r="D66" s="26"/>
      <c r="E66" s="25" t="str">
        <f>IF(LEN(tbl_PCR[[#This Row],[Sample ID]])&gt;0,"No sWGA","")</f>
        <v/>
      </c>
      <c r="F66" s="15" t="str">
        <f>IF(LEN(tbl_PCR[[#This Row],[Sample ID]])=0,"",CONCATENATE(exp_id,"_",tbl_PCR[[#This Row],[Well]]))</f>
        <v/>
      </c>
      <c r="G66" s="52"/>
      <c r="H66" s="52"/>
      <c r="I66" s="3" t="str">
        <f t="shared" si="0"/>
        <v/>
      </c>
      <c r="J66" s="54"/>
    </row>
    <row r="67" spans="1:10" ht="15.75" customHeight="1" x14ac:dyDescent="0.25">
      <c r="A67" s="59">
        <v>65</v>
      </c>
      <c r="B67" s="59" t="s">
        <v>42</v>
      </c>
      <c r="C67" s="36"/>
      <c r="D67" s="26"/>
      <c r="E67" s="25" t="str">
        <f>IF(LEN(tbl_PCR[[#This Row],[Sample ID]])&gt;0,"No sWGA","")</f>
        <v/>
      </c>
      <c r="F67" s="15" t="str">
        <f>IF(LEN(tbl_PCR[[#This Row],[Sample ID]])=0,"",CONCATENATE(exp_id,"_",tbl_PCR[[#This Row],[Well]]))</f>
        <v/>
      </c>
      <c r="G67" s="52"/>
      <c r="H67" s="52"/>
      <c r="I67" s="3" t="str">
        <f t="shared" si="0"/>
        <v/>
      </c>
      <c r="J67" s="54"/>
    </row>
    <row r="68" spans="1:10" ht="15.75" customHeight="1" x14ac:dyDescent="0.25">
      <c r="A68" s="59">
        <v>66</v>
      </c>
      <c r="B68" s="59" t="s">
        <v>54</v>
      </c>
      <c r="C68" s="36"/>
      <c r="D68" s="26"/>
      <c r="E68" s="25" t="str">
        <f>IF(LEN(tbl_PCR[[#This Row],[Sample ID]])&gt;0,"No sWGA","")</f>
        <v/>
      </c>
      <c r="F68" s="15" t="str">
        <f>IF(LEN(tbl_PCR[[#This Row],[Sample ID]])=0,"",CONCATENATE(exp_id,"_",tbl_PCR[[#This Row],[Well]]))</f>
        <v/>
      </c>
      <c r="G68" s="52"/>
      <c r="H68" s="52"/>
      <c r="I68" s="3" t="str">
        <f t="shared" ref="I68:I98" si="1">IF(OR(G68="",H68=""),"",SUM(G68*H68))</f>
        <v/>
      </c>
      <c r="J68" s="54"/>
    </row>
    <row r="69" spans="1:10" ht="15.75" customHeight="1" x14ac:dyDescent="0.25">
      <c r="A69" s="59">
        <v>67</v>
      </c>
      <c r="B69" s="59" t="s">
        <v>103</v>
      </c>
      <c r="C69" s="36"/>
      <c r="D69" s="26"/>
      <c r="E69" s="25" t="str">
        <f>IF(LEN(tbl_PCR[[#This Row],[Sample ID]])&gt;0,"No sWGA","")</f>
        <v/>
      </c>
      <c r="F69" s="15" t="str">
        <f>IF(LEN(tbl_PCR[[#This Row],[Sample ID]])=0,"",CONCATENATE(exp_id,"_",tbl_PCR[[#This Row],[Well]]))</f>
        <v/>
      </c>
      <c r="G69" s="52"/>
      <c r="H69" s="52"/>
      <c r="I69" s="3" t="str">
        <f t="shared" si="1"/>
        <v/>
      </c>
      <c r="J69" s="54"/>
    </row>
    <row r="70" spans="1:10" ht="15.75" customHeight="1" x14ac:dyDescent="0.25">
      <c r="A70" s="59">
        <v>68</v>
      </c>
      <c r="B70" s="59" t="s">
        <v>104</v>
      </c>
      <c r="C70" s="36"/>
      <c r="D70" s="26"/>
      <c r="E70" s="25" t="str">
        <f>IF(LEN(tbl_PCR[[#This Row],[Sample ID]])&gt;0,"No sWGA","")</f>
        <v/>
      </c>
      <c r="F70" s="15" t="str">
        <f>IF(LEN(tbl_PCR[[#This Row],[Sample ID]])=0,"",CONCATENATE(exp_id,"_",tbl_PCR[[#This Row],[Well]]))</f>
        <v/>
      </c>
      <c r="G70" s="52"/>
      <c r="H70" s="52"/>
      <c r="I70" s="3" t="str">
        <f t="shared" si="1"/>
        <v/>
      </c>
      <c r="J70" s="54"/>
    </row>
    <row r="71" spans="1:10" ht="15.75" customHeight="1" x14ac:dyDescent="0.25">
      <c r="A71" s="59">
        <v>69</v>
      </c>
      <c r="B71" s="59" t="s">
        <v>105</v>
      </c>
      <c r="C71" s="36"/>
      <c r="D71" s="26"/>
      <c r="E71" s="25" t="str">
        <f>IF(LEN(tbl_PCR[[#This Row],[Sample ID]])&gt;0,"No sWGA","")</f>
        <v/>
      </c>
      <c r="F71" s="15" t="str">
        <f>IF(LEN(tbl_PCR[[#This Row],[Sample ID]])=0,"",CONCATENATE(exp_id,"_",tbl_PCR[[#This Row],[Well]]))</f>
        <v/>
      </c>
      <c r="G71" s="52"/>
      <c r="H71" s="52"/>
      <c r="I71" s="3" t="str">
        <f t="shared" si="1"/>
        <v/>
      </c>
      <c r="J71" s="54"/>
    </row>
    <row r="72" spans="1:10" ht="15.75" customHeight="1" x14ac:dyDescent="0.25">
      <c r="A72" s="59">
        <v>70</v>
      </c>
      <c r="B72" s="59" t="s">
        <v>106</v>
      </c>
      <c r="C72" s="36"/>
      <c r="D72" s="26"/>
      <c r="E72" s="25" t="str">
        <f>IF(LEN(tbl_PCR[[#This Row],[Sample ID]])&gt;0,"No sWGA","")</f>
        <v/>
      </c>
      <c r="F72" s="15" t="str">
        <f>IF(LEN(tbl_PCR[[#This Row],[Sample ID]])=0,"",CONCATENATE(exp_id,"_",tbl_PCR[[#This Row],[Well]]))</f>
        <v/>
      </c>
      <c r="G72" s="52"/>
      <c r="H72" s="52"/>
      <c r="I72" s="3" t="str">
        <f t="shared" si="1"/>
        <v/>
      </c>
      <c r="J72" s="54"/>
    </row>
    <row r="73" spans="1:10" ht="15.75" customHeight="1" x14ac:dyDescent="0.25">
      <c r="A73" s="59">
        <v>71</v>
      </c>
      <c r="B73" s="59" t="s">
        <v>107</v>
      </c>
      <c r="C73" s="36"/>
      <c r="D73" s="26"/>
      <c r="E73" s="25" t="str">
        <f>IF(LEN(tbl_PCR[[#This Row],[Sample ID]])&gt;0,"No sWGA","")</f>
        <v/>
      </c>
      <c r="F73" s="15" t="str">
        <f>IF(LEN(tbl_PCR[[#This Row],[Sample ID]])=0,"",CONCATENATE(exp_id,"_",tbl_PCR[[#This Row],[Well]]))</f>
        <v/>
      </c>
      <c r="G73" s="52"/>
      <c r="H73" s="52"/>
      <c r="I73" s="3" t="str">
        <f t="shared" si="1"/>
        <v/>
      </c>
      <c r="J73" s="54"/>
    </row>
    <row r="74" spans="1:10" ht="15.75" customHeight="1" x14ac:dyDescent="0.25">
      <c r="A74" s="59">
        <v>72</v>
      </c>
      <c r="B74" s="59" t="s">
        <v>108</v>
      </c>
      <c r="C74" s="36"/>
      <c r="D74" s="26"/>
      <c r="E74" s="25" t="str">
        <f>IF(LEN(tbl_PCR[[#This Row],[Sample ID]])&gt;0,"No sWGA","")</f>
        <v/>
      </c>
      <c r="F74" s="15" t="str">
        <f>IF(LEN(tbl_PCR[[#This Row],[Sample ID]])=0,"",CONCATENATE(exp_id,"_",tbl_PCR[[#This Row],[Well]]))</f>
        <v/>
      </c>
      <c r="G74" s="52"/>
      <c r="H74" s="52"/>
      <c r="I74" s="3" t="str">
        <f t="shared" si="1"/>
        <v/>
      </c>
      <c r="J74" s="54"/>
    </row>
    <row r="75" spans="1:10" ht="15.75" customHeight="1" x14ac:dyDescent="0.25">
      <c r="A75" s="59">
        <v>73</v>
      </c>
      <c r="B75" s="59" t="s">
        <v>43</v>
      </c>
      <c r="C75" s="36"/>
      <c r="D75" s="26"/>
      <c r="E75" s="25" t="str">
        <f>IF(LEN(tbl_PCR[[#This Row],[Sample ID]])&gt;0,"No sWGA","")</f>
        <v/>
      </c>
      <c r="F75" s="15" t="str">
        <f>IF(LEN(tbl_PCR[[#This Row],[Sample ID]])=0,"",CONCATENATE(exp_id,"_",tbl_PCR[[#This Row],[Well]]))</f>
        <v/>
      </c>
      <c r="G75" s="52"/>
      <c r="H75" s="52"/>
      <c r="I75" s="3" t="str">
        <f t="shared" si="1"/>
        <v/>
      </c>
      <c r="J75" s="54"/>
    </row>
    <row r="76" spans="1:10" ht="15.75" customHeight="1" x14ac:dyDescent="0.25">
      <c r="A76" s="59">
        <v>74</v>
      </c>
      <c r="B76" s="59" t="s">
        <v>109</v>
      </c>
      <c r="C76" s="36"/>
      <c r="D76" s="26"/>
      <c r="E76" s="25" t="str">
        <f>IF(LEN(tbl_PCR[[#This Row],[Sample ID]])&gt;0,"No sWGA","")</f>
        <v/>
      </c>
      <c r="F76" s="15" t="str">
        <f>IF(LEN(tbl_PCR[[#This Row],[Sample ID]])=0,"",CONCATENATE(exp_id,"_",tbl_PCR[[#This Row],[Well]]))</f>
        <v/>
      </c>
      <c r="G76" s="52"/>
      <c r="H76" s="52"/>
      <c r="I76" s="3" t="str">
        <f t="shared" si="1"/>
        <v/>
      </c>
      <c r="J76" s="54"/>
    </row>
    <row r="77" spans="1:10" ht="15.75" customHeight="1" x14ac:dyDescent="0.25">
      <c r="A77" s="59">
        <v>75</v>
      </c>
      <c r="B77" s="59" t="s">
        <v>110</v>
      </c>
      <c r="C77" s="36"/>
      <c r="D77" s="26"/>
      <c r="E77" s="25" t="str">
        <f>IF(LEN(tbl_PCR[[#This Row],[Sample ID]])&gt;0,"No sWGA","")</f>
        <v/>
      </c>
      <c r="F77" s="15" t="str">
        <f>IF(LEN(tbl_PCR[[#This Row],[Sample ID]])=0,"",CONCATENATE(exp_id,"_",tbl_PCR[[#This Row],[Well]]))</f>
        <v/>
      </c>
      <c r="G77" s="52"/>
      <c r="H77" s="52"/>
      <c r="I77" s="3" t="str">
        <f t="shared" si="1"/>
        <v/>
      </c>
      <c r="J77" s="54"/>
    </row>
    <row r="78" spans="1:10" ht="15.75" customHeight="1" x14ac:dyDescent="0.25">
      <c r="A78" s="59">
        <v>76</v>
      </c>
      <c r="B78" s="59" t="s">
        <v>111</v>
      </c>
      <c r="C78" s="36"/>
      <c r="D78" s="26"/>
      <c r="E78" s="25" t="str">
        <f>IF(LEN(tbl_PCR[[#This Row],[Sample ID]])&gt;0,"No sWGA","")</f>
        <v/>
      </c>
      <c r="F78" s="15" t="str">
        <f>IF(LEN(tbl_PCR[[#This Row],[Sample ID]])=0,"",CONCATENATE(exp_id,"_",tbl_PCR[[#This Row],[Well]]))</f>
        <v/>
      </c>
      <c r="G78" s="52"/>
      <c r="H78" s="52"/>
      <c r="I78" s="3" t="str">
        <f t="shared" si="1"/>
        <v/>
      </c>
      <c r="J78" s="54"/>
    </row>
    <row r="79" spans="1:10" ht="15.75" customHeight="1" x14ac:dyDescent="0.25">
      <c r="A79" s="59">
        <v>77</v>
      </c>
      <c r="B79" s="59" t="s">
        <v>112</v>
      </c>
      <c r="C79" s="36"/>
      <c r="D79" s="26"/>
      <c r="E79" s="25" t="str">
        <f>IF(LEN(tbl_PCR[[#This Row],[Sample ID]])&gt;0,"No sWGA","")</f>
        <v/>
      </c>
      <c r="F79" s="15" t="str">
        <f>IF(LEN(tbl_PCR[[#This Row],[Sample ID]])=0,"",CONCATENATE(exp_id,"_",tbl_PCR[[#This Row],[Well]]))</f>
        <v/>
      </c>
      <c r="G79" s="52"/>
      <c r="H79" s="52"/>
      <c r="I79" s="3" t="str">
        <f t="shared" si="1"/>
        <v/>
      </c>
      <c r="J79" s="54"/>
    </row>
    <row r="80" spans="1:10" ht="15.75" customHeight="1" x14ac:dyDescent="0.25">
      <c r="A80" s="59">
        <v>78</v>
      </c>
      <c r="B80" s="59" t="s">
        <v>113</v>
      </c>
      <c r="C80" s="36"/>
      <c r="D80" s="26"/>
      <c r="E80" s="25" t="str">
        <f>IF(LEN(tbl_PCR[[#This Row],[Sample ID]])&gt;0,"No sWGA","")</f>
        <v/>
      </c>
      <c r="F80" s="15" t="str">
        <f>IF(LEN(tbl_PCR[[#This Row],[Sample ID]])=0,"",CONCATENATE(exp_id,"_",tbl_PCR[[#This Row],[Well]]))</f>
        <v/>
      </c>
      <c r="G80" s="52"/>
      <c r="H80" s="52"/>
      <c r="I80" s="3" t="str">
        <f t="shared" si="1"/>
        <v/>
      </c>
      <c r="J80" s="54"/>
    </row>
    <row r="81" spans="1:10" ht="15.75" customHeight="1" x14ac:dyDescent="0.25">
      <c r="A81" s="59">
        <v>79</v>
      </c>
      <c r="B81" s="59" t="s">
        <v>114</v>
      </c>
      <c r="C81" s="36"/>
      <c r="D81" s="26"/>
      <c r="E81" s="25" t="str">
        <f>IF(LEN(tbl_PCR[[#This Row],[Sample ID]])&gt;0,"No sWGA","")</f>
        <v/>
      </c>
      <c r="F81" s="15" t="str">
        <f>IF(LEN(tbl_PCR[[#This Row],[Sample ID]])=0,"",CONCATENATE(exp_id,"_",tbl_PCR[[#This Row],[Well]]))</f>
        <v/>
      </c>
      <c r="G81" s="52"/>
      <c r="H81" s="52"/>
      <c r="I81" s="3" t="str">
        <f t="shared" si="1"/>
        <v/>
      </c>
      <c r="J81" s="54"/>
    </row>
    <row r="82" spans="1:10" ht="15.75" customHeight="1" x14ac:dyDescent="0.25">
      <c r="A82" s="59">
        <v>80</v>
      </c>
      <c r="B82" s="59" t="s">
        <v>115</v>
      </c>
      <c r="C82" s="36"/>
      <c r="D82" s="26"/>
      <c r="E82" s="25" t="str">
        <f>IF(LEN(tbl_PCR[[#This Row],[Sample ID]])&gt;0,"No sWGA","")</f>
        <v/>
      </c>
      <c r="F82" s="15" t="str">
        <f>IF(LEN(tbl_PCR[[#This Row],[Sample ID]])=0,"",CONCATENATE(exp_id,"_",tbl_PCR[[#This Row],[Well]]))</f>
        <v/>
      </c>
      <c r="G82" s="52"/>
      <c r="H82" s="52"/>
      <c r="I82" s="3" t="str">
        <f t="shared" si="1"/>
        <v/>
      </c>
      <c r="J82" s="54"/>
    </row>
    <row r="83" spans="1:10" ht="15.75" customHeight="1" x14ac:dyDescent="0.25">
      <c r="A83" s="59">
        <v>81</v>
      </c>
      <c r="B83" s="59" t="s">
        <v>44</v>
      </c>
      <c r="C83" s="36"/>
      <c r="D83" s="26"/>
      <c r="E83" s="25" t="str">
        <f>IF(LEN(tbl_PCR[[#This Row],[Sample ID]])&gt;0,"No sWGA","")</f>
        <v/>
      </c>
      <c r="F83" s="15" t="str">
        <f>IF(LEN(tbl_PCR[[#This Row],[Sample ID]])=0,"",CONCATENATE(exp_id,"_",tbl_PCR[[#This Row],[Well]]))</f>
        <v/>
      </c>
      <c r="G83" s="52"/>
      <c r="H83" s="52"/>
      <c r="I83" s="3" t="str">
        <f t="shared" si="1"/>
        <v/>
      </c>
      <c r="J83" s="54"/>
    </row>
    <row r="84" spans="1:10" ht="15.75" customHeight="1" x14ac:dyDescent="0.25">
      <c r="A84" s="59">
        <v>82</v>
      </c>
      <c r="B84" s="59" t="s">
        <v>116</v>
      </c>
      <c r="C84" s="36"/>
      <c r="D84" s="26"/>
      <c r="E84" s="25" t="str">
        <f>IF(LEN(tbl_PCR[[#This Row],[Sample ID]])&gt;0,"No sWGA","")</f>
        <v/>
      </c>
      <c r="F84" s="15" t="str">
        <f>IF(LEN(tbl_PCR[[#This Row],[Sample ID]])=0,"",CONCATENATE(exp_id,"_",tbl_PCR[[#This Row],[Well]]))</f>
        <v/>
      </c>
      <c r="G84" s="52"/>
      <c r="H84" s="52"/>
      <c r="I84" s="3" t="str">
        <f t="shared" si="1"/>
        <v/>
      </c>
      <c r="J84" s="54"/>
    </row>
    <row r="85" spans="1:10" ht="15.75" customHeight="1" x14ac:dyDescent="0.25">
      <c r="A85" s="59">
        <v>83</v>
      </c>
      <c r="B85" s="59" t="s">
        <v>117</v>
      </c>
      <c r="C85" s="36"/>
      <c r="D85" s="26"/>
      <c r="E85" s="25" t="str">
        <f>IF(LEN(tbl_PCR[[#This Row],[Sample ID]])&gt;0,"No sWGA","")</f>
        <v/>
      </c>
      <c r="F85" s="15" t="str">
        <f>IF(LEN(tbl_PCR[[#This Row],[Sample ID]])=0,"",CONCATENATE(exp_id,"_",tbl_PCR[[#This Row],[Well]]))</f>
        <v/>
      </c>
      <c r="G85" s="52"/>
      <c r="H85" s="52"/>
      <c r="I85" s="3" t="str">
        <f t="shared" si="1"/>
        <v/>
      </c>
      <c r="J85" s="54"/>
    </row>
    <row r="86" spans="1:10" ht="15.75" customHeight="1" x14ac:dyDescent="0.25">
      <c r="A86" s="59">
        <v>84</v>
      </c>
      <c r="B86" s="59" t="s">
        <v>118</v>
      </c>
      <c r="C86" s="36"/>
      <c r="D86" s="26"/>
      <c r="E86" s="25" t="str">
        <f>IF(LEN(tbl_PCR[[#This Row],[Sample ID]])&gt;0,"No sWGA","")</f>
        <v/>
      </c>
      <c r="F86" s="15" t="str">
        <f>IF(LEN(tbl_PCR[[#This Row],[Sample ID]])=0,"",CONCATENATE(exp_id,"_",tbl_PCR[[#This Row],[Well]]))</f>
        <v/>
      </c>
      <c r="G86" s="52"/>
      <c r="H86" s="52"/>
      <c r="I86" s="3" t="str">
        <f t="shared" si="1"/>
        <v/>
      </c>
      <c r="J86" s="54"/>
    </row>
    <row r="87" spans="1:10" ht="15.75" customHeight="1" x14ac:dyDescent="0.25">
      <c r="A87" s="59">
        <v>85</v>
      </c>
      <c r="B87" s="59" t="s">
        <v>119</v>
      </c>
      <c r="C87" s="36"/>
      <c r="D87" s="26"/>
      <c r="E87" s="25" t="str">
        <f>IF(LEN(tbl_PCR[[#This Row],[Sample ID]])&gt;0,"No sWGA","")</f>
        <v/>
      </c>
      <c r="F87" s="15" t="str">
        <f>IF(LEN(tbl_PCR[[#This Row],[Sample ID]])=0,"",CONCATENATE(exp_id,"_",tbl_PCR[[#This Row],[Well]]))</f>
        <v/>
      </c>
      <c r="G87" s="52"/>
      <c r="H87" s="52"/>
      <c r="I87" s="3" t="str">
        <f t="shared" si="1"/>
        <v/>
      </c>
      <c r="J87" s="54"/>
    </row>
    <row r="88" spans="1:10" ht="15.75" customHeight="1" x14ac:dyDescent="0.25">
      <c r="A88" s="59">
        <v>86</v>
      </c>
      <c r="B88" s="59" t="s">
        <v>120</v>
      </c>
      <c r="C88" s="36"/>
      <c r="D88" s="26"/>
      <c r="E88" s="25" t="str">
        <f>IF(LEN(tbl_PCR[[#This Row],[Sample ID]])&gt;0,"No sWGA","")</f>
        <v/>
      </c>
      <c r="F88" s="15" t="str">
        <f>IF(LEN(tbl_PCR[[#This Row],[Sample ID]])=0,"",CONCATENATE(exp_id,"_",tbl_PCR[[#This Row],[Well]]))</f>
        <v/>
      </c>
      <c r="G88" s="52"/>
      <c r="H88" s="52"/>
      <c r="I88" s="3" t="str">
        <f t="shared" si="1"/>
        <v/>
      </c>
      <c r="J88" s="54"/>
    </row>
    <row r="89" spans="1:10" ht="15.75" customHeight="1" x14ac:dyDescent="0.25">
      <c r="A89" s="59">
        <v>87</v>
      </c>
      <c r="B89" s="59" t="s">
        <v>121</v>
      </c>
      <c r="C89" s="36"/>
      <c r="D89" s="26"/>
      <c r="E89" s="25" t="str">
        <f>IF(LEN(tbl_PCR[[#This Row],[Sample ID]])&gt;0,"No sWGA","")</f>
        <v/>
      </c>
      <c r="F89" s="15" t="str">
        <f>IF(LEN(tbl_PCR[[#This Row],[Sample ID]])=0,"",CONCATENATE(exp_id,"_",tbl_PCR[[#This Row],[Well]]))</f>
        <v/>
      </c>
      <c r="G89" s="52"/>
      <c r="H89" s="52"/>
      <c r="I89" s="3" t="str">
        <f t="shared" si="1"/>
        <v/>
      </c>
      <c r="J89" s="54"/>
    </row>
    <row r="90" spans="1:10" ht="15.75" customHeight="1" x14ac:dyDescent="0.25">
      <c r="A90" s="59">
        <v>88</v>
      </c>
      <c r="B90" s="59" t="s">
        <v>122</v>
      </c>
      <c r="C90" s="36"/>
      <c r="D90" s="26"/>
      <c r="E90" s="25" t="str">
        <f>IF(LEN(tbl_PCR[[#This Row],[Sample ID]])&gt;0,"No sWGA","")</f>
        <v/>
      </c>
      <c r="F90" s="15" t="str">
        <f>IF(LEN(tbl_PCR[[#This Row],[Sample ID]])=0,"",CONCATENATE(exp_id,"_",tbl_PCR[[#This Row],[Well]]))</f>
        <v/>
      </c>
      <c r="G90" s="52"/>
      <c r="H90" s="52"/>
      <c r="I90" s="3" t="str">
        <f t="shared" si="1"/>
        <v/>
      </c>
      <c r="J90" s="54"/>
    </row>
    <row r="91" spans="1:10" ht="15.75" customHeight="1" x14ac:dyDescent="0.25">
      <c r="A91" s="59">
        <v>89</v>
      </c>
      <c r="B91" s="59" t="s">
        <v>45</v>
      </c>
      <c r="C91" s="36"/>
      <c r="D91" s="26"/>
      <c r="E91" s="25" t="str">
        <f>IF(LEN(tbl_PCR[[#This Row],[Sample ID]])&gt;0,"No sWGA","")</f>
        <v/>
      </c>
      <c r="F91" s="15" t="str">
        <f>IF(LEN(tbl_PCR[[#This Row],[Sample ID]])=0,"",CONCATENATE(exp_id,"_",tbl_PCR[[#This Row],[Well]]))</f>
        <v/>
      </c>
      <c r="G91" s="52"/>
      <c r="H91" s="52"/>
      <c r="I91" s="3" t="str">
        <f t="shared" si="1"/>
        <v/>
      </c>
      <c r="J91" s="54"/>
    </row>
    <row r="92" spans="1:10" ht="15.75" customHeight="1" x14ac:dyDescent="0.25">
      <c r="A92" s="59">
        <v>90</v>
      </c>
      <c r="B92" s="59" t="s">
        <v>123</v>
      </c>
      <c r="C92" s="36"/>
      <c r="D92" s="26"/>
      <c r="E92" s="25" t="str">
        <f>IF(LEN(tbl_PCR[[#This Row],[Sample ID]])&gt;0,"No sWGA","")</f>
        <v/>
      </c>
      <c r="F92" s="15" t="str">
        <f>IF(LEN(tbl_PCR[[#This Row],[Sample ID]])=0,"",CONCATENATE(exp_id,"_",tbl_PCR[[#This Row],[Well]]))</f>
        <v/>
      </c>
      <c r="G92" s="52"/>
      <c r="H92" s="52"/>
      <c r="I92" s="3" t="str">
        <f t="shared" si="1"/>
        <v/>
      </c>
      <c r="J92" s="54"/>
    </row>
    <row r="93" spans="1:10" ht="15.75" customHeight="1" x14ac:dyDescent="0.25">
      <c r="A93" s="59">
        <v>91</v>
      </c>
      <c r="B93" s="59" t="s">
        <v>124</v>
      </c>
      <c r="C93" s="36"/>
      <c r="D93" s="26"/>
      <c r="E93" s="25" t="str">
        <f>IF(LEN(tbl_PCR[[#This Row],[Sample ID]])&gt;0,"No sWGA","")</f>
        <v/>
      </c>
      <c r="F93" s="15" t="str">
        <f>IF(LEN(tbl_PCR[[#This Row],[Sample ID]])=0,"",CONCATENATE(exp_id,"_",tbl_PCR[[#This Row],[Well]]))</f>
        <v/>
      </c>
      <c r="G93" s="52"/>
      <c r="H93" s="52"/>
      <c r="I93" s="3" t="str">
        <f t="shared" si="1"/>
        <v/>
      </c>
      <c r="J93" s="54"/>
    </row>
    <row r="94" spans="1:10" ht="15.75" customHeight="1" x14ac:dyDescent="0.25">
      <c r="A94" s="59">
        <v>92</v>
      </c>
      <c r="B94" s="59" t="s">
        <v>125</v>
      </c>
      <c r="C94" s="36"/>
      <c r="D94" s="26"/>
      <c r="E94" s="25" t="str">
        <f>IF(LEN(tbl_PCR[[#This Row],[Sample ID]])&gt;0,"No sWGA","")</f>
        <v/>
      </c>
      <c r="F94" s="15" t="str">
        <f>IF(LEN(tbl_PCR[[#This Row],[Sample ID]])=0,"",CONCATENATE(exp_id,"_",tbl_PCR[[#This Row],[Well]]))</f>
        <v/>
      </c>
      <c r="G94" s="52"/>
      <c r="H94" s="52"/>
      <c r="I94" s="3" t="str">
        <f t="shared" si="1"/>
        <v/>
      </c>
      <c r="J94" s="54"/>
    </row>
    <row r="95" spans="1:10" ht="15.75" customHeight="1" x14ac:dyDescent="0.25">
      <c r="A95" s="59">
        <v>93</v>
      </c>
      <c r="B95" s="59" t="s">
        <v>126</v>
      </c>
      <c r="C95" s="36"/>
      <c r="D95" s="26"/>
      <c r="E95" s="25" t="str">
        <f>IF(LEN(tbl_PCR[[#This Row],[Sample ID]])&gt;0,"No sWGA","")</f>
        <v/>
      </c>
      <c r="F95" s="15" t="str">
        <f>IF(LEN(tbl_PCR[[#This Row],[Sample ID]])=0,"",CONCATENATE(exp_id,"_",tbl_PCR[[#This Row],[Well]]))</f>
        <v/>
      </c>
      <c r="G95" s="52"/>
      <c r="H95" s="52"/>
      <c r="I95" s="3" t="str">
        <f t="shared" si="1"/>
        <v/>
      </c>
      <c r="J95" s="54"/>
    </row>
    <row r="96" spans="1:10" ht="15.75" customHeight="1" x14ac:dyDescent="0.25">
      <c r="A96" s="59">
        <v>94</v>
      </c>
      <c r="B96" s="59" t="s">
        <v>127</v>
      </c>
      <c r="C96" s="36"/>
      <c r="D96" s="26"/>
      <c r="E96" s="25" t="str">
        <f>IF(LEN(tbl_PCR[[#This Row],[Sample ID]])&gt;0,"No sWGA","")</f>
        <v/>
      </c>
      <c r="F96" s="15" t="str">
        <f>IF(LEN(tbl_PCR[[#This Row],[Sample ID]])=0,"",CONCATENATE(exp_id,"_",tbl_PCR[[#This Row],[Well]]))</f>
        <v/>
      </c>
      <c r="G96" s="52"/>
      <c r="H96" s="52"/>
      <c r="I96" s="3" t="str">
        <f t="shared" si="1"/>
        <v/>
      </c>
      <c r="J96" s="54"/>
    </row>
    <row r="97" spans="1:10" ht="15.75" customHeight="1" x14ac:dyDescent="0.25">
      <c r="A97" s="59">
        <v>95</v>
      </c>
      <c r="B97" s="59" t="s">
        <v>128</v>
      </c>
      <c r="C97" s="36"/>
      <c r="D97" s="26"/>
      <c r="E97" s="25" t="str">
        <f>IF(LEN(tbl_PCR[[#This Row],[Sample ID]])&gt;0,"No sWGA","")</f>
        <v/>
      </c>
      <c r="F97" s="15" t="str">
        <f>IF(LEN(tbl_PCR[[#This Row],[Sample ID]])=0,"",CONCATENATE(exp_id,"_",tbl_PCR[[#This Row],[Well]]))</f>
        <v/>
      </c>
      <c r="G97" s="52"/>
      <c r="H97" s="52"/>
      <c r="I97" s="3" t="str">
        <f t="shared" si="1"/>
        <v/>
      </c>
      <c r="J97" s="54"/>
    </row>
    <row r="98" spans="1:10" ht="15.75" customHeight="1" x14ac:dyDescent="0.25">
      <c r="A98" s="61">
        <v>96</v>
      </c>
      <c r="B98" s="61" t="s">
        <v>129</v>
      </c>
      <c r="C98" s="36"/>
      <c r="D98" s="26"/>
      <c r="E98" s="25" t="str">
        <f>IF(LEN(tbl_PCR[[#This Row],[Sample ID]])&gt;0,"No sWGA","")</f>
        <v/>
      </c>
      <c r="F98" s="22" t="str">
        <f>IF(LEN(tbl_PCR[[#This Row],[Sample ID]])=0,"",CONCATENATE(exp_id,"_",tbl_PCR[[#This Row],[Well]]))</f>
        <v/>
      </c>
      <c r="G98" s="53"/>
      <c r="H98" s="53"/>
      <c r="I98" s="23" t="str">
        <f t="shared" si="1"/>
        <v/>
      </c>
      <c r="J98" s="54"/>
    </row>
    <row r="99" spans="1:10" s="19" customFormat="1" x14ac:dyDescent="0.25">
      <c r="A99" s="18"/>
      <c r="B99" s="18"/>
      <c r="C99" s="18">
        <v>1</v>
      </c>
      <c r="D99" s="18">
        <v>1</v>
      </c>
      <c r="E99" s="18"/>
      <c r="F99" s="18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D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130</v>
      </c>
      <c r="B1" t="s">
        <v>189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3"/>
  <sheetViews>
    <sheetView workbookViewId="0">
      <selection activeCell="B7" sqref="B7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8" ht="18.75" x14ac:dyDescent="0.3">
      <c r="A1" s="5" t="s">
        <v>0</v>
      </c>
      <c r="C1" s="4"/>
      <c r="D1" s="4"/>
      <c r="E1" s="5" t="s">
        <v>23</v>
      </c>
      <c r="F1" s="4"/>
      <c r="I1" s="5" t="s">
        <v>201</v>
      </c>
    </row>
    <row r="2" spans="1:18" ht="16.5" thickBot="1" x14ac:dyDescent="0.3">
      <c r="A2" s="29" t="s">
        <v>19</v>
      </c>
      <c r="B2" s="30"/>
      <c r="C2" s="30"/>
      <c r="E2" s="40" t="s">
        <v>138</v>
      </c>
      <c r="F2" s="40" t="s">
        <v>139</v>
      </c>
      <c r="G2" s="40" t="s">
        <v>140</v>
      </c>
      <c r="I2" s="38" t="s">
        <v>147</v>
      </c>
      <c r="J2" s="38" t="s">
        <v>148</v>
      </c>
      <c r="L2" s="38" t="s">
        <v>212</v>
      </c>
    </row>
    <row r="3" spans="1:18" x14ac:dyDescent="0.25">
      <c r="C3" s="6"/>
      <c r="E3" s="41" t="s">
        <v>250</v>
      </c>
      <c r="F3" s="41" t="s">
        <v>141</v>
      </c>
      <c r="G3" s="41" t="s">
        <v>142</v>
      </c>
      <c r="I3" s="58" t="s">
        <v>202</v>
      </c>
      <c r="J3" s="58" t="s">
        <v>203</v>
      </c>
      <c r="L3" s="58" t="s">
        <v>216</v>
      </c>
    </row>
    <row r="4" spans="1:18" x14ac:dyDescent="0.25">
      <c r="D4" s="6"/>
      <c r="E4" s="41" t="s">
        <v>251</v>
      </c>
      <c r="F4" s="41" t="s">
        <v>143</v>
      </c>
      <c r="G4" s="41" t="s">
        <v>144</v>
      </c>
      <c r="I4" s="58" t="s">
        <v>204</v>
      </c>
      <c r="J4" s="58" t="s">
        <v>205</v>
      </c>
      <c r="L4" s="58" t="s">
        <v>217</v>
      </c>
    </row>
    <row r="5" spans="1:18" ht="16.5" thickBot="1" x14ac:dyDescent="0.3">
      <c r="A5" s="29" t="s">
        <v>165</v>
      </c>
      <c r="B5" s="30"/>
      <c r="C5" s="30"/>
      <c r="D5" s="6"/>
      <c r="E5" s="1"/>
      <c r="F5" s="1"/>
      <c r="G5" s="1"/>
      <c r="I5" s="58" t="s">
        <v>206</v>
      </c>
      <c r="J5" s="58" t="s">
        <v>207</v>
      </c>
      <c r="L5" s="58" t="s">
        <v>218</v>
      </c>
    </row>
    <row r="6" spans="1:18" x14ac:dyDescent="0.25">
      <c r="A6" s="2" t="s">
        <v>167</v>
      </c>
      <c r="B6" t="s">
        <v>20</v>
      </c>
      <c r="I6" s="39" t="s">
        <v>208</v>
      </c>
    </row>
    <row r="7" spans="1:18" x14ac:dyDescent="0.25">
      <c r="A7" s="2" t="s">
        <v>166</v>
      </c>
      <c r="B7">
        <v>5</v>
      </c>
      <c r="I7" s="39" t="s">
        <v>240</v>
      </c>
    </row>
    <row r="8" spans="1:18" x14ac:dyDescent="0.25">
      <c r="I8" s="39" t="s">
        <v>209</v>
      </c>
    </row>
    <row r="9" spans="1:18" ht="16.5" thickBot="1" x14ac:dyDescent="0.3">
      <c r="A9" s="29" t="s">
        <v>214</v>
      </c>
      <c r="I9" s="39" t="s">
        <v>210</v>
      </c>
    </row>
    <row r="10" spans="1:18" x14ac:dyDescent="0.25">
      <c r="A10" t="s">
        <v>238</v>
      </c>
      <c r="I10" s="39" t="s">
        <v>211</v>
      </c>
    </row>
    <row r="11" spans="1:18" x14ac:dyDescent="0.25">
      <c r="A11" t="s">
        <v>239</v>
      </c>
    </row>
    <row r="12" spans="1:18" x14ac:dyDescent="0.25">
      <c r="Q12" s="4"/>
      <c r="R12" s="4"/>
    </row>
    <row r="13" spans="1:18" x14ac:dyDescent="0.25">
      <c r="O13" s="4"/>
      <c r="P13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>
      <selection activeCell="B5" sqref="B5"/>
    </sheetView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43" t="s">
        <v>219</v>
      </c>
      <c r="B1" s="44"/>
      <c r="C1" s="44"/>
    </row>
    <row r="2" spans="1:3" ht="31.5" x14ac:dyDescent="0.5">
      <c r="A2" s="45" t="s">
        <v>231</v>
      </c>
      <c r="B2" s="44"/>
      <c r="C2" s="44"/>
    </row>
    <row r="3" spans="1:3" ht="31.5" x14ac:dyDescent="0.5">
      <c r="A3" s="45"/>
      <c r="B3" s="44"/>
      <c r="C3" s="44"/>
    </row>
    <row r="4" spans="1:3" ht="31.5" x14ac:dyDescent="0.5">
      <c r="A4" s="46" t="s">
        <v>220</v>
      </c>
      <c r="B4" s="44"/>
      <c r="C4" s="44"/>
    </row>
    <row r="5" spans="1:3" ht="31.5" x14ac:dyDescent="0.5">
      <c r="A5" s="44" t="s">
        <v>221</v>
      </c>
      <c r="B5" s="44"/>
      <c r="C5" s="44"/>
    </row>
    <row r="6" spans="1:3" ht="31.5" x14ac:dyDescent="0.5">
      <c r="A6" s="47" t="s">
        <v>172</v>
      </c>
      <c r="B6" s="45" t="s">
        <v>222</v>
      </c>
      <c r="C6" s="44"/>
    </row>
    <row r="7" spans="1:3" ht="31.5" x14ac:dyDescent="0.5">
      <c r="A7" s="47" t="s">
        <v>20</v>
      </c>
      <c r="B7" s="45" t="s">
        <v>232</v>
      </c>
      <c r="C7" s="44"/>
    </row>
    <row r="8" spans="1:3" ht="31.5" x14ac:dyDescent="0.5">
      <c r="A8" s="47" t="s">
        <v>173</v>
      </c>
      <c r="B8" s="45" t="s">
        <v>237</v>
      </c>
      <c r="C8" s="44"/>
    </row>
    <row r="9" spans="1:3" ht="31.5" x14ac:dyDescent="0.5">
      <c r="A9" s="48" t="s">
        <v>174</v>
      </c>
      <c r="B9" s="45" t="s">
        <v>223</v>
      </c>
      <c r="C9" s="44"/>
    </row>
    <row r="10" spans="1:3" ht="31.5" x14ac:dyDescent="0.5">
      <c r="A10" s="49" t="s">
        <v>224</v>
      </c>
      <c r="B10" s="45" t="s">
        <v>225</v>
      </c>
      <c r="C10" s="44"/>
    </row>
    <row r="11" spans="1:3" ht="31.5" x14ac:dyDescent="0.5">
      <c r="A11" s="49" t="s">
        <v>177</v>
      </c>
      <c r="B11" s="45" t="s">
        <v>226</v>
      </c>
      <c r="C11" s="44"/>
    </row>
    <row r="12" spans="1:3" ht="31.5" x14ac:dyDescent="0.5">
      <c r="A12" s="45" t="s">
        <v>227</v>
      </c>
      <c r="B12" s="45"/>
      <c r="C12" s="44"/>
    </row>
    <row r="13" spans="1:3" ht="31.5" x14ac:dyDescent="0.5">
      <c r="A13" s="44"/>
      <c r="B13" s="44"/>
      <c r="C13" s="44"/>
    </row>
    <row r="14" spans="1:3" ht="31.5" x14ac:dyDescent="0.5">
      <c r="A14" s="50" t="s">
        <v>228</v>
      </c>
      <c r="B14" s="44"/>
      <c r="C14" s="44"/>
    </row>
    <row r="15" spans="1:3" ht="31.5" x14ac:dyDescent="0.5">
      <c r="A15" s="44" t="s">
        <v>233</v>
      </c>
      <c r="B15" s="44"/>
      <c r="C15" s="44"/>
    </row>
    <row r="16" spans="1:3" ht="31.5" x14ac:dyDescent="0.5">
      <c r="A16" s="44" t="s">
        <v>241</v>
      </c>
      <c r="B16" s="44"/>
      <c r="C16" s="44"/>
    </row>
    <row r="17" spans="1:3" ht="31.5" x14ac:dyDescent="0.5">
      <c r="A17" s="44" t="s">
        <v>242</v>
      </c>
      <c r="B17" s="44"/>
      <c r="C17" s="44"/>
    </row>
    <row r="18" spans="1:3" ht="31.5" x14ac:dyDescent="0.5">
      <c r="A18" s="45" t="s">
        <v>243</v>
      </c>
      <c r="B18" s="44"/>
      <c r="C18" s="44"/>
    </row>
    <row r="19" spans="1:3" ht="31.5" x14ac:dyDescent="0.5">
      <c r="A19" s="45" t="s">
        <v>234</v>
      </c>
      <c r="B19" s="44"/>
      <c r="C19" s="44"/>
    </row>
    <row r="20" spans="1:3" ht="31.5" x14ac:dyDescent="0.5">
      <c r="A20" s="45" t="s">
        <v>235</v>
      </c>
      <c r="B20" s="44"/>
      <c r="C20" s="44"/>
    </row>
    <row r="21" spans="1:3" ht="31.5" x14ac:dyDescent="0.5">
      <c r="A21" s="45" t="s">
        <v>244</v>
      </c>
      <c r="B21" s="44"/>
      <c r="C21" s="44"/>
    </row>
    <row r="22" spans="1:3" ht="31.5" x14ac:dyDescent="0.5">
      <c r="A22" s="45" t="s">
        <v>245</v>
      </c>
      <c r="B22" s="44"/>
      <c r="C22" s="44"/>
    </row>
    <row r="23" spans="1:3" ht="31.5" x14ac:dyDescent="0.5">
      <c r="A23" s="51" t="s">
        <v>236</v>
      </c>
      <c r="B23" s="44"/>
      <c r="C23" s="44"/>
    </row>
    <row r="24" spans="1:3" ht="31.5" x14ac:dyDescent="0.5">
      <c r="A24" s="51"/>
      <c r="B24" s="44"/>
      <c r="C24" s="44"/>
    </row>
    <row r="25" spans="1:3" ht="31.5" x14ac:dyDescent="0.5">
      <c r="A25" s="46" t="s">
        <v>229</v>
      </c>
      <c r="B25" s="44"/>
      <c r="C25" s="44"/>
    </row>
    <row r="26" spans="1:3" ht="31.5" x14ac:dyDescent="0.5">
      <c r="A26" s="45" t="s">
        <v>227</v>
      </c>
      <c r="B26" s="44"/>
      <c r="C26" s="44"/>
    </row>
    <row r="27" spans="1:3" ht="31.5" x14ac:dyDescent="0.5">
      <c r="A27" s="44" t="s">
        <v>230</v>
      </c>
      <c r="B27" s="44"/>
      <c r="C27" s="44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N2" sqref="N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162</v>
      </c>
      <c r="B1" t="s">
        <v>163</v>
      </c>
      <c r="C1" t="s">
        <v>164</v>
      </c>
      <c r="D1" t="s">
        <v>169</v>
      </c>
      <c r="E1" t="s">
        <v>168</v>
      </c>
      <c r="F1" t="s">
        <v>178</v>
      </c>
      <c r="G1" t="s">
        <v>185</v>
      </c>
      <c r="H1" t="s">
        <v>191</v>
      </c>
      <c r="I1" t="s">
        <v>192</v>
      </c>
      <c r="J1" t="s">
        <v>170</v>
      </c>
      <c r="K1" t="s">
        <v>188</v>
      </c>
      <c r="L1" t="s">
        <v>171</v>
      </c>
      <c r="M1" t="s">
        <v>213</v>
      </c>
    </row>
    <row r="2" spans="1:1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5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IF(pcr_enzyme=0,"",pcr_enzyme)</f>
        <v>Q5 Master Mix</v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F2" sqref="F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175</v>
      </c>
      <c r="B1" t="s">
        <v>176</v>
      </c>
      <c r="C1" t="s">
        <v>162</v>
      </c>
      <c r="D1" t="s">
        <v>182</v>
      </c>
      <c r="E1" t="s">
        <v>183</v>
      </c>
      <c r="F1" t="s">
        <v>179</v>
      </c>
    </row>
    <row r="2" spans="1:6" x14ac:dyDescent="0.25">
      <c r="A2" t="str">
        <f>IF(LEN(PCR!C3),PCR!C3,"")</f>
        <v/>
      </c>
      <c r="B2" t="str">
        <f>IF(LEN(PCR!D3),PCR!D3,"")</f>
        <v/>
      </c>
      <c r="C2" t="str">
        <f>IF(LEN(PCR!E3)=0,"",exp_id)</f>
        <v/>
      </c>
      <c r="D2" t="str">
        <f>IF(LEN(PCR!E3),PCR!E3,"")</f>
        <v/>
      </c>
      <c r="E2" t="str">
        <f>IF(LEN(PCR!F3),PCR!F3,"")</f>
        <v/>
      </c>
      <c r="F2" t="str">
        <f>PCR!I3</f>
        <v/>
      </c>
    </row>
    <row r="3" spans="1:6" x14ac:dyDescent="0.25">
      <c r="A3" t="str">
        <f>IF(LEN(PCR!C4),PCR!C4,"")</f>
        <v/>
      </c>
      <c r="B3" t="str">
        <f>IF(LEN(PCR!D4),PCR!D4,"")</f>
        <v/>
      </c>
      <c r="C3" t="str">
        <f>IF(LEN(PCR!E4)=0,"",exp_id)</f>
        <v/>
      </c>
      <c r="D3" t="str">
        <f>IF(LEN(PCR!E4),PCR!E4,"")</f>
        <v/>
      </c>
      <c r="E3" t="str">
        <f>IF(LEN(PCR!F4),PCR!F4,"")</f>
        <v/>
      </c>
      <c r="F3" t="str">
        <f>PCR!I4</f>
        <v/>
      </c>
    </row>
    <row r="4" spans="1:6" x14ac:dyDescent="0.25">
      <c r="A4" t="str">
        <f>IF(LEN(PCR!C5),PCR!C5,"")</f>
        <v/>
      </c>
      <c r="B4" t="str">
        <f>IF(LEN(PCR!D5),PCR!D5,"")</f>
        <v/>
      </c>
      <c r="C4" t="str">
        <f>IF(LEN(PCR!E5)=0,"",exp_id)</f>
        <v/>
      </c>
      <c r="D4" t="str">
        <f>IF(LEN(PCR!E5),PCR!E5,"")</f>
        <v/>
      </c>
      <c r="E4" t="str">
        <f>IF(LEN(PCR!F5),PCR!F5,"")</f>
        <v/>
      </c>
      <c r="F4" t="str">
        <f>PCR!I5</f>
        <v/>
      </c>
    </row>
    <row r="5" spans="1:6" x14ac:dyDescent="0.25">
      <c r="A5" t="str">
        <f>IF(LEN(PCR!C6),PCR!C6,"")</f>
        <v/>
      </c>
      <c r="B5" t="str">
        <f>IF(LEN(PCR!D6),PCR!D6,"")</f>
        <v/>
      </c>
      <c r="C5" t="str">
        <f>IF(LEN(PCR!E6)=0,"",exp_id)</f>
        <v/>
      </c>
      <c r="D5" t="str">
        <f>IF(LEN(PCR!E6),PCR!E6,"")</f>
        <v/>
      </c>
      <c r="E5" t="str">
        <f>IF(LEN(PCR!F6),PCR!F6,"")</f>
        <v/>
      </c>
      <c r="F5" t="str">
        <f>PCR!I6</f>
        <v/>
      </c>
    </row>
    <row r="6" spans="1:6" x14ac:dyDescent="0.25">
      <c r="A6" t="str">
        <f>IF(LEN(PCR!C7),PCR!C7,"")</f>
        <v/>
      </c>
      <c r="B6" t="str">
        <f>IF(LEN(PCR!D7),PCR!D7,"")</f>
        <v/>
      </c>
      <c r="C6" t="str">
        <f>IF(LEN(PCR!E7)=0,"",exp_id)</f>
        <v/>
      </c>
      <c r="D6" t="str">
        <f>IF(LEN(PCR!E7),PCR!E7,"")</f>
        <v/>
      </c>
      <c r="E6" t="str">
        <f>IF(LEN(PCR!F7),PCR!F7,"")</f>
        <v/>
      </c>
      <c r="F6" t="str">
        <f>PCR!I7</f>
        <v/>
      </c>
    </row>
    <row r="7" spans="1:6" x14ac:dyDescent="0.25">
      <c r="A7" t="str">
        <f>IF(LEN(PCR!C8),PCR!C8,"")</f>
        <v/>
      </c>
      <c r="B7" t="str">
        <f>IF(LEN(PCR!D8),PCR!D8,"")</f>
        <v/>
      </c>
      <c r="C7" t="str">
        <f>IF(LEN(PCR!E8)=0,"",exp_id)</f>
        <v/>
      </c>
      <c r="D7" t="str">
        <f>IF(LEN(PCR!E8),PCR!E8,"")</f>
        <v/>
      </c>
      <c r="E7" t="str">
        <f>IF(LEN(PCR!F8),PCR!F8,"")</f>
        <v/>
      </c>
      <c r="F7" t="str">
        <f>PCR!I8</f>
        <v/>
      </c>
    </row>
    <row r="8" spans="1:6" x14ac:dyDescent="0.25">
      <c r="A8" t="str">
        <f>IF(LEN(PCR!C9),PCR!C9,"")</f>
        <v/>
      </c>
      <c r="B8" t="str">
        <f>IF(LEN(PCR!D9),PCR!D9,"")</f>
        <v/>
      </c>
      <c r="C8" t="str">
        <f>IF(LEN(PCR!E9)=0,"",exp_id)</f>
        <v/>
      </c>
      <c r="D8" t="str">
        <f>IF(LEN(PCR!E9),PCR!E9,"")</f>
        <v/>
      </c>
      <c r="E8" t="str">
        <f>IF(LEN(PCR!F9),PCR!F9,"")</f>
        <v/>
      </c>
      <c r="F8" t="str">
        <f>PCR!I9</f>
        <v/>
      </c>
    </row>
    <row r="9" spans="1:6" x14ac:dyDescent="0.25">
      <c r="A9" t="str">
        <f>IF(LEN(PCR!C10),PCR!C10,"")</f>
        <v/>
      </c>
      <c r="B9" t="str">
        <f>IF(LEN(PCR!D10),PCR!D10,"")</f>
        <v/>
      </c>
      <c r="C9" t="str">
        <f>IF(LEN(PCR!E10)=0,"",exp_id)</f>
        <v/>
      </c>
      <c r="D9" t="str">
        <f>IF(LEN(PCR!E10),PCR!E10,"")</f>
        <v/>
      </c>
      <c r="E9" t="str">
        <f>IF(LEN(PCR!F10),PCR!F10,"")</f>
        <v/>
      </c>
      <c r="F9" t="str">
        <f>PCR!I10</f>
        <v/>
      </c>
    </row>
    <row r="10" spans="1:6" x14ac:dyDescent="0.25">
      <c r="A10" t="str">
        <f>IF(LEN(PCR!C11),PCR!C11,"")</f>
        <v/>
      </c>
      <c r="B10" t="str">
        <f>IF(LEN(PCR!D11),PCR!D11,"")</f>
        <v/>
      </c>
      <c r="C10" t="str">
        <f>IF(LEN(PCR!E11)=0,"",exp_id)</f>
        <v/>
      </c>
      <c r="D10" t="str">
        <f>IF(LEN(PCR!E11),PCR!E11,"")</f>
        <v/>
      </c>
      <c r="E10" t="str">
        <f>IF(LEN(PCR!F11),PCR!F11,"")</f>
        <v/>
      </c>
      <c r="F10" t="str">
        <f>PCR!I11</f>
        <v/>
      </c>
    </row>
    <row r="11" spans="1:6" x14ac:dyDescent="0.25">
      <c r="A11" t="str">
        <f>IF(LEN(PCR!C12),PCR!C12,"")</f>
        <v/>
      </c>
      <c r="B11" t="str">
        <f>IF(LEN(PCR!D12),PCR!D12,"")</f>
        <v/>
      </c>
      <c r="C11" t="str">
        <f>IF(LEN(PCR!E12)=0,"",exp_id)</f>
        <v/>
      </c>
      <c r="D11" t="str">
        <f>IF(LEN(PCR!E12),PCR!E12,"")</f>
        <v/>
      </c>
      <c r="E11" t="str">
        <f>IF(LEN(PCR!F12),PCR!F12,"")</f>
        <v/>
      </c>
      <c r="F11" t="str">
        <f>PCR!I12</f>
        <v/>
      </c>
    </row>
    <row r="12" spans="1:6" x14ac:dyDescent="0.25">
      <c r="A12" t="str">
        <f>IF(LEN(PCR!C13),PCR!C13,"")</f>
        <v/>
      </c>
      <c r="B12" t="str">
        <f>IF(LEN(PCR!D13),PCR!D13,"")</f>
        <v/>
      </c>
      <c r="C12" t="str">
        <f>IF(LEN(PCR!E13)=0,"",exp_id)</f>
        <v/>
      </c>
      <c r="D12" t="str">
        <f>IF(LEN(PCR!E13),PCR!E13,"")</f>
        <v/>
      </c>
      <c r="E12" t="str">
        <f>IF(LEN(PCR!F13),PCR!F13,"")</f>
        <v/>
      </c>
      <c r="F12" t="str">
        <f>PCR!I13</f>
        <v/>
      </c>
    </row>
    <row r="13" spans="1:6" x14ac:dyDescent="0.25">
      <c r="A13" t="str">
        <f>IF(LEN(PCR!C14),PCR!C14,"")</f>
        <v/>
      </c>
      <c r="B13" t="str">
        <f>IF(LEN(PCR!D14),PCR!D14,"")</f>
        <v/>
      </c>
      <c r="C13" t="str">
        <f>IF(LEN(PCR!E14)=0,"",exp_id)</f>
        <v/>
      </c>
      <c r="D13" t="str">
        <f>IF(LEN(PCR!E14),PCR!E14,"")</f>
        <v/>
      </c>
      <c r="E13" t="str">
        <f>IF(LEN(PCR!F14),PCR!F14,"")</f>
        <v/>
      </c>
      <c r="F13" t="str">
        <f>PCR!I14</f>
        <v/>
      </c>
    </row>
    <row r="14" spans="1:6" x14ac:dyDescent="0.25">
      <c r="A14" t="str">
        <f>IF(LEN(PCR!C15),PCR!C15,"")</f>
        <v/>
      </c>
      <c r="B14" t="str">
        <f>IF(LEN(PCR!D15),PCR!D15,"")</f>
        <v/>
      </c>
      <c r="C14" t="str">
        <f>IF(LEN(PCR!E15)=0,"",exp_id)</f>
        <v/>
      </c>
      <c r="D14" t="str">
        <f>IF(LEN(PCR!E15),PCR!E15,"")</f>
        <v/>
      </c>
      <c r="E14" t="str">
        <f>IF(LEN(PCR!F15),PCR!F15,"")</f>
        <v/>
      </c>
      <c r="F14" t="str">
        <f>PCR!I15</f>
        <v/>
      </c>
    </row>
    <row r="15" spans="1:6" x14ac:dyDescent="0.25">
      <c r="A15" t="str">
        <f>IF(LEN(PCR!C16),PCR!C16,"")</f>
        <v/>
      </c>
      <c r="B15" t="str">
        <f>IF(LEN(PCR!D16),PCR!D16,"")</f>
        <v/>
      </c>
      <c r="C15" t="str">
        <f>IF(LEN(PCR!E16)=0,"",exp_id)</f>
        <v/>
      </c>
      <c r="D15" t="str">
        <f>IF(LEN(PCR!E16),PCR!E16,"")</f>
        <v/>
      </c>
      <c r="E15" t="str">
        <f>IF(LEN(PCR!F16),PCR!F16,"")</f>
        <v/>
      </c>
      <c r="F15" t="str">
        <f>PCR!I16</f>
        <v/>
      </c>
    </row>
    <row r="16" spans="1:6" x14ac:dyDescent="0.25">
      <c r="A16" t="str">
        <f>IF(LEN(PCR!C17),PCR!C17,"")</f>
        <v/>
      </c>
      <c r="B16" t="str">
        <f>IF(LEN(PCR!D17),PCR!D17,"")</f>
        <v/>
      </c>
      <c r="C16" t="str">
        <f>IF(LEN(PCR!E17)=0,"",exp_id)</f>
        <v/>
      </c>
      <c r="D16" t="str">
        <f>IF(LEN(PCR!E17),PCR!E17,"")</f>
        <v/>
      </c>
      <c r="E16" t="str">
        <f>IF(LEN(PCR!F17),PCR!F17,"")</f>
        <v/>
      </c>
      <c r="F16" t="str">
        <f>PCR!I17</f>
        <v/>
      </c>
    </row>
    <row r="17" spans="1:6" x14ac:dyDescent="0.25">
      <c r="A17" t="str">
        <f>IF(LEN(PCR!C18),PCR!C18,"")</f>
        <v/>
      </c>
      <c r="B17" t="str">
        <f>IF(LEN(PCR!D18),PCR!D18,"")</f>
        <v/>
      </c>
      <c r="C17" t="str">
        <f>IF(LEN(PCR!E18)=0,"",exp_id)</f>
        <v/>
      </c>
      <c r="D17" t="str">
        <f>IF(LEN(PCR!E18),PCR!E18,"")</f>
        <v/>
      </c>
      <c r="E17" t="str">
        <f>IF(LEN(PCR!F18),PCR!F18,"")</f>
        <v/>
      </c>
      <c r="F17" t="str">
        <f>PCR!I18</f>
        <v/>
      </c>
    </row>
    <row r="18" spans="1:6" x14ac:dyDescent="0.25">
      <c r="A18" t="str">
        <f>IF(LEN(PCR!C19),PCR!C19,"")</f>
        <v/>
      </c>
      <c r="B18" t="str">
        <f>IF(LEN(PCR!D19),PCR!D19,"")</f>
        <v/>
      </c>
      <c r="C18" t="str">
        <f>IF(LEN(PCR!E19)=0,"",exp_id)</f>
        <v/>
      </c>
      <c r="D18" t="str">
        <f>IF(LEN(PCR!E19),PCR!E19,"")</f>
        <v/>
      </c>
      <c r="E18" t="str">
        <f>IF(LEN(PCR!F19),PCR!F19,"")</f>
        <v/>
      </c>
      <c r="F18" t="str">
        <f>PCR!I19</f>
        <v/>
      </c>
    </row>
    <row r="19" spans="1:6" x14ac:dyDescent="0.25">
      <c r="A19" t="str">
        <f>IF(LEN(PCR!C20),PCR!C20,"")</f>
        <v/>
      </c>
      <c r="B19" t="str">
        <f>IF(LEN(PCR!D20),PCR!D20,"")</f>
        <v/>
      </c>
      <c r="C19" t="str">
        <f>IF(LEN(PCR!E20)=0,"",exp_id)</f>
        <v/>
      </c>
      <c r="D19" t="str">
        <f>IF(LEN(PCR!E20),PCR!E20,"")</f>
        <v/>
      </c>
      <c r="E19" t="str">
        <f>IF(LEN(PCR!F20),PCR!F20,"")</f>
        <v/>
      </c>
      <c r="F19" t="str">
        <f>PCR!I20</f>
        <v/>
      </c>
    </row>
    <row r="20" spans="1:6" x14ac:dyDescent="0.25">
      <c r="A20" t="str">
        <f>IF(LEN(PCR!C21),PCR!C21,"")</f>
        <v/>
      </c>
      <c r="B20" t="str">
        <f>IF(LEN(PCR!D21),PCR!D21,"")</f>
        <v/>
      </c>
      <c r="C20" t="str">
        <f>IF(LEN(PCR!E21)=0,"",exp_id)</f>
        <v/>
      </c>
      <c r="D20" t="str">
        <f>IF(LEN(PCR!E21),PCR!E21,"")</f>
        <v/>
      </c>
      <c r="E20" t="str">
        <f>IF(LEN(PCR!F21),PCR!F21,"")</f>
        <v/>
      </c>
      <c r="F20" t="str">
        <f>PCR!I21</f>
        <v/>
      </c>
    </row>
    <row r="21" spans="1:6" x14ac:dyDescent="0.25">
      <c r="A21" t="str">
        <f>IF(LEN(PCR!C22),PCR!C22,"")</f>
        <v/>
      </c>
      <c r="B21" t="str">
        <f>IF(LEN(PCR!D22),PCR!D22,"")</f>
        <v/>
      </c>
      <c r="C21" t="str">
        <f>IF(LEN(PCR!E22)=0,"",exp_id)</f>
        <v/>
      </c>
      <c r="D21" t="str">
        <f>IF(LEN(PCR!E22),PCR!E22,"")</f>
        <v/>
      </c>
      <c r="E21" t="str">
        <f>IF(LEN(PCR!F22),PCR!F22,"")</f>
        <v/>
      </c>
      <c r="F21" t="str">
        <f>PCR!I22</f>
        <v/>
      </c>
    </row>
    <row r="22" spans="1:6" x14ac:dyDescent="0.25">
      <c r="A22" t="str">
        <f>IF(LEN(PCR!C23),PCR!C23,"")</f>
        <v/>
      </c>
      <c r="B22" t="str">
        <f>IF(LEN(PCR!D23),PCR!D23,"")</f>
        <v/>
      </c>
      <c r="C22" t="str">
        <f>IF(LEN(PCR!E23)=0,"",exp_id)</f>
        <v/>
      </c>
      <c r="D22" t="str">
        <f>IF(LEN(PCR!E23),PCR!E23,"")</f>
        <v/>
      </c>
      <c r="E22" t="str">
        <f>IF(LEN(PCR!F23),PCR!F23,"")</f>
        <v/>
      </c>
      <c r="F22" t="str">
        <f>PCR!I23</f>
        <v/>
      </c>
    </row>
    <row r="23" spans="1:6" x14ac:dyDescent="0.25">
      <c r="A23" t="str">
        <f>IF(LEN(PCR!C24),PCR!C24,"")</f>
        <v/>
      </c>
      <c r="B23" t="str">
        <f>IF(LEN(PCR!D24),PCR!D24,"")</f>
        <v/>
      </c>
      <c r="C23" t="str">
        <f>IF(LEN(PCR!E24)=0,"",exp_id)</f>
        <v/>
      </c>
      <c r="D23" t="str">
        <f>IF(LEN(PCR!E24),PCR!E24,"")</f>
        <v/>
      </c>
      <c r="E23" t="str">
        <f>IF(LEN(PCR!F24),PCR!F24,"")</f>
        <v/>
      </c>
      <c r="F23" t="str">
        <f>PCR!I24</f>
        <v/>
      </c>
    </row>
    <row r="24" spans="1:6" x14ac:dyDescent="0.25">
      <c r="A24" t="str">
        <f>IF(LEN(PCR!C25),PCR!C25,"")</f>
        <v/>
      </c>
      <c r="B24" t="str">
        <f>IF(LEN(PCR!D25),PCR!D25,"")</f>
        <v/>
      </c>
      <c r="C24" t="str">
        <f>IF(LEN(PCR!E25)=0,"",exp_id)</f>
        <v/>
      </c>
      <c r="D24" t="str">
        <f>IF(LEN(PCR!E25),PCR!E25,"")</f>
        <v/>
      </c>
      <c r="E24" t="str">
        <f>IF(LEN(PCR!F25),PCR!F25,"")</f>
        <v/>
      </c>
      <c r="F24" t="str">
        <f>PCR!I25</f>
        <v/>
      </c>
    </row>
    <row r="25" spans="1:6" x14ac:dyDescent="0.25">
      <c r="A25" t="str">
        <f>IF(LEN(PCR!C26),PCR!C26,"")</f>
        <v/>
      </c>
      <c r="B25" t="str">
        <f>IF(LEN(PCR!D26),PCR!D26,"")</f>
        <v/>
      </c>
      <c r="C25" t="str">
        <f>IF(LEN(PCR!E26)=0,"",exp_id)</f>
        <v/>
      </c>
      <c r="D25" t="str">
        <f>IF(LEN(PCR!E26),PCR!E26,"")</f>
        <v/>
      </c>
      <c r="E25" t="str">
        <f>IF(LEN(PCR!F26),PCR!F26,"")</f>
        <v/>
      </c>
      <c r="F25" t="str">
        <f>PCR!I26</f>
        <v/>
      </c>
    </row>
    <row r="26" spans="1:6" x14ac:dyDescent="0.25">
      <c r="A26" t="str">
        <f>IF(LEN(PCR!C27),PCR!C27,"")</f>
        <v/>
      </c>
      <c r="B26" t="str">
        <f>IF(LEN(PCR!D27),PCR!D27,"")</f>
        <v/>
      </c>
      <c r="C26" t="str">
        <f>IF(LEN(PCR!E27)=0,"",exp_id)</f>
        <v/>
      </c>
      <c r="D26" t="str">
        <f>IF(LEN(PCR!E27),PCR!E27,"")</f>
        <v/>
      </c>
      <c r="E26" t="str">
        <f>IF(LEN(PCR!F27),PCR!F27,"")</f>
        <v/>
      </c>
      <c r="F26" t="str">
        <f>PCR!I27</f>
        <v/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2024-06-05T08:47:42Z</dcterms:modified>
</cp:coreProperties>
</file>