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resources\templates\"/>
    </mc:Choice>
  </mc:AlternateContent>
  <xr:revisionPtr revIDLastSave="0" documentId="13_ncr:1_{749AE46F-F701-4632-A4B3-3CFE6D89D588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Assay!$C$13</definedName>
    <definedName name="exp_rxns">Assay!$C$11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notes">Assay!$C$13</definedName>
    <definedName name="swga_rxnvol">Assay!$C$12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  <c r="D2" i="10"/>
  <c r="J2" i="10"/>
  <c r="I2" i="10"/>
  <c r="H2" i="10"/>
  <c r="G2" i="10"/>
  <c r="F2" i="10"/>
  <c r="C2" i="10" l="1"/>
  <c r="B2" i="10"/>
  <c r="A2" i="10"/>
  <c r="A27" i="6"/>
  <c r="D19" i="6"/>
  <c r="D24" i="6" s="1"/>
  <c r="G25" i="6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18" i="6"/>
  <c r="C9" i="6"/>
  <c r="C5" i="6"/>
  <c r="C6" i="6" s="1"/>
  <c r="C10" i="6" s="1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M33" i="6"/>
  <c r="L33" i="6"/>
  <c r="K33" i="6"/>
  <c r="J33" i="6"/>
  <c r="I33" i="6"/>
  <c r="H33" i="6"/>
  <c r="G33" i="6"/>
  <c r="F33" i="6"/>
  <c r="E33" i="6"/>
  <c r="D33" i="6"/>
  <c r="C33" i="6"/>
  <c r="B33" i="6"/>
  <c r="A17" i="6" l="1"/>
  <c r="A97" i="11"/>
  <c r="E97" i="11"/>
  <c r="A28" i="11"/>
  <c r="E28" i="11"/>
  <c r="A29" i="11"/>
  <c r="E29" i="11"/>
  <c r="A30" i="11"/>
  <c r="E30" i="11"/>
  <c r="A31" i="11"/>
  <c r="E31" i="11"/>
  <c r="A32" i="11"/>
  <c r="E32" i="11"/>
  <c r="A33" i="11"/>
  <c r="E33" i="11"/>
  <c r="A34" i="11"/>
  <c r="E34" i="11"/>
  <c r="A35" i="11"/>
  <c r="E35" i="11"/>
  <c r="A36" i="11"/>
  <c r="E36" i="11"/>
  <c r="A37" i="11"/>
  <c r="E37" i="11"/>
  <c r="A38" i="11"/>
  <c r="E38" i="11"/>
  <c r="A39" i="11"/>
  <c r="E39" i="11"/>
  <c r="A40" i="11"/>
  <c r="E40" i="11"/>
  <c r="A41" i="11"/>
  <c r="E41" i="11"/>
  <c r="A42" i="11"/>
  <c r="E42" i="11"/>
  <c r="A43" i="11"/>
  <c r="E43" i="11"/>
  <c r="A44" i="11"/>
  <c r="E44" i="11"/>
  <c r="A45" i="11"/>
  <c r="E45" i="11"/>
  <c r="A46" i="11"/>
  <c r="E46" i="11"/>
  <c r="A47" i="11"/>
  <c r="E47" i="11"/>
  <c r="A48" i="11"/>
  <c r="E48" i="11"/>
  <c r="A49" i="11"/>
  <c r="E49" i="11"/>
  <c r="A50" i="11"/>
  <c r="E50" i="11"/>
  <c r="A51" i="11"/>
  <c r="E51" i="11"/>
  <c r="A52" i="11"/>
  <c r="E52" i="11"/>
  <c r="A53" i="11"/>
  <c r="E53" i="11"/>
  <c r="A54" i="11"/>
  <c r="E54" i="11"/>
  <c r="A55" i="11"/>
  <c r="E55" i="11"/>
  <c r="A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E64" i="11"/>
  <c r="A65" i="11"/>
  <c r="E65" i="11"/>
  <c r="A66" i="11"/>
  <c r="E66" i="11"/>
  <c r="A67" i="11"/>
  <c r="E67" i="11"/>
  <c r="A68" i="11"/>
  <c r="E68" i="11"/>
  <c r="A69" i="11"/>
  <c r="E69" i="11"/>
  <c r="A70" i="11"/>
  <c r="E70" i="11"/>
  <c r="A71" i="11"/>
  <c r="E71" i="11"/>
  <c r="A72" i="11"/>
  <c r="E72" i="11"/>
  <c r="A73" i="11"/>
  <c r="E73" i="11"/>
  <c r="A74" i="11"/>
  <c r="E74" i="11"/>
  <c r="A75" i="11"/>
  <c r="E75" i="11"/>
  <c r="A76" i="11"/>
  <c r="E76" i="11"/>
  <c r="A77" i="11"/>
  <c r="E77" i="11"/>
  <c r="A78" i="11"/>
  <c r="E78" i="11"/>
  <c r="A79" i="11"/>
  <c r="E79" i="11"/>
  <c r="A80" i="11"/>
  <c r="E80" i="11"/>
  <c r="A81" i="11"/>
  <c r="E81" i="11"/>
  <c r="A82" i="11"/>
  <c r="E82" i="11"/>
  <c r="A83" i="11"/>
  <c r="E83" i="11"/>
  <c r="A84" i="11"/>
  <c r="E84" i="11"/>
  <c r="A85" i="11"/>
  <c r="E85" i="11"/>
  <c r="A86" i="11"/>
  <c r="E86" i="11"/>
  <c r="A87" i="11"/>
  <c r="E87" i="11"/>
  <c r="A88" i="11"/>
  <c r="E88" i="11"/>
  <c r="A89" i="11"/>
  <c r="E89" i="11"/>
  <c r="A90" i="11"/>
  <c r="E90" i="11"/>
  <c r="A91" i="11"/>
  <c r="E91" i="11"/>
  <c r="A92" i="11"/>
  <c r="E92" i="11"/>
  <c r="A93" i="11"/>
  <c r="E93" i="11"/>
  <c r="A94" i="11"/>
  <c r="E94" i="11"/>
  <c r="A95" i="11"/>
  <c r="E95" i="11"/>
  <c r="A96" i="11"/>
  <c r="E96" i="11"/>
  <c r="A3" i="11"/>
  <c r="E3" i="11"/>
  <c r="A4" i="11"/>
  <c r="E4" i="11"/>
  <c r="A5" i="11"/>
  <c r="E5" i="11"/>
  <c r="A6" i="11"/>
  <c r="E6" i="11"/>
  <c r="A7" i="11"/>
  <c r="E7" i="11"/>
  <c r="A8" i="11"/>
  <c r="E8" i="11"/>
  <c r="A9" i="11"/>
  <c r="E9" i="11"/>
  <c r="A10" i="11"/>
  <c r="E10" i="11"/>
  <c r="A11" i="11"/>
  <c r="E11" i="11"/>
  <c r="A12" i="11"/>
  <c r="E12" i="11"/>
  <c r="A13" i="11"/>
  <c r="E13" i="11"/>
  <c r="A14" i="11"/>
  <c r="E14" i="11"/>
  <c r="A15" i="11"/>
  <c r="E15" i="11"/>
  <c r="A16" i="11"/>
  <c r="E16" i="11"/>
  <c r="A17" i="11"/>
  <c r="E17" i="11"/>
  <c r="A18" i="11"/>
  <c r="E18" i="11"/>
  <c r="A19" i="11"/>
  <c r="E19" i="11"/>
  <c r="A20" i="11"/>
  <c r="E20" i="11"/>
  <c r="A21" i="11"/>
  <c r="E21" i="11"/>
  <c r="A22" i="11"/>
  <c r="E22" i="11"/>
  <c r="A23" i="11"/>
  <c r="E23" i="11"/>
  <c r="A24" i="11"/>
  <c r="E24" i="11"/>
  <c r="A25" i="11"/>
  <c r="E25" i="11"/>
  <c r="A26" i="11"/>
  <c r="E26" i="11"/>
  <c r="A27" i="11"/>
  <c r="E27" i="11"/>
  <c r="A2" i="11"/>
  <c r="E2" i="11"/>
  <c r="I3" i="1" l="1"/>
  <c r="F2" i="11" s="1"/>
  <c r="I4" i="1"/>
  <c r="F3" i="11" s="1"/>
  <c r="I5" i="1"/>
  <c r="F4" i="11" s="1"/>
  <c r="I6" i="1"/>
  <c r="F5" i="11" s="1"/>
  <c r="I7" i="1"/>
  <c r="F6" i="11" s="1"/>
  <c r="I8" i="1"/>
  <c r="F7" i="11" s="1"/>
  <c r="I9" i="1"/>
  <c r="F8" i="11" s="1"/>
  <c r="I10" i="1"/>
  <c r="F9" i="11" s="1"/>
  <c r="I11" i="1"/>
  <c r="F10" i="11" s="1"/>
  <c r="I12" i="1"/>
  <c r="F11" i="11" s="1"/>
  <c r="I13" i="1"/>
  <c r="F12" i="11" s="1"/>
  <c r="I14" i="1"/>
  <c r="F13" i="11" s="1"/>
  <c r="I15" i="1"/>
  <c r="F14" i="11" s="1"/>
  <c r="I16" i="1"/>
  <c r="F15" i="11" s="1"/>
  <c r="I17" i="1"/>
  <c r="F16" i="11" s="1"/>
  <c r="I18" i="1"/>
  <c r="F17" i="11" s="1"/>
  <c r="I19" i="1"/>
  <c r="F18" i="11" s="1"/>
  <c r="I20" i="1"/>
  <c r="F19" i="11" s="1"/>
  <c r="I21" i="1"/>
  <c r="F20" i="11" s="1"/>
  <c r="I22" i="1"/>
  <c r="F21" i="11" s="1"/>
  <c r="I23" i="1"/>
  <c r="F22" i="11" s="1"/>
  <c r="I24" i="1"/>
  <c r="F23" i="11" s="1"/>
  <c r="I25" i="1"/>
  <c r="F24" i="11" s="1"/>
  <c r="I26" i="1"/>
  <c r="F25" i="11" s="1"/>
  <c r="I27" i="1"/>
  <c r="F26" i="11" s="1"/>
  <c r="I28" i="1"/>
  <c r="F27" i="11" s="1"/>
  <c r="I29" i="1"/>
  <c r="F28" i="11" s="1"/>
  <c r="I30" i="1"/>
  <c r="F29" i="11" s="1"/>
  <c r="I31" i="1"/>
  <c r="F30" i="11" s="1"/>
  <c r="I32" i="1"/>
  <c r="F31" i="11" s="1"/>
  <c r="I33" i="1"/>
  <c r="F32" i="11" s="1"/>
  <c r="I34" i="1"/>
  <c r="F33" i="11" s="1"/>
  <c r="I35" i="1"/>
  <c r="F34" i="11" s="1"/>
  <c r="I36" i="1"/>
  <c r="F35" i="11" s="1"/>
  <c r="I37" i="1"/>
  <c r="F36" i="11" s="1"/>
  <c r="I38" i="1"/>
  <c r="F37" i="11" s="1"/>
  <c r="I39" i="1"/>
  <c r="F38" i="11" s="1"/>
  <c r="I40" i="1"/>
  <c r="F39" i="11" s="1"/>
  <c r="I41" i="1"/>
  <c r="F40" i="11" s="1"/>
  <c r="I42" i="1"/>
  <c r="F41" i="11" s="1"/>
  <c r="I43" i="1"/>
  <c r="F42" i="11" s="1"/>
  <c r="I44" i="1"/>
  <c r="F43" i="11" s="1"/>
  <c r="I45" i="1"/>
  <c r="F44" i="11" s="1"/>
  <c r="I46" i="1"/>
  <c r="F45" i="11" s="1"/>
  <c r="I47" i="1"/>
  <c r="F46" i="11" s="1"/>
  <c r="I48" i="1"/>
  <c r="F47" i="11" s="1"/>
  <c r="I49" i="1"/>
  <c r="F48" i="11" s="1"/>
  <c r="I50" i="1"/>
  <c r="F49" i="11" s="1"/>
  <c r="I51" i="1"/>
  <c r="F50" i="11" s="1"/>
  <c r="I52" i="1"/>
  <c r="F51" i="11" s="1"/>
  <c r="I53" i="1"/>
  <c r="F52" i="11" s="1"/>
  <c r="I54" i="1"/>
  <c r="F53" i="11" s="1"/>
  <c r="I55" i="1"/>
  <c r="F54" i="11" s="1"/>
  <c r="I56" i="1"/>
  <c r="F55" i="11" s="1"/>
  <c r="I57" i="1"/>
  <c r="F56" i="11" s="1"/>
  <c r="I58" i="1"/>
  <c r="F57" i="11" s="1"/>
  <c r="I59" i="1"/>
  <c r="F58" i="11" s="1"/>
  <c r="I60" i="1"/>
  <c r="F59" i="11" s="1"/>
  <c r="I61" i="1"/>
  <c r="F60" i="11" s="1"/>
  <c r="I62" i="1"/>
  <c r="F61" i="11" s="1"/>
  <c r="I63" i="1"/>
  <c r="F62" i="11" s="1"/>
  <c r="I64" i="1"/>
  <c r="F63" i="11" s="1"/>
  <c r="I65" i="1"/>
  <c r="F64" i="11" s="1"/>
  <c r="I66" i="1"/>
  <c r="F65" i="11" s="1"/>
  <c r="I67" i="1"/>
  <c r="F66" i="11" s="1"/>
  <c r="I68" i="1"/>
  <c r="F67" i="11" s="1"/>
  <c r="I69" i="1"/>
  <c r="F68" i="11" s="1"/>
  <c r="I70" i="1"/>
  <c r="F69" i="11" s="1"/>
  <c r="I71" i="1"/>
  <c r="F70" i="11" s="1"/>
  <c r="I72" i="1"/>
  <c r="F71" i="11" s="1"/>
  <c r="I73" i="1"/>
  <c r="F72" i="11" s="1"/>
  <c r="I74" i="1"/>
  <c r="F73" i="11" s="1"/>
  <c r="I75" i="1"/>
  <c r="F74" i="11" s="1"/>
  <c r="I76" i="1"/>
  <c r="F75" i="11" s="1"/>
  <c r="I77" i="1"/>
  <c r="F76" i="11" s="1"/>
  <c r="I78" i="1"/>
  <c r="F77" i="11" s="1"/>
  <c r="I79" i="1"/>
  <c r="F78" i="11" s="1"/>
  <c r="I80" i="1"/>
  <c r="F79" i="11" s="1"/>
  <c r="I81" i="1"/>
  <c r="F80" i="11" s="1"/>
  <c r="I82" i="1"/>
  <c r="F81" i="11" s="1"/>
  <c r="I83" i="1"/>
  <c r="F82" i="11" s="1"/>
  <c r="I84" i="1"/>
  <c r="F83" i="11" s="1"/>
  <c r="I85" i="1"/>
  <c r="F84" i="11" s="1"/>
  <c r="I86" i="1"/>
  <c r="F85" i="11" s="1"/>
  <c r="I87" i="1"/>
  <c r="F86" i="11" s="1"/>
  <c r="I88" i="1"/>
  <c r="F87" i="11" s="1"/>
  <c r="I89" i="1"/>
  <c r="F88" i="11" s="1"/>
  <c r="I90" i="1"/>
  <c r="F89" i="11" s="1"/>
  <c r="I91" i="1"/>
  <c r="F90" i="11" s="1"/>
  <c r="I92" i="1"/>
  <c r="F91" i="11" s="1"/>
  <c r="I93" i="1"/>
  <c r="F92" i="11" s="1"/>
  <c r="I94" i="1"/>
  <c r="F93" i="11" s="1"/>
  <c r="I95" i="1"/>
  <c r="F94" i="11" s="1"/>
  <c r="I96" i="1"/>
  <c r="F95" i="11" s="1"/>
  <c r="I97" i="1"/>
  <c r="F96" i="11" s="1"/>
  <c r="I98" i="1"/>
  <c r="F97" i="11" s="1"/>
  <c r="F19" i="6"/>
  <c r="F23" i="6"/>
  <c r="F24" i="6"/>
  <c r="F21" i="6"/>
  <c r="F20" i="6"/>
  <c r="F22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C10" i="11" l="1"/>
  <c r="D10" i="11"/>
  <c r="C11" i="11"/>
  <c r="D11" i="11"/>
  <c r="C6" i="11"/>
  <c r="D6" i="11"/>
  <c r="C4" i="11"/>
  <c r="D4" i="11"/>
  <c r="C5" i="11"/>
  <c r="D5" i="11"/>
  <c r="C2" i="11"/>
  <c r="D2" i="11"/>
  <c r="C3" i="11"/>
  <c r="D3" i="11"/>
  <c r="C8" i="11"/>
  <c r="D8" i="11"/>
  <c r="C9" i="11"/>
  <c r="D9" i="11"/>
  <c r="C7" i="11"/>
  <c r="D7" i="11"/>
  <c r="C14" i="11"/>
  <c r="D14" i="11"/>
  <c r="C55" i="11"/>
  <c r="D55" i="11"/>
  <c r="C32" i="11"/>
  <c r="D32" i="11"/>
  <c r="C96" i="11"/>
  <c r="D96" i="11"/>
  <c r="C18" i="11"/>
  <c r="D18" i="11"/>
  <c r="C59" i="11"/>
  <c r="D59" i="11"/>
  <c r="C13" i="11"/>
  <c r="D13" i="11"/>
  <c r="C54" i="11"/>
  <c r="D54" i="11"/>
  <c r="C95" i="11"/>
  <c r="D95" i="11"/>
  <c r="C49" i="11"/>
  <c r="D49" i="11"/>
  <c r="C30" i="11"/>
  <c r="D30" i="11"/>
  <c r="C71" i="11"/>
  <c r="D71" i="11"/>
  <c r="C25" i="11"/>
  <c r="D25" i="11"/>
  <c r="C34" i="11"/>
  <c r="D34" i="11"/>
  <c r="C43" i="11"/>
  <c r="D43" i="11"/>
  <c r="C20" i="11"/>
  <c r="D20" i="11"/>
  <c r="C84" i="11"/>
  <c r="D84" i="11"/>
  <c r="C61" i="11"/>
  <c r="D61" i="11"/>
  <c r="C38" i="11"/>
  <c r="D38" i="11"/>
  <c r="C15" i="11"/>
  <c r="D15" i="11"/>
  <c r="C79" i="11"/>
  <c r="D79" i="11"/>
  <c r="C56" i="11"/>
  <c r="D56" i="11"/>
  <c r="C33" i="11"/>
  <c r="D33" i="11"/>
  <c r="C97" i="11"/>
  <c r="D97" i="11"/>
  <c r="C50" i="11"/>
  <c r="D50" i="11"/>
  <c r="C91" i="11"/>
  <c r="D91" i="11"/>
  <c r="C45" i="11"/>
  <c r="D45" i="11"/>
  <c r="C86" i="11"/>
  <c r="D86" i="11"/>
  <c r="C40" i="11"/>
  <c r="D40" i="11"/>
  <c r="C81" i="11"/>
  <c r="D81" i="11"/>
  <c r="C58" i="11"/>
  <c r="D58" i="11"/>
  <c r="C35" i="11"/>
  <c r="D35" i="11"/>
  <c r="C12" i="11"/>
  <c r="D12" i="11"/>
  <c r="C76" i="11"/>
  <c r="D76" i="11"/>
  <c r="C85" i="11"/>
  <c r="D85" i="11"/>
  <c r="C39" i="11"/>
  <c r="D39" i="11"/>
  <c r="C80" i="11"/>
  <c r="D80" i="11"/>
  <c r="C42" i="11"/>
  <c r="D42" i="11"/>
  <c r="C19" i="11"/>
  <c r="D19" i="11"/>
  <c r="C83" i="11"/>
  <c r="D83" i="11"/>
  <c r="C60" i="11"/>
  <c r="D60" i="11"/>
  <c r="C37" i="11"/>
  <c r="D37" i="11"/>
  <c r="C78" i="11"/>
  <c r="D78" i="11"/>
  <c r="C66" i="11"/>
  <c r="D66" i="11"/>
  <c r="C75" i="11"/>
  <c r="D75" i="11"/>
  <c r="C52" i="11"/>
  <c r="D52" i="11"/>
  <c r="C29" i="11"/>
  <c r="D29" i="11"/>
  <c r="C93" i="11"/>
  <c r="D93" i="11"/>
  <c r="C70" i="11"/>
  <c r="D70" i="11"/>
  <c r="C47" i="11"/>
  <c r="D47" i="11"/>
  <c r="C24" i="11"/>
  <c r="D24" i="11"/>
  <c r="C88" i="11"/>
  <c r="D88" i="11"/>
  <c r="C65" i="11"/>
  <c r="D65" i="11"/>
  <c r="C73" i="11"/>
  <c r="D73" i="11"/>
  <c r="C27" i="11"/>
  <c r="D27" i="11"/>
  <c r="C68" i="11"/>
  <c r="D68" i="11"/>
  <c r="C22" i="11"/>
  <c r="D22" i="11"/>
  <c r="C63" i="11"/>
  <c r="D63" i="11"/>
  <c r="C17" i="11"/>
  <c r="D17" i="11"/>
  <c r="C26" i="11"/>
  <c r="D26" i="11"/>
  <c r="C90" i="11"/>
  <c r="D90" i="11"/>
  <c r="C67" i="11"/>
  <c r="D67" i="11"/>
  <c r="C44" i="11"/>
  <c r="D44" i="11"/>
  <c r="C53" i="11"/>
  <c r="D53" i="11"/>
  <c r="C62" i="11"/>
  <c r="D62" i="11"/>
  <c r="C16" i="11"/>
  <c r="D16" i="11"/>
  <c r="C57" i="11"/>
  <c r="D57" i="11"/>
  <c r="C74" i="11"/>
  <c r="D74" i="11"/>
  <c r="C51" i="11"/>
  <c r="D51" i="11"/>
  <c r="C28" i="11"/>
  <c r="D28" i="11"/>
  <c r="C92" i="11"/>
  <c r="D92" i="11"/>
  <c r="C69" i="11"/>
  <c r="D69" i="11"/>
  <c r="C46" i="11"/>
  <c r="D46" i="11"/>
  <c r="C23" i="11"/>
  <c r="D23" i="11"/>
  <c r="C87" i="11"/>
  <c r="D87" i="11"/>
  <c r="C64" i="11"/>
  <c r="D64" i="11"/>
  <c r="C41" i="11"/>
  <c r="D41" i="11"/>
  <c r="C82" i="11"/>
  <c r="D82" i="11"/>
  <c r="C36" i="11"/>
  <c r="D36" i="11"/>
  <c r="C77" i="11"/>
  <c r="D77" i="11"/>
  <c r="C31" i="11"/>
  <c r="D31" i="11"/>
  <c r="C72" i="11"/>
  <c r="D72" i="11"/>
  <c r="C21" i="11"/>
  <c r="D21" i="11"/>
  <c r="C94" i="11"/>
  <c r="D94" i="11"/>
  <c r="C48" i="11"/>
  <c r="D48" i="11"/>
  <c r="C89" i="11"/>
  <c r="D89" i="11"/>
</calcChain>
</file>

<file path=xl/sharedStrings.xml><?xml version="1.0" encoding="utf-8"?>
<sst xmlns="http://schemas.openxmlformats.org/spreadsheetml/2006/main" count="241" uniqueCount="233">
  <si>
    <t>ng</t>
  </si>
  <si>
    <t>Assumptions</t>
  </si>
  <si>
    <t>SWGA</t>
  </si>
  <si>
    <t>10mM dNTP</t>
  </si>
  <si>
    <t>Phi29 (10U)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</si>
  <si>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</si>
  <si>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</si>
  <si>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</si>
  <si>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</si>
  <si>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</si>
  <si>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</si>
  <si>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</si>
  <si>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</si>
  <si>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</si>
  <si>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</si>
  <si>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</si>
  <si>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</si>
  <si>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</si>
  <si>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</si>
  <si>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</si>
  <si>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</si>
  <si>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</si>
  <si>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</si>
  <si>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</si>
  <si>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</si>
  <si>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</si>
  <si>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</si>
  <si>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</si>
  <si>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</si>
  <si>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</si>
  <si>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</si>
  <si>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</si>
  <si>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</si>
  <si>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</si>
  <si>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</si>
  <si>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</si>
  <si>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</si>
  <si>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</si>
  <si>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</si>
  <si>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</si>
  <si>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</si>
  <si>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</si>
  <si>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</si>
  <si>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</si>
  <si>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</si>
  <si>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</si>
  <si>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</si>
  <si>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</si>
  <si>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</si>
  <si>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</si>
  <si>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</si>
  <si>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</si>
  <si>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</si>
  <si>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</si>
  <si>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</si>
  <si>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</si>
  <si>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</si>
  <si>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</si>
  <si>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</si>
  <si>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</si>
  <si>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</si>
  <si>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</si>
  <si>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</si>
  <si>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</si>
  <si>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</si>
  <si>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</si>
  <si>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</si>
  <si>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</si>
  <si>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</si>
  <si>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</si>
  <si>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</si>
  <si>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</si>
  <si>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</si>
  <si>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</si>
  <si>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</si>
  <si>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</si>
  <si>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</si>
  <si>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</si>
  <si>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</si>
  <si>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</si>
  <si>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</si>
  <si>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</si>
  <si>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</si>
  <si>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</si>
  <si>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</si>
  <si>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</si>
  <si>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</si>
  <si>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</si>
  <si>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</si>
  <si>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</si>
  <si>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</si>
  <si>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</si>
  <si>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</si>
  <si>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</si>
  <si>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</si>
  <si>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</si>
  <si>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</si>
  <si>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</si>
  <si>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</si>
  <si>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</si>
  <si>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</si>
  <si>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</si>
  <si>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</si>
  <si>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</si>
  <si>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</si>
  <si>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</si>
  <si>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</si>
  <si>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</si>
  <si>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</si>
  <si>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</si>
  <si>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</si>
  <si>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</si>
  <si>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</si>
  <si>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</si>
  <si>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</si>
  <si>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</si>
  <si>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</si>
  <si>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</si>
  <si>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</si>
  <si>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</si>
  <si>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</si>
  <si>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</si>
  <si>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</si>
  <si>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</si>
  <si>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</si>
  <si>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</si>
  <si>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</si>
  <si>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</si>
  <si>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</si>
  <si>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</si>
  <si>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</si>
  <si>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</si>
  <si>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</si>
  <si>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</si>
  <si>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</si>
  <si>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</si>
  <si>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</si>
  <si>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</si>
  <si>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</si>
  <si>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</si>
  <si>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</si>
  <si>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</si>
  <si>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</si>
  <si>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</si>
  <si>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</si>
  <si>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</si>
  <si>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</si>
  <si>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</si>
  <si>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</si>
  <si>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</si>
  <si>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</si>
  <si>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</si>
  <si>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</si>
  <si>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</si>
  <si>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</si>
  <si>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</si>
  <si>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</si>
  <si>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</si>
  <si>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</si>
  <si>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</si>
  <si>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</si>
  <si>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</si>
  <si>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</si>
  <si>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</si>
  <si>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</si>
  <si>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</si>
  <si>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</si>
  <si>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</si>
  <si>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</si>
  <si>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</si>
  <si>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</si>
  <si>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</si>
  <si>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</si>
  <si>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</si>
  <si>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</si>
  <si>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</si>
  <si>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</si>
  <si>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</si>
  <si>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</si>
  <si>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</si>
  <si>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</si>
  <si>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</si>
  <si>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</si>
  <si>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</si>
  <si>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</si>
  <si>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</si>
  <si>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</si>
  <si>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</si>
  <si>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</si>
  <si>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</si>
  <si>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</si>
  <si>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</si>
  <si>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</si>
  <si>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</si>
  <si>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John Smith</t>
  </si>
  <si>
    <t>JS</t>
  </si>
  <si>
    <t>Fiona Waiting</t>
  </si>
  <si>
    <t>FW</t>
  </si>
  <si>
    <t>Terence Broad</t>
  </si>
  <si>
    <t>TB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</si>
  <si>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</si>
  <si>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</si>
  <si>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</si>
  <si>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</si>
  <si>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</si>
  <si>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</si>
  <si>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</si>
  <si>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10x Phi29 Buffer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</si>
  <si>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</si>
  <si>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</si>
  <si>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</si>
  <si>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</si>
  <si>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Missing values evaluate to empty cells in metadata tabs</t>
  </si>
  <si>
    <t>Sheets protected to prevent user overwriting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</si>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</sst>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9" fontId="8" fillId="0" borderId="0" xfId="6" applyFont="1" applyAlignment="1">
      <alignment horizontal="center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1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J98" totalsRowShown="0" headerRowDxfId="18" headerRowBorderDxfId="17" tableBorderDxfId="16" totalsRowBorderDxfId="15">
  <autoFilter ref="A2:J98" xr:uid="{4C103716-E393-43AA-872A-215BD28108E4}"/>
  <tableColumns count="10">
    <tableColumn id="1" xr3:uid="{AFEE5217-53A1-450F-B6A8-E87D945E0FAE}" name="#" dataDxfId="14"/>
    <tableColumn id="6" xr3:uid="{0CF8190A-662E-422B-8BDD-34F3D27B34F2}" name="Well" dataDxfId="13"/>
    <tableColumn id="2" xr3:uid="{CE61E1E1-E9B3-4D58-9DFE-1AB6DDFCD05A}" name="Sample ID" dataDxfId="12"/>
    <tableColumn id="3" xr3:uid="{9795EF0E-2DE1-455A-A3FF-0804F7CBA8C3}" name="Extraction ID" dataDxfId="11"/>
    <tableColumn id="7" xr3:uid="{AE7E794D-3E11-4B03-8051-B54164DF087E}" name="sWGA Identifier" dataDxfId="10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9"/>
    <tableColumn id="12" xr3:uid="{6392E74F-2A5C-4E61-A4E5-54FD59E2FF90}" name="sWGA qubit [DNA] (ng / ul)" dataDxfId="8"/>
    <tableColumn id="9" xr3:uid="{182C6360-B664-4CDB-83F5-523D173848EB}" name="sWGA Dilution Factor" dataDxfId="7"/>
    <tableColumn id="5" xr3:uid="{B3E809FC-AA96-4329-8BC3-6D3188F7C694}" name="sWGA product [DNA] (ng / ul)" dataDxfId="6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J2" totalsRowShown="0">
  <autoFilter ref="A1:J2" xr:uid="{FB4FA29E-6DC2-47A8-8DE8-3C1612926E90}"/>
  <tableColumns count="10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F97" totalsRowShown="0">
  <autoFilter ref="A1:F97" xr:uid="{CCB33337-57AD-4E7A-90CB-3035C0FB4E08}"/>
  <tableColumns count="6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1" xr3:uid="{D54B2CD4-28CD-4925-BA77-787E61BD2826}" name="expt_id" dataDxfId="4">
      <calculatedColumnFormula>IF(LEN(sWGA!E3)=0,"",exp_id)</calculatedColumnFormula>
    </tableColumn>
    <tableColumn id="4" xr3:uid="{F5CC8E00-1DA6-4870-97ED-B9F5BA34367D}" name="swga_identifier">
      <calculatedColumnFormula>IF(LEN(sWGA!E3)=0,"",sWGA!E3)</calculatedColumnFormula>
    </tableColumn>
    <tableColumn id="5" xr3:uid="{69977892-2940-4767-BCD3-8A7DBDFEFE49}" name="swga_template_ul">
      <calculatedColumnFormula>IF(LEN(sWGA!F3)=0,"",sWGA!F3)</calculatedColumnFormula>
    </tableColumn>
    <tableColumn id="8" xr3:uid="{93535458-6311-412F-9B5D-5D2548EC8C00}" name="swga_product_ngul">
      <calculatedColumnFormula>IF(LEN(sWGA!I3)=0,"",sWGA!I3)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1"/>
  <sheetViews>
    <sheetView workbookViewId="0">
      <selection activeCell="C11" sqref="C11:F12"/>
    </sheetView>
  </sheetViews>
  <sheetFormatPr defaultRowHeight="15.75"/>
  <cols>
    <col min="1" max="8" width="9" style="6" customWidth="1"/>
  </cols>
  <sheetData>
    <row r="1" spans="1:13">
      <c r="A1" s="74" t="s">
        <v>148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>
      <c r="A2" s="60" t="s">
        <v>135</v>
      </c>
      <c r="B2" s="61"/>
      <c r="C2" s="78"/>
      <c r="D2" s="78"/>
      <c r="E2" s="78"/>
      <c r="F2" s="78"/>
      <c r="G2" s="75" t="s">
        <v>139</v>
      </c>
      <c r="H2" s="75"/>
      <c r="K2" s="86" t="s">
        <v>138</v>
      </c>
      <c r="L2" s="86"/>
    </row>
    <row r="3" spans="1:13" ht="15.75" customHeight="1">
      <c r="A3" s="60" t="s">
        <v>140</v>
      </c>
      <c r="B3" s="61"/>
      <c r="C3" s="79"/>
      <c r="D3" s="79"/>
      <c r="E3" s="79"/>
      <c r="F3" s="79"/>
      <c r="G3" t="s">
        <v>145</v>
      </c>
      <c r="K3" s="84" t="s">
        <v>5</v>
      </c>
      <c r="L3" s="84"/>
    </row>
    <row r="4" spans="1:13" ht="15.75" customHeight="1">
      <c r="A4" s="60" t="s">
        <v>146</v>
      </c>
      <c r="B4" s="61"/>
      <c r="C4" s="81"/>
      <c r="D4" s="81"/>
      <c r="E4" s="81"/>
      <c r="F4" s="81"/>
      <c r="G4" s="27" t="s">
        <v>144</v>
      </c>
      <c r="K4" s="85" t="s">
        <v>6</v>
      </c>
      <c r="L4" s="85"/>
    </row>
    <row r="5" spans="1:13">
      <c r="A5" s="76" t="s">
        <v>143</v>
      </c>
      <c r="B5" s="77"/>
      <c r="C5" s="80" t="str">
        <f>IF(OR(ISBLANK(C3),ISBLANK(C4)),"",CONCATENATE("SW",VLOOKUP(C3,reference!G3:H5,2,FALSE),C4))</f>
        <v/>
      </c>
      <c r="D5" s="80"/>
      <c r="E5" s="80"/>
      <c r="F5" s="80"/>
      <c r="G5" s="21" t="s">
        <v>159</v>
      </c>
      <c r="K5" s="82" t="s">
        <v>184</v>
      </c>
      <c r="L5" s="82"/>
    </row>
    <row r="6" spans="1:13" ht="15.75" customHeight="1">
      <c r="A6" s="76" t="s">
        <v>136</v>
      </c>
      <c r="B6" s="77"/>
      <c r="C6" s="63" t="str">
        <f>IF(OR(ISBLANK(C2),ISBLANK(C3),LEN(C5)=0),"",CONCATENATE(C2,"_sWGA_",C5))</f>
        <v/>
      </c>
      <c r="D6" s="63"/>
      <c r="E6" s="63"/>
      <c r="F6" s="63"/>
      <c r="G6" s="24"/>
      <c r="K6" s="82"/>
      <c r="L6" s="82"/>
    </row>
    <row r="7" spans="1:13" ht="15.75" customHeight="1">
      <c r="A7" s="67" t="s">
        <v>185</v>
      </c>
      <c r="B7" s="67"/>
      <c r="C7" s="62"/>
      <c r="D7" s="62"/>
      <c r="E7" s="62"/>
      <c r="F7" s="62"/>
      <c r="G7" t="s">
        <v>145</v>
      </c>
    </row>
    <row r="8" spans="1:13" ht="15.75" customHeight="1">
      <c r="A8" s="67" t="s">
        <v>186</v>
      </c>
      <c r="B8" s="67"/>
      <c r="C8" s="62"/>
      <c r="D8" s="62"/>
      <c r="E8" s="62"/>
      <c r="F8" s="62"/>
      <c r="G8" t="s">
        <v>187</v>
      </c>
    </row>
    <row r="9" spans="1:13" ht="15.75" customHeight="1">
      <c r="A9" s="68" t="s">
        <v>182</v>
      </c>
      <c r="B9" s="68"/>
      <c r="C9" s="66" t="str">
        <f>IF(OR(LEN(C7)=0, LEN(C8)=0),"",CONCATENATE(C7,"_Batch",C8))</f>
        <v/>
      </c>
      <c r="D9" s="66"/>
      <c r="E9" s="66"/>
      <c r="F9" s="66"/>
      <c r="G9" s="21" t="s">
        <v>189</v>
      </c>
    </row>
    <row r="10" spans="1:13" ht="15.75" customHeight="1">
      <c r="A10" s="68" t="s">
        <v>190</v>
      </c>
      <c r="B10" s="68"/>
      <c r="C10" s="69" t="str">
        <f>IF(OR(LEN(C6)=0,LEN(exp_summary)=0),"",CONCATENATE(C6,"_",exp_summary,".xlsx"))</f>
        <v/>
      </c>
      <c r="D10" s="69"/>
      <c r="E10" s="69"/>
      <c r="F10" s="69"/>
      <c r="G10" s="69"/>
      <c r="H10" s="69"/>
    </row>
    <row r="11" spans="1:13">
      <c r="A11" s="60" t="s">
        <v>137</v>
      </c>
      <c r="B11" s="61"/>
      <c r="C11" s="62"/>
      <c r="D11" s="62"/>
      <c r="E11" s="62"/>
      <c r="F11" s="62"/>
      <c r="G11" s="21" t="s">
        <v>151</v>
      </c>
    </row>
    <row r="12" spans="1:13">
      <c r="A12" s="30"/>
      <c r="B12" s="32" t="s">
        <v>152</v>
      </c>
      <c r="C12" s="72"/>
      <c r="D12" s="72"/>
      <c r="E12" s="72"/>
      <c r="F12" s="72"/>
      <c r="G12" t="s">
        <v>145</v>
      </c>
    </row>
    <row r="13" spans="1:13">
      <c r="A13" s="30"/>
      <c r="B13" s="32" t="s">
        <v>180</v>
      </c>
      <c r="C13" s="91"/>
      <c r="D13" s="91"/>
      <c r="E13" s="91"/>
      <c r="F13" s="91"/>
      <c r="G13" s="91"/>
      <c r="H13" s="91"/>
      <c r="I13" s="91"/>
      <c r="J13" s="91"/>
      <c r="K13" s="91"/>
    </row>
    <row r="14" spans="1:13">
      <c r="A14" s="30"/>
      <c r="B14" s="32"/>
      <c r="C14" s="91"/>
      <c r="D14" s="91"/>
      <c r="E14" s="91"/>
      <c r="F14" s="91"/>
      <c r="G14" s="91"/>
      <c r="H14" s="91"/>
      <c r="I14" s="91"/>
      <c r="J14" s="91"/>
      <c r="K14" s="91"/>
    </row>
    <row r="15" spans="1:13">
      <c r="A15" s="7"/>
      <c r="C15" s="8"/>
      <c r="D15" s="7"/>
      <c r="E15" s="7"/>
      <c r="F15" s="7"/>
      <c r="G15" s="7"/>
      <c r="H15" s="7"/>
    </row>
    <row r="16" spans="1:13">
      <c r="A16" s="11" t="s">
        <v>154</v>
      </c>
      <c r="B16" s="8"/>
      <c r="C16" s="17" t="s">
        <v>24</v>
      </c>
      <c r="D16" s="16">
        <v>0.1</v>
      </c>
      <c r="E16" s="7"/>
      <c r="F16" s="7"/>
      <c r="G16" s="7"/>
    </row>
    <row r="17" spans="1:13">
      <c r="A17" s="14" t="str">
        <f>CONCATENATE("  1. Make up master mix as below and add ", SUM(D19:D24), " µl to each well")</f>
        <v xml:space="preserve">  1. Make up master mix as below and add -10 µl to each well</v>
      </c>
      <c r="B17" s="8"/>
      <c r="C17" s="7"/>
      <c r="D17" s="7"/>
      <c r="E17" s="7"/>
      <c r="F17" s="7"/>
      <c r="G17" s="7"/>
    </row>
    <row r="18" spans="1:13" ht="16.5" thickBot="1">
      <c r="A18" s="64" t="s">
        <v>8</v>
      </c>
      <c r="B18" s="64"/>
      <c r="C18" s="64"/>
      <c r="D18" s="65" t="s">
        <v>9</v>
      </c>
      <c r="E18" s="65"/>
      <c r="F18" s="65" t="str">
        <f>CONCATENATE("MM x",exp_rxns," (µl)")</f>
        <v>MM x (µl)</v>
      </c>
      <c r="G18" s="65"/>
      <c r="J18" s="89" t="s">
        <v>10</v>
      </c>
      <c r="K18" s="89"/>
      <c r="L18" s="12" t="s">
        <v>11</v>
      </c>
    </row>
    <row r="19" spans="1:13">
      <c r="A19" s="71" t="s">
        <v>207</v>
      </c>
      <c r="B19" s="71"/>
      <c r="C19" s="71"/>
      <c r="D19" s="70">
        <f>swga_rxnvol/10</f>
        <v>0</v>
      </c>
      <c r="E19" s="70"/>
      <c r="F19" s="73" t="str">
        <f t="shared" ref="F19:F22" si="0">IF(ISBLANK(swga_rxnvol),"",SUM(D19*exp_rxns*(1+$D$16)))</f>
        <v/>
      </c>
      <c r="G19" s="73"/>
      <c r="J19" s="90">
        <v>35</v>
      </c>
      <c r="K19" s="90"/>
      <c r="L19" s="10" t="s">
        <v>16</v>
      </c>
    </row>
    <row r="20" spans="1:13">
      <c r="A20" s="59" t="s">
        <v>25</v>
      </c>
      <c r="B20" s="59"/>
      <c r="C20" s="59"/>
      <c r="D20" s="70">
        <v>0.25</v>
      </c>
      <c r="E20" s="70"/>
      <c r="F20" s="73" t="str">
        <f t="shared" si="0"/>
        <v/>
      </c>
      <c r="G20" s="73"/>
      <c r="J20" s="90">
        <v>34</v>
      </c>
      <c r="K20" s="90"/>
      <c r="L20" s="10" t="s">
        <v>15</v>
      </c>
    </row>
    <row r="21" spans="1:13">
      <c r="A21" s="59" t="s">
        <v>208</v>
      </c>
      <c r="B21" s="59"/>
      <c r="C21" s="59"/>
      <c r="D21" s="70">
        <v>1.25</v>
      </c>
      <c r="E21" s="70"/>
      <c r="F21" s="73" t="str">
        <f t="shared" si="0"/>
        <v/>
      </c>
      <c r="G21" s="73"/>
      <c r="J21" s="87">
        <v>33</v>
      </c>
      <c r="K21" s="87"/>
      <c r="L21" s="6" t="s">
        <v>17</v>
      </c>
    </row>
    <row r="22" spans="1:13">
      <c r="A22" s="71" t="s">
        <v>3</v>
      </c>
      <c r="B22" s="71"/>
      <c r="C22" s="71"/>
      <c r="D22" s="70">
        <v>5</v>
      </c>
      <c r="E22" s="70"/>
      <c r="F22" s="73" t="str">
        <f t="shared" si="0"/>
        <v/>
      </c>
      <c r="G22" s="73"/>
      <c r="J22" s="88">
        <v>32</v>
      </c>
      <c r="K22" s="88"/>
      <c r="L22" s="7" t="s">
        <v>18</v>
      </c>
    </row>
    <row r="23" spans="1:13">
      <c r="A23" s="71" t="s">
        <v>4</v>
      </c>
      <c r="B23" s="71"/>
      <c r="C23" s="71"/>
      <c r="D23" s="70">
        <v>1</v>
      </c>
      <c r="E23" s="70"/>
      <c r="F23" s="73" t="str">
        <f>IF(ISBLANK(swga_rxnvol),"",SUM(D23*exp_rxns*(1+$D$16)))</f>
        <v/>
      </c>
      <c r="G23" s="73"/>
      <c r="J23" s="87">
        <v>31</v>
      </c>
      <c r="K23" s="87"/>
      <c r="L23" s="6" t="s">
        <v>19</v>
      </c>
    </row>
    <row r="24" spans="1:13">
      <c r="A24" s="59" t="s">
        <v>13</v>
      </c>
      <c r="B24" s="59"/>
      <c r="C24" s="59"/>
      <c r="D24" s="70">
        <f>SUM(swga_rxnvol-swga_template_maxvol)-SUM(D19:E23)</f>
        <v>-17.5</v>
      </c>
      <c r="E24" s="70"/>
      <c r="F24" s="73" t="str">
        <f>IF(ISBLANK(swga_rxnvol),"",SUM(D24*exp_rxns*(1+$D$16)))</f>
        <v/>
      </c>
      <c r="G24" s="73"/>
      <c r="J24" s="87">
        <v>30</v>
      </c>
      <c r="K24" s="87"/>
      <c r="L24" s="6" t="s">
        <v>14</v>
      </c>
    </row>
    <row r="25" spans="1:13">
      <c r="G25" s="18" t="str">
        <f>CONCATENATE("Add ",SUM(D19:D24)," µl of MM to each well")</f>
        <v>Add -10 µl of MM to each well</v>
      </c>
      <c r="J25" s="87">
        <v>65</v>
      </c>
      <c r="K25" s="87"/>
      <c r="L25" s="6" t="s">
        <v>17</v>
      </c>
    </row>
    <row r="26" spans="1:13">
      <c r="B26" s="7"/>
      <c r="C26" s="9"/>
      <c r="D26" s="7"/>
      <c r="G26" s="10"/>
      <c r="J26" s="87">
        <v>10</v>
      </c>
      <c r="K26" s="87"/>
      <c r="L26" s="13" t="s">
        <v>12</v>
      </c>
    </row>
    <row r="27" spans="1:13">
      <c r="A27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7" s="7"/>
      <c r="C27" s="9"/>
      <c r="D27" s="7"/>
      <c r="F27" s="13"/>
      <c r="G27" s="10"/>
      <c r="K27" s="83" t="s">
        <v>147</v>
      </c>
      <c r="L27" s="83"/>
      <c r="M27" s="83"/>
    </row>
    <row r="28" spans="1:13">
      <c r="A28" s="14" t="s">
        <v>155</v>
      </c>
      <c r="B28" s="7"/>
      <c r="C28" s="9"/>
      <c r="D28" s="7"/>
      <c r="F28" s="13"/>
      <c r="G28" s="10"/>
    </row>
    <row r="29" spans="1:13" ht="18.75">
      <c r="A29" s="14" t="s">
        <v>211</v>
      </c>
      <c r="B29" s="7"/>
      <c r="C29" s="9"/>
      <c r="D29" s="7"/>
      <c r="F29" s="13"/>
      <c r="G29" s="10"/>
      <c r="K29" s="83" t="s">
        <v>147</v>
      </c>
      <c r="L29" s="83"/>
      <c r="M29" s="83"/>
    </row>
    <row r="30" spans="1:13">
      <c r="A30" s="14"/>
      <c r="B30" s="7"/>
      <c r="C30" s="9"/>
      <c r="D30" s="7"/>
      <c r="F30" s="13"/>
      <c r="G30" s="10"/>
    </row>
    <row r="31" spans="1:13">
      <c r="A31" s="22" t="s">
        <v>35</v>
      </c>
      <c r="B31"/>
      <c r="C31"/>
      <c r="D31"/>
      <c r="E31"/>
      <c r="F31"/>
      <c r="G31"/>
      <c r="H31"/>
    </row>
    <row r="32" spans="1:13">
      <c r="A32"/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8</v>
      </c>
      <c r="J32" s="28">
        <v>9</v>
      </c>
      <c r="K32" s="28">
        <v>10</v>
      </c>
      <c r="L32" s="28">
        <v>11</v>
      </c>
      <c r="M32" s="28">
        <v>12</v>
      </c>
    </row>
    <row r="33" spans="1:13">
      <c r="A33" s="29" t="s">
        <v>27</v>
      </c>
      <c r="B33" s="33" t="str">
        <f>IF(ISBLANK(sWGA!$D3),"",sWGA!$D3)</f>
        <v/>
      </c>
      <c r="C33" s="33" t="str">
        <f>IF(ISBLANK(sWGA!$D11),"",sWGA!$D11)</f>
        <v/>
      </c>
      <c r="D33" s="33" t="str">
        <f>IF(ISBLANK(sWGA!$D19),"",sWGA!$D19)</f>
        <v/>
      </c>
      <c r="E33" s="33" t="str">
        <f>IF(ISBLANK(sWGA!$D27),"",sWGA!$D27)</f>
        <v/>
      </c>
      <c r="F33" s="33" t="str">
        <f>IF(ISBLANK(sWGA!$D35),"",sWGA!$D35)</f>
        <v/>
      </c>
      <c r="G33" s="33" t="str">
        <f>IF(ISBLANK(sWGA!$D43),"",sWGA!$D43)</f>
        <v/>
      </c>
      <c r="H33" s="33" t="str">
        <f>IF(ISBLANK(sWGA!$D51),"",sWGA!$D51)</f>
        <v/>
      </c>
      <c r="I33" s="33" t="str">
        <f>IF(ISBLANK(sWGA!$D59),"",sWGA!$D59)</f>
        <v/>
      </c>
      <c r="J33" s="33" t="str">
        <f>IF(ISBLANK(sWGA!$D67),"",sWGA!$D67)</f>
        <v/>
      </c>
      <c r="K33" s="33" t="str">
        <f>IF(ISBLANK(sWGA!$D75),"",sWGA!$D75)</f>
        <v/>
      </c>
      <c r="L33" s="33" t="str">
        <f>IF(ISBLANK(sWGA!$D83),"",sWGA!$D83)</f>
        <v/>
      </c>
      <c r="M33" s="33" t="str">
        <f>IF(ISBLANK(sWGA!$D91),"",sWGA!$D91)</f>
        <v/>
      </c>
    </row>
    <row r="34" spans="1:13">
      <c r="A34" s="29" t="s">
        <v>28</v>
      </c>
      <c r="B34" s="33" t="str">
        <f>IF(ISBLANK(sWGA!$D4),"",sWGA!$D4)</f>
        <v/>
      </c>
      <c r="C34" s="33" t="str">
        <f>IF(ISBLANK(sWGA!$D12),"",sWGA!$D12)</f>
        <v/>
      </c>
      <c r="D34" s="33" t="str">
        <f>IF(ISBLANK(sWGA!$D20),"",sWGA!$D20)</f>
        <v/>
      </c>
      <c r="E34" s="33" t="str">
        <f>IF(ISBLANK(sWGA!$D28),"",sWGA!$D28)</f>
        <v/>
      </c>
      <c r="F34" s="33" t="str">
        <f>IF(ISBLANK(sWGA!$D36),"",sWGA!$D36)</f>
        <v/>
      </c>
      <c r="G34" s="33" t="str">
        <f>IF(ISBLANK(sWGA!$D44),"",sWGA!$D44)</f>
        <v/>
      </c>
      <c r="H34" s="33" t="str">
        <f>IF(ISBLANK(sWGA!$D52),"",sWGA!$D52)</f>
        <v/>
      </c>
      <c r="I34" s="33" t="str">
        <f>IF(ISBLANK(sWGA!$D60),"",sWGA!$D60)</f>
        <v/>
      </c>
      <c r="J34" s="33" t="str">
        <f>IF(ISBLANK(sWGA!$D68),"",sWGA!$D68)</f>
        <v/>
      </c>
      <c r="K34" s="33" t="str">
        <f>IF(ISBLANK(sWGA!$D76),"",sWGA!$D76)</f>
        <v/>
      </c>
      <c r="L34" s="33" t="str">
        <f>IF(ISBLANK(sWGA!$D84),"",sWGA!$D84)</f>
        <v/>
      </c>
      <c r="M34" s="33" t="str">
        <f>IF(ISBLANK(sWGA!$D92),"",sWGA!$D92)</f>
        <v/>
      </c>
    </row>
    <row r="35" spans="1:13">
      <c r="A35" s="29" t="s">
        <v>29</v>
      </c>
      <c r="B35" s="33" t="str">
        <f>IF(ISBLANK(sWGA!$D5),"",sWGA!$D5)</f>
        <v/>
      </c>
      <c r="C35" s="33" t="str">
        <f>IF(ISBLANK(sWGA!$D13),"",sWGA!$D13)</f>
        <v/>
      </c>
      <c r="D35" s="33" t="str">
        <f>IF(ISBLANK(sWGA!$D21),"",sWGA!$D21)</f>
        <v/>
      </c>
      <c r="E35" s="33" t="str">
        <f>IF(ISBLANK(sWGA!$D29),"",sWGA!$D29)</f>
        <v/>
      </c>
      <c r="F35" s="33" t="str">
        <f>IF(ISBLANK(sWGA!$D37),"",sWGA!$D37)</f>
        <v/>
      </c>
      <c r="G35" s="33" t="str">
        <f>IF(ISBLANK(sWGA!$D45),"",sWGA!$D45)</f>
        <v/>
      </c>
      <c r="H35" s="33" t="str">
        <f>IF(ISBLANK(sWGA!$D53),"",sWGA!$D53)</f>
        <v/>
      </c>
      <c r="I35" s="33" t="str">
        <f>IF(ISBLANK(sWGA!$D61),"",sWGA!$D61)</f>
        <v/>
      </c>
      <c r="J35" s="33" t="str">
        <f>IF(ISBLANK(sWGA!$D69),"",sWGA!$D69)</f>
        <v/>
      </c>
      <c r="K35" s="33" t="str">
        <f>IF(ISBLANK(sWGA!$D77),"",sWGA!$D77)</f>
        <v/>
      </c>
      <c r="L35" s="33" t="str">
        <f>IF(ISBLANK(sWGA!$D85),"",sWGA!$D85)</f>
        <v/>
      </c>
      <c r="M35" s="33" t="str">
        <f>IF(ISBLANK(sWGA!$D93),"",sWGA!$D93)</f>
        <v/>
      </c>
    </row>
    <row r="36" spans="1:13">
      <c r="A36" s="29" t="s">
        <v>30</v>
      </c>
      <c r="B36" s="33" t="str">
        <f>IF(ISBLANK(sWGA!$D6),"",sWGA!$D6)</f>
        <v/>
      </c>
      <c r="C36" s="33" t="str">
        <f>IF(ISBLANK(sWGA!$D14),"",sWGA!$D14)</f>
        <v/>
      </c>
      <c r="D36" s="33" t="str">
        <f>IF(ISBLANK(sWGA!$D22),"",sWGA!$D22)</f>
        <v/>
      </c>
      <c r="E36" s="33" t="str">
        <f>IF(ISBLANK(sWGA!$D30),"",sWGA!$D30)</f>
        <v/>
      </c>
      <c r="F36" s="33" t="str">
        <f>IF(ISBLANK(sWGA!$D38),"",sWGA!$D38)</f>
        <v/>
      </c>
      <c r="G36" s="33" t="str">
        <f>IF(ISBLANK(sWGA!$D46),"",sWGA!$D46)</f>
        <v/>
      </c>
      <c r="H36" s="33" t="str">
        <f>IF(ISBLANK(sWGA!$D54),"",sWGA!$D54)</f>
        <v/>
      </c>
      <c r="I36" s="33" t="str">
        <f>IF(ISBLANK(sWGA!$D62),"",sWGA!$D62)</f>
        <v/>
      </c>
      <c r="J36" s="33" t="str">
        <f>IF(ISBLANK(sWGA!$D70),"",sWGA!$D70)</f>
        <v/>
      </c>
      <c r="K36" s="33" t="str">
        <f>IF(ISBLANK(sWGA!$D78),"",sWGA!$D78)</f>
        <v/>
      </c>
      <c r="L36" s="33" t="str">
        <f>IF(ISBLANK(sWGA!$D86),"",sWGA!$D86)</f>
        <v/>
      </c>
      <c r="M36" s="33" t="str">
        <f>IF(ISBLANK(sWGA!$D94),"",sWGA!$D94)</f>
        <v/>
      </c>
    </row>
    <row r="37" spans="1:13">
      <c r="A37" s="29" t="s">
        <v>31</v>
      </c>
      <c r="B37" s="33" t="str">
        <f>IF(ISBLANK(sWGA!$D7),"",sWGA!$D7)</f>
        <v/>
      </c>
      <c r="C37" s="33" t="str">
        <f>IF(ISBLANK(sWGA!$D15),"",sWGA!$D15)</f>
        <v/>
      </c>
      <c r="D37" s="33" t="str">
        <f>IF(ISBLANK(sWGA!$D23),"",sWGA!$D23)</f>
        <v/>
      </c>
      <c r="E37" s="33" t="str">
        <f>IF(ISBLANK(sWGA!$D31),"",sWGA!$D31)</f>
        <v/>
      </c>
      <c r="F37" s="33" t="str">
        <f>IF(ISBLANK(sWGA!$D39),"",sWGA!$D39)</f>
        <v/>
      </c>
      <c r="G37" s="33" t="str">
        <f>IF(ISBLANK(sWGA!$D47),"",sWGA!$D47)</f>
        <v/>
      </c>
      <c r="H37" s="33" t="str">
        <f>IF(ISBLANK(sWGA!$D55),"",sWGA!$D55)</f>
        <v/>
      </c>
      <c r="I37" s="33" t="str">
        <f>IF(ISBLANK(sWGA!$D63),"",sWGA!$D63)</f>
        <v/>
      </c>
      <c r="J37" s="33" t="str">
        <f>IF(ISBLANK(sWGA!$D71),"",sWGA!$D71)</f>
        <v/>
      </c>
      <c r="K37" s="33" t="str">
        <f>IF(ISBLANK(sWGA!$D79),"",sWGA!$D79)</f>
        <v/>
      </c>
      <c r="L37" s="33" t="str">
        <f>IF(ISBLANK(sWGA!$D87),"",sWGA!$D87)</f>
        <v/>
      </c>
      <c r="M37" s="33" t="str">
        <f>IF(ISBLANK(sWGA!$D95),"",sWGA!$D95)</f>
        <v/>
      </c>
    </row>
    <row r="38" spans="1:13">
      <c r="A38" s="29" t="s">
        <v>32</v>
      </c>
      <c r="B38" s="33" t="str">
        <f>IF(ISBLANK(sWGA!$D8),"",sWGA!$D8)</f>
        <v/>
      </c>
      <c r="C38" s="33" t="str">
        <f>IF(ISBLANK(sWGA!$D16),"",sWGA!$D16)</f>
        <v/>
      </c>
      <c r="D38" s="33" t="str">
        <f>IF(ISBLANK(sWGA!$D24),"",sWGA!$D24)</f>
        <v/>
      </c>
      <c r="E38" s="33" t="str">
        <f>IF(ISBLANK(sWGA!$D32),"",sWGA!$D32)</f>
        <v/>
      </c>
      <c r="F38" s="33" t="str">
        <f>IF(ISBLANK(sWGA!$D40),"",sWGA!$D40)</f>
        <v/>
      </c>
      <c r="G38" s="33" t="str">
        <f>IF(ISBLANK(sWGA!$D48),"",sWGA!$D48)</f>
        <v/>
      </c>
      <c r="H38" s="33" t="str">
        <f>IF(ISBLANK(sWGA!$D56),"",sWGA!$D56)</f>
        <v/>
      </c>
      <c r="I38" s="33" t="str">
        <f>IF(ISBLANK(sWGA!$D64),"",sWGA!$D64)</f>
        <v/>
      </c>
      <c r="J38" s="33" t="str">
        <f>IF(ISBLANK(sWGA!$D72),"",sWGA!$D72)</f>
        <v/>
      </c>
      <c r="K38" s="33" t="str">
        <f>IF(ISBLANK(sWGA!$D80),"",sWGA!$D80)</f>
        <v/>
      </c>
      <c r="L38" s="33" t="str">
        <f>IF(ISBLANK(sWGA!$D88),"",sWGA!$D88)</f>
        <v/>
      </c>
      <c r="M38" s="33" t="str">
        <f>IF(ISBLANK(sWGA!$D96),"",sWGA!$D96)</f>
        <v/>
      </c>
    </row>
    <row r="39" spans="1:13">
      <c r="A39" s="29" t="s">
        <v>33</v>
      </c>
      <c r="B39" s="33" t="str">
        <f>IF(ISBLANK(sWGA!$D9),"",sWGA!$D9)</f>
        <v/>
      </c>
      <c r="C39" s="33" t="str">
        <f>IF(ISBLANK(sWGA!$D17),"",sWGA!$D17)</f>
        <v/>
      </c>
      <c r="D39" s="33" t="str">
        <f>IF(ISBLANK(sWGA!$D25),"",sWGA!$D25)</f>
        <v/>
      </c>
      <c r="E39" s="33" t="str">
        <f>IF(ISBLANK(sWGA!$D33),"",sWGA!$D33)</f>
        <v/>
      </c>
      <c r="F39" s="33" t="str">
        <f>IF(ISBLANK(sWGA!$D41),"",sWGA!$D41)</f>
        <v/>
      </c>
      <c r="G39" s="33" t="str">
        <f>IF(ISBLANK(sWGA!$D49),"",sWGA!$D49)</f>
        <v/>
      </c>
      <c r="H39" s="33" t="str">
        <f>IF(ISBLANK(sWGA!$D57),"",sWGA!$D57)</f>
        <v/>
      </c>
      <c r="I39" s="33" t="str">
        <f>IF(ISBLANK(sWGA!$D65),"",sWGA!$D65)</f>
        <v/>
      </c>
      <c r="J39" s="33" t="str">
        <f>IF(ISBLANK(sWGA!$D73),"",sWGA!$D73)</f>
        <v/>
      </c>
      <c r="K39" s="33" t="str">
        <f>IF(ISBLANK(sWGA!$D81),"",sWGA!$D81)</f>
        <v/>
      </c>
      <c r="L39" s="33" t="str">
        <f>IF(ISBLANK(sWGA!$D89),"",sWGA!$D89)</f>
        <v/>
      </c>
      <c r="M39" s="33" t="str">
        <f>IF(ISBLANK(sWGA!$D97),"",sWGA!$D97)</f>
        <v/>
      </c>
    </row>
    <row r="40" spans="1:13">
      <c r="A40" s="29" t="s">
        <v>34</v>
      </c>
      <c r="B40" s="33" t="str">
        <f>IF(ISBLANK(sWGA!$D10),"",sWGA!$D10)</f>
        <v/>
      </c>
      <c r="C40" s="33" t="str">
        <f>IF(ISBLANK(sWGA!$D18),"",sWGA!$D18)</f>
        <v/>
      </c>
      <c r="D40" s="33" t="str">
        <f>IF(ISBLANK(sWGA!$D26),"",sWGA!$D26)</f>
        <v/>
      </c>
      <c r="E40" s="33" t="str">
        <f>IF(ISBLANK(sWGA!$D34),"",sWGA!$D34)</f>
        <v/>
      </c>
      <c r="F40" s="33" t="str">
        <f>IF(ISBLANK(sWGA!$D42),"",sWGA!$D42)</f>
        <v/>
      </c>
      <c r="G40" s="33" t="str">
        <f>IF(ISBLANK(sWGA!$D50),"",sWGA!$D50)</f>
        <v/>
      </c>
      <c r="H40" s="33" t="str">
        <f>IF(ISBLANK(sWGA!$D58),"",sWGA!$D58)</f>
        <v/>
      </c>
      <c r="I40" s="33" t="str">
        <f>IF(ISBLANK(sWGA!$D66),"",sWGA!$D66)</f>
        <v/>
      </c>
      <c r="J40" s="33" t="str">
        <f>IF(ISBLANK(sWGA!$D74),"",sWGA!$D74)</f>
        <v/>
      </c>
      <c r="K40" s="33" t="str">
        <f>IF(ISBLANK(sWGA!$D82),"",sWGA!$D82)</f>
        <v/>
      </c>
      <c r="L40" s="33" t="str">
        <f>IF(ISBLANK(sWGA!$D90),"",sWGA!$D90)</f>
        <v/>
      </c>
      <c r="M40" s="33" t="str">
        <f>IF(ISBLANK(sWGA!$D98),"",sWGA!$D98)</f>
        <v/>
      </c>
    </row>
    <row r="41" spans="1:13">
      <c r="A41" s="7"/>
    </row>
  </sheetData>
  <sheetProtection algorithmName="SHA-512" hashValue="btHkrXBqEGdGbkn1NwZmAM3ULCus65Dk0hcJxUO8FFboy+VAjcuTRHvN6Fu/qrU9jip3BnI1uBsKBk2Cj/8Rlg==" saltValue="vZMk72X+wK3wpel3aY0Atg==" spinCount="100000" sheet="1" objects="1" scenarios="1" selectLockedCells="1"/>
  <mergeCells count="60">
    <mergeCell ref="K27:M27"/>
    <mergeCell ref="K29:M29"/>
    <mergeCell ref="K3:L3"/>
    <mergeCell ref="K4:L4"/>
    <mergeCell ref="K2:L2"/>
    <mergeCell ref="J26:K26"/>
    <mergeCell ref="J25:K25"/>
    <mergeCell ref="J22:K22"/>
    <mergeCell ref="J23:K23"/>
    <mergeCell ref="J24:K24"/>
    <mergeCell ref="J18:K18"/>
    <mergeCell ref="J19:K19"/>
    <mergeCell ref="J20:K20"/>
    <mergeCell ref="J21:K21"/>
    <mergeCell ref="C13:K14"/>
    <mergeCell ref="D24:E24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D23:E23"/>
    <mergeCell ref="A22:C22"/>
    <mergeCell ref="A24:C24"/>
    <mergeCell ref="A23:C23"/>
    <mergeCell ref="C12:F12"/>
    <mergeCell ref="A19:C19"/>
    <mergeCell ref="F24:G24"/>
    <mergeCell ref="F23:G23"/>
    <mergeCell ref="D19:E19"/>
    <mergeCell ref="D20:E20"/>
    <mergeCell ref="D21:E21"/>
    <mergeCell ref="D22:E22"/>
    <mergeCell ref="F19:G19"/>
    <mergeCell ref="F20:G20"/>
    <mergeCell ref="F21:G21"/>
    <mergeCell ref="F22:G22"/>
    <mergeCell ref="A20:C20"/>
    <mergeCell ref="A21:C21"/>
    <mergeCell ref="A11:B11"/>
    <mergeCell ref="C11:F11"/>
    <mergeCell ref="C6:F6"/>
    <mergeCell ref="A18:C18"/>
    <mergeCell ref="D18:E18"/>
    <mergeCell ref="F18:G18"/>
    <mergeCell ref="C9:F9"/>
    <mergeCell ref="A7:B7"/>
    <mergeCell ref="A8:B8"/>
    <mergeCell ref="C7:F7"/>
    <mergeCell ref="C8:F8"/>
    <mergeCell ref="A9:B9"/>
    <mergeCell ref="A10:B10"/>
    <mergeCell ref="C10:H10"/>
  </mergeCells>
  <phoneticPr fontId="6" type="noConversion"/>
  <conditionalFormatting sqref="C2:C4 C11:C13">
    <cfRule type="expression" dxfId="3" priority="14">
      <formula>COUNTIF(C2,"")</formula>
    </cfRule>
  </conditionalFormatting>
  <conditionalFormatting sqref="C7:C8">
    <cfRule type="expression" dxfId="2" priority="1">
      <formula>COUNTIF(C7,"")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B9980E-D072-4E08-B792-4B86FA663CD4}">
          <x14:formula1>
            <xm:f>reference!$E$3:$E$4</xm:f>
          </x14:formula1>
          <xm:sqref>C12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D3" sqref="C3:D3"/>
    </sheetView>
  </sheetViews>
  <sheetFormatPr defaultColWidth="11" defaultRowHeight="15.75"/>
  <cols>
    <col min="1" max="2" width="6.625" customWidth="1"/>
    <col min="3" max="3" width="11.75" customWidth="1"/>
    <col min="4" max="4" width="13.5" style="1" customWidth="1"/>
    <col min="5" max="5" width="13" customWidth="1"/>
    <col min="6" max="6" width="13.75" customWidth="1"/>
    <col min="7" max="7" width="14.75" customWidth="1"/>
    <col min="8" max="8" width="14.125" customWidth="1"/>
    <col min="9" max="9" width="14.625" customWidth="1"/>
    <col min="10" max="10" width="14.25" customWidth="1"/>
  </cols>
  <sheetData>
    <row r="1" spans="1:10">
      <c r="C1" s="92" t="s">
        <v>20</v>
      </c>
      <c r="D1" s="93"/>
      <c r="E1" s="94" t="s">
        <v>2</v>
      </c>
      <c r="F1" s="95"/>
      <c r="G1" s="95"/>
      <c r="H1" s="95"/>
      <c r="I1" s="95"/>
      <c r="J1" s="95"/>
    </row>
    <row r="2" spans="1:10" s="2" customFormat="1" ht="48.75" customHeight="1">
      <c r="A2" s="55" t="s">
        <v>36</v>
      </c>
      <c r="B2" s="55" t="s">
        <v>133</v>
      </c>
      <c r="C2" s="44" t="s">
        <v>7</v>
      </c>
      <c r="D2" s="45" t="s">
        <v>21</v>
      </c>
      <c r="E2" s="46" t="s">
        <v>178</v>
      </c>
      <c r="F2" s="46" t="s">
        <v>156</v>
      </c>
      <c r="G2" s="46" t="s">
        <v>158</v>
      </c>
      <c r="H2" s="46" t="s">
        <v>134</v>
      </c>
      <c r="I2" s="46" t="s">
        <v>157</v>
      </c>
      <c r="J2" s="46" t="s">
        <v>149</v>
      </c>
    </row>
    <row r="3" spans="1:10" ht="15.75" customHeight="1">
      <c r="A3" s="56">
        <v>1</v>
      </c>
      <c r="B3" s="57" t="s">
        <v>37</v>
      </c>
      <c r="C3" s="31"/>
      <c r="D3" s="40"/>
      <c r="E3" s="28" t="str">
        <f>IF(SUM(LEN(tbl_sWGA[[#This Row],[Sample ID]])+LEN(tbl_sWGA[[#This Row],[Extraction ID]]))=0,"",CONCATENATE(exp_id,"_",tbl_sWGA[[#This Row],[Well]]))</f>
        <v/>
      </c>
      <c r="F3" s="41"/>
      <c r="G3" s="41"/>
      <c r="H3" s="41"/>
      <c r="I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" s="43"/>
    </row>
    <row r="4" spans="1:10" ht="15.75" customHeight="1">
      <c r="A4" s="56">
        <v>2</v>
      </c>
      <c r="B4" s="57" t="s">
        <v>49</v>
      </c>
      <c r="C4" s="31"/>
      <c r="D4" s="40"/>
      <c r="E4" s="28" t="str">
        <f>IF(SUM(LEN(tbl_sWGA[[#This Row],[Sample ID]])+LEN(tbl_sWGA[[#This Row],[Extraction ID]]))=0,"",CONCATENATE(exp_id,"_",tbl_sWGA[[#This Row],[Well]]))</f>
        <v/>
      </c>
      <c r="F4" s="41"/>
      <c r="G4" s="41"/>
      <c r="H4" s="41"/>
      <c r="I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" s="43"/>
    </row>
    <row r="5" spans="1:10" ht="15.75" customHeight="1">
      <c r="A5" s="56">
        <v>3</v>
      </c>
      <c r="B5" s="57" t="s">
        <v>58</v>
      </c>
      <c r="C5" s="31"/>
      <c r="D5" s="40"/>
      <c r="E5" s="28" t="str">
        <f>IF(SUM(LEN(tbl_sWGA[[#This Row],[Sample ID]])+LEN(tbl_sWGA[[#This Row],[Extraction ID]]))=0,"",CONCATENATE(exp_id,"_",tbl_sWGA[[#This Row],[Well]]))</f>
        <v/>
      </c>
      <c r="F5" s="41"/>
      <c r="G5" s="41"/>
      <c r="H5" s="41"/>
      <c r="I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" s="43"/>
    </row>
    <row r="6" spans="1:10" ht="15.75" customHeight="1">
      <c r="A6" s="56">
        <v>4</v>
      </c>
      <c r="B6" s="57" t="s">
        <v>60</v>
      </c>
      <c r="C6" s="31"/>
      <c r="D6" s="40"/>
      <c r="E6" s="28" t="str">
        <f>IF(SUM(LEN(tbl_sWGA[[#This Row],[Sample ID]])+LEN(tbl_sWGA[[#This Row],[Extraction ID]]))=0,"",CONCATENATE(exp_id,"_",tbl_sWGA[[#This Row],[Well]]))</f>
        <v/>
      </c>
      <c r="F6" s="41"/>
      <c r="G6" s="41"/>
      <c r="H6" s="41"/>
      <c r="I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" s="43"/>
    </row>
    <row r="7" spans="1:10" ht="15.75" customHeight="1">
      <c r="A7" s="56">
        <v>5</v>
      </c>
      <c r="B7" s="57" t="s">
        <v>62</v>
      </c>
      <c r="C7" s="31"/>
      <c r="D7" s="40"/>
      <c r="E7" s="28" t="str">
        <f>IF(SUM(LEN(tbl_sWGA[[#This Row],[Sample ID]])+LEN(tbl_sWGA[[#This Row],[Extraction ID]]))=0,"",CONCATENATE(exp_id,"_",tbl_sWGA[[#This Row],[Well]]))</f>
        <v/>
      </c>
      <c r="F7" s="41"/>
      <c r="G7" s="41"/>
      <c r="H7" s="41"/>
      <c r="I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" s="43"/>
    </row>
    <row r="8" spans="1:10" ht="15.75" customHeight="1">
      <c r="A8" s="56">
        <v>6</v>
      </c>
      <c r="B8" s="57" t="s">
        <v>63</v>
      </c>
      <c r="C8" s="31"/>
      <c r="D8" s="40"/>
      <c r="E8" s="28" t="str">
        <f>IF(SUM(LEN(tbl_sWGA[[#This Row],[Sample ID]])+LEN(tbl_sWGA[[#This Row],[Extraction ID]]))=0,"",CONCATENATE(exp_id,"_",tbl_sWGA[[#This Row],[Well]]))</f>
        <v/>
      </c>
      <c r="F8" s="41"/>
      <c r="G8" s="41"/>
      <c r="H8" s="41"/>
      <c r="I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" s="43"/>
    </row>
    <row r="9" spans="1:10" ht="15.75" customHeight="1">
      <c r="A9" s="56">
        <v>7</v>
      </c>
      <c r="B9" s="57" t="s">
        <v>64</v>
      </c>
      <c r="C9" s="31"/>
      <c r="D9" s="40"/>
      <c r="E9" s="28" t="str">
        <f>IF(SUM(LEN(tbl_sWGA[[#This Row],[Sample ID]])+LEN(tbl_sWGA[[#This Row],[Extraction ID]]))=0,"",CONCATENATE(exp_id,"_",tbl_sWGA[[#This Row],[Well]]))</f>
        <v/>
      </c>
      <c r="F9" s="41"/>
      <c r="G9" s="41"/>
      <c r="H9" s="41"/>
      <c r="I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" s="43"/>
    </row>
    <row r="10" spans="1:10" ht="15.75" customHeight="1">
      <c r="A10" s="56">
        <v>8</v>
      </c>
      <c r="B10" s="57" t="s">
        <v>65</v>
      </c>
      <c r="C10" s="31"/>
      <c r="D10" s="40"/>
      <c r="E10" s="28" t="str">
        <f>IF(SUM(LEN(tbl_sWGA[[#This Row],[Sample ID]])+LEN(tbl_sWGA[[#This Row],[Extraction ID]]))=0,"",CONCATENATE(exp_id,"_",tbl_sWGA[[#This Row],[Well]]))</f>
        <v/>
      </c>
      <c r="F10" s="41"/>
      <c r="G10" s="41"/>
      <c r="H10" s="41"/>
      <c r="I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0" s="43"/>
    </row>
    <row r="11" spans="1:10" ht="15.75" customHeight="1">
      <c r="A11" s="56">
        <v>9</v>
      </c>
      <c r="B11" s="57" t="s">
        <v>38</v>
      </c>
      <c r="C11" s="31"/>
      <c r="D11" s="40"/>
      <c r="E11" s="28" t="str">
        <f>IF(SUM(LEN(tbl_sWGA[[#This Row],[Sample ID]])+LEN(tbl_sWGA[[#This Row],[Extraction ID]]))=0,"",CONCATENATE(exp_id,"_",tbl_sWGA[[#This Row],[Well]]))</f>
        <v/>
      </c>
      <c r="F11" s="41"/>
      <c r="G11" s="41"/>
      <c r="H11" s="41"/>
      <c r="I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1" s="43"/>
    </row>
    <row r="12" spans="1:10" ht="15.75" customHeight="1">
      <c r="A12" s="56">
        <v>10</v>
      </c>
      <c r="B12" s="57" t="s">
        <v>50</v>
      </c>
      <c r="C12" s="31"/>
      <c r="D12" s="40"/>
      <c r="E12" s="28" t="str">
        <f>IF(SUM(LEN(tbl_sWGA[[#This Row],[Sample ID]])+LEN(tbl_sWGA[[#This Row],[Extraction ID]]))=0,"",CONCATENATE(exp_id,"_",tbl_sWGA[[#This Row],[Well]]))</f>
        <v/>
      </c>
      <c r="F12" s="41"/>
      <c r="G12" s="41"/>
      <c r="H12" s="41"/>
      <c r="I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2" s="43"/>
    </row>
    <row r="13" spans="1:10" ht="15.75" customHeight="1">
      <c r="A13" s="56">
        <v>11</v>
      </c>
      <c r="B13" s="57" t="s">
        <v>59</v>
      </c>
      <c r="C13" s="31"/>
      <c r="D13" s="40"/>
      <c r="E13" s="28" t="str">
        <f>IF(SUM(LEN(tbl_sWGA[[#This Row],[Sample ID]])+LEN(tbl_sWGA[[#This Row],[Extraction ID]]))=0,"",CONCATENATE(exp_id,"_",tbl_sWGA[[#This Row],[Well]]))</f>
        <v/>
      </c>
      <c r="F13" s="41"/>
      <c r="G13" s="41"/>
      <c r="H13" s="41"/>
      <c r="I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3" s="43"/>
    </row>
    <row r="14" spans="1:10" ht="15.75" customHeight="1">
      <c r="A14" s="56">
        <v>12</v>
      </c>
      <c r="B14" s="57" t="s">
        <v>61</v>
      </c>
      <c r="C14" s="31"/>
      <c r="D14" s="40"/>
      <c r="E14" s="28" t="str">
        <f>IF(SUM(LEN(tbl_sWGA[[#This Row],[Sample ID]])+LEN(tbl_sWGA[[#This Row],[Extraction ID]]))=0,"",CONCATENATE(exp_id,"_",tbl_sWGA[[#This Row],[Well]]))</f>
        <v/>
      </c>
      <c r="F14" s="41"/>
      <c r="G14" s="41"/>
      <c r="H14" s="41"/>
      <c r="I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4" s="43"/>
    </row>
    <row r="15" spans="1:10" ht="15.75" customHeight="1">
      <c r="A15" s="56">
        <v>13</v>
      </c>
      <c r="B15" s="57" t="s">
        <v>66</v>
      </c>
      <c r="C15" s="31"/>
      <c r="D15" s="40"/>
      <c r="E15" s="28" t="str">
        <f>IF(SUM(LEN(tbl_sWGA[[#This Row],[Sample ID]])+LEN(tbl_sWGA[[#This Row],[Extraction ID]]))=0,"",CONCATENATE(exp_id,"_",tbl_sWGA[[#This Row],[Well]]))</f>
        <v/>
      </c>
      <c r="F15" s="41"/>
      <c r="G15" s="41"/>
      <c r="H15" s="41"/>
      <c r="I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5" s="43"/>
    </row>
    <row r="16" spans="1:10" ht="15.75" customHeight="1">
      <c r="A16" s="56">
        <v>14</v>
      </c>
      <c r="B16" s="57" t="s">
        <v>67</v>
      </c>
      <c r="C16" s="31"/>
      <c r="D16" s="40"/>
      <c r="E16" s="28" t="str">
        <f>IF(SUM(LEN(tbl_sWGA[[#This Row],[Sample ID]])+LEN(tbl_sWGA[[#This Row],[Extraction ID]]))=0,"",CONCATENATE(exp_id,"_",tbl_sWGA[[#This Row],[Well]]))</f>
        <v/>
      </c>
      <c r="F16" s="41"/>
      <c r="G16" s="41"/>
      <c r="H16" s="41"/>
      <c r="I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6" s="43"/>
    </row>
    <row r="17" spans="1:10" ht="15.75" customHeight="1">
      <c r="A17" s="56">
        <v>15</v>
      </c>
      <c r="B17" s="57" t="s">
        <v>68</v>
      </c>
      <c r="C17" s="31"/>
      <c r="D17" s="40"/>
      <c r="E17" s="28" t="str">
        <f>IF(SUM(LEN(tbl_sWGA[[#This Row],[Sample ID]])+LEN(tbl_sWGA[[#This Row],[Extraction ID]]))=0,"",CONCATENATE(exp_id,"_",tbl_sWGA[[#This Row],[Well]]))</f>
        <v/>
      </c>
      <c r="F17" s="41"/>
      <c r="G17" s="41"/>
      <c r="H17" s="41"/>
      <c r="I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7" s="43"/>
    </row>
    <row r="18" spans="1:10" ht="15.75" customHeight="1">
      <c r="A18" s="56">
        <v>16</v>
      </c>
      <c r="B18" s="57" t="s">
        <v>69</v>
      </c>
      <c r="C18" s="31"/>
      <c r="D18" s="40"/>
      <c r="E18" s="28" t="str">
        <f>IF(SUM(LEN(tbl_sWGA[[#This Row],[Sample ID]])+LEN(tbl_sWGA[[#This Row],[Extraction ID]]))=0,"",CONCATENATE(exp_id,"_",tbl_sWGA[[#This Row],[Well]]))</f>
        <v/>
      </c>
      <c r="F18" s="41"/>
      <c r="G18" s="41"/>
      <c r="H18" s="41"/>
      <c r="I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8" s="43"/>
    </row>
    <row r="19" spans="1:10" ht="15.75" customHeight="1">
      <c r="A19" s="56">
        <v>17</v>
      </c>
      <c r="B19" s="57" t="s">
        <v>39</v>
      </c>
      <c r="C19" s="31"/>
      <c r="D19" s="40"/>
      <c r="E19" s="28" t="str">
        <f>IF(SUM(LEN(tbl_sWGA[[#This Row],[Sample ID]])+LEN(tbl_sWGA[[#This Row],[Extraction ID]]))=0,"",CONCATENATE(exp_id,"_",tbl_sWGA[[#This Row],[Well]]))</f>
        <v/>
      </c>
      <c r="F19" s="41"/>
      <c r="G19" s="41"/>
      <c r="H19" s="41"/>
      <c r="I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9" s="43"/>
    </row>
    <row r="20" spans="1:10" ht="15.75" customHeight="1">
      <c r="A20" s="56">
        <v>18</v>
      </c>
      <c r="B20" s="57" t="s">
        <v>51</v>
      </c>
      <c r="C20" s="31"/>
      <c r="D20" s="40"/>
      <c r="E20" s="28" t="str">
        <f>IF(SUM(LEN(tbl_sWGA[[#This Row],[Sample ID]])+LEN(tbl_sWGA[[#This Row],[Extraction ID]]))=0,"",CONCATENATE(exp_id,"_",tbl_sWGA[[#This Row],[Well]]))</f>
        <v/>
      </c>
      <c r="F20" s="41"/>
      <c r="G20" s="41"/>
      <c r="H20" s="41"/>
      <c r="I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0" s="43"/>
    </row>
    <row r="21" spans="1:10" ht="15.75" customHeight="1">
      <c r="A21" s="56">
        <v>19</v>
      </c>
      <c r="B21" s="57" t="s">
        <v>70</v>
      </c>
      <c r="C21" s="31"/>
      <c r="D21" s="40"/>
      <c r="E21" s="28" t="str">
        <f>IF(SUM(LEN(tbl_sWGA[[#This Row],[Sample ID]])+LEN(tbl_sWGA[[#This Row],[Extraction ID]]))=0,"",CONCATENATE(exp_id,"_",tbl_sWGA[[#This Row],[Well]]))</f>
        <v/>
      </c>
      <c r="F21" s="41"/>
      <c r="G21" s="41"/>
      <c r="H21" s="41"/>
      <c r="I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1" s="43"/>
    </row>
    <row r="22" spans="1:10" ht="15.75" customHeight="1">
      <c r="A22" s="56">
        <v>20</v>
      </c>
      <c r="B22" s="56" t="s">
        <v>71</v>
      </c>
      <c r="C22" s="31"/>
      <c r="D22" s="40"/>
      <c r="E22" s="28" t="str">
        <f>IF(SUM(LEN(tbl_sWGA[[#This Row],[Sample ID]])+LEN(tbl_sWGA[[#This Row],[Extraction ID]]))=0,"",CONCATENATE(exp_id,"_",tbl_sWGA[[#This Row],[Well]]))</f>
        <v/>
      </c>
      <c r="F22" s="41"/>
      <c r="G22" s="41"/>
      <c r="H22" s="41"/>
      <c r="I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2" s="43"/>
    </row>
    <row r="23" spans="1:10" ht="15.75" customHeight="1">
      <c r="A23" s="56">
        <v>21</v>
      </c>
      <c r="B23" s="56" t="s">
        <v>72</v>
      </c>
      <c r="C23" s="31"/>
      <c r="D23" s="40"/>
      <c r="E23" s="28" t="str">
        <f>IF(SUM(LEN(tbl_sWGA[[#This Row],[Sample ID]])+LEN(tbl_sWGA[[#This Row],[Extraction ID]]))=0,"",CONCATENATE(exp_id,"_",tbl_sWGA[[#This Row],[Well]]))</f>
        <v/>
      </c>
      <c r="F23" s="41"/>
      <c r="G23" s="41"/>
      <c r="H23" s="41"/>
      <c r="I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3" s="43"/>
    </row>
    <row r="24" spans="1:10" ht="15.75" customHeight="1">
      <c r="A24" s="56">
        <v>22</v>
      </c>
      <c r="B24" s="56" t="s">
        <v>73</v>
      </c>
      <c r="C24" s="31"/>
      <c r="D24" s="40"/>
      <c r="E24" s="28" t="str">
        <f>IF(SUM(LEN(tbl_sWGA[[#This Row],[Sample ID]])+LEN(tbl_sWGA[[#This Row],[Extraction ID]]))=0,"",CONCATENATE(exp_id,"_",tbl_sWGA[[#This Row],[Well]]))</f>
        <v/>
      </c>
      <c r="F24" s="41"/>
      <c r="G24" s="41"/>
      <c r="H24" s="41"/>
      <c r="I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4" s="43"/>
    </row>
    <row r="25" spans="1:10" ht="15.75" customHeight="1">
      <c r="A25" s="56">
        <v>23</v>
      </c>
      <c r="B25" s="56" t="s">
        <v>74</v>
      </c>
      <c r="C25" s="31"/>
      <c r="D25" s="40"/>
      <c r="E25" s="28" t="str">
        <f>IF(SUM(LEN(tbl_sWGA[[#This Row],[Sample ID]])+LEN(tbl_sWGA[[#This Row],[Extraction ID]]))=0,"",CONCATENATE(exp_id,"_",tbl_sWGA[[#This Row],[Well]]))</f>
        <v/>
      </c>
      <c r="F25" s="41"/>
      <c r="G25" s="41"/>
      <c r="H25" s="41"/>
      <c r="I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5" s="43"/>
    </row>
    <row r="26" spans="1:10" ht="15.75" customHeight="1">
      <c r="A26" s="56">
        <v>24</v>
      </c>
      <c r="B26" s="56" t="s">
        <v>75</v>
      </c>
      <c r="C26" s="31"/>
      <c r="D26" s="40"/>
      <c r="E26" s="28" t="str">
        <f>IF(SUM(LEN(tbl_sWGA[[#This Row],[Sample ID]])+LEN(tbl_sWGA[[#This Row],[Extraction ID]]))=0,"",CONCATENATE(exp_id,"_",tbl_sWGA[[#This Row],[Well]]))</f>
        <v/>
      </c>
      <c r="F26" s="41"/>
      <c r="G26" s="41"/>
      <c r="H26" s="41"/>
      <c r="I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6" s="43"/>
    </row>
    <row r="27" spans="1:10" ht="15.75" customHeight="1">
      <c r="A27" s="56">
        <v>25</v>
      </c>
      <c r="B27" s="56" t="s">
        <v>40</v>
      </c>
      <c r="C27" s="31"/>
      <c r="D27" s="40"/>
      <c r="E27" s="28" t="str">
        <f>IF(SUM(LEN(tbl_sWGA[[#This Row],[Sample ID]])+LEN(tbl_sWGA[[#This Row],[Extraction ID]]))=0,"",CONCATENATE(exp_id,"_",tbl_sWGA[[#This Row],[Well]]))</f>
        <v/>
      </c>
      <c r="F27" s="41"/>
      <c r="G27" s="41"/>
      <c r="H27" s="41"/>
      <c r="I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7" s="43"/>
    </row>
    <row r="28" spans="1:10" ht="15.75" customHeight="1">
      <c r="A28" s="56">
        <v>26</v>
      </c>
      <c r="B28" s="56" t="s">
        <v>52</v>
      </c>
      <c r="C28" s="31"/>
      <c r="D28" s="40"/>
      <c r="E28" s="28" t="str">
        <f>IF(SUM(LEN(tbl_sWGA[[#This Row],[Sample ID]])+LEN(tbl_sWGA[[#This Row],[Extraction ID]]))=0,"",CONCATENATE(exp_id,"_",tbl_sWGA[[#This Row],[Well]]))</f>
        <v/>
      </c>
      <c r="F28" s="41"/>
      <c r="G28" s="41"/>
      <c r="H28" s="41"/>
      <c r="I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8" s="43"/>
    </row>
    <row r="29" spans="1:10" ht="15.75" customHeight="1">
      <c r="A29" s="56">
        <v>27</v>
      </c>
      <c r="B29" s="56" t="s">
        <v>76</v>
      </c>
      <c r="C29" s="31"/>
      <c r="D29" s="40"/>
      <c r="E29" s="28" t="str">
        <f>IF(SUM(LEN(tbl_sWGA[[#This Row],[Sample ID]])+LEN(tbl_sWGA[[#This Row],[Extraction ID]]))=0,"",CONCATENATE(exp_id,"_",tbl_sWGA[[#This Row],[Well]]))</f>
        <v/>
      </c>
      <c r="F29" s="41"/>
      <c r="G29" s="41"/>
      <c r="H29" s="41"/>
      <c r="I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9" s="43"/>
    </row>
    <row r="30" spans="1:10" ht="15.75" customHeight="1">
      <c r="A30" s="56">
        <v>28</v>
      </c>
      <c r="B30" s="56" t="s">
        <v>77</v>
      </c>
      <c r="C30" s="31"/>
      <c r="D30" s="40"/>
      <c r="E30" s="28" t="str">
        <f>IF(SUM(LEN(tbl_sWGA[[#This Row],[Sample ID]])+LEN(tbl_sWGA[[#This Row],[Extraction ID]]))=0,"",CONCATENATE(exp_id,"_",tbl_sWGA[[#This Row],[Well]]))</f>
        <v/>
      </c>
      <c r="F30" s="41"/>
      <c r="G30" s="41"/>
      <c r="H30" s="41"/>
      <c r="I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0" s="43"/>
    </row>
    <row r="31" spans="1:10" ht="15.75" customHeight="1">
      <c r="A31" s="56">
        <v>29</v>
      </c>
      <c r="B31" s="56" t="s">
        <v>78</v>
      </c>
      <c r="C31" s="31"/>
      <c r="D31" s="40"/>
      <c r="E31" s="28" t="str">
        <f>IF(SUM(LEN(tbl_sWGA[[#This Row],[Sample ID]])+LEN(tbl_sWGA[[#This Row],[Extraction ID]]))=0,"",CONCATENATE(exp_id,"_",tbl_sWGA[[#This Row],[Well]]))</f>
        <v/>
      </c>
      <c r="F31" s="41"/>
      <c r="G31" s="41"/>
      <c r="H31" s="41"/>
      <c r="I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1" s="43"/>
    </row>
    <row r="32" spans="1:10" ht="15.75" customHeight="1">
      <c r="A32" s="56">
        <v>30</v>
      </c>
      <c r="B32" s="56" t="s">
        <v>79</v>
      </c>
      <c r="C32" s="31"/>
      <c r="D32" s="40"/>
      <c r="E32" s="28" t="str">
        <f>IF(SUM(LEN(tbl_sWGA[[#This Row],[Sample ID]])+LEN(tbl_sWGA[[#This Row],[Extraction ID]]))=0,"",CONCATENATE(exp_id,"_",tbl_sWGA[[#This Row],[Well]]))</f>
        <v/>
      </c>
      <c r="F32" s="41"/>
      <c r="G32" s="41"/>
      <c r="H32" s="41"/>
      <c r="I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2" s="43"/>
    </row>
    <row r="33" spans="1:10" ht="15.75" customHeight="1">
      <c r="A33" s="56">
        <v>31</v>
      </c>
      <c r="B33" s="56" t="s">
        <v>80</v>
      </c>
      <c r="C33" s="31"/>
      <c r="D33" s="40"/>
      <c r="E33" s="28" t="str">
        <f>IF(SUM(LEN(tbl_sWGA[[#This Row],[Sample ID]])+LEN(tbl_sWGA[[#This Row],[Extraction ID]]))=0,"",CONCATENATE(exp_id,"_",tbl_sWGA[[#This Row],[Well]]))</f>
        <v/>
      </c>
      <c r="F33" s="41"/>
      <c r="G33" s="41"/>
      <c r="H33" s="41"/>
      <c r="I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3" s="43"/>
    </row>
    <row r="34" spans="1:10" ht="15.75" customHeight="1">
      <c r="A34" s="56">
        <v>32</v>
      </c>
      <c r="B34" s="56" t="s">
        <v>81</v>
      </c>
      <c r="C34" s="31"/>
      <c r="D34" s="40"/>
      <c r="E34" s="28" t="str">
        <f>IF(SUM(LEN(tbl_sWGA[[#This Row],[Sample ID]])+LEN(tbl_sWGA[[#This Row],[Extraction ID]]))=0,"",CONCATENATE(exp_id,"_",tbl_sWGA[[#This Row],[Well]]))</f>
        <v/>
      </c>
      <c r="F34" s="41"/>
      <c r="G34" s="41"/>
      <c r="H34" s="41"/>
      <c r="I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4" s="43"/>
    </row>
    <row r="35" spans="1:10" ht="15.75" customHeight="1">
      <c r="A35" s="56">
        <v>33</v>
      </c>
      <c r="B35" s="56" t="s">
        <v>41</v>
      </c>
      <c r="C35" s="31"/>
      <c r="D35" s="40"/>
      <c r="E35" s="28" t="str">
        <f>IF(SUM(LEN(tbl_sWGA[[#This Row],[Sample ID]])+LEN(tbl_sWGA[[#This Row],[Extraction ID]]))=0,"",CONCATENATE(exp_id,"_",tbl_sWGA[[#This Row],[Well]]))</f>
        <v/>
      </c>
      <c r="F35" s="41"/>
      <c r="G35" s="41"/>
      <c r="H35" s="41"/>
      <c r="I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5" s="43"/>
    </row>
    <row r="36" spans="1:10" ht="15.75" customHeight="1">
      <c r="A36" s="56">
        <v>34</v>
      </c>
      <c r="B36" s="56" t="s">
        <v>53</v>
      </c>
      <c r="C36" s="31"/>
      <c r="D36" s="40"/>
      <c r="E36" s="28" t="str">
        <f>IF(SUM(LEN(tbl_sWGA[[#This Row],[Sample ID]])+LEN(tbl_sWGA[[#This Row],[Extraction ID]]))=0,"",CONCATENATE(exp_id,"_",tbl_sWGA[[#This Row],[Well]]))</f>
        <v/>
      </c>
      <c r="F36" s="41"/>
      <c r="G36" s="41"/>
      <c r="H36" s="41"/>
      <c r="I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6" s="43"/>
    </row>
    <row r="37" spans="1:10" ht="15.75" customHeight="1">
      <c r="A37" s="56">
        <v>35</v>
      </c>
      <c r="B37" s="56" t="s">
        <v>82</v>
      </c>
      <c r="C37" s="31"/>
      <c r="D37" s="40"/>
      <c r="E37" s="28" t="str">
        <f>IF(SUM(LEN(tbl_sWGA[[#This Row],[Sample ID]])+LEN(tbl_sWGA[[#This Row],[Extraction ID]]))=0,"",CONCATENATE(exp_id,"_",tbl_sWGA[[#This Row],[Well]]))</f>
        <v/>
      </c>
      <c r="F37" s="41"/>
      <c r="G37" s="41"/>
      <c r="H37" s="41"/>
      <c r="I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7" s="43"/>
    </row>
    <row r="38" spans="1:10" ht="15.75" customHeight="1">
      <c r="A38" s="56">
        <v>36</v>
      </c>
      <c r="B38" s="56" t="s">
        <v>83</v>
      </c>
      <c r="C38" s="31"/>
      <c r="D38" s="40"/>
      <c r="E38" s="28" t="str">
        <f>IF(SUM(LEN(tbl_sWGA[[#This Row],[Sample ID]])+LEN(tbl_sWGA[[#This Row],[Extraction ID]]))=0,"",CONCATENATE(exp_id,"_",tbl_sWGA[[#This Row],[Well]]))</f>
        <v/>
      </c>
      <c r="F38" s="41"/>
      <c r="G38" s="41"/>
      <c r="H38" s="41"/>
      <c r="I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8" s="43"/>
    </row>
    <row r="39" spans="1:10" ht="15.75" customHeight="1">
      <c r="A39" s="56">
        <v>37</v>
      </c>
      <c r="B39" s="56" t="s">
        <v>84</v>
      </c>
      <c r="C39" s="31"/>
      <c r="D39" s="40"/>
      <c r="E39" s="28" t="str">
        <f>IF(SUM(LEN(tbl_sWGA[[#This Row],[Sample ID]])+LEN(tbl_sWGA[[#This Row],[Extraction ID]]))=0,"",CONCATENATE(exp_id,"_",tbl_sWGA[[#This Row],[Well]]))</f>
        <v/>
      </c>
      <c r="F39" s="41"/>
      <c r="G39" s="41"/>
      <c r="H39" s="41"/>
      <c r="I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9" s="43"/>
    </row>
    <row r="40" spans="1:10" ht="15.75" customHeight="1">
      <c r="A40" s="56">
        <v>38</v>
      </c>
      <c r="B40" s="56" t="s">
        <v>85</v>
      </c>
      <c r="C40" s="31"/>
      <c r="D40" s="40"/>
      <c r="E40" s="28" t="str">
        <f>IF(SUM(LEN(tbl_sWGA[[#This Row],[Sample ID]])+LEN(tbl_sWGA[[#This Row],[Extraction ID]]))=0,"",CONCATENATE(exp_id,"_",tbl_sWGA[[#This Row],[Well]]))</f>
        <v/>
      </c>
      <c r="F40" s="41"/>
      <c r="G40" s="41"/>
      <c r="H40" s="41"/>
      <c r="I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0" s="43"/>
    </row>
    <row r="41" spans="1:10" ht="15.75" customHeight="1">
      <c r="A41" s="56">
        <v>39</v>
      </c>
      <c r="B41" s="56" t="s">
        <v>86</v>
      </c>
      <c r="C41" s="31"/>
      <c r="D41" s="40"/>
      <c r="E41" s="28" t="str">
        <f>IF(SUM(LEN(tbl_sWGA[[#This Row],[Sample ID]])+LEN(tbl_sWGA[[#This Row],[Extraction ID]]))=0,"",CONCATENATE(exp_id,"_",tbl_sWGA[[#This Row],[Well]]))</f>
        <v/>
      </c>
      <c r="F41" s="41"/>
      <c r="G41" s="41"/>
      <c r="H41" s="41"/>
      <c r="I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1" s="43"/>
    </row>
    <row r="42" spans="1:10" ht="15.75" customHeight="1">
      <c r="A42" s="56">
        <v>40</v>
      </c>
      <c r="B42" s="56" t="s">
        <v>87</v>
      </c>
      <c r="C42" s="31"/>
      <c r="D42" s="40"/>
      <c r="E42" s="28" t="str">
        <f>IF(SUM(LEN(tbl_sWGA[[#This Row],[Sample ID]])+LEN(tbl_sWGA[[#This Row],[Extraction ID]]))=0,"",CONCATENATE(exp_id,"_",tbl_sWGA[[#This Row],[Well]]))</f>
        <v/>
      </c>
      <c r="F42" s="41"/>
      <c r="G42" s="41"/>
      <c r="H42" s="41"/>
      <c r="I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2" s="43"/>
    </row>
    <row r="43" spans="1:10" ht="15.75" customHeight="1">
      <c r="A43" s="56">
        <v>41</v>
      </c>
      <c r="B43" s="56" t="s">
        <v>42</v>
      </c>
      <c r="C43" s="31"/>
      <c r="D43" s="40"/>
      <c r="E43" s="28" t="str">
        <f>IF(SUM(LEN(tbl_sWGA[[#This Row],[Sample ID]])+LEN(tbl_sWGA[[#This Row],[Extraction ID]]))=0,"",CONCATENATE(exp_id,"_",tbl_sWGA[[#This Row],[Well]]))</f>
        <v/>
      </c>
      <c r="F43" s="41"/>
      <c r="G43" s="41"/>
      <c r="H43" s="41"/>
      <c r="I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3" s="43"/>
    </row>
    <row r="44" spans="1:10" ht="15.75" customHeight="1">
      <c r="A44" s="56">
        <v>42</v>
      </c>
      <c r="B44" s="56" t="s">
        <v>54</v>
      </c>
      <c r="C44" s="31"/>
      <c r="D44" s="40"/>
      <c r="E44" s="28" t="str">
        <f>IF(SUM(LEN(tbl_sWGA[[#This Row],[Sample ID]])+LEN(tbl_sWGA[[#This Row],[Extraction ID]]))=0,"",CONCATENATE(exp_id,"_",tbl_sWGA[[#This Row],[Well]]))</f>
        <v/>
      </c>
      <c r="F44" s="41"/>
      <c r="G44" s="41"/>
      <c r="H44" s="41"/>
      <c r="I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4" s="43"/>
    </row>
    <row r="45" spans="1:10" ht="15.75" customHeight="1">
      <c r="A45" s="56">
        <v>43</v>
      </c>
      <c r="B45" s="56" t="s">
        <v>88</v>
      </c>
      <c r="C45" s="31"/>
      <c r="D45" s="40"/>
      <c r="E45" s="28" t="str">
        <f>IF(SUM(LEN(tbl_sWGA[[#This Row],[Sample ID]])+LEN(tbl_sWGA[[#This Row],[Extraction ID]]))=0,"",CONCATENATE(exp_id,"_",tbl_sWGA[[#This Row],[Well]]))</f>
        <v/>
      </c>
      <c r="F45" s="41"/>
      <c r="G45" s="41"/>
      <c r="H45" s="41"/>
      <c r="I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5" s="43"/>
    </row>
    <row r="46" spans="1:10" ht="15.75" customHeight="1">
      <c r="A46" s="56">
        <v>44</v>
      </c>
      <c r="B46" s="56" t="s">
        <v>89</v>
      </c>
      <c r="C46" s="31"/>
      <c r="D46" s="40"/>
      <c r="E46" s="28" t="str">
        <f>IF(SUM(LEN(tbl_sWGA[[#This Row],[Sample ID]])+LEN(tbl_sWGA[[#This Row],[Extraction ID]]))=0,"",CONCATENATE(exp_id,"_",tbl_sWGA[[#This Row],[Well]]))</f>
        <v/>
      </c>
      <c r="F46" s="41"/>
      <c r="G46" s="41"/>
      <c r="H46" s="41"/>
      <c r="I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6" s="43"/>
    </row>
    <row r="47" spans="1:10" ht="15.75" customHeight="1">
      <c r="A47" s="56">
        <v>45</v>
      </c>
      <c r="B47" s="56" t="s">
        <v>90</v>
      </c>
      <c r="C47" s="31"/>
      <c r="D47" s="40"/>
      <c r="E47" s="28" t="str">
        <f>IF(SUM(LEN(tbl_sWGA[[#This Row],[Sample ID]])+LEN(tbl_sWGA[[#This Row],[Extraction ID]]))=0,"",CONCATENATE(exp_id,"_",tbl_sWGA[[#This Row],[Well]]))</f>
        <v/>
      </c>
      <c r="F47" s="41"/>
      <c r="G47" s="41"/>
      <c r="H47" s="41"/>
      <c r="I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7" s="43"/>
    </row>
    <row r="48" spans="1:10" ht="15.75" customHeight="1">
      <c r="A48" s="56">
        <v>46</v>
      </c>
      <c r="B48" s="56" t="s">
        <v>91</v>
      </c>
      <c r="C48" s="31"/>
      <c r="D48" s="40"/>
      <c r="E48" s="28" t="str">
        <f>IF(SUM(LEN(tbl_sWGA[[#This Row],[Sample ID]])+LEN(tbl_sWGA[[#This Row],[Extraction ID]]))=0,"",CONCATENATE(exp_id,"_",tbl_sWGA[[#This Row],[Well]]))</f>
        <v/>
      </c>
      <c r="F48" s="41"/>
      <c r="G48" s="41"/>
      <c r="H48" s="41"/>
      <c r="I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8" s="43"/>
    </row>
    <row r="49" spans="1:10" ht="15.75" customHeight="1">
      <c r="A49" s="56">
        <v>47</v>
      </c>
      <c r="B49" s="56" t="s">
        <v>92</v>
      </c>
      <c r="C49" s="31"/>
      <c r="D49" s="40"/>
      <c r="E49" s="28" t="str">
        <f>IF(SUM(LEN(tbl_sWGA[[#This Row],[Sample ID]])+LEN(tbl_sWGA[[#This Row],[Extraction ID]]))=0,"",CONCATENATE(exp_id,"_",tbl_sWGA[[#This Row],[Well]]))</f>
        <v/>
      </c>
      <c r="F49" s="41"/>
      <c r="G49" s="41"/>
      <c r="H49" s="41"/>
      <c r="I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9" s="43"/>
    </row>
    <row r="50" spans="1:10" ht="15.75" customHeight="1">
      <c r="A50" s="56">
        <v>48</v>
      </c>
      <c r="B50" s="56" t="s">
        <v>93</v>
      </c>
      <c r="C50" s="31"/>
      <c r="D50" s="40"/>
      <c r="E50" s="28" t="str">
        <f>IF(SUM(LEN(tbl_sWGA[[#This Row],[Sample ID]])+LEN(tbl_sWGA[[#This Row],[Extraction ID]]))=0,"",CONCATENATE(exp_id,"_",tbl_sWGA[[#This Row],[Well]]))</f>
        <v/>
      </c>
      <c r="F50" s="41"/>
      <c r="G50" s="41"/>
      <c r="H50" s="41"/>
      <c r="I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0" s="43"/>
    </row>
    <row r="51" spans="1:10" ht="15.75" customHeight="1">
      <c r="A51" s="56">
        <v>49</v>
      </c>
      <c r="B51" s="56" t="s">
        <v>43</v>
      </c>
      <c r="C51" s="31"/>
      <c r="D51" s="40"/>
      <c r="E51" s="28" t="str">
        <f>IF(SUM(LEN(tbl_sWGA[[#This Row],[Sample ID]])+LEN(tbl_sWGA[[#This Row],[Extraction ID]]))=0,"",CONCATENATE(exp_id,"_",tbl_sWGA[[#This Row],[Well]]))</f>
        <v/>
      </c>
      <c r="F51" s="41"/>
      <c r="G51" s="41"/>
      <c r="H51" s="41"/>
      <c r="I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1" s="43"/>
    </row>
    <row r="52" spans="1:10" ht="15.75" customHeight="1">
      <c r="A52" s="56">
        <v>50</v>
      </c>
      <c r="B52" s="56" t="s">
        <v>55</v>
      </c>
      <c r="C52" s="31"/>
      <c r="D52" s="40"/>
      <c r="E52" s="28" t="str">
        <f>IF(SUM(LEN(tbl_sWGA[[#This Row],[Sample ID]])+LEN(tbl_sWGA[[#This Row],[Extraction ID]]))=0,"",CONCATENATE(exp_id,"_",tbl_sWGA[[#This Row],[Well]]))</f>
        <v/>
      </c>
      <c r="F52" s="41"/>
      <c r="G52" s="41"/>
      <c r="H52" s="41"/>
      <c r="I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2" s="43"/>
    </row>
    <row r="53" spans="1:10" ht="15.75" customHeight="1">
      <c r="A53" s="56">
        <v>51</v>
      </c>
      <c r="B53" s="56" t="s">
        <v>94</v>
      </c>
      <c r="C53" s="31"/>
      <c r="D53" s="40"/>
      <c r="E53" s="28" t="str">
        <f>IF(SUM(LEN(tbl_sWGA[[#This Row],[Sample ID]])+LEN(tbl_sWGA[[#This Row],[Extraction ID]]))=0,"",CONCATENATE(exp_id,"_",tbl_sWGA[[#This Row],[Well]]))</f>
        <v/>
      </c>
      <c r="F53" s="41"/>
      <c r="G53" s="41"/>
      <c r="H53" s="41"/>
      <c r="I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3" s="43"/>
    </row>
    <row r="54" spans="1:10" ht="15.75" customHeight="1">
      <c r="A54" s="56">
        <v>52</v>
      </c>
      <c r="B54" s="56" t="s">
        <v>95</v>
      </c>
      <c r="C54" s="31"/>
      <c r="D54" s="40"/>
      <c r="E54" s="28" t="str">
        <f>IF(SUM(LEN(tbl_sWGA[[#This Row],[Sample ID]])+LEN(tbl_sWGA[[#This Row],[Extraction ID]]))=0,"",CONCATENATE(exp_id,"_",tbl_sWGA[[#This Row],[Well]]))</f>
        <v/>
      </c>
      <c r="F54" s="41"/>
      <c r="G54" s="41"/>
      <c r="H54" s="41"/>
      <c r="I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4" s="43"/>
    </row>
    <row r="55" spans="1:10" ht="15.75" customHeight="1">
      <c r="A55" s="56">
        <v>53</v>
      </c>
      <c r="B55" s="56" t="s">
        <v>96</v>
      </c>
      <c r="C55" s="31"/>
      <c r="D55" s="40"/>
      <c r="E55" s="28" t="str">
        <f>IF(SUM(LEN(tbl_sWGA[[#This Row],[Sample ID]])+LEN(tbl_sWGA[[#This Row],[Extraction ID]]))=0,"",CONCATENATE(exp_id,"_",tbl_sWGA[[#This Row],[Well]]))</f>
        <v/>
      </c>
      <c r="F55" s="41"/>
      <c r="G55" s="41"/>
      <c r="H55" s="41"/>
      <c r="I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5" s="43"/>
    </row>
    <row r="56" spans="1:10" ht="15.75" customHeight="1">
      <c r="A56" s="56">
        <v>54</v>
      </c>
      <c r="B56" s="56" t="s">
        <v>97</v>
      </c>
      <c r="C56" s="31"/>
      <c r="D56" s="40"/>
      <c r="E56" s="28" t="str">
        <f>IF(SUM(LEN(tbl_sWGA[[#This Row],[Sample ID]])+LEN(tbl_sWGA[[#This Row],[Extraction ID]]))=0,"",CONCATENATE(exp_id,"_",tbl_sWGA[[#This Row],[Well]]))</f>
        <v/>
      </c>
      <c r="F56" s="41"/>
      <c r="G56" s="41"/>
      <c r="H56" s="41"/>
      <c r="I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6" s="43"/>
    </row>
    <row r="57" spans="1:10" ht="15.75" customHeight="1">
      <c r="A57" s="56">
        <v>55</v>
      </c>
      <c r="B57" s="56" t="s">
        <v>98</v>
      </c>
      <c r="C57" s="31"/>
      <c r="D57" s="40"/>
      <c r="E57" s="28" t="str">
        <f>IF(SUM(LEN(tbl_sWGA[[#This Row],[Sample ID]])+LEN(tbl_sWGA[[#This Row],[Extraction ID]]))=0,"",CONCATENATE(exp_id,"_",tbl_sWGA[[#This Row],[Well]]))</f>
        <v/>
      </c>
      <c r="F57" s="41"/>
      <c r="G57" s="41"/>
      <c r="H57" s="41"/>
      <c r="I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7" s="43"/>
    </row>
    <row r="58" spans="1:10" ht="15.75" customHeight="1">
      <c r="A58" s="56">
        <v>56</v>
      </c>
      <c r="B58" s="56" t="s">
        <v>99</v>
      </c>
      <c r="C58" s="31"/>
      <c r="D58" s="40"/>
      <c r="E58" s="28" t="str">
        <f>IF(SUM(LEN(tbl_sWGA[[#This Row],[Sample ID]])+LEN(tbl_sWGA[[#This Row],[Extraction ID]]))=0,"",CONCATENATE(exp_id,"_",tbl_sWGA[[#This Row],[Well]]))</f>
        <v/>
      </c>
      <c r="F58" s="41"/>
      <c r="G58" s="41"/>
      <c r="H58" s="41"/>
      <c r="I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8" s="43"/>
    </row>
    <row r="59" spans="1:10" ht="15.75" customHeight="1">
      <c r="A59" s="56">
        <v>57</v>
      </c>
      <c r="B59" s="56" t="s">
        <v>44</v>
      </c>
      <c r="C59" s="31"/>
      <c r="D59" s="40"/>
      <c r="E59" s="28" t="str">
        <f>IF(SUM(LEN(tbl_sWGA[[#This Row],[Sample ID]])+LEN(tbl_sWGA[[#This Row],[Extraction ID]]))=0,"",CONCATENATE(exp_id,"_",tbl_sWGA[[#This Row],[Well]]))</f>
        <v/>
      </c>
      <c r="F59" s="41"/>
      <c r="G59" s="41"/>
      <c r="H59" s="41"/>
      <c r="I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9" s="43"/>
    </row>
    <row r="60" spans="1:10" ht="15.75" customHeight="1">
      <c r="A60" s="56">
        <v>58</v>
      </c>
      <c r="B60" s="56" t="s">
        <v>56</v>
      </c>
      <c r="C60" s="31"/>
      <c r="D60" s="40"/>
      <c r="E60" s="28" t="str">
        <f>IF(SUM(LEN(tbl_sWGA[[#This Row],[Sample ID]])+LEN(tbl_sWGA[[#This Row],[Extraction ID]]))=0,"",CONCATENATE(exp_id,"_",tbl_sWGA[[#This Row],[Well]]))</f>
        <v/>
      </c>
      <c r="F60" s="41"/>
      <c r="G60" s="41"/>
      <c r="H60" s="41"/>
      <c r="I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0" s="43"/>
    </row>
    <row r="61" spans="1:10" ht="15.75" customHeight="1">
      <c r="A61" s="56">
        <v>59</v>
      </c>
      <c r="B61" s="56" t="s">
        <v>100</v>
      </c>
      <c r="C61" s="31"/>
      <c r="D61" s="40"/>
      <c r="E61" s="28" t="str">
        <f>IF(SUM(LEN(tbl_sWGA[[#This Row],[Sample ID]])+LEN(tbl_sWGA[[#This Row],[Extraction ID]]))=0,"",CONCATENATE(exp_id,"_",tbl_sWGA[[#This Row],[Well]]))</f>
        <v/>
      </c>
      <c r="F61" s="41"/>
      <c r="G61" s="41"/>
      <c r="H61" s="41"/>
      <c r="I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1" s="43"/>
    </row>
    <row r="62" spans="1:10" ht="15.75" customHeight="1">
      <c r="A62" s="56">
        <v>60</v>
      </c>
      <c r="B62" s="56" t="s">
        <v>101</v>
      </c>
      <c r="C62" s="31"/>
      <c r="D62" s="40"/>
      <c r="E62" s="28" t="str">
        <f>IF(SUM(LEN(tbl_sWGA[[#This Row],[Sample ID]])+LEN(tbl_sWGA[[#This Row],[Extraction ID]]))=0,"",CONCATENATE(exp_id,"_",tbl_sWGA[[#This Row],[Well]]))</f>
        <v/>
      </c>
      <c r="F62" s="41"/>
      <c r="G62" s="41"/>
      <c r="H62" s="41"/>
      <c r="I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2" s="43"/>
    </row>
    <row r="63" spans="1:10" ht="15.75" customHeight="1">
      <c r="A63" s="56">
        <v>61</v>
      </c>
      <c r="B63" s="56" t="s">
        <v>102</v>
      </c>
      <c r="C63" s="31"/>
      <c r="D63" s="40"/>
      <c r="E63" s="28" t="str">
        <f>IF(SUM(LEN(tbl_sWGA[[#This Row],[Sample ID]])+LEN(tbl_sWGA[[#This Row],[Extraction ID]]))=0,"",CONCATENATE(exp_id,"_",tbl_sWGA[[#This Row],[Well]]))</f>
        <v/>
      </c>
      <c r="F63" s="41"/>
      <c r="G63" s="41"/>
      <c r="H63" s="41"/>
      <c r="I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3" s="43"/>
    </row>
    <row r="64" spans="1:10" ht="15.75" customHeight="1">
      <c r="A64" s="56">
        <v>62</v>
      </c>
      <c r="B64" s="56" t="s">
        <v>103</v>
      </c>
      <c r="C64" s="31"/>
      <c r="D64" s="40"/>
      <c r="E64" s="28" t="str">
        <f>IF(SUM(LEN(tbl_sWGA[[#This Row],[Sample ID]])+LEN(tbl_sWGA[[#This Row],[Extraction ID]]))=0,"",CONCATENATE(exp_id,"_",tbl_sWGA[[#This Row],[Well]]))</f>
        <v/>
      </c>
      <c r="F64" s="41"/>
      <c r="G64" s="41"/>
      <c r="H64" s="41"/>
      <c r="I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4" s="43"/>
    </row>
    <row r="65" spans="1:10" ht="15.75" customHeight="1">
      <c r="A65" s="56">
        <v>63</v>
      </c>
      <c r="B65" s="56" t="s">
        <v>104</v>
      </c>
      <c r="C65" s="31"/>
      <c r="D65" s="40"/>
      <c r="E65" s="28" t="str">
        <f>IF(SUM(LEN(tbl_sWGA[[#This Row],[Sample ID]])+LEN(tbl_sWGA[[#This Row],[Extraction ID]]))=0,"",CONCATENATE(exp_id,"_",tbl_sWGA[[#This Row],[Well]]))</f>
        <v/>
      </c>
      <c r="F65" s="41"/>
      <c r="G65" s="41"/>
      <c r="H65" s="41"/>
      <c r="I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5" s="43"/>
    </row>
    <row r="66" spans="1:10" ht="15.75" customHeight="1">
      <c r="A66" s="56">
        <v>64</v>
      </c>
      <c r="B66" s="56" t="s">
        <v>105</v>
      </c>
      <c r="C66" s="31"/>
      <c r="D66" s="40"/>
      <c r="E66" s="28" t="str">
        <f>IF(SUM(LEN(tbl_sWGA[[#This Row],[Sample ID]])+LEN(tbl_sWGA[[#This Row],[Extraction ID]]))=0,"",CONCATENATE(exp_id,"_",tbl_sWGA[[#This Row],[Well]]))</f>
        <v/>
      </c>
      <c r="F66" s="41"/>
      <c r="G66" s="41"/>
      <c r="H66" s="41"/>
      <c r="I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6" s="43"/>
    </row>
    <row r="67" spans="1:10" ht="15.75" customHeight="1">
      <c r="A67" s="56">
        <v>65</v>
      </c>
      <c r="B67" s="56" t="s">
        <v>45</v>
      </c>
      <c r="C67" s="31"/>
      <c r="D67" s="40"/>
      <c r="E67" s="28" t="str">
        <f>IF(SUM(LEN(tbl_sWGA[[#This Row],[Sample ID]])+LEN(tbl_sWGA[[#This Row],[Extraction ID]]))=0,"",CONCATENATE(exp_id,"_",tbl_sWGA[[#This Row],[Well]]))</f>
        <v/>
      </c>
      <c r="F67" s="41"/>
      <c r="G67" s="41"/>
      <c r="H67" s="41"/>
      <c r="I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7" s="43"/>
    </row>
    <row r="68" spans="1:10" ht="15.75" customHeight="1">
      <c r="A68" s="56">
        <v>66</v>
      </c>
      <c r="B68" s="56" t="s">
        <v>57</v>
      </c>
      <c r="C68" s="31"/>
      <c r="D68" s="40"/>
      <c r="E68" s="28" t="str">
        <f>IF(SUM(LEN(tbl_sWGA[[#This Row],[Sample ID]])+LEN(tbl_sWGA[[#This Row],[Extraction ID]]))=0,"",CONCATENATE(exp_id,"_",tbl_sWGA[[#This Row],[Well]]))</f>
        <v/>
      </c>
      <c r="F68" s="41"/>
      <c r="G68" s="41"/>
      <c r="H68" s="41"/>
      <c r="I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8" s="43"/>
    </row>
    <row r="69" spans="1:10" ht="15.75" customHeight="1">
      <c r="A69" s="56">
        <v>67</v>
      </c>
      <c r="B69" s="56" t="s">
        <v>106</v>
      </c>
      <c r="C69" s="31"/>
      <c r="D69" s="40"/>
      <c r="E69" s="28" t="str">
        <f>IF(SUM(LEN(tbl_sWGA[[#This Row],[Sample ID]])+LEN(tbl_sWGA[[#This Row],[Extraction ID]]))=0,"",CONCATENATE(exp_id,"_",tbl_sWGA[[#This Row],[Well]]))</f>
        <v/>
      </c>
      <c r="F69" s="41"/>
      <c r="G69" s="41"/>
      <c r="H69" s="41"/>
      <c r="I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9" s="43"/>
    </row>
    <row r="70" spans="1:10" ht="15.75" customHeight="1">
      <c r="A70" s="56">
        <v>68</v>
      </c>
      <c r="B70" s="56" t="s">
        <v>107</v>
      </c>
      <c r="C70" s="31"/>
      <c r="D70" s="40"/>
      <c r="E70" s="28" t="str">
        <f>IF(SUM(LEN(tbl_sWGA[[#This Row],[Sample ID]])+LEN(tbl_sWGA[[#This Row],[Extraction ID]]))=0,"",CONCATENATE(exp_id,"_",tbl_sWGA[[#This Row],[Well]]))</f>
        <v/>
      </c>
      <c r="F70" s="41"/>
      <c r="G70" s="41"/>
      <c r="H70" s="41"/>
      <c r="I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0" s="43"/>
    </row>
    <row r="71" spans="1:10" ht="15.75" customHeight="1">
      <c r="A71" s="56">
        <v>69</v>
      </c>
      <c r="B71" s="56" t="s">
        <v>108</v>
      </c>
      <c r="C71" s="31"/>
      <c r="D71" s="40"/>
      <c r="E71" s="28" t="str">
        <f>IF(SUM(LEN(tbl_sWGA[[#This Row],[Sample ID]])+LEN(tbl_sWGA[[#This Row],[Extraction ID]]))=0,"",CONCATENATE(exp_id,"_",tbl_sWGA[[#This Row],[Well]]))</f>
        <v/>
      </c>
      <c r="F71" s="41"/>
      <c r="G71" s="41"/>
      <c r="H71" s="41"/>
      <c r="I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1" s="43"/>
    </row>
    <row r="72" spans="1:10" ht="15.75" customHeight="1">
      <c r="A72" s="56">
        <v>70</v>
      </c>
      <c r="B72" s="56" t="s">
        <v>109</v>
      </c>
      <c r="C72" s="31"/>
      <c r="D72" s="40"/>
      <c r="E72" s="28" t="str">
        <f>IF(SUM(LEN(tbl_sWGA[[#This Row],[Sample ID]])+LEN(tbl_sWGA[[#This Row],[Extraction ID]]))=0,"",CONCATENATE(exp_id,"_",tbl_sWGA[[#This Row],[Well]]))</f>
        <v/>
      </c>
      <c r="F72" s="41"/>
      <c r="G72" s="41"/>
      <c r="H72" s="41"/>
      <c r="I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2" s="43"/>
    </row>
    <row r="73" spans="1:10" ht="15.75" customHeight="1">
      <c r="A73" s="56">
        <v>71</v>
      </c>
      <c r="B73" s="56" t="s">
        <v>110</v>
      </c>
      <c r="C73" s="31"/>
      <c r="D73" s="40"/>
      <c r="E73" s="28" t="str">
        <f>IF(SUM(LEN(tbl_sWGA[[#This Row],[Sample ID]])+LEN(tbl_sWGA[[#This Row],[Extraction ID]]))=0,"",CONCATENATE(exp_id,"_",tbl_sWGA[[#This Row],[Well]]))</f>
        <v/>
      </c>
      <c r="F73" s="41"/>
      <c r="G73" s="41"/>
      <c r="H73" s="41"/>
      <c r="I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3" s="43"/>
    </row>
    <row r="74" spans="1:10" ht="15.75" customHeight="1">
      <c r="A74" s="56">
        <v>72</v>
      </c>
      <c r="B74" s="56" t="s">
        <v>111</v>
      </c>
      <c r="C74" s="31"/>
      <c r="D74" s="40"/>
      <c r="E74" s="28" t="str">
        <f>IF(SUM(LEN(tbl_sWGA[[#This Row],[Sample ID]])+LEN(tbl_sWGA[[#This Row],[Extraction ID]]))=0,"",CONCATENATE(exp_id,"_",tbl_sWGA[[#This Row],[Well]]))</f>
        <v/>
      </c>
      <c r="F74" s="41"/>
      <c r="G74" s="41"/>
      <c r="H74" s="41"/>
      <c r="I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4" s="43"/>
    </row>
    <row r="75" spans="1:10" ht="15.75" customHeight="1">
      <c r="A75" s="56">
        <v>73</v>
      </c>
      <c r="B75" s="56" t="s">
        <v>46</v>
      </c>
      <c r="C75" s="31"/>
      <c r="D75" s="40"/>
      <c r="E75" s="28" t="str">
        <f>IF(SUM(LEN(tbl_sWGA[[#This Row],[Sample ID]])+LEN(tbl_sWGA[[#This Row],[Extraction ID]]))=0,"",CONCATENATE(exp_id,"_",tbl_sWGA[[#This Row],[Well]]))</f>
        <v/>
      </c>
      <c r="F75" s="41"/>
      <c r="G75" s="41"/>
      <c r="H75" s="41"/>
      <c r="I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5" s="43"/>
    </row>
    <row r="76" spans="1:10" ht="15.75" customHeight="1">
      <c r="A76" s="56">
        <v>74</v>
      </c>
      <c r="B76" s="56" t="s">
        <v>112</v>
      </c>
      <c r="C76" s="31"/>
      <c r="D76" s="40"/>
      <c r="E76" s="28" t="str">
        <f>IF(SUM(LEN(tbl_sWGA[[#This Row],[Sample ID]])+LEN(tbl_sWGA[[#This Row],[Extraction ID]]))=0,"",CONCATENATE(exp_id,"_",tbl_sWGA[[#This Row],[Well]]))</f>
        <v/>
      </c>
      <c r="F76" s="41"/>
      <c r="G76" s="41"/>
      <c r="H76" s="41"/>
      <c r="I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6" s="43"/>
    </row>
    <row r="77" spans="1:10" ht="15.75" customHeight="1">
      <c r="A77" s="56">
        <v>75</v>
      </c>
      <c r="B77" s="56" t="s">
        <v>113</v>
      </c>
      <c r="C77" s="31"/>
      <c r="D77" s="40"/>
      <c r="E77" s="28" t="str">
        <f>IF(SUM(LEN(tbl_sWGA[[#This Row],[Sample ID]])+LEN(tbl_sWGA[[#This Row],[Extraction ID]]))=0,"",CONCATENATE(exp_id,"_",tbl_sWGA[[#This Row],[Well]]))</f>
        <v/>
      </c>
      <c r="F77" s="41"/>
      <c r="G77" s="41"/>
      <c r="H77" s="41"/>
      <c r="I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7" s="43"/>
    </row>
    <row r="78" spans="1:10" ht="15.75" customHeight="1">
      <c r="A78" s="56">
        <v>76</v>
      </c>
      <c r="B78" s="56" t="s">
        <v>114</v>
      </c>
      <c r="C78" s="31"/>
      <c r="D78" s="40"/>
      <c r="E78" s="28" t="str">
        <f>IF(SUM(LEN(tbl_sWGA[[#This Row],[Sample ID]])+LEN(tbl_sWGA[[#This Row],[Extraction ID]]))=0,"",CONCATENATE(exp_id,"_",tbl_sWGA[[#This Row],[Well]]))</f>
        <v/>
      </c>
      <c r="F78" s="41"/>
      <c r="G78" s="41"/>
      <c r="H78" s="41"/>
      <c r="I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8" s="43"/>
    </row>
    <row r="79" spans="1:10" ht="15.75" customHeight="1">
      <c r="A79" s="56">
        <v>77</v>
      </c>
      <c r="B79" s="56" t="s">
        <v>115</v>
      </c>
      <c r="C79" s="31"/>
      <c r="D79" s="40"/>
      <c r="E79" s="28" t="str">
        <f>IF(SUM(LEN(tbl_sWGA[[#This Row],[Sample ID]])+LEN(tbl_sWGA[[#This Row],[Extraction ID]]))=0,"",CONCATENATE(exp_id,"_",tbl_sWGA[[#This Row],[Well]]))</f>
        <v/>
      </c>
      <c r="F79" s="41"/>
      <c r="G79" s="41"/>
      <c r="H79" s="41"/>
      <c r="I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9" s="43"/>
    </row>
    <row r="80" spans="1:10" ht="15.75" customHeight="1">
      <c r="A80" s="56">
        <v>78</v>
      </c>
      <c r="B80" s="56" t="s">
        <v>116</v>
      </c>
      <c r="C80" s="31"/>
      <c r="D80" s="40"/>
      <c r="E80" s="28" t="str">
        <f>IF(SUM(LEN(tbl_sWGA[[#This Row],[Sample ID]])+LEN(tbl_sWGA[[#This Row],[Extraction ID]]))=0,"",CONCATENATE(exp_id,"_",tbl_sWGA[[#This Row],[Well]]))</f>
        <v/>
      </c>
      <c r="F80" s="41"/>
      <c r="G80" s="41"/>
      <c r="H80" s="41"/>
      <c r="I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0" s="43"/>
    </row>
    <row r="81" spans="1:10" ht="15.75" customHeight="1">
      <c r="A81" s="56">
        <v>79</v>
      </c>
      <c r="B81" s="56" t="s">
        <v>117</v>
      </c>
      <c r="C81" s="31"/>
      <c r="D81" s="40"/>
      <c r="E81" s="28" t="str">
        <f>IF(SUM(LEN(tbl_sWGA[[#This Row],[Sample ID]])+LEN(tbl_sWGA[[#This Row],[Extraction ID]]))=0,"",CONCATENATE(exp_id,"_",tbl_sWGA[[#This Row],[Well]]))</f>
        <v/>
      </c>
      <c r="F81" s="41"/>
      <c r="G81" s="41"/>
      <c r="H81" s="41"/>
      <c r="I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1" s="43"/>
    </row>
    <row r="82" spans="1:10" ht="15.75" customHeight="1">
      <c r="A82" s="56">
        <v>80</v>
      </c>
      <c r="B82" s="56" t="s">
        <v>118</v>
      </c>
      <c r="C82" s="31"/>
      <c r="D82" s="40"/>
      <c r="E82" s="28" t="str">
        <f>IF(SUM(LEN(tbl_sWGA[[#This Row],[Sample ID]])+LEN(tbl_sWGA[[#This Row],[Extraction ID]]))=0,"",CONCATENATE(exp_id,"_",tbl_sWGA[[#This Row],[Well]]))</f>
        <v/>
      </c>
      <c r="F82" s="41"/>
      <c r="G82" s="41"/>
      <c r="H82" s="41"/>
      <c r="I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2" s="43"/>
    </row>
    <row r="83" spans="1:10" ht="15.75" customHeight="1">
      <c r="A83" s="56">
        <v>81</v>
      </c>
      <c r="B83" s="56" t="s">
        <v>47</v>
      </c>
      <c r="C83" s="31"/>
      <c r="D83" s="40"/>
      <c r="E83" s="28" t="str">
        <f>IF(SUM(LEN(tbl_sWGA[[#This Row],[Sample ID]])+LEN(tbl_sWGA[[#This Row],[Extraction ID]]))=0,"",CONCATENATE(exp_id,"_",tbl_sWGA[[#This Row],[Well]]))</f>
        <v/>
      </c>
      <c r="F83" s="41"/>
      <c r="G83" s="41"/>
      <c r="H83" s="41"/>
      <c r="I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3" s="43"/>
    </row>
    <row r="84" spans="1:10" ht="15.75" customHeight="1">
      <c r="A84" s="56">
        <v>82</v>
      </c>
      <c r="B84" s="56" t="s">
        <v>119</v>
      </c>
      <c r="C84" s="31"/>
      <c r="D84" s="40"/>
      <c r="E84" s="28" t="str">
        <f>IF(SUM(LEN(tbl_sWGA[[#This Row],[Sample ID]])+LEN(tbl_sWGA[[#This Row],[Extraction ID]]))=0,"",CONCATENATE(exp_id,"_",tbl_sWGA[[#This Row],[Well]]))</f>
        <v/>
      </c>
      <c r="F84" s="41"/>
      <c r="G84" s="41"/>
      <c r="H84" s="41"/>
      <c r="I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4" s="43"/>
    </row>
    <row r="85" spans="1:10" ht="15.75" customHeight="1">
      <c r="A85" s="56">
        <v>83</v>
      </c>
      <c r="B85" s="56" t="s">
        <v>120</v>
      </c>
      <c r="C85" s="31"/>
      <c r="D85" s="40"/>
      <c r="E85" s="28" t="str">
        <f>IF(SUM(LEN(tbl_sWGA[[#This Row],[Sample ID]])+LEN(tbl_sWGA[[#This Row],[Extraction ID]]))=0,"",CONCATENATE(exp_id,"_",tbl_sWGA[[#This Row],[Well]]))</f>
        <v/>
      </c>
      <c r="F85" s="41"/>
      <c r="G85" s="41"/>
      <c r="H85" s="41"/>
      <c r="I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5" s="43"/>
    </row>
    <row r="86" spans="1:10" ht="15.75" customHeight="1">
      <c r="A86" s="56">
        <v>84</v>
      </c>
      <c r="B86" s="56" t="s">
        <v>121</v>
      </c>
      <c r="C86" s="31"/>
      <c r="D86" s="40"/>
      <c r="E86" s="28" t="str">
        <f>IF(SUM(LEN(tbl_sWGA[[#This Row],[Sample ID]])+LEN(tbl_sWGA[[#This Row],[Extraction ID]]))=0,"",CONCATENATE(exp_id,"_",tbl_sWGA[[#This Row],[Well]]))</f>
        <v/>
      </c>
      <c r="F86" s="41"/>
      <c r="G86" s="41"/>
      <c r="H86" s="41"/>
      <c r="I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6" s="43"/>
    </row>
    <row r="87" spans="1:10" ht="15.75" customHeight="1">
      <c r="A87" s="56">
        <v>85</v>
      </c>
      <c r="B87" s="56" t="s">
        <v>122</v>
      </c>
      <c r="C87" s="31"/>
      <c r="D87" s="40"/>
      <c r="E87" s="28" t="str">
        <f>IF(SUM(LEN(tbl_sWGA[[#This Row],[Sample ID]])+LEN(tbl_sWGA[[#This Row],[Extraction ID]]))=0,"",CONCATENATE(exp_id,"_",tbl_sWGA[[#This Row],[Well]]))</f>
        <v/>
      </c>
      <c r="F87" s="41"/>
      <c r="G87" s="41"/>
      <c r="H87" s="41"/>
      <c r="I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7" s="43"/>
    </row>
    <row r="88" spans="1:10" ht="15.75" customHeight="1">
      <c r="A88" s="56">
        <v>86</v>
      </c>
      <c r="B88" s="56" t="s">
        <v>123</v>
      </c>
      <c r="C88" s="31"/>
      <c r="D88" s="40"/>
      <c r="E88" s="28" t="str">
        <f>IF(SUM(LEN(tbl_sWGA[[#This Row],[Sample ID]])+LEN(tbl_sWGA[[#This Row],[Extraction ID]]))=0,"",CONCATENATE(exp_id,"_",tbl_sWGA[[#This Row],[Well]]))</f>
        <v/>
      </c>
      <c r="F88" s="41"/>
      <c r="G88" s="41"/>
      <c r="H88" s="41"/>
      <c r="I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8" s="43"/>
    </row>
    <row r="89" spans="1:10" ht="15.75" customHeight="1">
      <c r="A89" s="56">
        <v>87</v>
      </c>
      <c r="B89" s="56" t="s">
        <v>124</v>
      </c>
      <c r="C89" s="31"/>
      <c r="D89" s="40"/>
      <c r="E89" s="28" t="str">
        <f>IF(SUM(LEN(tbl_sWGA[[#This Row],[Sample ID]])+LEN(tbl_sWGA[[#This Row],[Extraction ID]]))=0,"",CONCATENATE(exp_id,"_",tbl_sWGA[[#This Row],[Well]]))</f>
        <v/>
      </c>
      <c r="F89" s="41"/>
      <c r="G89" s="41"/>
      <c r="H89" s="41"/>
      <c r="I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9" s="43"/>
    </row>
    <row r="90" spans="1:10" ht="15.75" customHeight="1">
      <c r="A90" s="56">
        <v>88</v>
      </c>
      <c r="B90" s="56" t="s">
        <v>125</v>
      </c>
      <c r="C90" s="31"/>
      <c r="D90" s="40"/>
      <c r="E90" s="28" t="str">
        <f>IF(SUM(LEN(tbl_sWGA[[#This Row],[Sample ID]])+LEN(tbl_sWGA[[#This Row],[Extraction ID]]))=0,"",CONCATENATE(exp_id,"_",tbl_sWGA[[#This Row],[Well]]))</f>
        <v/>
      </c>
      <c r="F90" s="41"/>
      <c r="G90" s="41"/>
      <c r="H90" s="41"/>
      <c r="I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0" s="43"/>
    </row>
    <row r="91" spans="1:10" ht="15.75" customHeight="1">
      <c r="A91" s="56">
        <v>89</v>
      </c>
      <c r="B91" s="56" t="s">
        <v>48</v>
      </c>
      <c r="C91" s="31"/>
      <c r="D91" s="40"/>
      <c r="E91" s="28" t="str">
        <f>IF(SUM(LEN(tbl_sWGA[[#This Row],[Sample ID]])+LEN(tbl_sWGA[[#This Row],[Extraction ID]]))=0,"",CONCATENATE(exp_id,"_",tbl_sWGA[[#This Row],[Well]]))</f>
        <v/>
      </c>
      <c r="F91" s="41"/>
      <c r="G91" s="41"/>
      <c r="H91" s="41"/>
      <c r="I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1" s="43"/>
    </row>
    <row r="92" spans="1:10" ht="15.75" customHeight="1">
      <c r="A92" s="56">
        <v>90</v>
      </c>
      <c r="B92" s="56" t="s">
        <v>126</v>
      </c>
      <c r="C92" s="31"/>
      <c r="D92" s="40"/>
      <c r="E92" s="28" t="str">
        <f>IF(SUM(LEN(tbl_sWGA[[#This Row],[Sample ID]])+LEN(tbl_sWGA[[#This Row],[Extraction ID]]))=0,"",CONCATENATE(exp_id,"_",tbl_sWGA[[#This Row],[Well]]))</f>
        <v/>
      </c>
      <c r="F92" s="41"/>
      <c r="G92" s="41"/>
      <c r="H92" s="41"/>
      <c r="I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2" s="43"/>
    </row>
    <row r="93" spans="1:10" ht="15.75" customHeight="1">
      <c r="A93" s="56">
        <v>91</v>
      </c>
      <c r="B93" s="56" t="s">
        <v>127</v>
      </c>
      <c r="C93" s="31"/>
      <c r="D93" s="40"/>
      <c r="E93" s="28" t="str">
        <f>IF(SUM(LEN(tbl_sWGA[[#This Row],[Sample ID]])+LEN(tbl_sWGA[[#This Row],[Extraction ID]]))=0,"",CONCATENATE(exp_id,"_",tbl_sWGA[[#This Row],[Well]]))</f>
        <v/>
      </c>
      <c r="F93" s="41"/>
      <c r="G93" s="41"/>
      <c r="H93" s="41"/>
      <c r="I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3" s="43"/>
    </row>
    <row r="94" spans="1:10" ht="15.75" customHeight="1">
      <c r="A94" s="56">
        <v>92</v>
      </c>
      <c r="B94" s="56" t="s">
        <v>128</v>
      </c>
      <c r="C94" s="31"/>
      <c r="D94" s="40"/>
      <c r="E94" s="28" t="str">
        <f>IF(SUM(LEN(tbl_sWGA[[#This Row],[Sample ID]])+LEN(tbl_sWGA[[#This Row],[Extraction ID]]))=0,"",CONCATENATE(exp_id,"_",tbl_sWGA[[#This Row],[Well]]))</f>
        <v/>
      </c>
      <c r="F94" s="41"/>
      <c r="G94" s="41"/>
      <c r="H94" s="41"/>
      <c r="I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4" s="43"/>
    </row>
    <row r="95" spans="1:10" ht="15.75" customHeight="1">
      <c r="A95" s="56">
        <v>93</v>
      </c>
      <c r="B95" s="56" t="s">
        <v>129</v>
      </c>
      <c r="C95" s="31"/>
      <c r="D95" s="40"/>
      <c r="E95" s="28" t="str">
        <f>IF(SUM(LEN(tbl_sWGA[[#This Row],[Sample ID]])+LEN(tbl_sWGA[[#This Row],[Extraction ID]]))=0,"",CONCATENATE(exp_id,"_",tbl_sWGA[[#This Row],[Well]]))</f>
        <v/>
      </c>
      <c r="F95" s="41"/>
      <c r="G95" s="41"/>
      <c r="H95" s="41"/>
      <c r="I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5" s="43"/>
    </row>
    <row r="96" spans="1:10" ht="15.75" customHeight="1">
      <c r="A96" s="56">
        <v>94</v>
      </c>
      <c r="B96" s="56" t="s">
        <v>130</v>
      </c>
      <c r="C96" s="31"/>
      <c r="D96" s="40"/>
      <c r="E96" s="28" t="str">
        <f>IF(SUM(LEN(tbl_sWGA[[#This Row],[Sample ID]])+LEN(tbl_sWGA[[#This Row],[Extraction ID]]))=0,"",CONCATENATE(exp_id,"_",tbl_sWGA[[#This Row],[Well]]))</f>
        <v/>
      </c>
      <c r="F96" s="41"/>
      <c r="G96" s="41"/>
      <c r="H96" s="41"/>
      <c r="I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6" s="43"/>
    </row>
    <row r="97" spans="1:10" ht="15.75" customHeight="1">
      <c r="A97" s="56">
        <v>95</v>
      </c>
      <c r="B97" s="56" t="s">
        <v>131</v>
      </c>
      <c r="C97" s="31"/>
      <c r="D97" s="40"/>
      <c r="E97" s="28" t="str">
        <f>IF(SUM(LEN(tbl_sWGA[[#This Row],[Sample ID]])+LEN(tbl_sWGA[[#This Row],[Extraction ID]]))=0,"",CONCATENATE(exp_id,"_",tbl_sWGA[[#This Row],[Well]]))</f>
        <v/>
      </c>
      <c r="F97" s="41"/>
      <c r="G97" s="41"/>
      <c r="H97" s="41"/>
      <c r="I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7" s="43"/>
    </row>
    <row r="98" spans="1:10" ht="15.75" customHeight="1">
      <c r="A98" s="58">
        <v>96</v>
      </c>
      <c r="B98" s="58" t="s">
        <v>132</v>
      </c>
      <c r="C98" s="31"/>
      <c r="D98" s="40"/>
      <c r="E98" s="28" t="str">
        <f>IF(SUM(LEN(tbl_sWGA[[#This Row],[Sample ID]])+LEN(tbl_sWGA[[#This Row],[Extraction ID]]))=0,"",CONCATENATE(exp_id,"_",tbl_sWGA[[#This Row],[Well]]))</f>
        <v/>
      </c>
      <c r="F98" s="42"/>
      <c r="G98" s="42"/>
      <c r="H98" s="41"/>
      <c r="I98" s="23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8" s="43"/>
    </row>
    <row r="99" spans="1:10" s="20" customFormat="1">
      <c r="A99" s="19"/>
      <c r="B99" s="19"/>
      <c r="C99" s="19">
        <v>1</v>
      </c>
      <c r="D99" s="19">
        <v>1</v>
      </c>
      <c r="E99" s="19"/>
      <c r="F99" s="19">
        <v>1</v>
      </c>
      <c r="G99" s="19"/>
      <c r="H99" s="19">
        <v>1</v>
      </c>
      <c r="I99" s="19"/>
      <c r="J99" s="19"/>
    </row>
    <row r="100" spans="1:10">
      <c r="A100" s="1"/>
      <c r="B100" s="1"/>
      <c r="C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E111" s="1"/>
      <c r="F111" s="1"/>
      <c r="G111" s="1"/>
      <c r="H111" s="1"/>
      <c r="I111" s="1"/>
      <c r="J111" s="1"/>
    </row>
  </sheetData>
  <sheetProtection algorithmName="SHA-512" hashValue="TvaDqgM7TDWYDZMwnBe72kflheVPLjcOONIsTJGs8pOwvWUinGPk86ms5EKWyxjg0yvwVNWyeIHGhT9ncr44kA==" saltValue="kp7cvhV9nFKwoFDoivgQ0w==" spinCount="100000" sheet="1" objects="1" scenarios="1"/>
  <mergeCells count="2">
    <mergeCell ref="C1:D1"/>
    <mergeCell ref="E1:J1"/>
  </mergeCells>
  <phoneticPr fontId="6" type="noConversion"/>
  <conditionalFormatting sqref="C3:C98">
    <cfRule type="containsText" dxfId="1" priority="2" operator="containsText" text=" ">
      <formula>NOT(ISERROR(SEARCH(" ",C3)))</formula>
    </cfRule>
  </conditionalFormatting>
  <conditionalFormatting sqref="C3:D98 F3:H98 J3:J98">
    <cfRule type="expression" dxfId="0" priority="5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3:C98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2"/>
  <sheetViews>
    <sheetView workbookViewId="0">
      <selection activeCell="B21" sqref="B21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26</v>
      </c>
      <c r="G1" s="4" t="s">
        <v>200</v>
      </c>
    </row>
    <row r="2" spans="1:14" ht="16.5" thickBot="1">
      <c r="A2" s="25" t="s">
        <v>22</v>
      </c>
      <c r="B2" s="26"/>
      <c r="C2" s="26"/>
      <c r="E2" s="25" t="s">
        <v>150</v>
      </c>
      <c r="G2" s="34" t="s">
        <v>141</v>
      </c>
      <c r="H2" s="34" t="s">
        <v>142</v>
      </c>
      <c r="J2" s="34" t="s">
        <v>188</v>
      </c>
    </row>
    <row r="3" spans="1:14">
      <c r="A3" s="2" t="s">
        <v>23</v>
      </c>
      <c r="B3" s="38">
        <v>40</v>
      </c>
      <c r="C3" t="s">
        <v>0</v>
      </c>
      <c r="E3" s="38">
        <v>30</v>
      </c>
      <c r="G3" s="37" t="s">
        <v>194</v>
      </c>
      <c r="H3" s="37" t="s">
        <v>195</v>
      </c>
      <c r="J3" s="37" t="s">
        <v>191</v>
      </c>
    </row>
    <row r="4" spans="1:14">
      <c r="A4" s="2" t="s">
        <v>209</v>
      </c>
      <c r="B4" s="39">
        <v>10</v>
      </c>
      <c r="C4" s="36" t="s">
        <v>210</v>
      </c>
      <c r="D4" s="5"/>
      <c r="E4" s="38">
        <v>50</v>
      </c>
      <c r="G4" s="37" t="s">
        <v>196</v>
      </c>
      <c r="H4" s="37" t="s">
        <v>197</v>
      </c>
      <c r="J4" s="37" t="s">
        <v>192</v>
      </c>
    </row>
    <row r="5" spans="1:14" ht="18.75">
      <c r="E5" s="4"/>
      <c r="G5" s="37" t="s">
        <v>198</v>
      </c>
      <c r="H5" s="37" t="s">
        <v>199</v>
      </c>
      <c r="J5" s="37" t="s">
        <v>193</v>
      </c>
    </row>
    <row r="6" spans="1:14" ht="16.5" thickBot="1">
      <c r="A6" s="25" t="s">
        <v>170</v>
      </c>
      <c r="B6" s="26"/>
      <c r="C6" s="26"/>
      <c r="G6" s="35" t="s">
        <v>201</v>
      </c>
    </row>
    <row r="7" spans="1:14">
      <c r="A7" s="2" t="s">
        <v>171</v>
      </c>
      <c r="B7" t="s">
        <v>35</v>
      </c>
      <c r="G7" s="35" t="s">
        <v>205</v>
      </c>
    </row>
    <row r="8" spans="1:14">
      <c r="A8" s="2" t="s">
        <v>172</v>
      </c>
      <c r="B8">
        <v>5</v>
      </c>
      <c r="G8" s="35" t="s">
        <v>202</v>
      </c>
    </row>
    <row r="9" spans="1:14">
      <c r="G9" s="35" t="s">
        <v>203</v>
      </c>
    </row>
    <row r="10" spans="1:14" ht="16.5" thickBot="1">
      <c r="A10" s="25" t="s">
        <v>206</v>
      </c>
      <c r="G10" s="35" t="s">
        <v>204</v>
      </c>
    </row>
    <row r="11" spans="1:14">
      <c r="A11" t="s">
        <v>212</v>
      </c>
    </row>
    <row r="12" spans="1:14">
      <c r="A12" t="s">
        <v>213</v>
      </c>
      <c r="K12" s="3"/>
      <c r="L12" s="3"/>
      <c r="M12" s="3"/>
      <c r="N12" s="3"/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A3" sqref="A3"/>
    </sheetView>
  </sheetViews>
  <sheetFormatPr defaultRowHeight="31.5"/>
  <cols>
    <col min="1" max="1" width="40.625" style="48" customWidth="1"/>
    <col min="2" max="2" width="20" style="48" bestFit="1" customWidth="1"/>
    <col min="3" max="3" width="19.125" style="48" customWidth="1"/>
    <col min="4" max="13" width="16.125" style="48" bestFit="1" customWidth="1"/>
    <col min="14" max="14" width="11" style="48" bestFit="1" customWidth="1"/>
    <col min="15" max="20" width="16.125" style="48" bestFit="1" customWidth="1"/>
    <col min="21" max="21" width="11" style="48" bestFit="1" customWidth="1"/>
    <col min="22" max="16384" width="9" style="48"/>
  </cols>
  <sheetData>
    <row r="1" spans="1:2" ht="46.5">
      <c r="A1" s="53" t="s">
        <v>214</v>
      </c>
    </row>
    <row r="2" spans="1:2">
      <c r="A2" s="49" t="s">
        <v>217</v>
      </c>
    </row>
    <row r="3" spans="1:2">
      <c r="A3" s="49"/>
    </row>
    <row r="4" spans="1:2">
      <c r="A4" s="47" t="s">
        <v>215</v>
      </c>
    </row>
    <row r="5" spans="1:2">
      <c r="A5" s="48" t="s">
        <v>223</v>
      </c>
    </row>
    <row r="6" spans="1:2">
      <c r="A6" s="50" t="s">
        <v>164</v>
      </c>
      <c r="B6" s="49" t="s">
        <v>218</v>
      </c>
    </row>
    <row r="7" spans="1:2">
      <c r="A7" s="50" t="s">
        <v>35</v>
      </c>
      <c r="B7" s="49" t="s">
        <v>219</v>
      </c>
    </row>
    <row r="8" spans="1:2">
      <c r="A8" s="54" t="s">
        <v>165</v>
      </c>
      <c r="B8" s="49" t="s">
        <v>222</v>
      </c>
    </row>
    <row r="9" spans="1:2">
      <c r="A9" s="51" t="s">
        <v>166</v>
      </c>
      <c r="B9" s="49" t="s">
        <v>220</v>
      </c>
    </row>
    <row r="10" spans="1:2">
      <c r="A10" s="51" t="s">
        <v>167</v>
      </c>
      <c r="B10" s="49" t="s">
        <v>221</v>
      </c>
    </row>
    <row r="11" spans="1:2">
      <c r="A11" s="49" t="s">
        <v>224</v>
      </c>
      <c r="B11" s="49"/>
    </row>
    <row r="13" spans="1:2">
      <c r="A13" s="52" t="s">
        <v>216</v>
      </c>
    </row>
    <row r="14" spans="1:2">
      <c r="A14" s="48" t="s">
        <v>228</v>
      </c>
    </row>
    <row r="15" spans="1:2">
      <c r="A15" s="49" t="s">
        <v>229</v>
      </c>
    </row>
    <row r="16" spans="1:2">
      <c r="A16" s="49" t="s">
        <v>225</v>
      </c>
    </row>
    <row r="17" spans="1:1">
      <c r="A17" s="49" t="s">
        <v>226</v>
      </c>
    </row>
    <row r="18" spans="1:1">
      <c r="A18" s="49" t="s">
        <v>227</v>
      </c>
    </row>
    <row r="19" spans="1:1">
      <c r="A19" s="49" t="s">
        <v>230</v>
      </c>
    </row>
    <row r="20" spans="1:1">
      <c r="A20" s="49"/>
    </row>
    <row r="21" spans="1:1">
      <c r="A21" s="47" t="s">
        <v>231</v>
      </c>
    </row>
    <row r="22" spans="1:1">
      <c r="A22" s="49" t="s">
        <v>224</v>
      </c>
    </row>
    <row r="23" spans="1:1">
      <c r="A23" s="48" t="s">
        <v>232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J2"/>
  <sheetViews>
    <sheetView workbookViewId="0">
      <selection activeCell="J2" sqref="J2"/>
    </sheetView>
  </sheetViews>
  <sheetFormatPr defaultRowHeight="15.75"/>
  <cols>
    <col min="1" max="8" width="16.125" customWidth="1"/>
    <col min="9" max="9" width="18.875" customWidth="1"/>
    <col min="10" max="10" width="26" customWidth="1"/>
  </cols>
  <sheetData>
    <row r="1" spans="1:10">
      <c r="A1" t="s">
        <v>173</v>
      </c>
      <c r="B1" t="s">
        <v>153</v>
      </c>
      <c r="C1" t="s">
        <v>174</v>
      </c>
      <c r="D1" t="s">
        <v>176</v>
      </c>
      <c r="E1" t="s">
        <v>177</v>
      </c>
      <c r="F1" t="s">
        <v>175</v>
      </c>
      <c r="G1" t="s">
        <v>181</v>
      </c>
      <c r="H1" t="s">
        <v>183</v>
      </c>
      <c r="I1" t="s">
        <v>160</v>
      </c>
      <c r="J1" t="s">
        <v>161</v>
      </c>
    </row>
    <row r="2" spans="1:10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5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 t="str">
        <f>IF(LEN(swga_rxnvol)=0,"",swga_rxnvol)</f>
        <v/>
      </c>
      <c r="J2">
        <f>IF(LEN(swga_targetmass)=0,"",swga_targetmass)</f>
        <v>40</v>
      </c>
    </row>
  </sheetData>
  <sheetProtection algorithmName="SHA-512" hashValue="MdJATUqKFoAcT0nd7E0Eso0OUUv+PvS9cO/adsidY8Hz5f81ZMuL73JBUiuxigJW2EiT3bDWxP07Uk7KG0JD1A==" saltValue="dUEvDhlHGdkEHcej9awLlg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F97"/>
  <sheetViews>
    <sheetView workbookViewId="0">
      <selection activeCell="F2" sqref="F2"/>
    </sheetView>
  </sheetViews>
  <sheetFormatPr defaultRowHeight="15.75"/>
  <cols>
    <col min="1" max="1" width="11.25" customWidth="1"/>
    <col min="2" max="3" width="13.75" customWidth="1"/>
    <col min="4" max="4" width="13.125" customWidth="1"/>
    <col min="5" max="5" width="19.5" customWidth="1"/>
    <col min="6" max="6" width="28.25" customWidth="1"/>
  </cols>
  <sheetData>
    <row r="1" spans="1:6">
      <c r="A1" t="s">
        <v>162</v>
      </c>
      <c r="B1" t="s">
        <v>163</v>
      </c>
      <c r="C1" t="s">
        <v>173</v>
      </c>
      <c r="D1" t="s">
        <v>179</v>
      </c>
      <c r="E1" t="s">
        <v>168</v>
      </c>
      <c r="F1" t="s">
        <v>169</v>
      </c>
    </row>
    <row r="2" spans="1:6">
      <c r="A2" t="str">
        <f>IF(LEN(sWGA!C3)=0,"",sWGA!C3)</f>
        <v/>
      </c>
      <c r="B2" t="str">
        <f>IF(LEN(sWGA!D3)=0,"",sWGA!D3)</f>
        <v/>
      </c>
      <c r="C2" t="str">
        <f>IF(LEN(sWGA!E3)=0,"",exp_id)</f>
        <v/>
      </c>
      <c r="D2" t="str">
        <f>IF(LEN(sWGA!E3)=0,"",sWGA!E3)</f>
        <v/>
      </c>
      <c r="E2" t="str">
        <f>IF(LEN(sWGA!F3)=0,"",sWGA!F3)</f>
        <v/>
      </c>
      <c r="F2" t="str">
        <f>IF(LEN(sWGA!I3)=0,"",sWGA!I3)</f>
        <v/>
      </c>
    </row>
    <row r="3" spans="1:6">
      <c r="A3" t="str">
        <f>IF(LEN(sWGA!C4)=0,"",sWGA!C4)</f>
        <v/>
      </c>
      <c r="B3" t="str">
        <f>IF(LEN(sWGA!D4)=0,"",sWGA!D4)</f>
        <v/>
      </c>
      <c r="C3" t="str">
        <f>IF(LEN(sWGA!E4)=0,"",exp_id)</f>
        <v/>
      </c>
      <c r="D3" t="str">
        <f>IF(LEN(sWGA!E4)=0,"",sWGA!E4)</f>
        <v/>
      </c>
      <c r="E3" t="str">
        <f>IF(LEN(sWGA!F4)=0,"",sWGA!F4)</f>
        <v/>
      </c>
      <c r="F3" t="str">
        <f>IF(LEN(sWGA!I4)=0,"",sWGA!I4)</f>
        <v/>
      </c>
    </row>
    <row r="4" spans="1:6">
      <c r="A4" t="str">
        <f>IF(LEN(sWGA!C5)=0,"",sWGA!C5)</f>
        <v/>
      </c>
      <c r="B4" t="str">
        <f>IF(LEN(sWGA!D5)=0,"",sWGA!D5)</f>
        <v/>
      </c>
      <c r="C4" t="str">
        <f>IF(LEN(sWGA!E5)=0,"",exp_id)</f>
        <v/>
      </c>
      <c r="D4" t="str">
        <f>IF(LEN(sWGA!E5)=0,"",sWGA!E5)</f>
        <v/>
      </c>
      <c r="E4" t="str">
        <f>IF(LEN(sWGA!F5)=0,"",sWGA!F5)</f>
        <v/>
      </c>
      <c r="F4" t="str">
        <f>IF(LEN(sWGA!I5)=0,"",sWGA!I5)</f>
        <v/>
      </c>
    </row>
    <row r="5" spans="1:6">
      <c r="A5" t="str">
        <f>IF(LEN(sWGA!C6)=0,"",sWGA!C6)</f>
        <v/>
      </c>
      <c r="B5" t="str">
        <f>IF(LEN(sWGA!D6)=0,"",sWGA!D6)</f>
        <v/>
      </c>
      <c r="C5" t="str">
        <f>IF(LEN(sWGA!E6)=0,"",exp_id)</f>
        <v/>
      </c>
      <c r="D5" t="str">
        <f>IF(LEN(sWGA!E6)=0,"",sWGA!E6)</f>
        <v/>
      </c>
      <c r="E5" t="str">
        <f>IF(LEN(sWGA!F6)=0,"",sWGA!F6)</f>
        <v/>
      </c>
      <c r="F5" t="str">
        <f>IF(LEN(sWGA!I6)=0,"",sWGA!I6)</f>
        <v/>
      </c>
    </row>
    <row r="6" spans="1:6">
      <c r="A6" t="str">
        <f>IF(LEN(sWGA!C7)=0,"",sWGA!C7)</f>
        <v/>
      </c>
      <c r="B6" t="str">
        <f>IF(LEN(sWGA!D7)=0,"",sWGA!D7)</f>
        <v/>
      </c>
      <c r="C6" t="str">
        <f>IF(LEN(sWGA!E7)=0,"",exp_id)</f>
        <v/>
      </c>
      <c r="D6" t="str">
        <f>IF(LEN(sWGA!E7)=0,"",sWGA!E7)</f>
        <v/>
      </c>
      <c r="E6" t="str">
        <f>IF(LEN(sWGA!F7)=0,"",sWGA!F7)</f>
        <v/>
      </c>
      <c r="F6" t="str">
        <f>IF(LEN(sWGA!I7)=0,"",sWGA!I7)</f>
        <v/>
      </c>
    </row>
    <row r="7" spans="1:6">
      <c r="A7" t="str">
        <f>IF(LEN(sWGA!C8)=0,"",sWGA!C8)</f>
        <v/>
      </c>
      <c r="B7" t="str">
        <f>IF(LEN(sWGA!D8)=0,"",sWGA!D8)</f>
        <v/>
      </c>
      <c r="C7" t="str">
        <f>IF(LEN(sWGA!E8)=0,"",exp_id)</f>
        <v/>
      </c>
      <c r="D7" t="str">
        <f>IF(LEN(sWGA!E8)=0,"",sWGA!E8)</f>
        <v/>
      </c>
      <c r="E7" t="str">
        <f>IF(LEN(sWGA!F8)=0,"",sWGA!F8)</f>
        <v/>
      </c>
      <c r="F7" t="str">
        <f>IF(LEN(sWGA!I8)=0,"",sWGA!I8)</f>
        <v/>
      </c>
    </row>
    <row r="8" spans="1:6">
      <c r="A8" t="str">
        <f>IF(LEN(sWGA!C9)=0,"",sWGA!C9)</f>
        <v/>
      </c>
      <c r="B8" t="str">
        <f>IF(LEN(sWGA!D9)=0,"",sWGA!D9)</f>
        <v/>
      </c>
      <c r="C8" t="str">
        <f>IF(LEN(sWGA!E9)=0,"",exp_id)</f>
        <v/>
      </c>
      <c r="D8" t="str">
        <f>IF(LEN(sWGA!E9)=0,"",sWGA!E9)</f>
        <v/>
      </c>
      <c r="E8" t="str">
        <f>IF(LEN(sWGA!F9)=0,"",sWGA!F9)</f>
        <v/>
      </c>
      <c r="F8" t="str">
        <f>IF(LEN(sWGA!I9)=0,"",sWGA!I9)</f>
        <v/>
      </c>
    </row>
    <row r="9" spans="1:6">
      <c r="A9" t="str">
        <f>IF(LEN(sWGA!C10)=0,"",sWGA!C10)</f>
        <v/>
      </c>
      <c r="B9" t="str">
        <f>IF(LEN(sWGA!D10)=0,"",sWGA!D10)</f>
        <v/>
      </c>
      <c r="C9" t="str">
        <f>IF(LEN(sWGA!E10)=0,"",exp_id)</f>
        <v/>
      </c>
      <c r="D9" t="str">
        <f>IF(LEN(sWGA!E10)=0,"",sWGA!E10)</f>
        <v/>
      </c>
      <c r="E9" t="str">
        <f>IF(LEN(sWGA!F10)=0,"",sWGA!F10)</f>
        <v/>
      </c>
      <c r="F9" t="str">
        <f>IF(LEN(sWGA!I10)=0,"",sWGA!I10)</f>
        <v/>
      </c>
    </row>
    <row r="10" spans="1:6">
      <c r="A10" t="str">
        <f>IF(LEN(sWGA!C11)=0,"",sWGA!C11)</f>
        <v/>
      </c>
      <c r="B10" t="str">
        <f>IF(LEN(sWGA!D11)=0,"",sWGA!D11)</f>
        <v/>
      </c>
      <c r="C10" t="str">
        <f>IF(LEN(sWGA!E11)=0,"",exp_id)</f>
        <v/>
      </c>
      <c r="D10" t="str">
        <f>IF(LEN(sWGA!E11)=0,"",sWGA!E11)</f>
        <v/>
      </c>
      <c r="E10" t="str">
        <f>IF(LEN(sWGA!F11)=0,"",sWGA!F11)</f>
        <v/>
      </c>
      <c r="F10" t="str">
        <f>IF(LEN(sWGA!I11)=0,"",sWGA!I11)</f>
        <v/>
      </c>
    </row>
    <row r="11" spans="1:6">
      <c r="A11" t="str">
        <f>IF(LEN(sWGA!C12)=0,"",sWGA!C12)</f>
        <v/>
      </c>
      <c r="B11" t="str">
        <f>IF(LEN(sWGA!D12)=0,"",sWGA!D12)</f>
        <v/>
      </c>
      <c r="C11" t="str">
        <f>IF(LEN(sWGA!E12)=0,"",exp_id)</f>
        <v/>
      </c>
      <c r="D11" t="str">
        <f>IF(LEN(sWGA!E12)=0,"",sWGA!E12)</f>
        <v/>
      </c>
      <c r="E11" t="str">
        <f>IF(LEN(sWGA!F12)=0,"",sWGA!F12)</f>
        <v/>
      </c>
      <c r="F11" t="str">
        <f>IF(LEN(sWGA!I12)=0,"",sWGA!I12)</f>
        <v/>
      </c>
    </row>
    <row r="12" spans="1:6">
      <c r="A12" t="str">
        <f>IF(LEN(sWGA!C13)=0,"",sWGA!C13)</f>
        <v/>
      </c>
      <c r="B12" t="str">
        <f>IF(LEN(sWGA!D13)=0,"",sWGA!D13)</f>
        <v/>
      </c>
      <c r="C12" t="str">
        <f>IF(LEN(sWGA!E13)=0,"",exp_id)</f>
        <v/>
      </c>
      <c r="D12" t="str">
        <f>IF(LEN(sWGA!E13)=0,"",sWGA!E13)</f>
        <v/>
      </c>
      <c r="E12" t="str">
        <f>IF(LEN(sWGA!F13)=0,"",sWGA!F13)</f>
        <v/>
      </c>
      <c r="F12" t="str">
        <f>IF(LEN(sWGA!I13)=0,"",sWGA!I13)</f>
        <v/>
      </c>
    </row>
    <row r="13" spans="1:6">
      <c r="A13" t="str">
        <f>IF(LEN(sWGA!C14)=0,"",sWGA!C14)</f>
        <v/>
      </c>
      <c r="B13" t="str">
        <f>IF(LEN(sWGA!D14)=0,"",sWGA!D14)</f>
        <v/>
      </c>
      <c r="C13" t="str">
        <f>IF(LEN(sWGA!E14)=0,"",exp_id)</f>
        <v/>
      </c>
      <c r="D13" t="str">
        <f>IF(LEN(sWGA!E14)=0,"",sWGA!E14)</f>
        <v/>
      </c>
      <c r="E13" t="str">
        <f>IF(LEN(sWGA!F14)=0,"",sWGA!F14)</f>
        <v/>
      </c>
      <c r="F13" t="str">
        <f>IF(LEN(sWGA!I14)=0,"",sWGA!I14)</f>
        <v/>
      </c>
    </row>
    <row r="14" spans="1:6">
      <c r="A14" t="str">
        <f>IF(LEN(sWGA!C15)=0,"",sWGA!C15)</f>
        <v/>
      </c>
      <c r="B14" t="str">
        <f>IF(LEN(sWGA!D15)=0,"",sWGA!D15)</f>
        <v/>
      </c>
      <c r="C14" t="str">
        <f>IF(LEN(sWGA!E15)=0,"",exp_id)</f>
        <v/>
      </c>
      <c r="D14" t="str">
        <f>IF(LEN(sWGA!E15)=0,"",sWGA!E15)</f>
        <v/>
      </c>
      <c r="E14" t="str">
        <f>IF(LEN(sWGA!F15)=0,"",sWGA!F15)</f>
        <v/>
      </c>
      <c r="F14" t="str">
        <f>IF(LEN(sWGA!I15)=0,"",sWGA!I15)</f>
        <v/>
      </c>
    </row>
    <row r="15" spans="1:6">
      <c r="A15" t="str">
        <f>IF(LEN(sWGA!C16)=0,"",sWGA!C16)</f>
        <v/>
      </c>
      <c r="B15" t="str">
        <f>IF(LEN(sWGA!D16)=0,"",sWGA!D16)</f>
        <v/>
      </c>
      <c r="C15" t="str">
        <f>IF(LEN(sWGA!E16)=0,"",exp_id)</f>
        <v/>
      </c>
      <c r="D15" t="str">
        <f>IF(LEN(sWGA!E16)=0,"",sWGA!E16)</f>
        <v/>
      </c>
      <c r="E15" t="str">
        <f>IF(LEN(sWGA!F16)=0,"",sWGA!F16)</f>
        <v/>
      </c>
      <c r="F15" t="str">
        <f>IF(LEN(sWGA!I16)=0,"",sWGA!I16)</f>
        <v/>
      </c>
    </row>
    <row r="16" spans="1:6">
      <c r="A16" t="str">
        <f>IF(LEN(sWGA!C17)=0,"",sWGA!C17)</f>
        <v/>
      </c>
      <c r="B16" t="str">
        <f>IF(LEN(sWGA!D17)=0,"",sWGA!D17)</f>
        <v/>
      </c>
      <c r="C16" t="str">
        <f>IF(LEN(sWGA!E17)=0,"",exp_id)</f>
        <v/>
      </c>
      <c r="D16" t="str">
        <f>IF(LEN(sWGA!E17)=0,"",sWGA!E17)</f>
        <v/>
      </c>
      <c r="E16" t="str">
        <f>IF(LEN(sWGA!F17)=0,"",sWGA!F17)</f>
        <v/>
      </c>
      <c r="F16" t="str">
        <f>IF(LEN(sWGA!I17)=0,"",sWGA!I17)</f>
        <v/>
      </c>
    </row>
    <row r="17" spans="1:6">
      <c r="A17" t="str">
        <f>IF(LEN(sWGA!C18)=0,"",sWGA!C18)</f>
        <v/>
      </c>
      <c r="B17" t="str">
        <f>IF(LEN(sWGA!D18)=0,"",sWGA!D18)</f>
        <v/>
      </c>
      <c r="C17" t="str">
        <f>IF(LEN(sWGA!E18)=0,"",exp_id)</f>
        <v/>
      </c>
      <c r="D17" t="str">
        <f>IF(LEN(sWGA!E18)=0,"",sWGA!E18)</f>
        <v/>
      </c>
      <c r="E17" t="str">
        <f>IF(LEN(sWGA!F18)=0,"",sWGA!F18)</f>
        <v/>
      </c>
      <c r="F17" t="str">
        <f>IF(LEN(sWGA!I18)=0,"",sWGA!I18)</f>
        <v/>
      </c>
    </row>
    <row r="18" spans="1:6">
      <c r="A18" t="str">
        <f>IF(LEN(sWGA!C19)=0,"",sWGA!C19)</f>
        <v/>
      </c>
      <c r="B18" t="str">
        <f>IF(LEN(sWGA!D19)=0,"",sWGA!D19)</f>
        <v/>
      </c>
      <c r="C18" t="str">
        <f>IF(LEN(sWGA!E19)=0,"",exp_id)</f>
        <v/>
      </c>
      <c r="D18" t="str">
        <f>IF(LEN(sWGA!E19)=0,"",sWGA!E19)</f>
        <v/>
      </c>
      <c r="E18" t="str">
        <f>IF(LEN(sWGA!F19)=0,"",sWGA!F19)</f>
        <v/>
      </c>
      <c r="F18" t="str">
        <f>IF(LEN(sWGA!I19)=0,"",sWGA!I19)</f>
        <v/>
      </c>
    </row>
    <row r="19" spans="1:6">
      <c r="A19" t="str">
        <f>IF(LEN(sWGA!C20)=0,"",sWGA!C20)</f>
        <v/>
      </c>
      <c r="B19" t="str">
        <f>IF(LEN(sWGA!D20)=0,"",sWGA!D20)</f>
        <v/>
      </c>
      <c r="C19" t="str">
        <f>IF(LEN(sWGA!E20)=0,"",exp_id)</f>
        <v/>
      </c>
      <c r="D19" t="str">
        <f>IF(LEN(sWGA!E20)=0,"",sWGA!E20)</f>
        <v/>
      </c>
      <c r="E19" t="str">
        <f>IF(LEN(sWGA!F20)=0,"",sWGA!F20)</f>
        <v/>
      </c>
      <c r="F19" t="str">
        <f>IF(LEN(sWGA!I20)=0,"",sWGA!I20)</f>
        <v/>
      </c>
    </row>
    <row r="20" spans="1:6">
      <c r="A20" t="str">
        <f>IF(LEN(sWGA!C21)=0,"",sWGA!C21)</f>
        <v/>
      </c>
      <c r="B20" t="str">
        <f>IF(LEN(sWGA!D21)=0,"",sWGA!D21)</f>
        <v/>
      </c>
      <c r="C20" t="str">
        <f>IF(LEN(sWGA!E21)=0,"",exp_id)</f>
        <v/>
      </c>
      <c r="D20" t="str">
        <f>IF(LEN(sWGA!E21)=0,"",sWGA!E21)</f>
        <v/>
      </c>
      <c r="E20" t="str">
        <f>IF(LEN(sWGA!F21)=0,"",sWGA!F21)</f>
        <v/>
      </c>
      <c r="F20" t="str">
        <f>IF(LEN(sWGA!I21)=0,"",sWGA!I21)</f>
        <v/>
      </c>
    </row>
    <row r="21" spans="1:6">
      <c r="A21" t="str">
        <f>IF(LEN(sWGA!C22)=0,"",sWGA!C22)</f>
        <v/>
      </c>
      <c r="B21" t="str">
        <f>IF(LEN(sWGA!D22)=0,"",sWGA!D22)</f>
        <v/>
      </c>
      <c r="C21" t="str">
        <f>IF(LEN(sWGA!E22)=0,"",exp_id)</f>
        <v/>
      </c>
      <c r="D21" t="str">
        <f>IF(LEN(sWGA!E22)=0,"",sWGA!E22)</f>
        <v/>
      </c>
      <c r="E21" t="str">
        <f>IF(LEN(sWGA!F22)=0,"",sWGA!F22)</f>
        <v/>
      </c>
      <c r="F21" t="str">
        <f>IF(LEN(sWGA!I22)=0,"",sWGA!I22)</f>
        <v/>
      </c>
    </row>
    <row r="22" spans="1:6">
      <c r="A22" t="str">
        <f>IF(LEN(sWGA!C23)=0,"",sWGA!C23)</f>
        <v/>
      </c>
      <c r="B22" t="str">
        <f>IF(LEN(sWGA!D23)=0,"",sWGA!D23)</f>
        <v/>
      </c>
      <c r="C22" t="str">
        <f>IF(LEN(sWGA!E23)=0,"",exp_id)</f>
        <v/>
      </c>
      <c r="D22" t="str">
        <f>IF(LEN(sWGA!E23)=0,"",sWGA!E23)</f>
        <v/>
      </c>
      <c r="E22" t="str">
        <f>IF(LEN(sWGA!F23)=0,"",sWGA!F23)</f>
        <v/>
      </c>
      <c r="F22" t="str">
        <f>IF(LEN(sWGA!I23)=0,"",sWGA!I23)</f>
        <v/>
      </c>
    </row>
    <row r="23" spans="1:6">
      <c r="A23" t="str">
        <f>IF(LEN(sWGA!C24)=0,"",sWGA!C24)</f>
        <v/>
      </c>
      <c r="B23" t="str">
        <f>IF(LEN(sWGA!D24)=0,"",sWGA!D24)</f>
        <v/>
      </c>
      <c r="C23" t="str">
        <f>IF(LEN(sWGA!E24)=0,"",exp_id)</f>
        <v/>
      </c>
      <c r="D23" t="str">
        <f>IF(LEN(sWGA!E24)=0,"",sWGA!E24)</f>
        <v/>
      </c>
      <c r="E23" t="str">
        <f>IF(LEN(sWGA!F24)=0,"",sWGA!F24)</f>
        <v/>
      </c>
      <c r="F23" t="str">
        <f>IF(LEN(sWGA!I24)=0,"",sWGA!I24)</f>
        <v/>
      </c>
    </row>
    <row r="24" spans="1:6">
      <c r="A24" t="str">
        <f>IF(LEN(sWGA!C25)=0,"",sWGA!C25)</f>
        <v/>
      </c>
      <c r="B24" t="str">
        <f>IF(LEN(sWGA!D25)=0,"",sWGA!D25)</f>
        <v/>
      </c>
      <c r="C24" t="str">
        <f>IF(LEN(sWGA!E25)=0,"",exp_id)</f>
        <v/>
      </c>
      <c r="D24" t="str">
        <f>IF(LEN(sWGA!E25)=0,"",sWGA!E25)</f>
        <v/>
      </c>
      <c r="E24" t="str">
        <f>IF(LEN(sWGA!F25)=0,"",sWGA!F25)</f>
        <v/>
      </c>
      <c r="F24" t="str">
        <f>IF(LEN(sWGA!I25)=0,"",sWGA!I25)</f>
        <v/>
      </c>
    </row>
    <row r="25" spans="1:6">
      <c r="A25" t="str">
        <f>IF(LEN(sWGA!C26)=0,"",sWGA!C26)</f>
        <v/>
      </c>
      <c r="B25" t="str">
        <f>IF(LEN(sWGA!D26)=0,"",sWGA!D26)</f>
        <v/>
      </c>
      <c r="C25" t="str">
        <f>IF(LEN(sWGA!E26)=0,"",exp_id)</f>
        <v/>
      </c>
      <c r="D25" t="str">
        <f>IF(LEN(sWGA!E26)=0,"",sWGA!E26)</f>
        <v/>
      </c>
      <c r="E25" t="str">
        <f>IF(LEN(sWGA!F26)=0,"",sWGA!F26)</f>
        <v/>
      </c>
      <c r="F25" t="str">
        <f>IF(LEN(sWGA!I26)=0,"",sWGA!I26)</f>
        <v/>
      </c>
    </row>
    <row r="26" spans="1:6">
      <c r="A26" t="str">
        <f>IF(LEN(sWGA!C27)=0,"",sWGA!C27)</f>
        <v/>
      </c>
      <c r="B26" t="str">
        <f>IF(LEN(sWGA!D27)=0,"",sWGA!D27)</f>
        <v/>
      </c>
      <c r="C26" t="str">
        <f>IF(LEN(sWGA!E27)=0,"",exp_id)</f>
        <v/>
      </c>
      <c r="D26" t="str">
        <f>IF(LEN(sWGA!E27)=0,"",sWGA!E27)</f>
        <v/>
      </c>
      <c r="E26" t="str">
        <f>IF(LEN(sWGA!F27)=0,"",sWGA!F27)</f>
        <v/>
      </c>
      <c r="F26" t="str">
        <f>IF(LEN(sWGA!I27)=0,"",sWGA!I27)</f>
        <v/>
      </c>
    </row>
    <row r="27" spans="1:6">
      <c r="A27" t="str">
        <f>IF(LEN(sWGA!C28)=0,"",sWGA!C28)</f>
        <v/>
      </c>
      <c r="B27" t="str">
        <f>IF(LEN(sWGA!D28)=0,"",sWGA!D28)</f>
        <v/>
      </c>
      <c r="C27" t="str">
        <f>IF(LEN(sWGA!E28)=0,"",exp_id)</f>
        <v/>
      </c>
      <c r="D27" t="str">
        <f>IF(LEN(sWGA!E28)=0,"",sWGA!E28)</f>
        <v/>
      </c>
      <c r="E27" t="str">
        <f>IF(LEN(sWGA!F28)=0,"",sWGA!F28)</f>
        <v/>
      </c>
      <c r="F27" t="str">
        <f>IF(LEN(sWGA!I28)=0,"",sWGA!I28)</f>
        <v/>
      </c>
    </row>
    <row r="28" spans="1:6">
      <c r="A28" t="str">
        <f>IF(LEN(sWGA!C29)=0,"",sWGA!C29)</f>
        <v/>
      </c>
      <c r="B28" t="str">
        <f>IF(LEN(sWGA!D29)=0,"",sWGA!D29)</f>
        <v/>
      </c>
      <c r="C28" t="str">
        <f>IF(LEN(sWGA!E29)=0,"",exp_id)</f>
        <v/>
      </c>
      <c r="D28" t="str">
        <f>IF(LEN(sWGA!E29)=0,"",sWGA!E29)</f>
        <v/>
      </c>
      <c r="E28" t="str">
        <f>IF(LEN(sWGA!F29)=0,"",sWGA!F29)</f>
        <v/>
      </c>
      <c r="F28" t="str">
        <f>IF(LEN(sWGA!I29)=0,"",sWGA!I29)</f>
        <v/>
      </c>
    </row>
    <row r="29" spans="1:6">
      <c r="A29" t="str">
        <f>IF(LEN(sWGA!C30)=0,"",sWGA!C30)</f>
        <v/>
      </c>
      <c r="B29" t="str">
        <f>IF(LEN(sWGA!D30)=0,"",sWGA!D30)</f>
        <v/>
      </c>
      <c r="C29" t="str">
        <f>IF(LEN(sWGA!E30)=0,"",exp_id)</f>
        <v/>
      </c>
      <c r="D29" t="str">
        <f>IF(LEN(sWGA!E30)=0,"",sWGA!E30)</f>
        <v/>
      </c>
      <c r="E29" t="str">
        <f>IF(LEN(sWGA!F30)=0,"",sWGA!F30)</f>
        <v/>
      </c>
      <c r="F29" t="str">
        <f>IF(LEN(sWGA!I30)=0,"",sWGA!I30)</f>
        <v/>
      </c>
    </row>
    <row r="30" spans="1:6">
      <c r="A30" t="str">
        <f>IF(LEN(sWGA!C31)=0,"",sWGA!C31)</f>
        <v/>
      </c>
      <c r="B30" t="str">
        <f>IF(LEN(sWGA!D31)=0,"",sWGA!D31)</f>
        <v/>
      </c>
      <c r="C30" t="str">
        <f>IF(LEN(sWGA!E31)=0,"",exp_id)</f>
        <v/>
      </c>
      <c r="D30" t="str">
        <f>IF(LEN(sWGA!E31)=0,"",sWGA!E31)</f>
        <v/>
      </c>
      <c r="E30" t="str">
        <f>IF(LEN(sWGA!F31)=0,"",sWGA!F31)</f>
        <v/>
      </c>
      <c r="F30" t="str">
        <f>IF(LEN(sWGA!I31)=0,"",sWGA!I31)</f>
        <v/>
      </c>
    </row>
    <row r="31" spans="1:6">
      <c r="A31" t="str">
        <f>IF(LEN(sWGA!C32)=0,"",sWGA!C32)</f>
        <v/>
      </c>
      <c r="B31" t="str">
        <f>IF(LEN(sWGA!D32)=0,"",sWGA!D32)</f>
        <v/>
      </c>
      <c r="C31" t="str">
        <f>IF(LEN(sWGA!E32)=0,"",exp_id)</f>
        <v/>
      </c>
      <c r="D31" t="str">
        <f>IF(LEN(sWGA!E32)=0,"",sWGA!E32)</f>
        <v/>
      </c>
      <c r="E31" t="str">
        <f>IF(LEN(sWGA!F32)=0,"",sWGA!F32)</f>
        <v/>
      </c>
      <c r="F31" t="str">
        <f>IF(LEN(sWGA!I32)=0,"",sWGA!I32)</f>
        <v/>
      </c>
    </row>
    <row r="32" spans="1:6">
      <c r="A32" t="str">
        <f>IF(LEN(sWGA!C33)=0,"",sWGA!C33)</f>
        <v/>
      </c>
      <c r="B32" t="str">
        <f>IF(LEN(sWGA!D33)=0,"",sWGA!D33)</f>
        <v/>
      </c>
      <c r="C32" t="str">
        <f>IF(LEN(sWGA!E33)=0,"",exp_id)</f>
        <v/>
      </c>
      <c r="D32" t="str">
        <f>IF(LEN(sWGA!E33)=0,"",sWGA!E33)</f>
        <v/>
      </c>
      <c r="E32" t="str">
        <f>IF(LEN(sWGA!F33)=0,"",sWGA!F33)</f>
        <v/>
      </c>
      <c r="F32" t="str">
        <f>IF(LEN(sWGA!I33)=0,"",sWGA!I33)</f>
        <v/>
      </c>
    </row>
    <row r="33" spans="1:6">
      <c r="A33" t="str">
        <f>IF(LEN(sWGA!C34)=0,"",sWGA!C34)</f>
        <v/>
      </c>
      <c r="B33" t="str">
        <f>IF(LEN(sWGA!D34)=0,"",sWGA!D34)</f>
        <v/>
      </c>
      <c r="C33" t="str">
        <f>IF(LEN(sWGA!E34)=0,"",exp_id)</f>
        <v/>
      </c>
      <c r="D33" t="str">
        <f>IF(LEN(sWGA!E34)=0,"",sWGA!E34)</f>
        <v/>
      </c>
      <c r="E33" t="str">
        <f>IF(LEN(sWGA!F34)=0,"",sWGA!F34)</f>
        <v/>
      </c>
      <c r="F33" t="str">
        <f>IF(LEN(sWGA!I34)=0,"",sWGA!I34)</f>
        <v/>
      </c>
    </row>
    <row r="34" spans="1:6">
      <c r="A34" t="str">
        <f>IF(LEN(sWGA!C35)=0,"",sWGA!C35)</f>
        <v/>
      </c>
      <c r="B34" t="str">
        <f>IF(LEN(sWGA!D35)=0,"",sWGA!D35)</f>
        <v/>
      </c>
      <c r="C34" t="str">
        <f>IF(LEN(sWGA!E35)=0,"",exp_id)</f>
        <v/>
      </c>
      <c r="D34" t="str">
        <f>IF(LEN(sWGA!E35)=0,"",sWGA!E35)</f>
        <v/>
      </c>
      <c r="E34" t="str">
        <f>IF(LEN(sWGA!F35)=0,"",sWGA!F35)</f>
        <v/>
      </c>
      <c r="F34" t="str">
        <f>IF(LEN(sWGA!I35)=0,"",sWGA!I35)</f>
        <v/>
      </c>
    </row>
    <row r="35" spans="1:6">
      <c r="A35" t="str">
        <f>IF(LEN(sWGA!C36)=0,"",sWGA!C36)</f>
        <v/>
      </c>
      <c r="B35" t="str">
        <f>IF(LEN(sWGA!D36)=0,"",sWGA!D36)</f>
        <v/>
      </c>
      <c r="C35" t="str">
        <f>IF(LEN(sWGA!E36)=0,"",exp_id)</f>
        <v/>
      </c>
      <c r="D35" t="str">
        <f>IF(LEN(sWGA!E36)=0,"",sWGA!E36)</f>
        <v/>
      </c>
      <c r="E35" t="str">
        <f>IF(LEN(sWGA!F36)=0,"",sWGA!F36)</f>
        <v/>
      </c>
      <c r="F35" t="str">
        <f>IF(LEN(sWGA!I36)=0,"",sWGA!I36)</f>
        <v/>
      </c>
    </row>
    <row r="36" spans="1:6">
      <c r="A36" t="str">
        <f>IF(LEN(sWGA!C37)=0,"",sWGA!C37)</f>
        <v/>
      </c>
      <c r="B36" t="str">
        <f>IF(LEN(sWGA!D37)=0,"",sWGA!D37)</f>
        <v/>
      </c>
      <c r="C36" t="str">
        <f>IF(LEN(sWGA!E37)=0,"",exp_id)</f>
        <v/>
      </c>
      <c r="D36" t="str">
        <f>IF(LEN(sWGA!E37)=0,"",sWGA!E37)</f>
        <v/>
      </c>
      <c r="E36" t="str">
        <f>IF(LEN(sWGA!F37)=0,"",sWGA!F37)</f>
        <v/>
      </c>
      <c r="F36" t="str">
        <f>IF(LEN(sWGA!I37)=0,"",sWGA!I37)</f>
        <v/>
      </c>
    </row>
    <row r="37" spans="1:6">
      <c r="A37" t="str">
        <f>IF(LEN(sWGA!C38)=0,"",sWGA!C38)</f>
        <v/>
      </c>
      <c r="B37" t="str">
        <f>IF(LEN(sWGA!D38)=0,"",sWGA!D38)</f>
        <v/>
      </c>
      <c r="C37" t="str">
        <f>IF(LEN(sWGA!E38)=0,"",exp_id)</f>
        <v/>
      </c>
      <c r="D37" t="str">
        <f>IF(LEN(sWGA!E38)=0,"",sWGA!E38)</f>
        <v/>
      </c>
      <c r="E37" t="str">
        <f>IF(LEN(sWGA!F38)=0,"",sWGA!F38)</f>
        <v/>
      </c>
      <c r="F37" t="str">
        <f>IF(LEN(sWGA!I38)=0,"",sWGA!I38)</f>
        <v/>
      </c>
    </row>
    <row r="38" spans="1:6">
      <c r="A38" t="str">
        <f>IF(LEN(sWGA!C39)=0,"",sWGA!C39)</f>
        <v/>
      </c>
      <c r="B38" t="str">
        <f>IF(LEN(sWGA!D39)=0,"",sWGA!D39)</f>
        <v/>
      </c>
      <c r="C38" t="str">
        <f>IF(LEN(sWGA!E39)=0,"",exp_id)</f>
        <v/>
      </c>
      <c r="D38" t="str">
        <f>IF(LEN(sWGA!E39)=0,"",sWGA!E39)</f>
        <v/>
      </c>
      <c r="E38" t="str">
        <f>IF(LEN(sWGA!F39)=0,"",sWGA!F39)</f>
        <v/>
      </c>
      <c r="F38" t="str">
        <f>IF(LEN(sWGA!I39)=0,"",sWGA!I39)</f>
        <v/>
      </c>
    </row>
    <row r="39" spans="1:6">
      <c r="A39" t="str">
        <f>IF(LEN(sWGA!C40)=0,"",sWGA!C40)</f>
        <v/>
      </c>
      <c r="B39" t="str">
        <f>IF(LEN(sWGA!D40)=0,"",sWGA!D40)</f>
        <v/>
      </c>
      <c r="C39" t="str">
        <f>IF(LEN(sWGA!E40)=0,"",exp_id)</f>
        <v/>
      </c>
      <c r="D39" t="str">
        <f>IF(LEN(sWGA!E40)=0,"",sWGA!E40)</f>
        <v/>
      </c>
      <c r="E39" t="str">
        <f>IF(LEN(sWGA!F40)=0,"",sWGA!F40)</f>
        <v/>
      </c>
      <c r="F39" t="str">
        <f>IF(LEN(sWGA!I40)=0,"",sWGA!I40)</f>
        <v/>
      </c>
    </row>
    <row r="40" spans="1:6">
      <c r="A40" t="str">
        <f>IF(LEN(sWGA!C41)=0,"",sWGA!C41)</f>
        <v/>
      </c>
      <c r="B40" t="str">
        <f>IF(LEN(sWGA!D41)=0,"",sWGA!D41)</f>
        <v/>
      </c>
      <c r="C40" t="str">
        <f>IF(LEN(sWGA!E41)=0,"",exp_id)</f>
        <v/>
      </c>
      <c r="D40" t="str">
        <f>IF(LEN(sWGA!E41)=0,"",sWGA!E41)</f>
        <v/>
      </c>
      <c r="E40" t="str">
        <f>IF(LEN(sWGA!F41)=0,"",sWGA!F41)</f>
        <v/>
      </c>
      <c r="F40" t="str">
        <f>IF(LEN(sWGA!I41)=0,"",sWGA!I41)</f>
        <v/>
      </c>
    </row>
    <row r="41" spans="1:6">
      <c r="A41" t="str">
        <f>IF(LEN(sWGA!C42)=0,"",sWGA!C42)</f>
        <v/>
      </c>
      <c r="B41" t="str">
        <f>IF(LEN(sWGA!D42)=0,"",sWGA!D42)</f>
        <v/>
      </c>
      <c r="C41" t="str">
        <f>IF(LEN(sWGA!E42)=0,"",exp_id)</f>
        <v/>
      </c>
      <c r="D41" t="str">
        <f>IF(LEN(sWGA!E42)=0,"",sWGA!E42)</f>
        <v/>
      </c>
      <c r="E41" t="str">
        <f>IF(LEN(sWGA!F42)=0,"",sWGA!F42)</f>
        <v/>
      </c>
      <c r="F41" t="str">
        <f>IF(LEN(sWGA!I42)=0,"",sWGA!I42)</f>
        <v/>
      </c>
    </row>
    <row r="42" spans="1:6">
      <c r="A42" t="str">
        <f>IF(LEN(sWGA!C43)=0,"",sWGA!C43)</f>
        <v/>
      </c>
      <c r="B42" t="str">
        <f>IF(LEN(sWGA!D43)=0,"",sWGA!D43)</f>
        <v/>
      </c>
      <c r="C42" t="str">
        <f>IF(LEN(sWGA!E43)=0,"",exp_id)</f>
        <v/>
      </c>
      <c r="D42" t="str">
        <f>IF(LEN(sWGA!E43)=0,"",sWGA!E43)</f>
        <v/>
      </c>
      <c r="E42" t="str">
        <f>IF(LEN(sWGA!F43)=0,"",sWGA!F43)</f>
        <v/>
      </c>
      <c r="F42" t="str">
        <f>IF(LEN(sWGA!I43)=0,"",sWGA!I43)</f>
        <v/>
      </c>
    </row>
    <row r="43" spans="1:6">
      <c r="A43" t="str">
        <f>IF(LEN(sWGA!C44)=0,"",sWGA!C44)</f>
        <v/>
      </c>
      <c r="B43" t="str">
        <f>IF(LEN(sWGA!D44)=0,"",sWGA!D44)</f>
        <v/>
      </c>
      <c r="C43" t="str">
        <f>IF(LEN(sWGA!E44)=0,"",exp_id)</f>
        <v/>
      </c>
      <c r="D43" t="str">
        <f>IF(LEN(sWGA!E44)=0,"",sWGA!E44)</f>
        <v/>
      </c>
      <c r="E43" t="str">
        <f>IF(LEN(sWGA!F44)=0,"",sWGA!F44)</f>
        <v/>
      </c>
      <c r="F43" t="str">
        <f>IF(LEN(sWGA!I44)=0,"",sWGA!I44)</f>
        <v/>
      </c>
    </row>
    <row r="44" spans="1:6">
      <c r="A44" t="str">
        <f>IF(LEN(sWGA!C45)=0,"",sWGA!C45)</f>
        <v/>
      </c>
      <c r="B44" t="str">
        <f>IF(LEN(sWGA!D45)=0,"",sWGA!D45)</f>
        <v/>
      </c>
      <c r="C44" t="str">
        <f>IF(LEN(sWGA!E45)=0,"",exp_id)</f>
        <v/>
      </c>
      <c r="D44" t="str">
        <f>IF(LEN(sWGA!E45)=0,"",sWGA!E45)</f>
        <v/>
      </c>
      <c r="E44" t="str">
        <f>IF(LEN(sWGA!F45)=0,"",sWGA!F45)</f>
        <v/>
      </c>
      <c r="F44" t="str">
        <f>IF(LEN(sWGA!I45)=0,"",sWGA!I45)</f>
        <v/>
      </c>
    </row>
    <row r="45" spans="1:6">
      <c r="A45" t="str">
        <f>IF(LEN(sWGA!C46)=0,"",sWGA!C46)</f>
        <v/>
      </c>
      <c r="B45" t="str">
        <f>IF(LEN(sWGA!D46)=0,"",sWGA!D46)</f>
        <v/>
      </c>
      <c r="C45" t="str">
        <f>IF(LEN(sWGA!E46)=0,"",exp_id)</f>
        <v/>
      </c>
      <c r="D45" t="str">
        <f>IF(LEN(sWGA!E46)=0,"",sWGA!E46)</f>
        <v/>
      </c>
      <c r="E45" t="str">
        <f>IF(LEN(sWGA!F46)=0,"",sWGA!F46)</f>
        <v/>
      </c>
      <c r="F45" t="str">
        <f>IF(LEN(sWGA!I46)=0,"",sWGA!I46)</f>
        <v/>
      </c>
    </row>
    <row r="46" spans="1:6">
      <c r="A46" t="str">
        <f>IF(LEN(sWGA!C47)=0,"",sWGA!C47)</f>
        <v/>
      </c>
      <c r="B46" t="str">
        <f>IF(LEN(sWGA!D47)=0,"",sWGA!D47)</f>
        <v/>
      </c>
      <c r="C46" t="str">
        <f>IF(LEN(sWGA!E47)=0,"",exp_id)</f>
        <v/>
      </c>
      <c r="D46" t="str">
        <f>IF(LEN(sWGA!E47)=0,"",sWGA!E47)</f>
        <v/>
      </c>
      <c r="E46" t="str">
        <f>IF(LEN(sWGA!F47)=0,"",sWGA!F47)</f>
        <v/>
      </c>
      <c r="F46" t="str">
        <f>IF(LEN(sWGA!I47)=0,"",sWGA!I47)</f>
        <v/>
      </c>
    </row>
    <row r="47" spans="1:6">
      <c r="A47" t="str">
        <f>IF(LEN(sWGA!C48)=0,"",sWGA!C48)</f>
        <v/>
      </c>
      <c r="B47" t="str">
        <f>IF(LEN(sWGA!D48)=0,"",sWGA!D48)</f>
        <v/>
      </c>
      <c r="C47" t="str">
        <f>IF(LEN(sWGA!E48)=0,"",exp_id)</f>
        <v/>
      </c>
      <c r="D47" t="str">
        <f>IF(LEN(sWGA!E48)=0,"",sWGA!E48)</f>
        <v/>
      </c>
      <c r="E47" t="str">
        <f>IF(LEN(sWGA!F48)=0,"",sWGA!F48)</f>
        <v/>
      </c>
      <c r="F47" t="str">
        <f>IF(LEN(sWGA!I48)=0,"",sWGA!I48)</f>
        <v/>
      </c>
    </row>
    <row r="48" spans="1:6">
      <c r="A48" t="str">
        <f>IF(LEN(sWGA!C49)=0,"",sWGA!C49)</f>
        <v/>
      </c>
      <c r="B48" t="str">
        <f>IF(LEN(sWGA!D49)=0,"",sWGA!D49)</f>
        <v/>
      </c>
      <c r="C48" t="str">
        <f>IF(LEN(sWGA!E49)=0,"",exp_id)</f>
        <v/>
      </c>
      <c r="D48" t="str">
        <f>IF(LEN(sWGA!E49)=0,"",sWGA!E49)</f>
        <v/>
      </c>
      <c r="E48" t="str">
        <f>IF(LEN(sWGA!F49)=0,"",sWGA!F49)</f>
        <v/>
      </c>
      <c r="F48" t="str">
        <f>IF(LEN(sWGA!I49)=0,"",sWGA!I49)</f>
        <v/>
      </c>
    </row>
    <row r="49" spans="1:6">
      <c r="A49" t="str">
        <f>IF(LEN(sWGA!C50)=0,"",sWGA!C50)</f>
        <v/>
      </c>
      <c r="B49" t="str">
        <f>IF(LEN(sWGA!D50)=0,"",sWGA!D50)</f>
        <v/>
      </c>
      <c r="C49" t="str">
        <f>IF(LEN(sWGA!E50)=0,"",exp_id)</f>
        <v/>
      </c>
      <c r="D49" t="str">
        <f>IF(LEN(sWGA!E50)=0,"",sWGA!E50)</f>
        <v/>
      </c>
      <c r="E49" t="str">
        <f>IF(LEN(sWGA!F50)=0,"",sWGA!F50)</f>
        <v/>
      </c>
      <c r="F49" t="str">
        <f>IF(LEN(sWGA!I50)=0,"",sWGA!I50)</f>
        <v/>
      </c>
    </row>
    <row r="50" spans="1:6">
      <c r="A50" t="str">
        <f>IF(LEN(sWGA!C51)=0,"",sWGA!C51)</f>
        <v/>
      </c>
      <c r="B50" t="str">
        <f>IF(LEN(sWGA!D51)=0,"",sWGA!D51)</f>
        <v/>
      </c>
      <c r="C50" t="str">
        <f>IF(LEN(sWGA!E51)=0,"",exp_id)</f>
        <v/>
      </c>
      <c r="D50" t="str">
        <f>IF(LEN(sWGA!E51)=0,"",sWGA!E51)</f>
        <v/>
      </c>
      <c r="E50" t="str">
        <f>IF(LEN(sWGA!F51)=0,"",sWGA!F51)</f>
        <v/>
      </c>
      <c r="F50" t="str">
        <f>IF(LEN(sWGA!I51)=0,"",sWGA!I51)</f>
        <v/>
      </c>
    </row>
    <row r="51" spans="1:6">
      <c r="A51" t="str">
        <f>IF(LEN(sWGA!C52)=0,"",sWGA!C52)</f>
        <v/>
      </c>
      <c r="B51" t="str">
        <f>IF(LEN(sWGA!D52)=0,"",sWGA!D52)</f>
        <v/>
      </c>
      <c r="C51" t="str">
        <f>IF(LEN(sWGA!E52)=0,"",exp_id)</f>
        <v/>
      </c>
      <c r="D51" t="str">
        <f>IF(LEN(sWGA!E52)=0,"",sWGA!E52)</f>
        <v/>
      </c>
      <c r="E51" t="str">
        <f>IF(LEN(sWGA!F52)=0,"",sWGA!F52)</f>
        <v/>
      </c>
      <c r="F51" t="str">
        <f>IF(LEN(sWGA!I52)=0,"",sWGA!I52)</f>
        <v/>
      </c>
    </row>
    <row r="52" spans="1:6">
      <c r="A52" t="str">
        <f>IF(LEN(sWGA!C53)=0,"",sWGA!C53)</f>
        <v/>
      </c>
      <c r="B52" t="str">
        <f>IF(LEN(sWGA!D53)=0,"",sWGA!D53)</f>
        <v/>
      </c>
      <c r="C52" t="str">
        <f>IF(LEN(sWGA!E53)=0,"",exp_id)</f>
        <v/>
      </c>
      <c r="D52" t="str">
        <f>IF(LEN(sWGA!E53)=0,"",sWGA!E53)</f>
        <v/>
      </c>
      <c r="E52" t="str">
        <f>IF(LEN(sWGA!F53)=0,"",sWGA!F53)</f>
        <v/>
      </c>
      <c r="F52" t="str">
        <f>IF(LEN(sWGA!I53)=0,"",sWGA!I53)</f>
        <v/>
      </c>
    </row>
    <row r="53" spans="1:6">
      <c r="A53" t="str">
        <f>IF(LEN(sWGA!C54)=0,"",sWGA!C54)</f>
        <v/>
      </c>
      <c r="B53" t="str">
        <f>IF(LEN(sWGA!D54)=0,"",sWGA!D54)</f>
        <v/>
      </c>
      <c r="C53" t="str">
        <f>IF(LEN(sWGA!E54)=0,"",exp_id)</f>
        <v/>
      </c>
      <c r="D53" t="str">
        <f>IF(LEN(sWGA!E54)=0,"",sWGA!E54)</f>
        <v/>
      </c>
      <c r="E53" t="str">
        <f>IF(LEN(sWGA!F54)=0,"",sWGA!F54)</f>
        <v/>
      </c>
      <c r="F53" t="str">
        <f>IF(LEN(sWGA!I54)=0,"",sWGA!I54)</f>
        <v/>
      </c>
    </row>
    <row r="54" spans="1:6">
      <c r="A54" t="str">
        <f>IF(LEN(sWGA!C55)=0,"",sWGA!C55)</f>
        <v/>
      </c>
      <c r="B54" t="str">
        <f>IF(LEN(sWGA!D55)=0,"",sWGA!D55)</f>
        <v/>
      </c>
      <c r="C54" t="str">
        <f>IF(LEN(sWGA!E55)=0,"",exp_id)</f>
        <v/>
      </c>
      <c r="D54" t="str">
        <f>IF(LEN(sWGA!E55)=0,"",sWGA!E55)</f>
        <v/>
      </c>
      <c r="E54" t="str">
        <f>IF(LEN(sWGA!F55)=0,"",sWGA!F55)</f>
        <v/>
      </c>
      <c r="F54" t="str">
        <f>IF(LEN(sWGA!I55)=0,"",sWGA!I55)</f>
        <v/>
      </c>
    </row>
    <row r="55" spans="1:6">
      <c r="A55" t="str">
        <f>IF(LEN(sWGA!C56)=0,"",sWGA!C56)</f>
        <v/>
      </c>
      <c r="B55" t="str">
        <f>IF(LEN(sWGA!D56)=0,"",sWGA!D56)</f>
        <v/>
      </c>
      <c r="C55" t="str">
        <f>IF(LEN(sWGA!E56)=0,"",exp_id)</f>
        <v/>
      </c>
      <c r="D55" t="str">
        <f>IF(LEN(sWGA!E56)=0,"",sWGA!E56)</f>
        <v/>
      </c>
      <c r="E55" t="str">
        <f>IF(LEN(sWGA!F56)=0,"",sWGA!F56)</f>
        <v/>
      </c>
      <c r="F55" t="str">
        <f>IF(LEN(sWGA!I56)=0,"",sWGA!I56)</f>
        <v/>
      </c>
    </row>
    <row r="56" spans="1:6">
      <c r="A56" t="str">
        <f>IF(LEN(sWGA!C57)=0,"",sWGA!C57)</f>
        <v/>
      </c>
      <c r="B56" t="str">
        <f>IF(LEN(sWGA!D57)=0,"",sWGA!D57)</f>
        <v/>
      </c>
      <c r="C56" t="str">
        <f>IF(LEN(sWGA!E57)=0,"",exp_id)</f>
        <v/>
      </c>
      <c r="D56" t="str">
        <f>IF(LEN(sWGA!E57)=0,"",sWGA!E57)</f>
        <v/>
      </c>
      <c r="E56" t="str">
        <f>IF(LEN(sWGA!F57)=0,"",sWGA!F57)</f>
        <v/>
      </c>
      <c r="F56" t="str">
        <f>IF(LEN(sWGA!I57)=0,"",sWGA!I57)</f>
        <v/>
      </c>
    </row>
    <row r="57" spans="1:6">
      <c r="A57" t="str">
        <f>IF(LEN(sWGA!C58)=0,"",sWGA!C58)</f>
        <v/>
      </c>
      <c r="B57" t="str">
        <f>IF(LEN(sWGA!D58)=0,"",sWGA!D58)</f>
        <v/>
      </c>
      <c r="C57" t="str">
        <f>IF(LEN(sWGA!E58)=0,"",exp_id)</f>
        <v/>
      </c>
      <c r="D57" t="str">
        <f>IF(LEN(sWGA!E58)=0,"",sWGA!E58)</f>
        <v/>
      </c>
      <c r="E57" t="str">
        <f>IF(LEN(sWGA!F58)=0,"",sWGA!F58)</f>
        <v/>
      </c>
      <c r="F57" t="str">
        <f>IF(LEN(sWGA!I58)=0,"",sWGA!I58)</f>
        <v/>
      </c>
    </row>
    <row r="58" spans="1:6">
      <c r="A58" t="str">
        <f>IF(LEN(sWGA!C59)=0,"",sWGA!C59)</f>
        <v/>
      </c>
      <c r="B58" t="str">
        <f>IF(LEN(sWGA!D59)=0,"",sWGA!D59)</f>
        <v/>
      </c>
      <c r="C58" t="str">
        <f>IF(LEN(sWGA!E59)=0,"",exp_id)</f>
        <v/>
      </c>
      <c r="D58" t="str">
        <f>IF(LEN(sWGA!E59)=0,"",sWGA!E59)</f>
        <v/>
      </c>
      <c r="E58" t="str">
        <f>IF(LEN(sWGA!F59)=0,"",sWGA!F59)</f>
        <v/>
      </c>
      <c r="F58" t="str">
        <f>IF(LEN(sWGA!I59)=0,"",sWGA!I59)</f>
        <v/>
      </c>
    </row>
    <row r="59" spans="1:6">
      <c r="A59" t="str">
        <f>IF(LEN(sWGA!C60)=0,"",sWGA!C60)</f>
        <v/>
      </c>
      <c r="B59" t="str">
        <f>IF(LEN(sWGA!D60)=0,"",sWGA!D60)</f>
        <v/>
      </c>
      <c r="C59" t="str">
        <f>IF(LEN(sWGA!E60)=0,"",exp_id)</f>
        <v/>
      </c>
      <c r="D59" t="str">
        <f>IF(LEN(sWGA!E60)=0,"",sWGA!E60)</f>
        <v/>
      </c>
      <c r="E59" t="str">
        <f>IF(LEN(sWGA!F60)=0,"",sWGA!F60)</f>
        <v/>
      </c>
      <c r="F59" t="str">
        <f>IF(LEN(sWGA!I60)=0,"",sWGA!I60)</f>
        <v/>
      </c>
    </row>
    <row r="60" spans="1:6">
      <c r="A60" t="str">
        <f>IF(LEN(sWGA!C61)=0,"",sWGA!C61)</f>
        <v/>
      </c>
      <c r="B60" t="str">
        <f>IF(LEN(sWGA!D61)=0,"",sWGA!D61)</f>
        <v/>
      </c>
      <c r="C60" t="str">
        <f>IF(LEN(sWGA!E61)=0,"",exp_id)</f>
        <v/>
      </c>
      <c r="D60" t="str">
        <f>IF(LEN(sWGA!E61)=0,"",sWGA!E61)</f>
        <v/>
      </c>
      <c r="E60" t="str">
        <f>IF(LEN(sWGA!F61)=0,"",sWGA!F61)</f>
        <v/>
      </c>
      <c r="F60" t="str">
        <f>IF(LEN(sWGA!I61)=0,"",sWGA!I61)</f>
        <v/>
      </c>
    </row>
    <row r="61" spans="1:6">
      <c r="A61" t="str">
        <f>IF(LEN(sWGA!C62)=0,"",sWGA!C62)</f>
        <v/>
      </c>
      <c r="B61" t="str">
        <f>IF(LEN(sWGA!D62)=0,"",sWGA!D62)</f>
        <v/>
      </c>
      <c r="C61" t="str">
        <f>IF(LEN(sWGA!E62)=0,"",exp_id)</f>
        <v/>
      </c>
      <c r="D61" t="str">
        <f>IF(LEN(sWGA!E62)=0,"",sWGA!E62)</f>
        <v/>
      </c>
      <c r="E61" t="str">
        <f>IF(LEN(sWGA!F62)=0,"",sWGA!F62)</f>
        <v/>
      </c>
      <c r="F61" t="str">
        <f>IF(LEN(sWGA!I62)=0,"",sWGA!I62)</f>
        <v/>
      </c>
    </row>
    <row r="62" spans="1:6">
      <c r="A62" t="str">
        <f>IF(LEN(sWGA!C63)=0,"",sWGA!C63)</f>
        <v/>
      </c>
      <c r="B62" t="str">
        <f>IF(LEN(sWGA!D63)=0,"",sWGA!D63)</f>
        <v/>
      </c>
      <c r="C62" t="str">
        <f>IF(LEN(sWGA!E63)=0,"",exp_id)</f>
        <v/>
      </c>
      <c r="D62" t="str">
        <f>IF(LEN(sWGA!E63)=0,"",sWGA!E63)</f>
        <v/>
      </c>
      <c r="E62" t="str">
        <f>IF(LEN(sWGA!F63)=0,"",sWGA!F63)</f>
        <v/>
      </c>
      <c r="F62" t="str">
        <f>IF(LEN(sWGA!I63)=0,"",sWGA!I63)</f>
        <v/>
      </c>
    </row>
    <row r="63" spans="1:6">
      <c r="A63" t="str">
        <f>IF(LEN(sWGA!C64)=0,"",sWGA!C64)</f>
        <v/>
      </c>
      <c r="B63" t="str">
        <f>IF(LEN(sWGA!D64)=0,"",sWGA!D64)</f>
        <v/>
      </c>
      <c r="C63" t="str">
        <f>IF(LEN(sWGA!E64)=0,"",exp_id)</f>
        <v/>
      </c>
      <c r="D63" t="str">
        <f>IF(LEN(sWGA!E64)=0,"",sWGA!E64)</f>
        <v/>
      </c>
      <c r="E63" t="str">
        <f>IF(LEN(sWGA!F64)=0,"",sWGA!F64)</f>
        <v/>
      </c>
      <c r="F63" t="str">
        <f>IF(LEN(sWGA!I64)=0,"",sWGA!I64)</f>
        <v/>
      </c>
    </row>
    <row r="64" spans="1:6">
      <c r="A64" t="str">
        <f>IF(LEN(sWGA!C65)=0,"",sWGA!C65)</f>
        <v/>
      </c>
      <c r="B64" t="str">
        <f>IF(LEN(sWGA!D65)=0,"",sWGA!D65)</f>
        <v/>
      </c>
      <c r="C64" t="str">
        <f>IF(LEN(sWGA!E65)=0,"",exp_id)</f>
        <v/>
      </c>
      <c r="D64" t="str">
        <f>IF(LEN(sWGA!E65)=0,"",sWGA!E65)</f>
        <v/>
      </c>
      <c r="E64" t="str">
        <f>IF(LEN(sWGA!F65)=0,"",sWGA!F65)</f>
        <v/>
      </c>
      <c r="F64" t="str">
        <f>IF(LEN(sWGA!I65)=0,"",sWGA!I65)</f>
        <v/>
      </c>
    </row>
    <row r="65" spans="1:6">
      <c r="A65" t="str">
        <f>IF(LEN(sWGA!C66)=0,"",sWGA!C66)</f>
        <v/>
      </c>
      <c r="B65" t="str">
        <f>IF(LEN(sWGA!D66)=0,"",sWGA!D66)</f>
        <v/>
      </c>
      <c r="C65" t="str">
        <f>IF(LEN(sWGA!E66)=0,"",exp_id)</f>
        <v/>
      </c>
      <c r="D65" t="str">
        <f>IF(LEN(sWGA!E66)=0,"",sWGA!E66)</f>
        <v/>
      </c>
      <c r="E65" t="str">
        <f>IF(LEN(sWGA!F66)=0,"",sWGA!F66)</f>
        <v/>
      </c>
      <c r="F65" t="str">
        <f>IF(LEN(sWGA!I66)=0,"",sWGA!I66)</f>
        <v/>
      </c>
    </row>
    <row r="66" spans="1:6">
      <c r="A66" t="str">
        <f>IF(LEN(sWGA!C67)=0,"",sWGA!C67)</f>
        <v/>
      </c>
      <c r="B66" t="str">
        <f>IF(LEN(sWGA!D67)=0,"",sWGA!D67)</f>
        <v/>
      </c>
      <c r="C66" t="str">
        <f>IF(LEN(sWGA!E67)=0,"",exp_id)</f>
        <v/>
      </c>
      <c r="D66" t="str">
        <f>IF(LEN(sWGA!E67)=0,"",sWGA!E67)</f>
        <v/>
      </c>
      <c r="E66" t="str">
        <f>IF(LEN(sWGA!F67)=0,"",sWGA!F67)</f>
        <v/>
      </c>
      <c r="F66" t="str">
        <f>IF(LEN(sWGA!I67)=0,"",sWGA!I67)</f>
        <v/>
      </c>
    </row>
    <row r="67" spans="1:6">
      <c r="A67" t="str">
        <f>IF(LEN(sWGA!C68)=0,"",sWGA!C68)</f>
        <v/>
      </c>
      <c r="B67" t="str">
        <f>IF(LEN(sWGA!D68)=0,"",sWGA!D68)</f>
        <v/>
      </c>
      <c r="C67" t="str">
        <f>IF(LEN(sWGA!E68)=0,"",exp_id)</f>
        <v/>
      </c>
      <c r="D67" t="str">
        <f>IF(LEN(sWGA!E68)=0,"",sWGA!E68)</f>
        <v/>
      </c>
      <c r="E67" t="str">
        <f>IF(LEN(sWGA!F68)=0,"",sWGA!F68)</f>
        <v/>
      </c>
      <c r="F67" t="str">
        <f>IF(LEN(sWGA!I68)=0,"",sWGA!I68)</f>
        <v/>
      </c>
    </row>
    <row r="68" spans="1:6">
      <c r="A68" t="str">
        <f>IF(LEN(sWGA!C69)=0,"",sWGA!C69)</f>
        <v/>
      </c>
      <c r="B68" t="str">
        <f>IF(LEN(sWGA!D69)=0,"",sWGA!D69)</f>
        <v/>
      </c>
      <c r="C68" t="str">
        <f>IF(LEN(sWGA!E69)=0,"",exp_id)</f>
        <v/>
      </c>
      <c r="D68" t="str">
        <f>IF(LEN(sWGA!E69)=0,"",sWGA!E69)</f>
        <v/>
      </c>
      <c r="E68" t="str">
        <f>IF(LEN(sWGA!F69)=0,"",sWGA!F69)</f>
        <v/>
      </c>
      <c r="F68" t="str">
        <f>IF(LEN(sWGA!I69)=0,"",sWGA!I69)</f>
        <v/>
      </c>
    </row>
    <row r="69" spans="1:6">
      <c r="A69" t="str">
        <f>IF(LEN(sWGA!C70)=0,"",sWGA!C70)</f>
        <v/>
      </c>
      <c r="B69" t="str">
        <f>IF(LEN(sWGA!D70)=0,"",sWGA!D70)</f>
        <v/>
      </c>
      <c r="C69" t="str">
        <f>IF(LEN(sWGA!E70)=0,"",exp_id)</f>
        <v/>
      </c>
      <c r="D69" t="str">
        <f>IF(LEN(sWGA!E70)=0,"",sWGA!E70)</f>
        <v/>
      </c>
      <c r="E69" t="str">
        <f>IF(LEN(sWGA!F70)=0,"",sWGA!F70)</f>
        <v/>
      </c>
      <c r="F69" t="str">
        <f>IF(LEN(sWGA!I70)=0,"",sWGA!I70)</f>
        <v/>
      </c>
    </row>
    <row r="70" spans="1:6">
      <c r="A70" t="str">
        <f>IF(LEN(sWGA!C71)=0,"",sWGA!C71)</f>
        <v/>
      </c>
      <c r="B70" t="str">
        <f>IF(LEN(sWGA!D71)=0,"",sWGA!D71)</f>
        <v/>
      </c>
      <c r="C70" t="str">
        <f>IF(LEN(sWGA!E71)=0,"",exp_id)</f>
        <v/>
      </c>
      <c r="D70" t="str">
        <f>IF(LEN(sWGA!E71)=0,"",sWGA!E71)</f>
        <v/>
      </c>
      <c r="E70" t="str">
        <f>IF(LEN(sWGA!F71)=0,"",sWGA!F71)</f>
        <v/>
      </c>
      <c r="F70" t="str">
        <f>IF(LEN(sWGA!I71)=0,"",sWGA!I71)</f>
        <v/>
      </c>
    </row>
    <row r="71" spans="1:6">
      <c r="A71" t="str">
        <f>IF(LEN(sWGA!C72)=0,"",sWGA!C72)</f>
        <v/>
      </c>
      <c r="B71" t="str">
        <f>IF(LEN(sWGA!D72)=0,"",sWGA!D72)</f>
        <v/>
      </c>
      <c r="C71" t="str">
        <f>IF(LEN(sWGA!E72)=0,"",exp_id)</f>
        <v/>
      </c>
      <c r="D71" t="str">
        <f>IF(LEN(sWGA!E72)=0,"",sWGA!E72)</f>
        <v/>
      </c>
      <c r="E71" t="str">
        <f>IF(LEN(sWGA!F72)=0,"",sWGA!F72)</f>
        <v/>
      </c>
      <c r="F71" t="str">
        <f>IF(LEN(sWGA!I72)=0,"",sWGA!I72)</f>
        <v/>
      </c>
    </row>
    <row r="72" spans="1:6">
      <c r="A72" t="str">
        <f>IF(LEN(sWGA!C73)=0,"",sWGA!C73)</f>
        <v/>
      </c>
      <c r="B72" t="str">
        <f>IF(LEN(sWGA!D73)=0,"",sWGA!D73)</f>
        <v/>
      </c>
      <c r="C72" t="str">
        <f>IF(LEN(sWGA!E73)=0,"",exp_id)</f>
        <v/>
      </c>
      <c r="D72" t="str">
        <f>IF(LEN(sWGA!E73)=0,"",sWGA!E73)</f>
        <v/>
      </c>
      <c r="E72" t="str">
        <f>IF(LEN(sWGA!F73)=0,"",sWGA!F73)</f>
        <v/>
      </c>
      <c r="F72" t="str">
        <f>IF(LEN(sWGA!I73)=0,"",sWGA!I73)</f>
        <v/>
      </c>
    </row>
    <row r="73" spans="1:6">
      <c r="A73" t="str">
        <f>IF(LEN(sWGA!C74)=0,"",sWGA!C74)</f>
        <v/>
      </c>
      <c r="B73" t="str">
        <f>IF(LEN(sWGA!D74)=0,"",sWGA!D74)</f>
        <v/>
      </c>
      <c r="C73" t="str">
        <f>IF(LEN(sWGA!E74)=0,"",exp_id)</f>
        <v/>
      </c>
      <c r="D73" t="str">
        <f>IF(LEN(sWGA!E74)=0,"",sWGA!E74)</f>
        <v/>
      </c>
      <c r="E73" t="str">
        <f>IF(LEN(sWGA!F74)=0,"",sWGA!F74)</f>
        <v/>
      </c>
      <c r="F73" t="str">
        <f>IF(LEN(sWGA!I74)=0,"",sWGA!I74)</f>
        <v/>
      </c>
    </row>
    <row r="74" spans="1:6">
      <c r="A74" t="str">
        <f>IF(LEN(sWGA!C75)=0,"",sWGA!C75)</f>
        <v/>
      </c>
      <c r="B74" t="str">
        <f>IF(LEN(sWGA!D75)=0,"",sWGA!D75)</f>
        <v/>
      </c>
      <c r="C74" t="str">
        <f>IF(LEN(sWGA!E75)=0,"",exp_id)</f>
        <v/>
      </c>
      <c r="D74" t="str">
        <f>IF(LEN(sWGA!E75)=0,"",sWGA!E75)</f>
        <v/>
      </c>
      <c r="E74" t="str">
        <f>IF(LEN(sWGA!F75)=0,"",sWGA!F75)</f>
        <v/>
      </c>
      <c r="F74" t="str">
        <f>IF(LEN(sWGA!I75)=0,"",sWGA!I75)</f>
        <v/>
      </c>
    </row>
    <row r="75" spans="1:6">
      <c r="A75" t="str">
        <f>IF(LEN(sWGA!C76)=0,"",sWGA!C76)</f>
        <v/>
      </c>
      <c r="B75" t="str">
        <f>IF(LEN(sWGA!D76)=0,"",sWGA!D76)</f>
        <v/>
      </c>
      <c r="C75" t="str">
        <f>IF(LEN(sWGA!E76)=0,"",exp_id)</f>
        <v/>
      </c>
      <c r="D75" t="str">
        <f>IF(LEN(sWGA!E76)=0,"",sWGA!E76)</f>
        <v/>
      </c>
      <c r="E75" t="str">
        <f>IF(LEN(sWGA!F76)=0,"",sWGA!F76)</f>
        <v/>
      </c>
      <c r="F75" t="str">
        <f>IF(LEN(sWGA!I76)=0,"",sWGA!I76)</f>
        <v/>
      </c>
    </row>
    <row r="76" spans="1:6">
      <c r="A76" t="str">
        <f>IF(LEN(sWGA!C77)=0,"",sWGA!C77)</f>
        <v/>
      </c>
      <c r="B76" t="str">
        <f>IF(LEN(sWGA!D77)=0,"",sWGA!D77)</f>
        <v/>
      </c>
      <c r="C76" t="str">
        <f>IF(LEN(sWGA!E77)=0,"",exp_id)</f>
        <v/>
      </c>
      <c r="D76" t="str">
        <f>IF(LEN(sWGA!E77)=0,"",sWGA!E77)</f>
        <v/>
      </c>
      <c r="E76" t="str">
        <f>IF(LEN(sWGA!F77)=0,"",sWGA!F77)</f>
        <v/>
      </c>
      <c r="F76" t="str">
        <f>IF(LEN(sWGA!I77)=0,"",sWGA!I77)</f>
        <v/>
      </c>
    </row>
    <row r="77" spans="1:6">
      <c r="A77" t="str">
        <f>IF(LEN(sWGA!C78)=0,"",sWGA!C78)</f>
        <v/>
      </c>
      <c r="B77" t="str">
        <f>IF(LEN(sWGA!D78)=0,"",sWGA!D78)</f>
        <v/>
      </c>
      <c r="C77" t="str">
        <f>IF(LEN(sWGA!E78)=0,"",exp_id)</f>
        <v/>
      </c>
      <c r="D77" t="str">
        <f>IF(LEN(sWGA!E78)=0,"",sWGA!E78)</f>
        <v/>
      </c>
      <c r="E77" t="str">
        <f>IF(LEN(sWGA!F78)=0,"",sWGA!F78)</f>
        <v/>
      </c>
      <c r="F77" t="str">
        <f>IF(LEN(sWGA!I78)=0,"",sWGA!I78)</f>
        <v/>
      </c>
    </row>
    <row r="78" spans="1:6">
      <c r="A78" t="str">
        <f>IF(LEN(sWGA!C79)=0,"",sWGA!C79)</f>
        <v/>
      </c>
      <c r="B78" t="str">
        <f>IF(LEN(sWGA!D79)=0,"",sWGA!D79)</f>
        <v/>
      </c>
      <c r="C78" t="str">
        <f>IF(LEN(sWGA!E79)=0,"",exp_id)</f>
        <v/>
      </c>
      <c r="D78" t="str">
        <f>IF(LEN(sWGA!E79)=0,"",sWGA!E79)</f>
        <v/>
      </c>
      <c r="E78" t="str">
        <f>IF(LEN(sWGA!F79)=0,"",sWGA!F79)</f>
        <v/>
      </c>
      <c r="F78" t="str">
        <f>IF(LEN(sWGA!I79)=0,"",sWGA!I79)</f>
        <v/>
      </c>
    </row>
    <row r="79" spans="1:6">
      <c r="A79" t="str">
        <f>IF(LEN(sWGA!C80)=0,"",sWGA!C80)</f>
        <v/>
      </c>
      <c r="B79" t="str">
        <f>IF(LEN(sWGA!D80)=0,"",sWGA!D80)</f>
        <v/>
      </c>
      <c r="C79" t="str">
        <f>IF(LEN(sWGA!E80)=0,"",exp_id)</f>
        <v/>
      </c>
      <c r="D79" t="str">
        <f>IF(LEN(sWGA!E80)=0,"",sWGA!E80)</f>
        <v/>
      </c>
      <c r="E79" t="str">
        <f>IF(LEN(sWGA!F80)=0,"",sWGA!F80)</f>
        <v/>
      </c>
      <c r="F79" t="str">
        <f>IF(LEN(sWGA!I80)=0,"",sWGA!I80)</f>
        <v/>
      </c>
    </row>
    <row r="80" spans="1:6">
      <c r="A80" t="str">
        <f>IF(LEN(sWGA!C81)=0,"",sWGA!C81)</f>
        <v/>
      </c>
      <c r="B80" t="str">
        <f>IF(LEN(sWGA!D81)=0,"",sWGA!D81)</f>
        <v/>
      </c>
      <c r="C80" t="str">
        <f>IF(LEN(sWGA!E81)=0,"",exp_id)</f>
        <v/>
      </c>
      <c r="D80" t="str">
        <f>IF(LEN(sWGA!E81)=0,"",sWGA!E81)</f>
        <v/>
      </c>
      <c r="E80" t="str">
        <f>IF(LEN(sWGA!F81)=0,"",sWGA!F81)</f>
        <v/>
      </c>
      <c r="F80" t="str">
        <f>IF(LEN(sWGA!I81)=0,"",sWGA!I81)</f>
        <v/>
      </c>
    </row>
    <row r="81" spans="1:6">
      <c r="A81" t="str">
        <f>IF(LEN(sWGA!C82)=0,"",sWGA!C82)</f>
        <v/>
      </c>
      <c r="B81" t="str">
        <f>IF(LEN(sWGA!D82)=0,"",sWGA!D82)</f>
        <v/>
      </c>
      <c r="C81" t="str">
        <f>IF(LEN(sWGA!E82)=0,"",exp_id)</f>
        <v/>
      </c>
      <c r="D81" t="str">
        <f>IF(LEN(sWGA!E82)=0,"",sWGA!E82)</f>
        <v/>
      </c>
      <c r="E81" t="str">
        <f>IF(LEN(sWGA!F82)=0,"",sWGA!F82)</f>
        <v/>
      </c>
      <c r="F81" t="str">
        <f>IF(LEN(sWGA!I82)=0,"",sWGA!I82)</f>
        <v/>
      </c>
    </row>
    <row r="82" spans="1:6">
      <c r="A82" t="str">
        <f>IF(LEN(sWGA!C83)=0,"",sWGA!C83)</f>
        <v/>
      </c>
      <c r="B82" t="str">
        <f>IF(LEN(sWGA!D83)=0,"",sWGA!D83)</f>
        <v/>
      </c>
      <c r="C82" t="str">
        <f>IF(LEN(sWGA!E83)=0,"",exp_id)</f>
        <v/>
      </c>
      <c r="D82" t="str">
        <f>IF(LEN(sWGA!E83)=0,"",sWGA!E83)</f>
        <v/>
      </c>
      <c r="E82" t="str">
        <f>IF(LEN(sWGA!F83)=0,"",sWGA!F83)</f>
        <v/>
      </c>
      <c r="F82" t="str">
        <f>IF(LEN(sWGA!I83)=0,"",sWGA!I83)</f>
        <v/>
      </c>
    </row>
    <row r="83" spans="1:6">
      <c r="A83" t="str">
        <f>IF(LEN(sWGA!C84)=0,"",sWGA!C84)</f>
        <v/>
      </c>
      <c r="B83" t="str">
        <f>IF(LEN(sWGA!D84)=0,"",sWGA!D84)</f>
        <v/>
      </c>
      <c r="C83" t="str">
        <f>IF(LEN(sWGA!E84)=0,"",exp_id)</f>
        <v/>
      </c>
      <c r="D83" t="str">
        <f>IF(LEN(sWGA!E84)=0,"",sWGA!E84)</f>
        <v/>
      </c>
      <c r="E83" t="str">
        <f>IF(LEN(sWGA!F84)=0,"",sWGA!F84)</f>
        <v/>
      </c>
      <c r="F83" t="str">
        <f>IF(LEN(sWGA!I84)=0,"",sWGA!I84)</f>
        <v/>
      </c>
    </row>
    <row r="84" spans="1:6">
      <c r="A84" t="str">
        <f>IF(LEN(sWGA!C85)=0,"",sWGA!C85)</f>
        <v/>
      </c>
      <c r="B84" t="str">
        <f>IF(LEN(sWGA!D85)=0,"",sWGA!D85)</f>
        <v/>
      </c>
      <c r="C84" t="str">
        <f>IF(LEN(sWGA!E85)=0,"",exp_id)</f>
        <v/>
      </c>
      <c r="D84" t="str">
        <f>IF(LEN(sWGA!E85)=0,"",sWGA!E85)</f>
        <v/>
      </c>
      <c r="E84" t="str">
        <f>IF(LEN(sWGA!F85)=0,"",sWGA!F85)</f>
        <v/>
      </c>
      <c r="F84" t="str">
        <f>IF(LEN(sWGA!I85)=0,"",sWGA!I85)</f>
        <v/>
      </c>
    </row>
    <row r="85" spans="1:6">
      <c r="A85" t="str">
        <f>IF(LEN(sWGA!C86)=0,"",sWGA!C86)</f>
        <v/>
      </c>
      <c r="B85" t="str">
        <f>IF(LEN(sWGA!D86)=0,"",sWGA!D86)</f>
        <v/>
      </c>
      <c r="C85" t="str">
        <f>IF(LEN(sWGA!E86)=0,"",exp_id)</f>
        <v/>
      </c>
      <c r="D85" t="str">
        <f>IF(LEN(sWGA!E86)=0,"",sWGA!E86)</f>
        <v/>
      </c>
      <c r="E85" t="str">
        <f>IF(LEN(sWGA!F86)=0,"",sWGA!F86)</f>
        <v/>
      </c>
      <c r="F85" t="str">
        <f>IF(LEN(sWGA!I86)=0,"",sWGA!I86)</f>
        <v/>
      </c>
    </row>
    <row r="86" spans="1:6">
      <c r="A86" t="str">
        <f>IF(LEN(sWGA!C87)=0,"",sWGA!C87)</f>
        <v/>
      </c>
      <c r="B86" t="str">
        <f>IF(LEN(sWGA!D87)=0,"",sWGA!D87)</f>
        <v/>
      </c>
      <c r="C86" t="str">
        <f>IF(LEN(sWGA!E87)=0,"",exp_id)</f>
        <v/>
      </c>
      <c r="D86" t="str">
        <f>IF(LEN(sWGA!E87)=0,"",sWGA!E87)</f>
        <v/>
      </c>
      <c r="E86" t="str">
        <f>IF(LEN(sWGA!F87)=0,"",sWGA!F87)</f>
        <v/>
      </c>
      <c r="F86" t="str">
        <f>IF(LEN(sWGA!I87)=0,"",sWGA!I87)</f>
        <v/>
      </c>
    </row>
    <row r="87" spans="1:6">
      <c r="A87" t="str">
        <f>IF(LEN(sWGA!C88)=0,"",sWGA!C88)</f>
        <v/>
      </c>
      <c r="B87" t="str">
        <f>IF(LEN(sWGA!D88)=0,"",sWGA!D88)</f>
        <v/>
      </c>
      <c r="C87" t="str">
        <f>IF(LEN(sWGA!E88)=0,"",exp_id)</f>
        <v/>
      </c>
      <c r="D87" t="str">
        <f>IF(LEN(sWGA!E88)=0,"",sWGA!E88)</f>
        <v/>
      </c>
      <c r="E87" t="str">
        <f>IF(LEN(sWGA!F88)=0,"",sWGA!F88)</f>
        <v/>
      </c>
      <c r="F87" t="str">
        <f>IF(LEN(sWGA!I88)=0,"",sWGA!I88)</f>
        <v/>
      </c>
    </row>
    <row r="88" spans="1:6">
      <c r="A88" t="str">
        <f>IF(LEN(sWGA!C89)=0,"",sWGA!C89)</f>
        <v/>
      </c>
      <c r="B88" t="str">
        <f>IF(LEN(sWGA!D89)=0,"",sWGA!D89)</f>
        <v/>
      </c>
      <c r="C88" t="str">
        <f>IF(LEN(sWGA!E89)=0,"",exp_id)</f>
        <v/>
      </c>
      <c r="D88" t="str">
        <f>IF(LEN(sWGA!E89)=0,"",sWGA!E89)</f>
        <v/>
      </c>
      <c r="E88" t="str">
        <f>IF(LEN(sWGA!F89)=0,"",sWGA!F89)</f>
        <v/>
      </c>
      <c r="F88" t="str">
        <f>IF(LEN(sWGA!I89)=0,"",sWGA!I89)</f>
        <v/>
      </c>
    </row>
    <row r="89" spans="1:6">
      <c r="A89" t="str">
        <f>IF(LEN(sWGA!C90)=0,"",sWGA!C90)</f>
        <v/>
      </c>
      <c r="B89" t="str">
        <f>IF(LEN(sWGA!D90)=0,"",sWGA!D90)</f>
        <v/>
      </c>
      <c r="C89" t="str">
        <f>IF(LEN(sWGA!E90)=0,"",exp_id)</f>
        <v/>
      </c>
      <c r="D89" t="str">
        <f>IF(LEN(sWGA!E90)=0,"",sWGA!E90)</f>
        <v/>
      </c>
      <c r="E89" t="str">
        <f>IF(LEN(sWGA!F90)=0,"",sWGA!F90)</f>
        <v/>
      </c>
      <c r="F89" t="str">
        <f>IF(LEN(sWGA!I90)=0,"",sWGA!I90)</f>
        <v/>
      </c>
    </row>
    <row r="90" spans="1:6">
      <c r="A90" t="str">
        <f>IF(LEN(sWGA!C91)=0,"",sWGA!C91)</f>
        <v/>
      </c>
      <c r="B90" t="str">
        <f>IF(LEN(sWGA!D91)=0,"",sWGA!D91)</f>
        <v/>
      </c>
      <c r="C90" t="str">
        <f>IF(LEN(sWGA!E91)=0,"",exp_id)</f>
        <v/>
      </c>
      <c r="D90" t="str">
        <f>IF(LEN(sWGA!E91)=0,"",sWGA!E91)</f>
        <v/>
      </c>
      <c r="E90" t="str">
        <f>IF(LEN(sWGA!F91)=0,"",sWGA!F91)</f>
        <v/>
      </c>
      <c r="F90" t="str">
        <f>IF(LEN(sWGA!I91)=0,"",sWGA!I91)</f>
        <v/>
      </c>
    </row>
    <row r="91" spans="1:6">
      <c r="A91" t="str">
        <f>IF(LEN(sWGA!C92)=0,"",sWGA!C92)</f>
        <v/>
      </c>
      <c r="B91" t="str">
        <f>IF(LEN(sWGA!D92)=0,"",sWGA!D92)</f>
        <v/>
      </c>
      <c r="C91" t="str">
        <f>IF(LEN(sWGA!E92)=0,"",exp_id)</f>
        <v/>
      </c>
      <c r="D91" t="str">
        <f>IF(LEN(sWGA!E92)=0,"",sWGA!E92)</f>
        <v/>
      </c>
      <c r="E91" t="str">
        <f>IF(LEN(sWGA!F92)=0,"",sWGA!F92)</f>
        <v/>
      </c>
      <c r="F91" t="str">
        <f>IF(LEN(sWGA!I92)=0,"",sWGA!I92)</f>
        <v/>
      </c>
    </row>
    <row r="92" spans="1:6">
      <c r="A92" t="str">
        <f>IF(LEN(sWGA!C93)=0,"",sWGA!C93)</f>
        <v/>
      </c>
      <c r="B92" t="str">
        <f>IF(LEN(sWGA!D93)=0,"",sWGA!D93)</f>
        <v/>
      </c>
      <c r="C92" t="str">
        <f>IF(LEN(sWGA!E93)=0,"",exp_id)</f>
        <v/>
      </c>
      <c r="D92" t="str">
        <f>IF(LEN(sWGA!E93)=0,"",sWGA!E93)</f>
        <v/>
      </c>
      <c r="E92" t="str">
        <f>IF(LEN(sWGA!F93)=0,"",sWGA!F93)</f>
        <v/>
      </c>
      <c r="F92" t="str">
        <f>IF(LEN(sWGA!I93)=0,"",sWGA!I93)</f>
        <v/>
      </c>
    </row>
    <row r="93" spans="1:6">
      <c r="A93" t="str">
        <f>IF(LEN(sWGA!C94)=0,"",sWGA!C94)</f>
        <v/>
      </c>
      <c r="B93" t="str">
        <f>IF(LEN(sWGA!D94)=0,"",sWGA!D94)</f>
        <v/>
      </c>
      <c r="C93" t="str">
        <f>IF(LEN(sWGA!E94)=0,"",exp_id)</f>
        <v/>
      </c>
      <c r="D93" t="str">
        <f>IF(LEN(sWGA!E94)=0,"",sWGA!E94)</f>
        <v/>
      </c>
      <c r="E93" t="str">
        <f>IF(LEN(sWGA!F94)=0,"",sWGA!F94)</f>
        <v/>
      </c>
      <c r="F93" t="str">
        <f>IF(LEN(sWGA!I94)=0,"",sWGA!I94)</f>
        <v/>
      </c>
    </row>
    <row r="94" spans="1:6">
      <c r="A94" t="str">
        <f>IF(LEN(sWGA!C95)=0,"",sWGA!C95)</f>
        <v/>
      </c>
      <c r="B94" t="str">
        <f>IF(LEN(sWGA!D95)=0,"",sWGA!D95)</f>
        <v/>
      </c>
      <c r="C94" t="str">
        <f>IF(LEN(sWGA!E95)=0,"",exp_id)</f>
        <v/>
      </c>
      <c r="D94" t="str">
        <f>IF(LEN(sWGA!E95)=0,"",sWGA!E95)</f>
        <v/>
      </c>
      <c r="E94" t="str">
        <f>IF(LEN(sWGA!F95)=0,"",sWGA!F95)</f>
        <v/>
      </c>
      <c r="F94" t="str">
        <f>IF(LEN(sWGA!I95)=0,"",sWGA!I95)</f>
        <v/>
      </c>
    </row>
    <row r="95" spans="1:6">
      <c r="A95" t="str">
        <f>IF(LEN(sWGA!C96)=0,"",sWGA!C96)</f>
        <v/>
      </c>
      <c r="B95" t="str">
        <f>IF(LEN(sWGA!D96)=0,"",sWGA!D96)</f>
        <v/>
      </c>
      <c r="C95" t="str">
        <f>IF(LEN(sWGA!E96)=0,"",exp_id)</f>
        <v/>
      </c>
      <c r="D95" t="str">
        <f>IF(LEN(sWGA!E96)=0,"",sWGA!E96)</f>
        <v/>
      </c>
      <c r="E95" t="str">
        <f>IF(LEN(sWGA!F96)=0,"",sWGA!F96)</f>
        <v/>
      </c>
      <c r="F95" t="str">
        <f>IF(LEN(sWGA!I96)=0,"",sWGA!I96)</f>
        <v/>
      </c>
    </row>
    <row r="96" spans="1:6">
      <c r="A96" t="str">
        <f>IF(LEN(sWGA!C97)=0,"",sWGA!C97)</f>
        <v/>
      </c>
      <c r="B96" t="str">
        <f>IF(LEN(sWGA!D97)=0,"",sWGA!D97)</f>
        <v/>
      </c>
      <c r="C96" t="str">
        <f>IF(LEN(sWGA!E97)=0,"",exp_id)</f>
        <v/>
      </c>
      <c r="D96" t="str">
        <f>IF(LEN(sWGA!E97)=0,"",sWGA!E97)</f>
        <v/>
      </c>
      <c r="E96" t="str">
        <f>IF(LEN(sWGA!F97)=0,"",sWGA!F97)</f>
        <v/>
      </c>
      <c r="F96" t="str">
        <f>IF(LEN(sWGA!I97)=0,"",sWGA!I97)</f>
        <v/>
      </c>
    </row>
    <row r="97" spans="1:6">
      <c r="A97" t="str">
        <f>IF(LEN(sWGA!C98)=0,"",sWGA!C98)</f>
        <v/>
      </c>
      <c r="B97" t="str">
        <f>IF(LEN(sWGA!D98)=0,"",sWGA!D98)</f>
        <v/>
      </c>
      <c r="C97" t="str">
        <f>IF(LEN(sWGA!E98)=0,"",exp_id)</f>
        <v/>
      </c>
      <c r="D97" t="str">
        <f>IF(LEN(sWGA!E98)=0,"",sWGA!E98)</f>
        <v/>
      </c>
      <c r="E97" t="str">
        <f>IF(LEN(sWGA!F98)=0,"",sWGA!F98)</f>
        <v/>
      </c>
      <c r="F97" t="str">
        <f>IF(LEN(sWGA!I98)=0,"",sWGA!I98)</f>
        <v/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2023-06-20T19:16:00Z</cp:lastPrinted>
  <dcterms:created xsi:type="dcterms:W3CDTF">2022-03-21T12:22:51Z</dcterms:created>
  <dcterms:modified xsi:type="dcterms:W3CDTF">2024-05-21T13:29:28Z</dcterms:modified>
</cp:coreProperties>
</file>