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ay" sheetId="1" state="visible" r:id="rId2"/>
    <sheet name="PCR" sheetId="2" state="visible" r:id="rId3"/>
    <sheet name="Gel" sheetId="3" state="visible" r:id="rId4"/>
    <sheet name="Instructions" sheetId="4" state="visible" r:id="rId5"/>
    <sheet name="reference" sheetId="5" state="visible" r:id="rId6"/>
    <sheet name="expt_metadata" sheetId="6" state="visible" r:id="rId7"/>
    <sheet name="rxn_metadata" sheetId="7" state="visible" r:id="rId8"/>
  </sheets>
  <definedNames>
    <definedName function="false" hidden="false" name="exp_assay" vbProcedure="false">Assay!$C$11</definedName>
    <definedName function="false" hidden="false" name="exp_date" vbProcedure="false">Assay!$C$2</definedName>
    <definedName function="false" hidden="false" name="exp_id" vbProcedure="false">Assay!$C$5</definedName>
    <definedName function="false" hidden="false" name="exp_notes" vbProcedure="false">Assay!$C$16</definedName>
    <definedName function="false" hidden="false" name="exp_rxns" vbProcedure="false">Assay!$C$15</definedName>
    <definedName function="false" hidden="false" name="exp_summary" vbProcedure="false">Assay!$C$9</definedName>
    <definedName function="false" hidden="false" name="exp_type" vbProcedure="false">reference!$B$6</definedName>
    <definedName function="false" hidden="false" name="exp_user" vbProcedure="false">Assay!$C$3</definedName>
    <definedName function="false" hidden="false" name="exp_version" vbProcedure="false">reference!$B$7</definedName>
    <definedName function="false" hidden="false" name="pcr_primers" vbProcedure="false">Assay!$C$13</definedName>
    <definedName function="false" hidden="false" name="pcr_primersource" vbProcedure="false">Assay!$C$14</definedName>
    <definedName function="false" hidden="false" name="pcr_targetpanel" vbProcedure="false">Assay!$C$12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<sst xmlns="http://schemas.openxmlformats.org/spreadsheetml/2006/main" count="344" uniqueCount="309">
  <si>
    <t xml:space="preserve">NOMADS PCR Worksheet</t>
  </si>
  <si>
    <t xml:space="preserve">Date:</t>
  </si>
  <si>
    <t xml:space="preserve">2024-01-10</t>
  </si>
  <si>
    <t xml:space="preserve">(YYYY-MM-DD)</t>
  </si>
  <si>
    <t xml:space="preserve">KEY</t>
  </si>
  <si>
    <t xml:space="preserve">User:</t>
  </si>
  <si>
    <t xml:space="preserve">Terence Broad</t>
  </si>
  <si>
    <t xml:space="preserve">(select from dropdown)</t>
  </si>
  <si>
    <t xml:space="preserve">Required fields</t>
  </si>
  <si>
    <t xml:space="preserve">Exp Number:</t>
  </si>
  <si>
    <t xml:space="preserve">142</t>
  </si>
  <si>
    <t xml:space="preserve">(three digit ID created by the user)</t>
  </si>
  <si>
    <t xml:space="preserve">Calculated fields</t>
  </si>
  <si>
    <t xml:space="preserve">Exp ID:</t>
  </si>
  <si>
    <t xml:space="preserve">(PC = PCR)</t>
  </si>
  <si>
    <t xml:space="preserve">Do NOT use any commas</t>
  </si>
  <si>
    <t xml:space="preserve">Exp Name:</t>
  </si>
  <si>
    <t xml:space="preserve">Project:</t>
  </si>
  <si>
    <t xml:space="preserve">CoRE</t>
  </si>
  <si>
    <t xml:space="preserve">Batch:</t>
  </si>
  <si>
    <t xml:space="preserve">A and B</t>
  </si>
  <si>
    <t xml:space="preserve">(e.g. A, B, C etc)</t>
  </si>
  <si>
    <t xml:space="preserve">Exp Summary:</t>
  </si>
  <si>
    <t xml:space="preserve">(Overwrite if necessary)</t>
  </si>
  <si>
    <t xml:space="preserve">Filename:</t>
  </si>
  <si>
    <t xml:space="preserve">Assay Name:</t>
  </si>
  <si>
    <t xml:space="preserve">NOMADS16</t>
  </si>
  <si>
    <t xml:space="preserve">Targets:</t>
  </si>
  <si>
    <t xml:space="preserve">(target panel)</t>
  </si>
  <si>
    <t xml:space="preserve">Primers:</t>
  </si>
  <si>
    <t xml:space="preserve">(primer ids)</t>
  </si>
  <si>
    <t xml:space="preserve">Primer Source:</t>
  </si>
  <si>
    <t xml:space="preserve">DJB001a</t>
  </si>
  <si>
    <t xml:space="preserve">(to be able to track PCR consistency)</t>
  </si>
  <si>
    <t xml:space="preserve">Number of samples:</t>
  </si>
  <si>
    <t xml:space="preserve">Notes:</t>
  </si>
  <si>
    <t xml:space="preserve">First two batches of the project</t>
  </si>
  <si>
    <t xml:space="preserve">1 -Multiplex PCR</t>
  </si>
  <si>
    <t xml:space="preserve">Overage</t>
  </si>
  <si>
    <t xml:space="preserve">Item</t>
  </si>
  <si>
    <t xml:space="preserve">Per tube (µl)</t>
  </si>
  <si>
    <r>
      <rPr>
        <sz val="12"/>
        <color rgb="FF000000"/>
        <rFont val="Calibri"/>
        <family val="2"/>
        <charset val="1"/>
      </rPr>
      <t xml:space="preserve">Temperature (</t>
    </r>
    <r>
      <rPr>
        <vertAlign val="superscript"/>
        <sz val="12"/>
        <color rgb="FF000000"/>
        <rFont val="Calibri"/>
        <family val="2"/>
        <charset val="1"/>
      </rPr>
      <t xml:space="preserve">o</t>
    </r>
    <r>
      <rPr>
        <sz val="12"/>
        <color rgb="FF000000"/>
        <rFont val="Calibri"/>
        <family val="2"/>
        <charset val="1"/>
      </rPr>
      <t xml:space="preserve">C)</t>
    </r>
  </si>
  <si>
    <t xml:space="preserve">Time</t>
  </si>
  <si>
    <t xml:space="preserve">Cycles</t>
  </si>
  <si>
    <t xml:space="preserve">SWGA Product</t>
  </si>
  <si>
    <t xml:space="preserve">-</t>
  </si>
  <si>
    <t xml:space="preserve">3 min</t>
  </si>
  <si>
    <t xml:space="preserve">5x Buffer</t>
  </si>
  <si>
    <t xml:space="preserve">20 sec</t>
  </si>
  <si>
    <t xml:space="preserve">x30</t>
  </si>
  <si>
    <t xml:space="preserve">10mM dNTPs</t>
  </si>
  <si>
    <t xml:space="preserve">15 sec</t>
  </si>
  <si>
    <t xml:space="preserve">KAPA Polymerase (1U/ul)</t>
  </si>
  <si>
    <t xml:space="preserve">6 min</t>
  </si>
  <si>
    <t xml:space="preserve">Primer pool (10 μM)</t>
  </si>
  <si>
    <t xml:space="preserve">10 min</t>
  </si>
  <si>
    <t xml:space="preserve">Water</t>
  </si>
  <si>
    <t xml:space="preserve">1. Run 2 µl of PCR product on a 1% agarose gel, picture and annotate it</t>
  </si>
  <si>
    <t xml:space="preserve">(Enter in Gel Image Tab)</t>
  </si>
  <si>
    <t xml:space="preserve">2. Clean-up with 23 µl AMPPure beads (1X ratio), mix and incubate at RT for 5 min. Pellet on magnet for 8 min and wash 2 x 200 µl 80%  fresh EtoH, spin, dry, then re-suspend in 15 µl EB and transfer to fresh tube / well</t>
  </si>
  <si>
    <r>
      <rPr>
        <sz val="12"/>
        <color rgb="FF000000"/>
        <rFont val="Calibri"/>
        <family val="2"/>
        <charset val="1"/>
      </rPr>
      <t xml:space="preserve">3. Quantify 1 µl (199 µl WS 1X HS DNA). Dilute in NF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if required</t>
    </r>
  </si>
  <si>
    <t xml:space="preserve">(Enter in PCR Tab)</t>
  </si>
  <si>
    <t xml:space="preserve">PCR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</si>
  <si>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</si>
  <si>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</si>
  <si>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</si>
  <si>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</si>
  <si>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</si>
  <si>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</si>
  <si>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</si>
  <si>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</si>
  <si>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 Information</t>
  </si>
  <si>
    <t xml:space="preserve">SWGA</t>
  </si>
  <si>
    <t xml:space="preserve">Multiplex PCR</t>
  </si>
  <si>
    <t xml:space="preserve">#</t>
  </si>
  <si>
    <t xml:space="preserve">Well</t>
  </si>
  <si>
    <t xml:space="preserve">Sample ID</t>
  </si>
  <si>
    <t xml:space="preserve">Extraction ID</t>
  </si>
  <si>
    <t xml:space="preserve">sWGA identifier</t>
  </si>
  <si>
    <t xml:space="preserve">PCR Identifier</t>
  </si>
  <si>
    <t xml:space="preserve">Qubit PCR [DNA] (ng/µl)</t>
  </si>
  <si>
    <t xml:space="preserve">PCR Dilution Factor</t>
  </si>
  <si>
    <t xml:space="preserve">PCR [DNA] (ng / µl)</t>
  </si>
  <si>
    <t xml:space="preserve">Proceed with library prep</t>
  </si>
  <si>
    <t xml:space="preserve">A1</t>
  </si>
  <si>
    <t xml:space="preserve">MIS1021</t>
  </si>
  <si>
    <t xml:space="preserve">MJ010</t>
  </si>
  <si>
    <t xml:space="preserve">SWFW094_A1</t>
  </si>
  <si>
    <t xml:space="preserve">Yes</t>
  </si>
  <si>
    <t xml:space="preserve">B1</t>
  </si>
  <si>
    <t xml:space="preserve">MIS1022</t>
  </si>
  <si>
    <t xml:space="preserve">MJ011</t>
  </si>
  <si>
    <t xml:space="preserve">SWFW094_B1</t>
  </si>
  <si>
    <t xml:space="preserve">C1</t>
  </si>
  <si>
    <t xml:space="preserve">MIS1023</t>
  </si>
  <si>
    <t xml:space="preserve">MJ012</t>
  </si>
  <si>
    <t xml:space="preserve">SWFW094_C1</t>
  </si>
  <si>
    <t xml:space="preserve">D1</t>
  </si>
  <si>
    <t xml:space="preserve">MIS1025</t>
  </si>
  <si>
    <t xml:space="preserve">MJ014</t>
  </si>
  <si>
    <t xml:space="preserve">SWFW094_E1</t>
  </si>
  <si>
    <t xml:space="preserve">E1</t>
  </si>
  <si>
    <t xml:space="preserve">MIS1026</t>
  </si>
  <si>
    <t xml:space="preserve">MJ015</t>
  </si>
  <si>
    <t xml:space="preserve">SWFW094_F1</t>
  </si>
  <si>
    <t xml:space="preserve">F1</t>
  </si>
  <si>
    <t xml:space="preserve">MIS1027</t>
  </si>
  <si>
    <t xml:space="preserve">MJ016</t>
  </si>
  <si>
    <t xml:space="preserve">SWFW094_G1</t>
  </si>
  <si>
    <t xml:space="preserve">No</t>
  </si>
  <si>
    <t xml:space="preserve">G1</t>
  </si>
  <si>
    <t xml:space="preserve">MIS1028</t>
  </si>
  <si>
    <t xml:space="preserve">MJ017</t>
  </si>
  <si>
    <t xml:space="preserve">SWFW094_H1</t>
  </si>
  <si>
    <t xml:space="preserve">H1</t>
  </si>
  <si>
    <t xml:space="preserve">MIS1029</t>
  </si>
  <si>
    <t xml:space="preserve">MJ018</t>
  </si>
  <si>
    <t xml:space="preserve">SWFW094_A2</t>
  </si>
  <si>
    <t xml:space="preserve">A2</t>
  </si>
  <si>
    <t xml:space="preserve">3D7</t>
  </si>
  <si>
    <t xml:space="preserve">3D7_01a</t>
  </si>
  <si>
    <t xml:space="preserve">SWFW094_C2</t>
  </si>
  <si>
    <t xml:space="preserve">B2</t>
  </si>
  <si>
    <t xml:space="preserve">Dd2</t>
  </si>
  <si>
    <t xml:space="preserve">Dd2_01a</t>
  </si>
  <si>
    <t xml:space="preserve">SWFW094_D2</t>
  </si>
  <si>
    <t xml:space="preserve">C2</t>
  </si>
  <si>
    <t xml:space="preserve">NTC</t>
  </si>
  <si>
    <t xml:space="preserve">NTC_SWFW094</t>
  </si>
  <si>
    <t xml:space="preserve">SWFW094_E2</t>
  </si>
  <si>
    <t xml:space="preserve">D2</t>
  </si>
  <si>
    <t xml:space="preserve">MIS1011</t>
  </si>
  <si>
    <t xml:space="preserve">MJ001</t>
  </si>
  <si>
    <t xml:space="preserve">SWJS032_A1</t>
  </si>
  <si>
    <t xml:space="preserve">E2</t>
  </si>
  <si>
    <t xml:space="preserve">MIS1012</t>
  </si>
  <si>
    <t xml:space="preserve">MJ002</t>
  </si>
  <si>
    <t xml:space="preserve">SWJS032_B1</t>
  </si>
  <si>
    <t xml:space="preserve">F2</t>
  </si>
  <si>
    <t xml:space="preserve">MIS1015</t>
  </si>
  <si>
    <t xml:space="preserve">MJ005</t>
  </si>
  <si>
    <t xml:space="preserve">SWJS032_E1</t>
  </si>
  <si>
    <t xml:space="preserve">G2</t>
  </si>
  <si>
    <t xml:space="preserve">MIS1016</t>
  </si>
  <si>
    <t xml:space="preserve">MJ006</t>
  </si>
  <si>
    <t xml:space="preserve">SWJS032_F1</t>
  </si>
  <si>
    <t xml:space="preserve">H2</t>
  </si>
  <si>
    <t xml:space="preserve">MIS1017</t>
  </si>
  <si>
    <t xml:space="preserve">MJ007</t>
  </si>
  <si>
    <t xml:space="preserve">SWJS032_G1</t>
  </si>
  <si>
    <t xml:space="preserve">A3</t>
  </si>
  <si>
    <t xml:space="preserve">MIS1018</t>
  </si>
  <si>
    <t xml:space="preserve">MJ008</t>
  </si>
  <si>
    <t xml:space="preserve">SWJS032_H1</t>
  </si>
  <si>
    <t xml:space="preserve">B3</t>
  </si>
  <si>
    <t xml:space="preserve">MIS1019</t>
  </si>
  <si>
    <t xml:space="preserve">MJ009</t>
  </si>
  <si>
    <t xml:space="preserve">SWJS032_A2</t>
  </si>
  <si>
    <t xml:space="preserve">C3</t>
  </si>
  <si>
    <t xml:space="preserve">MIS1020</t>
  </si>
  <si>
    <t xml:space="preserve">SWJS032_B2</t>
  </si>
  <si>
    <t xml:space="preserve">D3</t>
  </si>
  <si>
    <t xml:space="preserve">SWJS032_C2</t>
  </si>
  <si>
    <t xml:space="preserve">E3</t>
  </si>
  <si>
    <t xml:space="preserve">SWJS032_D2</t>
  </si>
  <si>
    <t xml:space="preserve">F3</t>
  </si>
  <si>
    <t xml:space="preserve">NTC_SWJS032</t>
  </si>
  <si>
    <t xml:space="preserve">SWJS032_E2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</si>
  <si>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</si>
  <si>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</si>
  <si>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</si>
  <si>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</si>
  <si>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</si>
  <si>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</si>
  <si>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</si>
  <si>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</si>
  <si>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</si>
  <si>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</si>
  <si>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</si>
  <si>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</si>
  <si>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</si>
  <si>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</si>
  <si>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</si>
  <si>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</si>
  <si>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</si>
  <si>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</si>
  <si>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</si>
  <si>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</si>
  <si>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</si>
  <si>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</si>
  <si>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</si>
  <si>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</si>
  <si>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</si>
  <si>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</si>
  <si>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</si>
  <si>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</si>
  <si>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</si>
  <si>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</si>
  <si>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</si>
  <si>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</si>
  <si>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</si>
  <si>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</si>
  <si>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</si>
  <si>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</si>
  <si>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</si>
  <si>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</si>
  <si>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</si>
  <si>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</si>
  <si>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</si>
  <si>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</si>
  <si>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</si>
  <si>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</si>
  <si>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</si>
  <si>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</si>
  <si>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</si>
  <si>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</si>
  <si>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</si>
  <si>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</si>
  <si>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</si>
  <si>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</si>
  <si>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</si>
  <si>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</si>
  <si>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</si>
  <si>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</si>
  <si>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</si>
  <si>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</si>
  <si>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</si>
  <si>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</si>
  <si>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</si>
  <si>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</si>
  <si>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</si>
  <si>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</si>
  <si>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</si>
  <si>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</si>
  <si>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</si>
  <si>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</si>
  <si>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</si>
  <si>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</si>
  <si>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</si>
  <si>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</si>
  <si>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</si>
  <si>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</si>
  <si>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Contents</t>
  </si>
  <si>
    <t xml:space="preserve">Instructions:</t>
  </si>
  <si>
    <t xml:space="preserve">This template is to be used to record PCR experiments as part of a NOMADS sequencing run. There are three tabs to complete:</t>
  </si>
  <si>
    <t xml:space="preserve">Assay</t>
  </si>
  <si>
    <t xml:space="preserve">A simplified list of assay steps / componentes including master mix calculations and plate layouts</t>
  </si>
  <si>
    <t xml:space="preserve">Sample level details associated with the PCR procedure</t>
  </si>
  <si>
    <t xml:space="preserve">Gel</t>
  </si>
  <si>
    <t xml:space="preserve">Storage location for the post-PCR  annotated gel picture</t>
  </si>
  <si>
    <t xml:space="preserve">The following tabs should not need to be altered, except for potentially adding user names</t>
  </si>
  <si>
    <t xml:space="preserve">reference</t>
  </si>
  <si>
    <t xml:space="preserve">contains look-up tables, assumptions etc. Edit the entries in green according to your needs</t>
  </si>
  <si>
    <t xml:space="preserve">expt_metadata</t>
  </si>
  <si>
    <t xml:space="preserve">Contains experiment level metadata for export</t>
  </si>
  <si>
    <t xml:space="preserve">rxn_metadata</t>
  </si>
  <si>
    <t xml:space="preserve">Contains rxn level metadata for export</t>
  </si>
  <si>
    <t xml:space="preserve">Once PCR is completed, copy outputs from the PCR tab as follows:</t>
  </si>
  <si>
    <r>
      <rPr>
        <sz val="11"/>
        <color rgb="FF000000"/>
        <rFont val="Calibri"/>
        <family val="2"/>
        <charset val="1"/>
      </rPr>
      <t xml:space="preserve">1. Filter '</t>
    </r>
    <r>
      <rPr>
        <b val="true"/>
        <sz val="11"/>
        <color rgb="FF000000"/>
        <rFont val="Calibri"/>
        <family val="2"/>
        <charset val="1"/>
      </rPr>
      <t xml:space="preserve">Proceed with library prep</t>
    </r>
    <r>
      <rPr>
        <sz val="11"/>
        <color rgb="FF000000"/>
        <rFont val="Calibri"/>
        <family val="2"/>
        <charset val="1"/>
      </rPr>
      <t xml:space="preserve">' column to entries with a '</t>
    </r>
    <r>
      <rPr>
        <b val="true"/>
        <sz val="11"/>
        <color rgb="FF000000"/>
        <rFont val="Calibri"/>
        <family val="2"/>
        <charset val="1"/>
      </rPr>
      <t xml:space="preserve">Yes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</si>
  <si>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2. Copy all '</t>
    </r>
    <r>
      <rPr>
        <b val="true"/>
        <sz val="11"/>
        <color rgb="FF000000"/>
        <rFont val="Calibri"/>
        <family val="2"/>
        <charset val="1"/>
      </rPr>
      <t xml:space="preserve">Sample Information</t>
    </r>
    <r>
      <rPr>
        <sz val="11"/>
        <color rgb="FF000000"/>
        <rFont val="Calibri"/>
        <family val="2"/>
        <charset val="1"/>
      </rPr>
      <t xml:space="preserve">', '</t>
    </r>
    <r>
      <rPr>
        <b val="true"/>
        <sz val="11"/>
        <color rgb="FF000000"/>
        <rFont val="Calibri"/>
        <family val="2"/>
        <charset val="1"/>
      </rPr>
      <t xml:space="preserve">sWGA Identifier</t>
    </r>
    <r>
      <rPr>
        <sz val="11"/>
        <color rgb="FF000000"/>
        <rFont val="Calibri"/>
        <family val="2"/>
        <charset val="1"/>
      </rPr>
      <t xml:space="preserve">' and '</t>
    </r>
    <r>
      <rPr>
        <b val="true"/>
        <sz val="11"/>
        <color rgb="FF000000"/>
        <rFont val="Calibri"/>
        <family val="2"/>
        <charset val="1"/>
      </rPr>
      <t xml:space="preserve">PCR Identifier</t>
    </r>
    <r>
      <rPr>
        <sz val="11"/>
        <color rgb="FF000000"/>
        <rFont val="Calibri"/>
        <family val="2"/>
        <charset val="1"/>
      </rPr>
      <t xml:space="preserve">' columns and paste into the library worksheet</t>
    </r>
  </si>
  <si>
    <t xml:space="preserve">3. Export all experimental metadata to a csv file for nomadic pipeline ingestion by clicking button below:</t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</si>
  <si>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 val="true"/>
        <sz val="11"/>
        <color rgb="FF000000"/>
        <rFont val="Calibri"/>
        <family val="2"/>
        <charset val="1"/>
      </rPr>
      <t xml:space="preserve"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</si>
  <si>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 xml:space="preserve">Assumptions</t>
  </si>
  <si>
    <t xml:space="preserve">Look-ups</t>
  </si>
  <si>
    <t xml:space="preserve">User-defined</t>
  </si>
  <si>
    <t xml:space="preserve">Description</t>
  </si>
  <si>
    <t xml:space="preserve">Assay Name</t>
  </si>
  <si>
    <t xml:space="preserve">Targets</t>
  </si>
  <si>
    <t xml:space="preserve">Primer Set</t>
  </si>
  <si>
    <t xml:space="preserve">User</t>
  </si>
  <si>
    <t xml:space="preserve">Initials</t>
  </si>
  <si>
    <t xml:space="preserve">Project</t>
  </si>
  <si>
    <t xml:space="preserve">NOMADS8</t>
  </si>
  <si>
    <t xml:space="preserve">Pf-01-8</t>
  </si>
  <si>
    <t xml:space="preserve">N001</t>
  </si>
  <si>
    <t xml:space="preserve">John Smith</t>
  </si>
  <si>
    <t xml:space="preserve">JS</t>
  </si>
  <si>
    <t xml:space="preserve">Pf-02-16</t>
  </si>
  <si>
    <t xml:space="preserve">N002</t>
  </si>
  <si>
    <t xml:space="preserve">Fiona Waiting</t>
  </si>
  <si>
    <t xml:space="preserve">FW</t>
  </si>
  <si>
    <t xml:space="preserve">ProACT</t>
  </si>
  <si>
    <t xml:space="preserve">Experiment</t>
  </si>
  <si>
    <t xml:space="preserve">TB</t>
  </si>
  <si>
    <t xml:space="preserve">MIS2024</t>
  </si>
  <si>
    <t xml:space="preserve">type</t>
  </si>
  <si>
    <t xml:space="preserve">NB. The entries above are used for dropdown options in other tabs. To add additional entries and maintain the dropdowns, do the following:</t>
  </si>
  <si>
    <t xml:space="preserve">version</t>
  </si>
  <si>
    <t xml:space="preserve">1. Select a complete entry i.e. for names you would highlight two cells e.g. I5 and J5</t>
  </si>
  <si>
    <t xml:space="preserve">2. Right click on the highlighted cells and select 'insert'
</t>
  </si>
  <si>
    <t xml:space="preserve">3. Select 'Shift cells down'</t>
  </si>
  <si>
    <t xml:space="preserve">4. Enter the new details into the new row</t>
  </si>
  <si>
    <t xml:space="preserve">expt_id</t>
  </si>
  <si>
    <t xml:space="preserve">expt_date</t>
  </si>
  <si>
    <t xml:space="preserve">expt_user</t>
  </si>
  <si>
    <t xml:space="preserve">expt_type</t>
  </si>
  <si>
    <t xml:space="preserve">expt_version</t>
  </si>
  <si>
    <t xml:space="preserve">expt_assay</t>
  </si>
  <si>
    <t xml:space="preserve">expt_notes</t>
  </si>
  <si>
    <t xml:space="preserve">expt_summary</t>
  </si>
  <si>
    <t xml:space="preserve">expt_rxns</t>
  </si>
  <si>
    <t xml:space="preserve">pcr_primers</t>
  </si>
  <si>
    <t xml:space="preserve">pcr_primersource</t>
  </si>
  <si>
    <t xml:space="preserve">pcr_targetpanel</t>
  </si>
  <si>
    <t xml:space="preserve">sample_id</t>
  </si>
  <si>
    <t xml:space="preserve">extraction_id</t>
  </si>
  <si>
    <t xml:space="preserve">swga_identifier</t>
  </si>
  <si>
    <t xml:space="preserve">pcr_identifier</t>
  </si>
  <si>
    <t xml:space="preserve">pcr_product_ngul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</si>
</sst>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@"/>
    <numFmt numFmtId="167" formatCode="dd/mm/yyyy"/>
    <numFmt numFmtId="168" formatCode="General"/>
    <numFmt numFmtId="169" formatCode="_-* #,##0.00_-;\-* #,##0.00_-;_-* \-??_-;_-@_-"/>
    <numFmt numFmtId="170" formatCode="0"/>
    <numFmt numFmtId="171" formatCode="0%"/>
    <numFmt numFmtId="172" formatCode="0.0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ndale Mono"/>
      <family val="2"/>
      <charset val="1"/>
    </font>
    <font>
      <sz val="12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  <fill>
      <patternFill patternType="solid">
        <fgColor rgb="FFC55A11"/>
        <bgColor rgb="FF993300"/>
      </patternFill>
    </fill>
    <fill>
      <patternFill patternType="solid">
        <fgColor rgb="FFF2F2F2"/>
        <bgColor rgb="FFFFFFFF"/>
      </patternFill>
    </fill>
    <fill>
      <patternFill patternType="solid">
        <fgColor rgb="FF8FAADC"/>
        <bgColor rgb="FF969696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3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  <cellStyle name="Normal 4" xfId="23"/>
  </cellStyles>
  <dxfs count="1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8FAADC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D0CECE"/>
        </patternFill>
      </fill>
    </dxf>
    <dxf>
      <fill>
        <patternFill patternType="solid">
          <fgColor rgb="FFC55A11"/>
        </patternFill>
      </fill>
    </dxf>
    <dxf>
      <fill>
        <patternFill patternType="solid">
          <fgColor rgb="FFD9D9D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5" displayName="Table5" ref="A1:B97" headerRowCount="1" totalsRowCount="0" totalsRowShown="0">
  <autoFilter ref="A1:B97"/>
  <tableColumns count="2">
    <tableColumn id="1" name="Well"/>
    <tableColumn id="2" name="Contents"/>
  </tableColumns>
</table>
</file>

<file path=xl/tables/table2.xml><?xml version="1.0" encoding="utf-8"?>
<table xmlns="http://schemas.openxmlformats.org/spreadsheetml/2006/main" id="2" name="tbl_Assays" displayName="tbl_Assays" ref="E2:G4" headerRowCount="1" totalsRowCount="0" totalsRowShown="0">
  <autoFilter ref="E2:G4"/>
  <tableColumns count="3">
    <tableColumn id="1" name="Assay Name"/>
    <tableColumn id="2" name="Targets"/>
    <tableColumn id="3" name="Primer Set"/>
  </tableColumns>
</table>
</file>

<file path=xl/tables/table3.xml><?xml version="1.0" encoding="utf-8"?>
<table xmlns="http://schemas.openxmlformats.org/spreadsheetml/2006/main" id="3" name="tbl_expt_metadata" displayName="tbl_expt_metadata" ref="A1:L2" headerRowCount="1" totalsRowCount="0" totalsRowShown="0">
  <autoFilter ref="A1:L2"/>
  <tableColumns count="12">
    <tableColumn id="1" name="expt_id"/>
    <tableColumn id="2" name="expt_date"/>
    <tableColumn id="3" name="expt_user"/>
    <tableColumn id="4" name="expt_type"/>
    <tableColumn id="5" name="expt_version"/>
    <tableColumn id="6" name="expt_assay"/>
    <tableColumn id="7" name="expt_notes"/>
    <tableColumn id="8" name="expt_summary"/>
    <tableColumn id="9" name="expt_rxns"/>
    <tableColumn id="10" name="pcr_primers"/>
    <tableColumn id="11" name="pcr_primersource"/>
    <tableColumn id="12" name="pcr_targetpanel"/>
  </tableColumns>
</table>
</file>

<file path=xl/tables/table4.xml><?xml version="1.0" encoding="utf-8"?>
<table xmlns="http://schemas.openxmlformats.org/spreadsheetml/2006/main" id="4" name="tbl_PCR" displayName="tbl_PCR" ref="A2:J98" headerRowCount="1" totalsRowCount="0" totalsRowShown="0">
  <autoFilter ref="A2:J98">
    <filterColumn colId="9">
      <filters blank="1">
        <filter val="Yes"/>
      </filters>
    </filterColumn>
  </autoFilter>
  <tableColumns count="10">
    <tableColumn id="1" name="#"/>
    <tableColumn id="2" name="Well"/>
    <tableColumn id="3" name="Sample ID"/>
    <tableColumn id="4" name="Extraction ID"/>
    <tableColumn id="5" name="sWGA identifier"/>
    <tableColumn id="6" name="PCR Identifier"/>
    <tableColumn id="7" name="Qubit PCR [DNA] (ng/µl)"/>
    <tableColumn id="8" name="PCR Dilution Factor"/>
    <tableColumn id="9" name="PCR [DNA] (ng / µl)"/>
    <tableColumn id="10" name="Proceed with library prep"/>
  </tableColumns>
</table>
</file>

<file path=xl/tables/table5.xml><?xml version="1.0" encoding="utf-8"?>
<table xmlns="http://schemas.openxmlformats.org/spreadsheetml/2006/main" id="5" name="tbl_rxn_metadata" displayName="tbl_rxn_metadata" ref="A1:F97" headerRowCount="1" totalsRowCount="0" totalsRowShown="0">
  <autoFilter ref="A1:F97"/>
  <tableColumns count="6">
    <tableColumn id="1" name="sample_id"/>
    <tableColumn id="2" name="extraction_id"/>
    <tableColumn id="3" name="expt_id"/>
    <tableColumn id="4" name="swga_identifier"/>
    <tableColumn id="5" name="pcr_identifier"/>
    <tableColumn id="6" name="pcr_product_ngul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tru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546875" defaultRowHeight="15.75" zeroHeight="false" outlineLevelRow="0" outlineLevelCol="0"/>
  <cols>
    <col collapsed="false" customWidth="true" hidden="false" outlineLevel="0" max="8" min="1" style="1" width="9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  <c r="H2" s="5"/>
      <c r="K2" s="6" t="s">
        <v>4</v>
      </c>
      <c r="L2" s="6"/>
    </row>
    <row r="3" customFormat="false" ht="15.75" hidden="false" customHeight="true" outlineLevel="0" collapsed="false">
      <c r="A3" s="3" t="s">
        <v>5</v>
      </c>
      <c r="B3" s="3"/>
      <c r="C3" s="7" t="s">
        <v>6</v>
      </c>
      <c r="D3" s="7"/>
      <c r="E3" s="7"/>
      <c r="F3" s="7"/>
      <c r="G3" s="1" t="s">
        <v>7</v>
      </c>
      <c r="K3" s="8" t="s">
        <v>8</v>
      </c>
      <c r="L3" s="8"/>
    </row>
    <row r="4" customFormat="false" ht="15.75" hidden="false" customHeight="true" outlineLevel="0" collapsed="false">
      <c r="A4" s="3" t="s">
        <v>9</v>
      </c>
      <c r="B4" s="3"/>
      <c r="C4" s="9" t="s">
        <v>10</v>
      </c>
      <c r="D4" s="9"/>
      <c r="E4" s="9"/>
      <c r="F4" s="9"/>
      <c r="G4" s="10" t="s">
        <v>11</v>
      </c>
      <c r="K4" s="11" t="s">
        <v>12</v>
      </c>
      <c r="L4" s="11"/>
    </row>
    <row r="5" customFormat="false" ht="15.75" hidden="false" customHeight="true" outlineLevel="0" collapsed="false">
      <c r="A5" s="12" t="s">
        <v>13</v>
      </c>
      <c r="B5" s="12"/>
      <c r="C5" s="13" t="str">
        <f aca="false">IF(OR(ISBLANK(C3),ISBLANK(C4)),"",_xlfn.CONCAT("PC",VLOOKUP(C3,reference!I3:J5,2,FALSE()),C4))</f>
        <v>PCTB142</v>
      </c>
      <c r="D5" s="13"/>
      <c r="E5" s="13"/>
      <c r="F5" s="13"/>
      <c r="G5" s="14" t="s">
        <v>14</v>
      </c>
      <c r="K5" s="15" t="s">
        <v>15</v>
      </c>
      <c r="L5" s="15"/>
    </row>
    <row r="6" customFormat="false" ht="15.75" hidden="false" customHeight="true" outlineLevel="0" collapsed="false">
      <c r="A6" s="12" t="s">
        <v>16</v>
      </c>
      <c r="B6" s="12"/>
      <c r="C6" s="16" t="str">
        <f aca="false">IF(OR(ISBLANK(C2),ISBLANK(C3),LEN(C5)=0),"",_xlfn.CONCAT(C2,"_PCR_",C5))</f>
        <v>2024-01-10_PCR_PCTB142</v>
      </c>
      <c r="D6" s="16"/>
      <c r="E6" s="16"/>
      <c r="F6" s="16"/>
      <c r="G6" s="17"/>
      <c r="K6" s="15"/>
      <c r="L6" s="15"/>
    </row>
    <row r="7" customFormat="false" ht="15.75" hidden="false" customHeight="true" outlineLevel="0" collapsed="false">
      <c r="A7" s="18" t="s">
        <v>17</v>
      </c>
      <c r="B7" s="18"/>
      <c r="C7" s="19" t="s">
        <v>18</v>
      </c>
      <c r="D7" s="19"/>
      <c r="E7" s="19"/>
      <c r="F7" s="19"/>
      <c r="G7" s="1" t="s">
        <v>7</v>
      </c>
    </row>
    <row r="8" customFormat="false" ht="15.75" hidden="false" customHeight="true" outlineLevel="0" collapsed="false">
      <c r="A8" s="18" t="s">
        <v>19</v>
      </c>
      <c r="B8" s="18"/>
      <c r="C8" s="19" t="s">
        <v>20</v>
      </c>
      <c r="D8" s="19"/>
      <c r="E8" s="19"/>
      <c r="F8" s="19"/>
      <c r="G8" s="1" t="s">
        <v>21</v>
      </c>
    </row>
    <row r="9" customFormat="false" ht="15.75" hidden="false" customHeight="true" outlineLevel="0" collapsed="false">
      <c r="A9" s="20" t="s">
        <v>22</v>
      </c>
      <c r="B9" s="20"/>
      <c r="C9" s="21" t="str">
        <f aca="false">IF(OR(LEN(C7)=0, LEN(C8)=0),"",_xlfn.CONCAT(C7,"_Batch",C8))</f>
        <v>CoRE_BatchA and B</v>
      </c>
      <c r="D9" s="21"/>
      <c r="E9" s="21"/>
      <c r="F9" s="21"/>
      <c r="G9" s="14" t="s">
        <v>23</v>
      </c>
    </row>
    <row r="10" customFormat="false" ht="15.75" hidden="false" customHeight="true" outlineLevel="0" collapsed="false">
      <c r="A10" s="20" t="s">
        <v>24</v>
      </c>
      <c r="B10" s="20"/>
      <c r="C10" s="22" t="str">
        <f aca="false">IF(OR(LEN(C6)=0,LEN(exp_summary)=0),"",_xlfn.CONCAT(C6,"_",exp_summary,".xlsx"))</f>
        <v>2024-01-10_PCR_PCTB142_CoRE_BatchA and B.xlsx</v>
      </c>
      <c r="D10" s="22"/>
      <c r="E10" s="22"/>
      <c r="F10" s="22"/>
      <c r="G10" s="22"/>
      <c r="H10" s="22"/>
    </row>
    <row r="11" customFormat="false" ht="15.75" hidden="false" customHeight="true" outlineLevel="0" collapsed="false">
      <c r="A11" s="3" t="s">
        <v>25</v>
      </c>
      <c r="B11" s="3"/>
      <c r="C11" s="23" t="s">
        <v>26</v>
      </c>
      <c r="D11" s="23"/>
      <c r="E11" s="23"/>
      <c r="F11" s="23"/>
      <c r="G11" s="1" t="s">
        <v>7</v>
      </c>
    </row>
    <row r="12" customFormat="false" ht="15.75" hidden="false" customHeight="true" outlineLevel="0" collapsed="false">
      <c r="A12" s="12" t="s">
        <v>27</v>
      </c>
      <c r="B12" s="12"/>
      <c r="C12" s="24" t="str">
        <f aca="false">IF(ISBLANK(C11),"",VLOOKUP(C11,tbl_Assays[],2,FALSE()))</f>
        <v>Pf-02-16</v>
      </c>
      <c r="D12" s="24"/>
      <c r="E12" s="24"/>
      <c r="F12" s="24"/>
      <c r="G12" s="14" t="s">
        <v>28</v>
      </c>
    </row>
    <row r="13" customFormat="false" ht="15.75" hidden="false" customHeight="true" outlineLevel="0" collapsed="false">
      <c r="A13" s="12" t="s">
        <v>29</v>
      </c>
      <c r="B13" s="12"/>
      <c r="C13" s="24" t="str">
        <f aca="false">IF(ISBLANK(C11),"",VLOOKUP(C11,tbl_Assays[],3,FALSE()))</f>
        <v>N002</v>
      </c>
      <c r="D13" s="24"/>
      <c r="E13" s="24"/>
      <c r="F13" s="24"/>
      <c r="G13" s="14" t="s">
        <v>30</v>
      </c>
    </row>
    <row r="14" customFormat="false" ht="15.75" hidden="false" customHeight="true" outlineLevel="0" collapsed="false">
      <c r="A14" s="3" t="s">
        <v>31</v>
      </c>
      <c r="B14" s="3"/>
      <c r="C14" s="19" t="s">
        <v>32</v>
      </c>
      <c r="D14" s="19"/>
      <c r="E14" s="19"/>
      <c r="F14" s="19"/>
      <c r="G14" s="14" t="s">
        <v>33</v>
      </c>
    </row>
    <row r="15" customFormat="false" ht="15.75" hidden="false" customHeight="true" outlineLevel="0" collapsed="false">
      <c r="A15" s="3" t="s">
        <v>34</v>
      </c>
      <c r="B15" s="3"/>
      <c r="C15" s="19" t="n">
        <v>22</v>
      </c>
      <c r="D15" s="19"/>
      <c r="E15" s="19"/>
      <c r="F15" s="19"/>
      <c r="G15" s="14"/>
    </row>
    <row r="16" customFormat="false" ht="15.75" hidden="false" customHeight="true" outlineLevel="0" collapsed="false">
      <c r="A16" s="3" t="s">
        <v>35</v>
      </c>
      <c r="B16" s="3"/>
      <c r="C16" s="25" t="s">
        <v>36</v>
      </c>
      <c r="D16" s="25"/>
      <c r="E16" s="25"/>
      <c r="F16" s="25"/>
      <c r="G16" s="25"/>
      <c r="H16" s="25"/>
      <c r="I16" s="25"/>
      <c r="J16" s="25"/>
      <c r="K16" s="25"/>
    </row>
    <row r="17" customFormat="false" ht="15.75" hidden="false" customHeight="false" outlineLevel="0" collapsed="false">
      <c r="A17" s="26"/>
      <c r="B17" s="27"/>
      <c r="C17" s="25"/>
      <c r="D17" s="25"/>
      <c r="E17" s="25"/>
      <c r="F17" s="25"/>
      <c r="G17" s="25"/>
      <c r="H17" s="25"/>
      <c r="I17" s="25"/>
      <c r="J17" s="25"/>
      <c r="K17" s="25"/>
    </row>
    <row r="18" customFormat="false" ht="15.75" hidden="false" customHeight="false" outlineLevel="0" collapsed="false">
      <c r="A18" s="28"/>
      <c r="C18" s="29"/>
      <c r="D18" s="28"/>
      <c r="E18" s="28"/>
      <c r="F18" s="28"/>
      <c r="G18" s="28"/>
      <c r="H18" s="28"/>
    </row>
    <row r="19" customFormat="false" ht="15.75" hidden="false" customHeight="false" outlineLevel="0" collapsed="false">
      <c r="A19" s="30" t="s">
        <v>37</v>
      </c>
      <c r="B19" s="28"/>
      <c r="C19" s="27" t="s">
        <v>38</v>
      </c>
      <c r="D19" s="31" t="n">
        <v>0.1</v>
      </c>
      <c r="G19" s="32"/>
      <c r="H19" s="28"/>
    </row>
    <row r="20" customFormat="false" ht="15.75" hidden="false" customHeight="true" outlineLevel="0" collapsed="false">
      <c r="A20" s="33" t="s">
        <v>39</v>
      </c>
      <c r="B20" s="33"/>
      <c r="C20" s="33"/>
      <c r="D20" s="34" t="s">
        <v>40</v>
      </c>
      <c r="E20" s="34"/>
      <c r="F20" s="34" t="str">
        <f aca="false">_xlfn.CONCAT("MM x",exp_rxns, " (µl)")</f>
        <v>MM x22 (µl)</v>
      </c>
      <c r="G20" s="34"/>
      <c r="H20" s="28"/>
      <c r="J20" s="35" t="s">
        <v>41</v>
      </c>
      <c r="K20" s="35"/>
      <c r="L20" s="34" t="s">
        <v>42</v>
      </c>
      <c r="M20" s="34" t="s">
        <v>43</v>
      </c>
    </row>
    <row r="21" customFormat="false" ht="15.75" hidden="false" customHeight="true" outlineLevel="0" collapsed="false">
      <c r="A21" s="36" t="s">
        <v>44</v>
      </c>
      <c r="B21" s="36"/>
      <c r="C21" s="36"/>
      <c r="D21" s="37" t="n">
        <v>2</v>
      </c>
      <c r="E21" s="37"/>
      <c r="F21" s="38" t="s">
        <v>45</v>
      </c>
      <c r="G21" s="38"/>
      <c r="H21" s="28"/>
      <c r="J21" s="39" t="n">
        <v>93</v>
      </c>
      <c r="K21" s="39"/>
      <c r="L21" s="32" t="s">
        <v>46</v>
      </c>
      <c r="M21" s="32"/>
    </row>
    <row r="22" customFormat="false" ht="15.75" hidden="false" customHeight="true" outlineLevel="0" collapsed="false">
      <c r="A22" s="40" t="s">
        <v>47</v>
      </c>
      <c r="B22" s="40"/>
      <c r="C22" s="40"/>
      <c r="D22" s="40" t="n">
        <v>5</v>
      </c>
      <c r="E22" s="40"/>
      <c r="F22" s="41" t="n">
        <f aca="false">SUM(D22*exp_rxns*(1+$D$19))</f>
        <v>121</v>
      </c>
      <c r="G22" s="41"/>
      <c r="H22" s="28"/>
      <c r="J22" s="42" t="n">
        <v>98</v>
      </c>
      <c r="K22" s="42"/>
      <c r="L22" s="32" t="s">
        <v>48</v>
      </c>
      <c r="M22" s="43" t="s">
        <v>49</v>
      </c>
    </row>
    <row r="23" customFormat="false" ht="15.75" hidden="false" customHeight="true" outlineLevel="0" collapsed="false">
      <c r="A23" s="40" t="s">
        <v>50</v>
      </c>
      <c r="B23" s="40"/>
      <c r="C23" s="40"/>
      <c r="D23" s="40" t="n">
        <v>0.75</v>
      </c>
      <c r="E23" s="40"/>
      <c r="F23" s="41" t="n">
        <f aca="false">SUM(D23*exp_rxns*(1+$D$19))</f>
        <v>18.15</v>
      </c>
      <c r="G23" s="41"/>
      <c r="H23" s="28"/>
      <c r="J23" s="37" t="n">
        <v>50</v>
      </c>
      <c r="K23" s="37"/>
      <c r="L23" s="32" t="s">
        <v>51</v>
      </c>
      <c r="M23" s="43"/>
    </row>
    <row r="24" customFormat="false" ht="15.75" hidden="false" customHeight="true" outlineLevel="0" collapsed="false">
      <c r="A24" s="40" t="s">
        <v>52</v>
      </c>
      <c r="B24" s="40"/>
      <c r="C24" s="40"/>
      <c r="D24" s="40" t="n">
        <v>0.5</v>
      </c>
      <c r="E24" s="40"/>
      <c r="F24" s="41" t="n">
        <f aca="false">SUM(D24*exp_rxns*(1+$D$19))</f>
        <v>12.1</v>
      </c>
      <c r="G24" s="41"/>
      <c r="H24" s="28"/>
      <c r="J24" s="36" t="n">
        <v>60</v>
      </c>
      <c r="K24" s="36"/>
      <c r="L24" s="32" t="s">
        <v>53</v>
      </c>
      <c r="M24" s="43"/>
    </row>
    <row r="25" customFormat="false" ht="15.75" hidden="false" customHeight="true" outlineLevel="0" collapsed="false">
      <c r="A25" s="40" t="s">
        <v>54</v>
      </c>
      <c r="B25" s="40"/>
      <c r="C25" s="40"/>
      <c r="D25" s="40" t="n">
        <v>1.5</v>
      </c>
      <c r="E25" s="40"/>
      <c r="F25" s="41" t="n">
        <f aca="false">SUM(D25*exp_rxns*(1+$D$19))</f>
        <v>36.3</v>
      </c>
      <c r="G25" s="41"/>
      <c r="H25" s="28"/>
      <c r="J25" s="37" t="n">
        <v>60</v>
      </c>
      <c r="K25" s="37"/>
      <c r="L25" s="32" t="s">
        <v>55</v>
      </c>
      <c r="M25" s="32"/>
    </row>
    <row r="26" customFormat="false" ht="15.75" hidden="false" customHeight="true" outlineLevel="0" collapsed="false">
      <c r="A26" s="40" t="s">
        <v>56</v>
      </c>
      <c r="B26" s="40"/>
      <c r="C26" s="40"/>
      <c r="D26" s="40" t="n">
        <v>15.25</v>
      </c>
      <c r="E26" s="40"/>
      <c r="F26" s="41" t="n">
        <f aca="false">SUM(D26*exp_rxns*(1+$D$19))</f>
        <v>369.05</v>
      </c>
      <c r="G26" s="41"/>
      <c r="H26" s="28"/>
      <c r="J26" s="37"/>
      <c r="K26" s="37"/>
    </row>
    <row r="27" customFormat="false" ht="15.75" hidden="false" customHeight="false" outlineLevel="0" collapsed="false">
      <c r="D27" s="44" t="n">
        <f aca="false">SUM(D21:D26)</f>
        <v>25</v>
      </c>
      <c r="E27" s="44"/>
      <c r="F27" s="45" t="str">
        <f aca="false">_xlfn.CONCAT("Add ",SUM(D22:D26)," µl of MM to each well")</f>
        <v>Add 23 µl of MM to each well</v>
      </c>
      <c r="G27" s="32"/>
      <c r="H27" s="28"/>
    </row>
    <row r="28" customFormat="false" ht="15.75" hidden="false" customHeight="true" outlineLevel="0" collapsed="false">
      <c r="A28" s="46" t="s">
        <v>57</v>
      </c>
      <c r="K28" s="47" t="s">
        <v>58</v>
      </c>
      <c r="L28" s="47"/>
      <c r="M28" s="47"/>
    </row>
    <row r="29" customFormat="false" ht="15.75" hidden="false" customHeight="true" outlineLevel="0" collapsed="false">
      <c r="A29" s="5" t="s">
        <v>59</v>
      </c>
      <c r="B29" s="5"/>
      <c r="C29" s="5"/>
      <c r="D29" s="5"/>
      <c r="E29" s="5"/>
      <c r="F29" s="5"/>
      <c r="G29" s="5"/>
      <c r="H29" s="28"/>
    </row>
    <row r="30" customFormat="false" ht="15.75" hidden="false" customHeight="true" outlineLevel="0" collapsed="false">
      <c r="A30" s="14" t="s">
        <v>60</v>
      </c>
      <c r="B30" s="14"/>
      <c r="C30" s="14"/>
      <c r="D30" s="14"/>
      <c r="E30" s="14"/>
      <c r="F30" s="14"/>
      <c r="G30" s="14"/>
      <c r="H30" s="28"/>
      <c r="K30" s="48" t="s">
        <v>61</v>
      </c>
      <c r="L30" s="48"/>
      <c r="M30" s="48"/>
    </row>
    <row r="31" customFormat="false" ht="15.75" hidden="false" customHeight="true" outlineLevel="0" collapsed="false">
      <c r="A31" s="28"/>
      <c r="B31" s="28"/>
      <c r="C31" s="28"/>
      <c r="D31" s="28"/>
      <c r="E31" s="28"/>
      <c r="F31" s="28"/>
      <c r="G31" s="28"/>
      <c r="H31" s="28"/>
    </row>
    <row r="32" customFormat="false" ht="15.75" hidden="false" customHeight="true" outlineLevel="0" collapsed="false">
      <c r="A32" s="49" t="s">
        <v>62</v>
      </c>
    </row>
    <row r="33" customFormat="false" ht="15.75" hidden="false" customHeight="true" outlineLevel="0" collapsed="false">
      <c r="B33" s="50" t="n">
        <v>1</v>
      </c>
      <c r="C33" s="50" t="n">
        <v>2</v>
      </c>
      <c r="D33" s="50" t="n">
        <v>3</v>
      </c>
      <c r="E33" s="50" t="n">
        <v>4</v>
      </c>
      <c r="F33" s="50" t="n">
        <v>5</v>
      </c>
      <c r="G33" s="50" t="n">
        <v>6</v>
      </c>
      <c r="H33" s="50" t="n">
        <v>7</v>
      </c>
      <c r="I33" s="50" t="n">
        <v>8</v>
      </c>
      <c r="J33" s="50" t="n">
        <v>9</v>
      </c>
      <c r="K33" s="50" t="n">
        <v>10</v>
      </c>
      <c r="L33" s="50" t="n">
        <v>11</v>
      </c>
      <c r="M33" s="50" t="n">
        <v>12</v>
      </c>
    </row>
    <row r="34" customFormat="false" ht="15.75" hidden="false" customHeight="true" outlineLevel="0" collapsed="false">
      <c r="A34" s="51" t="s">
        <v>63</v>
      </c>
      <c r="B34" s="52" t="str">
        <f aca="false">IF(ISBLANK(PCR!D3), "",PCR!D3)</f>
        <v>MJ010</v>
      </c>
      <c r="C34" s="52" t="str">
        <f aca="false">IF(ISBLANK(PCR!D11), "",PCR!D11)</f>
        <v>3D7_01a</v>
      </c>
      <c r="D34" s="52" t="str">
        <f aca="false">IF(ISBLANK(PCR!D19), "",PCR!D19)</f>
        <v>MJ008</v>
      </c>
      <c r="E34" s="52" t="str">
        <f aca="false">IF(ISBLANK(PCR!D27), "",PCR!D27)</f>
        <v/>
      </c>
      <c r="F34" s="52" t="str">
        <f aca="false">IF(ISBLANK(PCR!D35), "",PCR!D35)</f>
        <v/>
      </c>
      <c r="G34" s="52" t="str">
        <f aca="false">IF(ISBLANK(PCR!D43), "",PCR!D43)</f>
        <v/>
      </c>
      <c r="H34" s="52" t="str">
        <f aca="false">IF(ISBLANK(PCR!D51), "",PCR!D51)</f>
        <v/>
      </c>
      <c r="I34" s="52" t="str">
        <f aca="false">IF(ISBLANK(PCR!D59), "",PCR!D59)</f>
        <v/>
      </c>
      <c r="J34" s="52" t="str">
        <f aca="false">IF(ISBLANK(PCR!D67), "",PCR!D67)</f>
        <v/>
      </c>
      <c r="K34" s="52" t="str">
        <f aca="false">IF(ISBLANK(PCR!D75), "",PCR!D75)</f>
        <v/>
      </c>
      <c r="L34" s="52" t="str">
        <f aca="false">IF(ISBLANK(PCR!D83), "",PCR!D83)</f>
        <v/>
      </c>
      <c r="M34" s="52" t="str">
        <f aca="false">IF(ISBLANK(PCR!D91), "",PCR!D91)</f>
        <v/>
      </c>
    </row>
    <row r="35" customFormat="false" ht="15.75" hidden="false" customHeight="true" outlineLevel="0" collapsed="false">
      <c r="A35" s="51" t="s">
        <v>64</v>
      </c>
      <c r="B35" s="52" t="str">
        <f aca="false">IF(ISBLANK(PCR!D4), "",PCR!D4)</f>
        <v>MJ011</v>
      </c>
      <c r="C35" s="52" t="str">
        <f aca="false">IF(ISBLANK(PCR!D12), "",PCR!D12)</f>
        <v>Dd2_01a</v>
      </c>
      <c r="D35" s="52" t="str">
        <f aca="false">IF(ISBLANK(PCR!D20), "",PCR!D20)</f>
        <v>MJ009</v>
      </c>
      <c r="E35" s="52" t="str">
        <f aca="false">IF(ISBLANK(PCR!D28), "",PCR!D28)</f>
        <v/>
      </c>
      <c r="F35" s="52" t="str">
        <f aca="false">IF(ISBLANK(PCR!D36), "",PCR!D36)</f>
        <v/>
      </c>
      <c r="G35" s="52" t="str">
        <f aca="false">IF(ISBLANK(PCR!D44), "",PCR!D44)</f>
        <v/>
      </c>
      <c r="H35" s="52" t="str">
        <f aca="false">IF(ISBLANK(PCR!D52), "",PCR!D52)</f>
        <v/>
      </c>
      <c r="I35" s="52" t="str">
        <f aca="false">IF(ISBLANK(PCR!D60), "",PCR!D60)</f>
        <v/>
      </c>
      <c r="J35" s="52" t="str">
        <f aca="false">IF(ISBLANK(PCR!D68), "",PCR!D68)</f>
        <v/>
      </c>
      <c r="K35" s="52" t="str">
        <f aca="false">IF(ISBLANK(PCR!D76), "",PCR!D76)</f>
        <v/>
      </c>
      <c r="L35" s="52" t="str">
        <f aca="false">IF(ISBLANK(PCR!D84), "",PCR!D84)</f>
        <v/>
      </c>
      <c r="M35" s="52" t="str">
        <f aca="false">IF(ISBLANK(PCR!D92), "",PCR!D92)</f>
        <v/>
      </c>
    </row>
    <row r="36" customFormat="false" ht="15.75" hidden="false" customHeight="true" outlineLevel="0" collapsed="false">
      <c r="A36" s="51" t="s">
        <v>65</v>
      </c>
      <c r="B36" s="52" t="str">
        <f aca="false">IF(ISBLANK(PCR!D5), "",PCR!D5)</f>
        <v>MJ012</v>
      </c>
      <c r="C36" s="52" t="str">
        <f aca="false">IF(ISBLANK(PCR!D13), "",PCR!D13)</f>
        <v>NTC_SWFW094</v>
      </c>
      <c r="D36" s="52" t="str">
        <f aca="false">IF(ISBLANK(PCR!D21), "",PCR!D21)</f>
        <v>MJ010</v>
      </c>
      <c r="E36" s="52" t="str">
        <f aca="false">IF(ISBLANK(PCR!D29), "",PCR!D29)</f>
        <v/>
      </c>
      <c r="F36" s="52" t="str">
        <f aca="false">IF(ISBLANK(PCR!D37), "",PCR!D37)</f>
        <v/>
      </c>
      <c r="G36" s="52" t="str">
        <f aca="false">IF(ISBLANK(PCR!D45), "",PCR!D45)</f>
        <v/>
      </c>
      <c r="H36" s="52" t="str">
        <f aca="false">IF(ISBLANK(PCR!D53), "",PCR!D53)</f>
        <v/>
      </c>
      <c r="I36" s="52" t="str">
        <f aca="false">IF(ISBLANK(PCR!D61), "",PCR!D61)</f>
        <v/>
      </c>
      <c r="J36" s="52" t="str">
        <f aca="false">IF(ISBLANK(PCR!D69), "",PCR!D69)</f>
        <v/>
      </c>
      <c r="K36" s="52" t="str">
        <f aca="false">IF(ISBLANK(PCR!D77), "",PCR!D77)</f>
        <v/>
      </c>
      <c r="L36" s="52" t="str">
        <f aca="false">IF(ISBLANK(PCR!D85), "",PCR!D85)</f>
        <v/>
      </c>
      <c r="M36" s="52" t="str">
        <f aca="false">IF(ISBLANK(PCR!D93), "",PCR!D93)</f>
        <v/>
      </c>
    </row>
    <row r="37" customFormat="false" ht="15.75" hidden="false" customHeight="true" outlineLevel="0" collapsed="false">
      <c r="A37" s="51" t="s">
        <v>66</v>
      </c>
      <c r="B37" s="52" t="str">
        <f aca="false">IF(ISBLANK(PCR!D6), "",PCR!D6)</f>
        <v>MJ014</v>
      </c>
      <c r="C37" s="52" t="str">
        <f aca="false">IF(ISBLANK(PCR!D14), "",PCR!D14)</f>
        <v>MJ001</v>
      </c>
      <c r="D37" s="52" t="str">
        <f aca="false">IF(ISBLANK(PCR!D22), "",PCR!D22)</f>
        <v>3D7_01a</v>
      </c>
      <c r="E37" s="52" t="str">
        <f aca="false">IF(ISBLANK(PCR!D30), "",PCR!D30)</f>
        <v/>
      </c>
      <c r="F37" s="52" t="str">
        <f aca="false">IF(ISBLANK(PCR!D38), "",PCR!D38)</f>
        <v/>
      </c>
      <c r="G37" s="52" t="str">
        <f aca="false">IF(ISBLANK(PCR!D46), "",PCR!D46)</f>
        <v/>
      </c>
      <c r="H37" s="52" t="str">
        <f aca="false">IF(ISBLANK(PCR!D54), "",PCR!D54)</f>
        <v/>
      </c>
      <c r="I37" s="52" t="str">
        <f aca="false">IF(ISBLANK(PCR!D62), "",PCR!D62)</f>
        <v/>
      </c>
      <c r="J37" s="52" t="str">
        <f aca="false">IF(ISBLANK(PCR!D70), "",PCR!D70)</f>
        <v/>
      </c>
      <c r="K37" s="52" t="str">
        <f aca="false">IF(ISBLANK(PCR!D78), "",PCR!D78)</f>
        <v/>
      </c>
      <c r="L37" s="52" t="str">
        <f aca="false">IF(ISBLANK(PCR!D86), "",PCR!D86)</f>
        <v/>
      </c>
      <c r="M37" s="52" t="str">
        <f aca="false">IF(ISBLANK(PCR!D94), "",PCR!D94)</f>
        <v/>
      </c>
    </row>
    <row r="38" customFormat="false" ht="15.75" hidden="false" customHeight="true" outlineLevel="0" collapsed="false">
      <c r="A38" s="51" t="s">
        <v>67</v>
      </c>
      <c r="B38" s="52" t="str">
        <f aca="false">IF(ISBLANK(PCR!D7), "",PCR!D7)</f>
        <v>MJ015</v>
      </c>
      <c r="C38" s="52" t="str">
        <f aca="false">IF(ISBLANK(PCR!D15), "",PCR!D15)</f>
        <v>MJ002</v>
      </c>
      <c r="D38" s="52" t="str">
        <f aca="false">IF(ISBLANK(PCR!D23), "",PCR!D23)</f>
        <v>Dd2_01a</v>
      </c>
      <c r="E38" s="52" t="str">
        <f aca="false">IF(ISBLANK(PCR!D31), "",PCR!D31)</f>
        <v/>
      </c>
      <c r="F38" s="52" t="str">
        <f aca="false">IF(ISBLANK(PCR!D39), "",PCR!D39)</f>
        <v/>
      </c>
      <c r="G38" s="52" t="str">
        <f aca="false">IF(ISBLANK(PCR!D47), "",PCR!D47)</f>
        <v/>
      </c>
      <c r="H38" s="52" t="str">
        <f aca="false">IF(ISBLANK(PCR!D55), "",PCR!D55)</f>
        <v/>
      </c>
      <c r="I38" s="52" t="str">
        <f aca="false">IF(ISBLANK(PCR!D63), "",PCR!D63)</f>
        <v/>
      </c>
      <c r="J38" s="52" t="str">
        <f aca="false">IF(ISBLANK(PCR!D71), "",PCR!D71)</f>
        <v/>
      </c>
      <c r="K38" s="52" t="str">
        <f aca="false">IF(ISBLANK(PCR!D79), "",PCR!D79)</f>
        <v/>
      </c>
      <c r="L38" s="52" t="str">
        <f aca="false">IF(ISBLANK(PCR!D87), "",PCR!D87)</f>
        <v/>
      </c>
      <c r="M38" s="52" t="str">
        <f aca="false">IF(ISBLANK(PCR!D95), "",PCR!D95)</f>
        <v/>
      </c>
    </row>
    <row r="39" customFormat="false" ht="15.75" hidden="false" customHeight="true" outlineLevel="0" collapsed="false">
      <c r="A39" s="51" t="s">
        <v>68</v>
      </c>
      <c r="B39" s="52" t="str">
        <f aca="false">IF(ISBLANK(PCR!D8), "",PCR!D8)</f>
        <v>MJ016</v>
      </c>
      <c r="C39" s="52" t="str">
        <f aca="false">IF(ISBLANK(PCR!D16), "",PCR!D16)</f>
        <v>MJ005</v>
      </c>
      <c r="D39" s="52" t="str">
        <f aca="false">IF(ISBLANK(PCR!D24), "",PCR!D24)</f>
        <v>NTC_SWJS032</v>
      </c>
      <c r="E39" s="52" t="str">
        <f aca="false">IF(ISBLANK(PCR!D32), "",PCR!D32)</f>
        <v/>
      </c>
      <c r="F39" s="52" t="str">
        <f aca="false">IF(ISBLANK(PCR!D40), "",PCR!D40)</f>
        <v/>
      </c>
      <c r="G39" s="52" t="str">
        <f aca="false">IF(ISBLANK(PCR!D48), "",PCR!D48)</f>
        <v/>
      </c>
      <c r="H39" s="52" t="str">
        <f aca="false">IF(ISBLANK(PCR!D56), "",PCR!D56)</f>
        <v/>
      </c>
      <c r="I39" s="52" t="str">
        <f aca="false">IF(ISBLANK(PCR!D64), "",PCR!D64)</f>
        <v/>
      </c>
      <c r="J39" s="52" t="str">
        <f aca="false">IF(ISBLANK(PCR!D72), "",PCR!D72)</f>
        <v/>
      </c>
      <c r="K39" s="52" t="str">
        <f aca="false">IF(ISBLANK(PCR!D80), "",PCR!D80)</f>
        <v/>
      </c>
      <c r="L39" s="52" t="str">
        <f aca="false">IF(ISBLANK(PCR!D88), "",PCR!D88)</f>
        <v/>
      </c>
      <c r="M39" s="52" t="str">
        <f aca="false">IF(ISBLANK(PCR!D96), "",PCR!D96)</f>
        <v/>
      </c>
    </row>
    <row r="40" customFormat="false" ht="15.75" hidden="false" customHeight="true" outlineLevel="0" collapsed="false">
      <c r="A40" s="51" t="s">
        <v>69</v>
      </c>
      <c r="B40" s="52" t="str">
        <f aca="false">IF(ISBLANK(PCR!D9), "",PCR!D9)</f>
        <v>MJ017</v>
      </c>
      <c r="C40" s="52" t="str">
        <f aca="false">IF(ISBLANK(PCR!D17), "",PCR!D17)</f>
        <v>MJ006</v>
      </c>
      <c r="D40" s="52" t="str">
        <f aca="false">IF(ISBLANK(PCR!D25), "",PCR!D25)</f>
        <v/>
      </c>
      <c r="E40" s="52" t="str">
        <f aca="false">IF(ISBLANK(PCR!D33), "",PCR!D33)</f>
        <v/>
      </c>
      <c r="F40" s="52" t="str">
        <f aca="false">IF(ISBLANK(PCR!D41), "",PCR!D41)</f>
        <v/>
      </c>
      <c r="G40" s="52" t="str">
        <f aca="false">IF(ISBLANK(PCR!D49), "",PCR!D49)</f>
        <v/>
      </c>
      <c r="H40" s="52" t="str">
        <f aca="false">IF(ISBLANK(PCR!D57), "",PCR!D57)</f>
        <v/>
      </c>
      <c r="I40" s="52" t="str">
        <f aca="false">IF(ISBLANK(PCR!D65), "",PCR!D65)</f>
        <v/>
      </c>
      <c r="J40" s="52" t="str">
        <f aca="false">IF(ISBLANK(PCR!D73), "",PCR!D73)</f>
        <v/>
      </c>
      <c r="K40" s="52" t="str">
        <f aca="false">IF(ISBLANK(PCR!D81), "",PCR!D81)</f>
        <v/>
      </c>
      <c r="L40" s="52" t="str">
        <f aca="false">IF(ISBLANK(PCR!D89), "",PCR!D89)</f>
        <v/>
      </c>
      <c r="M40" s="52" t="str">
        <f aca="false">IF(ISBLANK(PCR!D97), "",PCR!D97)</f>
        <v/>
      </c>
    </row>
    <row r="41" customFormat="false" ht="15.75" hidden="false" customHeight="true" outlineLevel="0" collapsed="false">
      <c r="A41" s="51" t="s">
        <v>70</v>
      </c>
      <c r="B41" s="52" t="str">
        <f aca="false">IF(ISBLANK(PCR!D10), "",PCR!D10)</f>
        <v>MJ018</v>
      </c>
      <c r="C41" s="52" t="str">
        <f aca="false">IF(ISBLANK(PCR!D18), "",PCR!D18)</f>
        <v>MJ007</v>
      </c>
      <c r="D41" s="52" t="str">
        <f aca="false">IF(ISBLANK(PCR!D26), "",PCR!D26)</f>
        <v/>
      </c>
      <c r="E41" s="52" t="str">
        <f aca="false">IF(ISBLANK(PCR!D34), "",PCR!D34)</f>
        <v/>
      </c>
      <c r="F41" s="52" t="str">
        <f aca="false">IF(ISBLANK(PCR!D42), "",PCR!D42)</f>
        <v/>
      </c>
      <c r="G41" s="52" t="str">
        <f aca="false">IF(ISBLANK(PCR!D50), "",PCR!D50)</f>
        <v/>
      </c>
      <c r="H41" s="52" t="str">
        <f aca="false">IF(ISBLANK(PCR!D58), "",PCR!D58)</f>
        <v/>
      </c>
      <c r="I41" s="52" t="str">
        <f aca="false">IF(ISBLANK(PCR!D66), "",PCR!D66)</f>
        <v/>
      </c>
      <c r="J41" s="52" t="str">
        <f aca="false">IF(ISBLANK(PCR!D74), "",PCR!D74)</f>
        <v/>
      </c>
      <c r="K41" s="52" t="str">
        <f aca="false">IF(ISBLANK(PCR!D82), "",PCR!D82)</f>
        <v/>
      </c>
      <c r="L41" s="52" t="str">
        <f aca="false">IF(ISBLANK(PCR!D90), "",PCR!D90)</f>
        <v/>
      </c>
      <c r="M41" s="52" t="str">
        <f aca="false">IF(ISBLANK(PCR!D98), "",PCR!D98)</f>
        <v/>
      </c>
    </row>
    <row r="42" customFormat="false" ht="15.75" hidden="false" customHeight="true" outlineLevel="0" collapsed="false">
      <c r="A42" s="28"/>
    </row>
  </sheetData>
  <mergeCells count="69">
    <mergeCell ref="A1:M1"/>
    <mergeCell ref="A2:B2"/>
    <mergeCell ref="C2:F2"/>
    <mergeCell ref="G2:H2"/>
    <mergeCell ref="K2:L2"/>
    <mergeCell ref="A3:B3"/>
    <mergeCell ref="C3:F3"/>
    <mergeCell ref="K3:L3"/>
    <mergeCell ref="A4:B4"/>
    <mergeCell ref="C4:F4"/>
    <mergeCell ref="K4:L4"/>
    <mergeCell ref="A5:B5"/>
    <mergeCell ref="C5:F5"/>
    <mergeCell ref="K5:L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C11:F11"/>
    <mergeCell ref="A12:B12"/>
    <mergeCell ref="C12:F12"/>
    <mergeCell ref="A13:B13"/>
    <mergeCell ref="C13:F13"/>
    <mergeCell ref="A14:B14"/>
    <mergeCell ref="C14:F14"/>
    <mergeCell ref="A15:B15"/>
    <mergeCell ref="C15:F15"/>
    <mergeCell ref="A16:B16"/>
    <mergeCell ref="C16:K17"/>
    <mergeCell ref="A20:C20"/>
    <mergeCell ref="D20:E20"/>
    <mergeCell ref="F20:G20"/>
    <mergeCell ref="J20:K20"/>
    <mergeCell ref="A21:C21"/>
    <mergeCell ref="D21:E21"/>
    <mergeCell ref="F21:G21"/>
    <mergeCell ref="J21:K21"/>
    <mergeCell ref="A22:C22"/>
    <mergeCell ref="D22:E22"/>
    <mergeCell ref="F22:G22"/>
    <mergeCell ref="J22:K22"/>
    <mergeCell ref="M22:M24"/>
    <mergeCell ref="A23:C23"/>
    <mergeCell ref="D23:E23"/>
    <mergeCell ref="F23:G23"/>
    <mergeCell ref="J23:K23"/>
    <mergeCell ref="A24:C24"/>
    <mergeCell ref="D24:E24"/>
    <mergeCell ref="F24:G24"/>
    <mergeCell ref="J24:K24"/>
    <mergeCell ref="A25:C25"/>
    <mergeCell ref="D25:E25"/>
    <mergeCell ref="F25:G25"/>
    <mergeCell ref="J25:K25"/>
    <mergeCell ref="A26:C26"/>
    <mergeCell ref="D26:E26"/>
    <mergeCell ref="F26:G26"/>
    <mergeCell ref="J26:K26"/>
    <mergeCell ref="D27:E27"/>
    <mergeCell ref="K28:M28"/>
    <mergeCell ref="A29:G29"/>
    <mergeCell ref="K30:M30"/>
  </mergeCells>
  <conditionalFormatting sqref="C2:C4 C11 C14:C16">
    <cfRule type="expression" priority="2" aboveAverage="0" equalAverage="0" bottom="0" percent="0" rank="0" text="" dxfId="0">
      <formula>COUNTIF(C2,"")</formula>
    </cfRule>
  </conditionalFormatting>
  <conditionalFormatting sqref="C7:C8">
    <cfRule type="expression" priority="3" aboveAverage="0" equalAverage="0" bottom="0" percent="0" rank="0" text="" dxfId="1">
      <formula>COUNTIF(C7,"")</formula>
    </cfRule>
  </conditionalFormatting>
  <dataValidations count="4">
    <dataValidation allowBlank="true" error="The aim must be 5-20 characters long as it is used to name folders downstream so can not be too verbose." errorStyle="stop" errorTitle="Experimental Aim" operator="between" showDropDown="false" showErrorMessage="true" showInputMessage="true" sqref="C9:F9 C10" type="none">
      <formula1>0</formula1>
      <formula2>0</formula2>
    </dataValidation>
    <dataValidation allowBlank="true" errorStyle="stop" operator="between" showDropDown="false" showErrorMessage="true" showInputMessage="true" sqref="C11" type="list">
      <formula1>reference!$E$3:$E$4</formula1>
      <formula2>0</formula2>
    </dataValidation>
    <dataValidation allowBlank="true" errorStyle="stop" operator="between" showDropDown="false" showErrorMessage="true" showInputMessage="true" sqref="C7:F7" type="list">
      <formula1>reference!$L$3:$L$5</formula1>
      <formula2>0</formula2>
    </dataValidation>
    <dataValidation allowBlank="true" errorStyle="stop" operator="between" showDropDown="false" showErrorMessage="true" showInputMessage="true" sqref="C3" type="list">
      <formula1>reference!$I$3:$I$5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tru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1" colorId="64" zoomScale="140" zoomScaleNormal="140" zoomScalePageLayoutView="100" workbookViewId="0">
      <selection pane="topLeft" activeCell="C3" activeCellId="0" sqref="C3"/>
    </sheetView>
  </sheetViews>
  <sheetFormatPr defaultColWidth="11.015625" defaultRowHeight="15.75" zeroHeight="false" outlineLevelRow="0" outlineLevelCol="0"/>
  <cols>
    <col collapsed="false" customWidth="true" hidden="false" outlineLevel="0" max="2" min="1" style="0" width="6.62"/>
    <col collapsed="false" customWidth="true" hidden="false" outlineLevel="0" max="3" min="3" style="0" width="11.87"/>
    <col collapsed="false" customWidth="true" hidden="false" outlineLevel="0" max="4" min="4" style="53" width="12.62"/>
    <col collapsed="false" customWidth="true" hidden="false" outlineLevel="0" max="5" min="5" style="0" width="15.38"/>
    <col collapsed="false" customWidth="true" hidden="false" outlineLevel="0" max="6" min="6" style="0" width="12.76"/>
  </cols>
  <sheetData>
    <row r="1" customFormat="false" ht="15.75" hidden="false" customHeight="false" outlineLevel="0" collapsed="false">
      <c r="C1" s="54" t="s">
        <v>71</v>
      </c>
      <c r="D1" s="54"/>
      <c r="E1" s="55" t="s">
        <v>72</v>
      </c>
      <c r="F1" s="56" t="s">
        <v>73</v>
      </c>
      <c r="G1" s="56"/>
      <c r="H1" s="56"/>
      <c r="I1" s="56"/>
      <c r="J1" s="56"/>
    </row>
    <row r="2" s="61" customFormat="true" ht="47.25" hidden="false" customHeight="false" outlineLevel="0" collapsed="false">
      <c r="A2" s="57" t="s">
        <v>74</v>
      </c>
      <c r="B2" s="57" t="s">
        <v>75</v>
      </c>
      <c r="C2" s="58" t="s">
        <v>76</v>
      </c>
      <c r="D2" s="58" t="s">
        <v>77</v>
      </c>
      <c r="E2" s="59" t="s">
        <v>78</v>
      </c>
      <c r="F2" s="60" t="s">
        <v>79</v>
      </c>
      <c r="G2" s="60" t="s">
        <v>80</v>
      </c>
      <c r="H2" s="60" t="s">
        <v>81</v>
      </c>
      <c r="I2" s="60" t="s">
        <v>82</v>
      </c>
      <c r="J2" s="60" t="s">
        <v>83</v>
      </c>
    </row>
    <row r="3" customFormat="false" ht="15.75" hidden="false" customHeight="true" outlineLevel="0" collapsed="false">
      <c r="A3" s="62" t="n">
        <v>1</v>
      </c>
      <c r="B3" s="63" t="s">
        <v>84</v>
      </c>
      <c r="C3" s="64" t="s">
        <v>85</v>
      </c>
      <c r="D3" s="64" t="s">
        <v>86</v>
      </c>
      <c r="E3" s="65" t="s">
        <v>87</v>
      </c>
      <c r="F3" s="66" t="str">
        <f aca="false">IF(ISBLANK(tbl_PCR[[#This Row],[sWGA identifier]]),"",_xlfn.CONCAT(exp_id,"_",tbl_PCR[[#This Row],[Well]]))</f>
        <v>PCTB142_A1</v>
      </c>
      <c r="G3" s="67" t="n">
        <v>70</v>
      </c>
      <c r="H3" s="67" t="n">
        <v>1</v>
      </c>
      <c r="I3" s="68" t="n">
        <f aca="false">IF(OR(G3="",H3=""),"",SUM(G3*H3))</f>
        <v>70</v>
      </c>
      <c r="J3" s="69" t="s">
        <v>88</v>
      </c>
    </row>
    <row r="4" customFormat="false" ht="15.75" hidden="false" customHeight="true" outlineLevel="0" collapsed="false">
      <c r="A4" s="62" t="n">
        <v>2</v>
      </c>
      <c r="B4" s="63" t="s">
        <v>89</v>
      </c>
      <c r="C4" s="64" t="s">
        <v>90</v>
      </c>
      <c r="D4" s="64" t="s">
        <v>91</v>
      </c>
      <c r="E4" s="65" t="s">
        <v>92</v>
      </c>
      <c r="F4" s="70" t="str">
        <f aca="false">IF(ISBLANK(tbl_PCR[[#This Row],[sWGA identifier]]),"",_xlfn.CONCAT(exp_id,"_",tbl_PCR[[#This Row],[Well]]))</f>
        <v>PCTB142_B1</v>
      </c>
      <c r="G4" s="71" t="n">
        <v>48.6</v>
      </c>
      <c r="H4" s="67" t="n">
        <v>1</v>
      </c>
      <c r="I4" s="72" t="n">
        <f aca="false">IF(OR(G4="",H4=""),"",SUM(G4*H4))</f>
        <v>48.6</v>
      </c>
      <c r="J4" s="69" t="s">
        <v>88</v>
      </c>
    </row>
    <row r="5" customFormat="false" ht="15.75" hidden="false" customHeight="true" outlineLevel="0" collapsed="false">
      <c r="A5" s="62" t="n">
        <v>3</v>
      </c>
      <c r="B5" s="63" t="s">
        <v>93</v>
      </c>
      <c r="C5" s="64" t="s">
        <v>94</v>
      </c>
      <c r="D5" s="64" t="s">
        <v>95</v>
      </c>
      <c r="E5" s="65" t="s">
        <v>96</v>
      </c>
      <c r="F5" s="70" t="str">
        <f aca="false">IF(ISBLANK(tbl_PCR[[#This Row],[sWGA identifier]]),"",_xlfn.CONCAT(exp_id,"_",tbl_PCR[[#This Row],[Well]]))</f>
        <v>PCTB142_C1</v>
      </c>
      <c r="G5" s="67" t="n">
        <v>40.2</v>
      </c>
      <c r="H5" s="67" t="n">
        <v>1</v>
      </c>
      <c r="I5" s="72" t="n">
        <f aca="false">IF(OR(G5="",H5=""),"",SUM(G5*H5))</f>
        <v>40.2</v>
      </c>
      <c r="J5" s="69" t="s">
        <v>88</v>
      </c>
    </row>
    <row r="6" customFormat="false" ht="15.75" hidden="false" customHeight="true" outlineLevel="0" collapsed="false">
      <c r="A6" s="62" t="n">
        <v>4</v>
      </c>
      <c r="B6" s="63" t="s">
        <v>97</v>
      </c>
      <c r="C6" s="64" t="s">
        <v>98</v>
      </c>
      <c r="D6" s="64" t="s">
        <v>99</v>
      </c>
      <c r="E6" s="65" t="s">
        <v>100</v>
      </c>
      <c r="F6" s="70" t="str">
        <f aca="false">IF(ISBLANK(tbl_PCR[[#This Row],[sWGA identifier]]),"",_xlfn.CONCAT(exp_id,"_",tbl_PCR[[#This Row],[Well]]))</f>
        <v>PCTB142_D1</v>
      </c>
      <c r="G6" s="71" t="n">
        <v>42.2</v>
      </c>
      <c r="H6" s="67" t="n">
        <v>1</v>
      </c>
      <c r="I6" s="72" t="n">
        <f aca="false">IF(OR(G6="",H6=""),"",SUM(G6*H6))</f>
        <v>42.2</v>
      </c>
      <c r="J6" s="69" t="s">
        <v>88</v>
      </c>
    </row>
    <row r="7" customFormat="false" ht="15.75" hidden="false" customHeight="true" outlineLevel="0" collapsed="false">
      <c r="A7" s="62" t="n">
        <v>5</v>
      </c>
      <c r="B7" s="63" t="s">
        <v>101</v>
      </c>
      <c r="C7" s="64" t="s">
        <v>102</v>
      </c>
      <c r="D7" s="64" t="s">
        <v>103</v>
      </c>
      <c r="E7" s="65" t="s">
        <v>104</v>
      </c>
      <c r="F7" s="70" t="str">
        <f aca="false">IF(ISBLANK(tbl_PCR[[#This Row],[sWGA identifier]]),"",_xlfn.CONCAT(exp_id,"_",tbl_PCR[[#This Row],[Well]]))</f>
        <v>PCTB142_E1</v>
      </c>
      <c r="G7" s="67" t="n">
        <v>41.2</v>
      </c>
      <c r="H7" s="67" t="n">
        <v>1</v>
      </c>
      <c r="I7" s="72" t="n">
        <f aca="false">IF(OR(G7="",H7=""),"",SUM(G7*H7))</f>
        <v>41.2</v>
      </c>
      <c r="J7" s="69" t="s">
        <v>88</v>
      </c>
    </row>
    <row r="8" customFormat="false" ht="15.75" hidden="true" customHeight="true" outlineLevel="0" collapsed="false">
      <c r="A8" s="62" t="n">
        <v>6</v>
      </c>
      <c r="B8" s="63" t="s">
        <v>105</v>
      </c>
      <c r="C8" s="64" t="s">
        <v>106</v>
      </c>
      <c r="D8" s="64" t="s">
        <v>107</v>
      </c>
      <c r="E8" s="65" t="s">
        <v>108</v>
      </c>
      <c r="F8" s="70" t="str">
        <f aca="false">IF(ISBLANK(tbl_PCR[[#This Row],[sWGA identifier]]),"",_xlfn.CONCAT(exp_id,"_",tbl_PCR[[#This Row],[Well]]))</f>
        <v>PCTB142_F1</v>
      </c>
      <c r="G8" s="71" t="n">
        <v>7.3</v>
      </c>
      <c r="H8" s="67" t="n">
        <v>1</v>
      </c>
      <c r="I8" s="72" t="n">
        <f aca="false">IF(OR(G8="",H8=""),"",SUM(G8*H8))</f>
        <v>7.3</v>
      </c>
      <c r="J8" s="69" t="s">
        <v>109</v>
      </c>
    </row>
    <row r="9" customFormat="false" ht="15.75" hidden="false" customHeight="true" outlineLevel="0" collapsed="false">
      <c r="A9" s="62" t="n">
        <v>7</v>
      </c>
      <c r="B9" s="63" t="s">
        <v>110</v>
      </c>
      <c r="C9" s="64" t="s">
        <v>111</v>
      </c>
      <c r="D9" s="64" t="s">
        <v>112</v>
      </c>
      <c r="E9" s="65" t="s">
        <v>113</v>
      </c>
      <c r="F9" s="70" t="str">
        <f aca="false">IF(ISBLANK(tbl_PCR[[#This Row],[sWGA identifier]]),"",_xlfn.CONCAT(exp_id,"_",tbl_PCR[[#This Row],[Well]]))</f>
        <v>PCTB142_G1</v>
      </c>
      <c r="G9" s="67" t="n">
        <v>37.8</v>
      </c>
      <c r="H9" s="67" t="n">
        <v>1</v>
      </c>
      <c r="I9" s="72" t="n">
        <f aca="false">IF(OR(G9="",H9=""),"",SUM(G9*H9))</f>
        <v>37.8</v>
      </c>
      <c r="J9" s="69" t="s">
        <v>88</v>
      </c>
    </row>
    <row r="10" customFormat="false" ht="15.75" hidden="false" customHeight="true" outlineLevel="0" collapsed="false">
      <c r="A10" s="62" t="n">
        <v>8</v>
      </c>
      <c r="B10" s="63" t="s">
        <v>114</v>
      </c>
      <c r="C10" s="64" t="s">
        <v>115</v>
      </c>
      <c r="D10" s="64" t="s">
        <v>116</v>
      </c>
      <c r="E10" s="73" t="s">
        <v>117</v>
      </c>
      <c r="F10" s="70" t="str">
        <f aca="false">IF(ISBLANK(tbl_PCR[[#This Row],[sWGA identifier]]),"",_xlfn.CONCAT(exp_id,"_",tbl_PCR[[#This Row],[Well]]))</f>
        <v>PCTB142_H1</v>
      </c>
      <c r="G10" s="71" t="n">
        <v>22.2</v>
      </c>
      <c r="H10" s="67" t="n">
        <v>1</v>
      </c>
      <c r="I10" s="72" t="n">
        <f aca="false">IF(OR(G10="",H10=""),"",SUM(G10*H10))</f>
        <v>22.2</v>
      </c>
      <c r="J10" s="69" t="s">
        <v>88</v>
      </c>
    </row>
    <row r="11" customFormat="false" ht="15.75" hidden="false" customHeight="true" outlineLevel="0" collapsed="false">
      <c r="A11" s="62" t="n">
        <v>9</v>
      </c>
      <c r="B11" s="63" t="s">
        <v>118</v>
      </c>
      <c r="C11" s="64" t="s">
        <v>119</v>
      </c>
      <c r="D11" s="74" t="s">
        <v>120</v>
      </c>
      <c r="E11" s="73" t="s">
        <v>121</v>
      </c>
      <c r="F11" s="70" t="str">
        <f aca="false">IF(ISBLANK(tbl_PCR[[#This Row],[sWGA identifier]]),"",_xlfn.CONCAT(exp_id,"_",tbl_PCR[[#This Row],[Well]]))</f>
        <v>PCTB142_A2</v>
      </c>
      <c r="G11" s="71" t="n">
        <v>65.6</v>
      </c>
      <c r="H11" s="67" t="n">
        <v>1</v>
      </c>
      <c r="I11" s="72" t="n">
        <f aca="false">IF(OR(G11="",H11=""),"",SUM(G11*H11))</f>
        <v>65.6</v>
      </c>
      <c r="J11" s="69" t="s">
        <v>88</v>
      </c>
    </row>
    <row r="12" customFormat="false" ht="15.75" hidden="false" customHeight="true" outlineLevel="0" collapsed="false">
      <c r="A12" s="62" t="n">
        <v>10</v>
      </c>
      <c r="B12" s="63" t="s">
        <v>122</v>
      </c>
      <c r="C12" s="64" t="s">
        <v>123</v>
      </c>
      <c r="D12" s="74" t="s">
        <v>124</v>
      </c>
      <c r="E12" s="73" t="s">
        <v>125</v>
      </c>
      <c r="F12" s="70" t="str">
        <f aca="false">IF(ISBLANK(tbl_PCR[[#This Row],[sWGA identifier]]),"",_xlfn.CONCAT(exp_id,"_",tbl_PCR[[#This Row],[Well]]))</f>
        <v>PCTB142_B2</v>
      </c>
      <c r="G12" s="71" t="n">
        <v>54.4</v>
      </c>
      <c r="H12" s="67" t="n">
        <v>1</v>
      </c>
      <c r="I12" s="72" t="n">
        <f aca="false">IF(OR(G12="",H12=""),"",SUM(G12*H12))</f>
        <v>54.4</v>
      </c>
      <c r="J12" s="69" t="s">
        <v>88</v>
      </c>
    </row>
    <row r="13" customFormat="false" ht="15.75" hidden="false" customHeight="true" outlineLevel="0" collapsed="false">
      <c r="A13" s="62" t="n">
        <v>11</v>
      </c>
      <c r="B13" s="63" t="s">
        <v>126</v>
      </c>
      <c r="C13" s="64" t="s">
        <v>127</v>
      </c>
      <c r="D13" s="74" t="s">
        <v>128</v>
      </c>
      <c r="E13" s="73" t="s">
        <v>129</v>
      </c>
      <c r="F13" s="70" t="str">
        <f aca="false">IF(ISBLANK(tbl_PCR[[#This Row],[sWGA identifier]]),"",_xlfn.CONCAT(exp_id,"_",tbl_PCR[[#This Row],[Well]]))</f>
        <v>PCTB142_C2</v>
      </c>
      <c r="G13" s="71" t="n">
        <v>4.48</v>
      </c>
      <c r="H13" s="67" t="n">
        <v>1</v>
      </c>
      <c r="I13" s="72" t="n">
        <f aca="false">IF(OR(G13="",H13=""),"",SUM(G13*H13))</f>
        <v>4.48</v>
      </c>
      <c r="J13" s="69" t="s">
        <v>88</v>
      </c>
    </row>
    <row r="14" customFormat="false" ht="15.75" hidden="false" customHeight="true" outlineLevel="0" collapsed="false">
      <c r="A14" s="62" t="n">
        <v>12</v>
      </c>
      <c r="B14" s="63" t="s">
        <v>130</v>
      </c>
      <c r="C14" s="64" t="s">
        <v>131</v>
      </c>
      <c r="D14" s="75" t="s">
        <v>132</v>
      </c>
      <c r="E14" s="50" t="s">
        <v>133</v>
      </c>
      <c r="F14" s="70" t="str">
        <f aca="false">IF(ISBLANK(tbl_PCR[[#This Row],[sWGA identifier]]),"",_xlfn.CONCAT(exp_id,"_",tbl_PCR[[#This Row],[Well]]))</f>
        <v>PCTB142_D2</v>
      </c>
      <c r="G14" s="71" t="n">
        <v>32.8</v>
      </c>
      <c r="H14" s="67" t="n">
        <v>1</v>
      </c>
      <c r="I14" s="72" t="n">
        <f aca="false">IF(OR(G14="",H14=""),"",SUM(G14*H14))</f>
        <v>32.8</v>
      </c>
      <c r="J14" s="69" t="s">
        <v>88</v>
      </c>
    </row>
    <row r="15" customFormat="false" ht="15.75" hidden="false" customHeight="true" outlineLevel="0" collapsed="false">
      <c r="A15" s="62" t="n">
        <v>13</v>
      </c>
      <c r="B15" s="63" t="s">
        <v>134</v>
      </c>
      <c r="C15" s="64" t="s">
        <v>135</v>
      </c>
      <c r="D15" s="75" t="s">
        <v>136</v>
      </c>
      <c r="E15" s="50" t="s">
        <v>137</v>
      </c>
      <c r="F15" s="70" t="str">
        <f aca="false">IF(ISBLANK(tbl_PCR[[#This Row],[sWGA identifier]]),"",_xlfn.CONCAT(exp_id,"_",tbl_PCR[[#This Row],[Well]]))</f>
        <v>PCTB142_E2</v>
      </c>
      <c r="G15" s="71" t="n">
        <v>8.06</v>
      </c>
      <c r="H15" s="67" t="n">
        <v>1</v>
      </c>
      <c r="I15" s="72" t="n">
        <f aca="false">IF(OR(G15="",H15=""),"",SUM(G15*H15))</f>
        <v>8.06</v>
      </c>
      <c r="J15" s="69" t="s">
        <v>88</v>
      </c>
    </row>
    <row r="16" customFormat="false" ht="15.75" hidden="true" customHeight="true" outlineLevel="0" collapsed="false">
      <c r="A16" s="62" t="n">
        <v>14</v>
      </c>
      <c r="B16" s="63" t="s">
        <v>138</v>
      </c>
      <c r="C16" s="64" t="s">
        <v>139</v>
      </c>
      <c r="D16" s="75" t="s">
        <v>140</v>
      </c>
      <c r="E16" s="50" t="s">
        <v>141</v>
      </c>
      <c r="F16" s="70" t="str">
        <f aca="false">IF(ISBLANK(tbl_PCR[[#This Row],[sWGA identifier]]),"",_xlfn.CONCAT(exp_id,"_",tbl_PCR[[#This Row],[Well]]))</f>
        <v>PCTB142_F2</v>
      </c>
      <c r="G16" s="71" t="n">
        <v>2.66</v>
      </c>
      <c r="H16" s="67" t="n">
        <v>1</v>
      </c>
      <c r="I16" s="72" t="n">
        <f aca="false">IF(OR(G16="",H16=""),"",SUM(G16*H16))</f>
        <v>2.66</v>
      </c>
      <c r="J16" s="69" t="s">
        <v>109</v>
      </c>
    </row>
    <row r="17" customFormat="false" ht="15.75" hidden="false" customHeight="true" outlineLevel="0" collapsed="false">
      <c r="A17" s="62" t="n">
        <v>15</v>
      </c>
      <c r="B17" s="63" t="s">
        <v>142</v>
      </c>
      <c r="C17" s="64" t="s">
        <v>143</v>
      </c>
      <c r="D17" s="75" t="s">
        <v>144</v>
      </c>
      <c r="E17" s="50" t="s">
        <v>145</v>
      </c>
      <c r="F17" s="70" t="str">
        <f aca="false">IF(ISBLANK(tbl_PCR[[#This Row],[sWGA identifier]]),"",_xlfn.CONCAT(exp_id,"_",tbl_PCR[[#This Row],[Well]]))</f>
        <v>PCTB142_G2</v>
      </c>
      <c r="G17" s="71" t="n">
        <v>20.2</v>
      </c>
      <c r="H17" s="67" t="n">
        <v>1</v>
      </c>
      <c r="I17" s="72" t="n">
        <f aca="false">IF(OR(G17="",H17=""),"",SUM(G17*H17))</f>
        <v>20.2</v>
      </c>
      <c r="J17" s="69" t="s">
        <v>88</v>
      </c>
    </row>
    <row r="18" customFormat="false" ht="15.75" hidden="false" customHeight="true" outlineLevel="0" collapsed="false">
      <c r="A18" s="62" t="n">
        <v>16</v>
      </c>
      <c r="B18" s="63" t="s">
        <v>146</v>
      </c>
      <c r="C18" s="64" t="s">
        <v>147</v>
      </c>
      <c r="D18" s="75" t="s">
        <v>148</v>
      </c>
      <c r="E18" s="50" t="s">
        <v>149</v>
      </c>
      <c r="F18" s="70" t="str">
        <f aca="false">IF(ISBLANK(tbl_PCR[[#This Row],[sWGA identifier]]),"",_xlfn.CONCAT(exp_id,"_",tbl_PCR[[#This Row],[Well]]))</f>
        <v>PCTB142_H2</v>
      </c>
      <c r="G18" s="71" t="n">
        <v>22.4</v>
      </c>
      <c r="H18" s="67" t="n">
        <v>1</v>
      </c>
      <c r="I18" s="72" t="n">
        <f aca="false">IF(OR(G18="",H18=""),"",SUM(G18*H18))</f>
        <v>22.4</v>
      </c>
      <c r="J18" s="69" t="s">
        <v>88</v>
      </c>
    </row>
    <row r="19" customFormat="false" ht="15.75" hidden="false" customHeight="true" outlineLevel="0" collapsed="false">
      <c r="A19" s="62" t="n">
        <v>17</v>
      </c>
      <c r="B19" s="63" t="s">
        <v>150</v>
      </c>
      <c r="C19" s="64" t="s">
        <v>151</v>
      </c>
      <c r="D19" s="75" t="s">
        <v>152</v>
      </c>
      <c r="E19" s="50" t="s">
        <v>153</v>
      </c>
      <c r="F19" s="70" t="str">
        <f aca="false">IF(ISBLANK(tbl_PCR[[#This Row],[sWGA identifier]]),"",_xlfn.CONCAT(exp_id,"_",tbl_PCR[[#This Row],[Well]]))</f>
        <v>PCTB142_A3</v>
      </c>
      <c r="G19" s="71" t="n">
        <v>51.4</v>
      </c>
      <c r="H19" s="67" t="n">
        <v>1</v>
      </c>
      <c r="I19" s="72" t="n">
        <f aca="false">IF(OR(G19="",H19=""),"",SUM(G19*H19))</f>
        <v>51.4</v>
      </c>
      <c r="J19" s="69" t="s">
        <v>88</v>
      </c>
    </row>
    <row r="20" customFormat="false" ht="15.75" hidden="false" customHeight="true" outlineLevel="0" collapsed="false">
      <c r="A20" s="62" t="n">
        <v>18</v>
      </c>
      <c r="B20" s="63" t="s">
        <v>154</v>
      </c>
      <c r="C20" s="64" t="s">
        <v>155</v>
      </c>
      <c r="D20" s="75" t="s">
        <v>156</v>
      </c>
      <c r="E20" s="50" t="s">
        <v>157</v>
      </c>
      <c r="F20" s="70" t="str">
        <f aca="false">IF(ISBLANK(tbl_PCR[[#This Row],[sWGA identifier]]),"",_xlfn.CONCAT(exp_id,"_",tbl_PCR[[#This Row],[Well]]))</f>
        <v>PCTB142_B3</v>
      </c>
      <c r="G20" s="71" t="n">
        <v>14.2</v>
      </c>
      <c r="H20" s="67" t="n">
        <v>1</v>
      </c>
      <c r="I20" s="72" t="n">
        <f aca="false">IF(OR(G20="",H20=""),"",SUM(G20*H20))</f>
        <v>14.2</v>
      </c>
      <c r="J20" s="69" t="s">
        <v>88</v>
      </c>
    </row>
    <row r="21" customFormat="false" ht="15.75" hidden="false" customHeight="true" outlineLevel="0" collapsed="false">
      <c r="A21" s="62" t="n">
        <v>19</v>
      </c>
      <c r="B21" s="63" t="s">
        <v>158</v>
      </c>
      <c r="C21" s="64" t="s">
        <v>159</v>
      </c>
      <c r="D21" s="75" t="s">
        <v>86</v>
      </c>
      <c r="E21" s="50" t="s">
        <v>160</v>
      </c>
      <c r="F21" s="70" t="str">
        <f aca="false">IF(ISBLANK(tbl_PCR[[#This Row],[sWGA identifier]]),"",_xlfn.CONCAT(exp_id,"_",tbl_PCR[[#This Row],[Well]]))</f>
        <v>PCTB142_C3</v>
      </c>
      <c r="G21" s="71" t="n">
        <v>21.6</v>
      </c>
      <c r="H21" s="67" t="n">
        <v>1</v>
      </c>
      <c r="I21" s="72" t="n">
        <f aca="false">IF(OR(G21="",H21=""),"",SUM(G21*H21))</f>
        <v>21.6</v>
      </c>
      <c r="J21" s="69" t="s">
        <v>88</v>
      </c>
    </row>
    <row r="22" customFormat="false" ht="15.75" hidden="false" customHeight="true" outlineLevel="0" collapsed="false">
      <c r="A22" s="62" t="n">
        <v>20</v>
      </c>
      <c r="B22" s="62" t="s">
        <v>161</v>
      </c>
      <c r="C22" s="64" t="s">
        <v>119</v>
      </c>
      <c r="D22" s="75" t="s">
        <v>120</v>
      </c>
      <c r="E22" s="50" t="s">
        <v>162</v>
      </c>
      <c r="F22" s="70" t="str">
        <f aca="false">IF(ISBLANK(tbl_PCR[[#This Row],[sWGA identifier]]),"",_xlfn.CONCAT(exp_id,"_",tbl_PCR[[#This Row],[Well]]))</f>
        <v>PCTB142_D3</v>
      </c>
      <c r="G22" s="71" t="n">
        <v>43.8</v>
      </c>
      <c r="H22" s="67" t="n">
        <v>1</v>
      </c>
      <c r="I22" s="72" t="n">
        <f aca="false">IF(OR(G22="",H22=""),"",SUM(G22*H22))</f>
        <v>43.8</v>
      </c>
      <c r="J22" s="69" t="s">
        <v>88</v>
      </c>
    </row>
    <row r="23" customFormat="false" ht="15.75" hidden="false" customHeight="true" outlineLevel="0" collapsed="false">
      <c r="A23" s="62" t="n">
        <v>21</v>
      </c>
      <c r="B23" s="62" t="s">
        <v>163</v>
      </c>
      <c r="C23" s="64" t="s">
        <v>123</v>
      </c>
      <c r="D23" s="75" t="s">
        <v>124</v>
      </c>
      <c r="E23" s="50" t="s">
        <v>164</v>
      </c>
      <c r="F23" s="70" t="str">
        <f aca="false">IF(ISBLANK(tbl_PCR[[#This Row],[sWGA identifier]]),"",_xlfn.CONCAT(exp_id,"_",tbl_PCR[[#This Row],[Well]]))</f>
        <v>PCTB142_E3</v>
      </c>
      <c r="G23" s="71" t="n">
        <v>28.8</v>
      </c>
      <c r="H23" s="67" t="n">
        <v>1</v>
      </c>
      <c r="I23" s="72" t="n">
        <f aca="false">IF(OR(G23="",H23=""),"",SUM(G23*H23))</f>
        <v>28.8</v>
      </c>
      <c r="J23" s="69" t="s">
        <v>88</v>
      </c>
    </row>
    <row r="24" customFormat="false" ht="15.75" hidden="false" customHeight="true" outlineLevel="0" collapsed="false">
      <c r="A24" s="62" t="n">
        <v>22</v>
      </c>
      <c r="B24" s="62" t="s">
        <v>165</v>
      </c>
      <c r="C24" s="64" t="s">
        <v>127</v>
      </c>
      <c r="D24" s="75" t="s">
        <v>166</v>
      </c>
      <c r="E24" s="50" t="s">
        <v>167</v>
      </c>
      <c r="F24" s="70" t="str">
        <f aca="false">IF(ISBLANK(tbl_PCR[[#This Row],[sWGA identifier]]),"",_xlfn.CONCAT(exp_id,"_",tbl_PCR[[#This Row],[Well]]))</f>
        <v>PCTB142_F3</v>
      </c>
      <c r="G24" s="71" t="n">
        <v>1.1</v>
      </c>
      <c r="H24" s="67" t="n">
        <v>1</v>
      </c>
      <c r="I24" s="72" t="n">
        <f aca="false">IF(OR(G24="",H24=""),"",SUM(G24*H24))</f>
        <v>1.1</v>
      </c>
      <c r="J24" s="69" t="s">
        <v>88</v>
      </c>
    </row>
    <row r="25" customFormat="false" ht="15.75" hidden="false" customHeight="true" outlineLevel="0" collapsed="false">
      <c r="A25" s="62" t="n">
        <v>23</v>
      </c>
      <c r="B25" s="62" t="s">
        <v>168</v>
      </c>
      <c r="C25" s="64"/>
      <c r="D25" s="74"/>
      <c r="E25" s="73"/>
      <c r="F25" s="70" t="str">
        <f aca="false">IF(ISBLANK(tbl_PCR[[#This Row],[sWGA identifier]]),"",_xlfn.CONCAT(exp_id,"_",tbl_PCR[[#This Row],[Well]]))</f>
        <v/>
      </c>
      <c r="G25" s="71"/>
      <c r="H25" s="71"/>
      <c r="I25" s="72" t="str">
        <f aca="false">IF(OR(G25="",H25=""),"",SUM(G25*H25))</f>
        <v/>
      </c>
      <c r="J25" s="69"/>
    </row>
    <row r="26" customFormat="false" ht="15.75" hidden="false" customHeight="true" outlineLevel="0" collapsed="false">
      <c r="A26" s="62" t="n">
        <v>24</v>
      </c>
      <c r="B26" s="62" t="s">
        <v>169</v>
      </c>
      <c r="C26" s="64"/>
      <c r="D26" s="74"/>
      <c r="E26" s="73"/>
      <c r="F26" s="70" t="str">
        <f aca="false">IF(ISBLANK(tbl_PCR[[#This Row],[sWGA identifier]]),"",_xlfn.CONCAT(exp_id,"_",tbl_PCR[[#This Row],[Well]]))</f>
        <v/>
      </c>
      <c r="G26" s="71"/>
      <c r="H26" s="71"/>
      <c r="I26" s="72" t="str">
        <f aca="false">IF(OR(G26="",H26=""),"",SUM(G26*H26))</f>
        <v/>
      </c>
      <c r="J26" s="69"/>
    </row>
    <row r="27" customFormat="false" ht="15.75" hidden="false" customHeight="true" outlineLevel="0" collapsed="false">
      <c r="A27" s="62" t="n">
        <v>25</v>
      </c>
      <c r="B27" s="62" t="s">
        <v>170</v>
      </c>
      <c r="C27" s="64"/>
      <c r="D27" s="74"/>
      <c r="E27" s="73"/>
      <c r="F27" s="70" t="str">
        <f aca="false">IF(ISBLANK(tbl_PCR[[#This Row],[sWGA identifier]]),"",_xlfn.CONCAT(exp_id,"_",tbl_PCR[[#This Row],[Well]]))</f>
        <v/>
      </c>
      <c r="G27" s="71"/>
      <c r="H27" s="71"/>
      <c r="I27" s="72" t="str">
        <f aca="false">IF(OR(G27="",H27=""),"",SUM(G27*H27))</f>
        <v/>
      </c>
      <c r="J27" s="69"/>
    </row>
    <row r="28" customFormat="false" ht="15.75" hidden="false" customHeight="true" outlineLevel="0" collapsed="false">
      <c r="A28" s="62" t="n">
        <v>26</v>
      </c>
      <c r="B28" s="62" t="s">
        <v>171</v>
      </c>
      <c r="C28" s="64"/>
      <c r="D28" s="74"/>
      <c r="E28" s="73"/>
      <c r="F28" s="70" t="str">
        <f aca="false">IF(ISBLANK(tbl_PCR[[#This Row],[sWGA identifier]]),"",_xlfn.CONCAT(exp_id,"_",tbl_PCR[[#This Row],[Well]]))</f>
        <v/>
      </c>
      <c r="G28" s="71"/>
      <c r="H28" s="71"/>
      <c r="I28" s="72" t="str">
        <f aca="false">IF(OR(G28="",H28=""),"",SUM(G28*H28))</f>
        <v/>
      </c>
      <c r="J28" s="69"/>
    </row>
    <row r="29" customFormat="false" ht="15.75" hidden="false" customHeight="true" outlineLevel="0" collapsed="false">
      <c r="A29" s="62" t="n">
        <v>27</v>
      </c>
      <c r="B29" s="62" t="s">
        <v>172</v>
      </c>
      <c r="C29" s="64"/>
      <c r="D29" s="74"/>
      <c r="E29" s="73"/>
      <c r="F29" s="70" t="str">
        <f aca="false">IF(ISBLANK(tbl_PCR[[#This Row],[sWGA identifier]]),"",_xlfn.CONCAT(exp_id,"_",tbl_PCR[[#This Row],[Well]]))</f>
        <v/>
      </c>
      <c r="G29" s="71"/>
      <c r="H29" s="71"/>
      <c r="I29" s="72" t="str">
        <f aca="false">IF(OR(G29="",H29=""),"",SUM(G29*H29))</f>
        <v/>
      </c>
      <c r="J29" s="69"/>
    </row>
    <row r="30" customFormat="false" ht="15.75" hidden="false" customHeight="true" outlineLevel="0" collapsed="false">
      <c r="A30" s="62" t="n">
        <v>28</v>
      </c>
      <c r="B30" s="62" t="s">
        <v>173</v>
      </c>
      <c r="C30" s="64"/>
      <c r="D30" s="74"/>
      <c r="E30" s="73"/>
      <c r="F30" s="70" t="str">
        <f aca="false">IF(ISBLANK(tbl_PCR[[#This Row],[sWGA identifier]]),"",_xlfn.CONCAT(exp_id,"_",tbl_PCR[[#This Row],[Well]]))</f>
        <v/>
      </c>
      <c r="G30" s="71"/>
      <c r="H30" s="71"/>
      <c r="I30" s="72" t="str">
        <f aca="false">IF(OR(G30="",H30=""),"",SUM(G30*H30))</f>
        <v/>
      </c>
      <c r="J30" s="69"/>
    </row>
    <row r="31" customFormat="false" ht="15.75" hidden="false" customHeight="true" outlineLevel="0" collapsed="false">
      <c r="A31" s="62" t="n">
        <v>29</v>
      </c>
      <c r="B31" s="62" t="s">
        <v>174</v>
      </c>
      <c r="C31" s="64"/>
      <c r="D31" s="74"/>
      <c r="E31" s="73"/>
      <c r="F31" s="70" t="str">
        <f aca="false">IF(ISBLANK(tbl_PCR[[#This Row],[sWGA identifier]]),"",_xlfn.CONCAT(exp_id,"_",tbl_PCR[[#This Row],[Well]]))</f>
        <v/>
      </c>
      <c r="G31" s="71"/>
      <c r="H31" s="71"/>
      <c r="I31" s="72" t="str">
        <f aca="false">IF(OR(G31="",H31=""),"",SUM(G31*H31))</f>
        <v/>
      </c>
      <c r="J31" s="69"/>
    </row>
    <row r="32" customFormat="false" ht="15.75" hidden="false" customHeight="true" outlineLevel="0" collapsed="false">
      <c r="A32" s="62" t="n">
        <v>30</v>
      </c>
      <c r="B32" s="62" t="s">
        <v>175</v>
      </c>
      <c r="C32" s="64"/>
      <c r="D32" s="74"/>
      <c r="E32" s="73"/>
      <c r="F32" s="70" t="str">
        <f aca="false">IF(ISBLANK(tbl_PCR[[#This Row],[sWGA identifier]]),"",_xlfn.CONCAT(exp_id,"_",tbl_PCR[[#This Row],[Well]]))</f>
        <v/>
      </c>
      <c r="G32" s="71"/>
      <c r="H32" s="71"/>
      <c r="I32" s="72" t="str">
        <f aca="false">IF(OR(G32="",H32=""),"",SUM(G32*H32))</f>
        <v/>
      </c>
      <c r="J32" s="69"/>
    </row>
    <row r="33" customFormat="false" ht="15.75" hidden="false" customHeight="true" outlineLevel="0" collapsed="false">
      <c r="A33" s="62" t="n">
        <v>31</v>
      </c>
      <c r="B33" s="62" t="s">
        <v>176</v>
      </c>
      <c r="C33" s="64"/>
      <c r="D33" s="74"/>
      <c r="E33" s="73"/>
      <c r="F33" s="70" t="str">
        <f aca="false">IF(ISBLANK(tbl_PCR[[#This Row],[sWGA identifier]]),"",_xlfn.CONCAT(exp_id,"_",tbl_PCR[[#This Row],[Well]]))</f>
        <v/>
      </c>
      <c r="G33" s="71"/>
      <c r="H33" s="71"/>
      <c r="I33" s="72" t="str">
        <f aca="false">IF(OR(G33="",H33=""),"",SUM(G33*H33))</f>
        <v/>
      </c>
      <c r="J33" s="69"/>
    </row>
    <row r="34" customFormat="false" ht="15.75" hidden="false" customHeight="true" outlineLevel="0" collapsed="false">
      <c r="A34" s="62" t="n">
        <v>32</v>
      </c>
      <c r="B34" s="62" t="s">
        <v>177</v>
      </c>
      <c r="C34" s="64"/>
      <c r="D34" s="74"/>
      <c r="E34" s="73"/>
      <c r="F34" s="70" t="str">
        <f aca="false">IF(ISBLANK(tbl_PCR[[#This Row],[sWGA identifier]]),"",_xlfn.CONCAT(exp_id,"_",tbl_PCR[[#This Row],[Well]]))</f>
        <v/>
      </c>
      <c r="G34" s="71"/>
      <c r="H34" s="71"/>
      <c r="I34" s="72" t="str">
        <f aca="false">IF(OR(G34="",H34=""),"",SUM(G34*H34))</f>
        <v/>
      </c>
      <c r="J34" s="69"/>
    </row>
    <row r="35" customFormat="false" ht="15.75" hidden="false" customHeight="true" outlineLevel="0" collapsed="false">
      <c r="A35" s="62" t="n">
        <v>33</v>
      </c>
      <c r="B35" s="62" t="s">
        <v>178</v>
      </c>
      <c r="C35" s="64"/>
      <c r="D35" s="74"/>
      <c r="E35" s="73"/>
      <c r="F35" s="70" t="str">
        <f aca="false">IF(ISBLANK(tbl_PCR[[#This Row],[sWGA identifier]]),"",_xlfn.CONCAT(exp_id,"_",tbl_PCR[[#This Row],[Well]]))</f>
        <v/>
      </c>
      <c r="G35" s="71"/>
      <c r="H35" s="71"/>
      <c r="I35" s="72" t="str">
        <f aca="false">IF(OR(G35="",H35=""),"",SUM(G35*H35))</f>
        <v/>
      </c>
      <c r="J35" s="69"/>
    </row>
    <row r="36" customFormat="false" ht="15.75" hidden="false" customHeight="true" outlineLevel="0" collapsed="false">
      <c r="A36" s="62" t="n">
        <v>34</v>
      </c>
      <c r="B36" s="62" t="s">
        <v>179</v>
      </c>
      <c r="C36" s="64"/>
      <c r="D36" s="74"/>
      <c r="E36" s="73"/>
      <c r="F36" s="70" t="str">
        <f aca="false">IF(ISBLANK(tbl_PCR[[#This Row],[sWGA identifier]]),"",_xlfn.CONCAT(exp_id,"_",tbl_PCR[[#This Row],[Well]]))</f>
        <v/>
      </c>
      <c r="G36" s="71"/>
      <c r="H36" s="71"/>
      <c r="I36" s="72" t="str">
        <f aca="false">IF(OR(G36="",H36=""),"",SUM(G36*H36))</f>
        <v/>
      </c>
      <c r="J36" s="69"/>
    </row>
    <row r="37" customFormat="false" ht="15.75" hidden="false" customHeight="true" outlineLevel="0" collapsed="false">
      <c r="A37" s="62" t="n">
        <v>35</v>
      </c>
      <c r="B37" s="62" t="s">
        <v>180</v>
      </c>
      <c r="C37" s="64"/>
      <c r="D37" s="74"/>
      <c r="E37" s="73"/>
      <c r="F37" s="70" t="str">
        <f aca="false">IF(ISBLANK(tbl_PCR[[#This Row],[sWGA identifier]]),"",_xlfn.CONCAT(exp_id,"_",tbl_PCR[[#This Row],[Well]]))</f>
        <v/>
      </c>
      <c r="G37" s="71"/>
      <c r="H37" s="71"/>
      <c r="I37" s="72" t="str">
        <f aca="false">IF(OR(G37="",H37=""),"",SUM(G37*H37))</f>
        <v/>
      </c>
      <c r="J37" s="69"/>
    </row>
    <row r="38" customFormat="false" ht="15.75" hidden="false" customHeight="true" outlineLevel="0" collapsed="false">
      <c r="A38" s="62" t="n">
        <v>36</v>
      </c>
      <c r="B38" s="62" t="s">
        <v>181</v>
      </c>
      <c r="C38" s="64"/>
      <c r="D38" s="74"/>
      <c r="E38" s="73"/>
      <c r="F38" s="70" t="str">
        <f aca="false">IF(ISBLANK(tbl_PCR[[#This Row],[sWGA identifier]]),"",_xlfn.CONCAT(exp_id,"_",tbl_PCR[[#This Row],[Well]]))</f>
        <v/>
      </c>
      <c r="G38" s="71"/>
      <c r="H38" s="71"/>
      <c r="I38" s="72" t="str">
        <f aca="false">IF(OR(G38="",H38=""),"",SUM(G38*H38))</f>
        <v/>
      </c>
      <c r="J38" s="69"/>
    </row>
    <row r="39" customFormat="false" ht="15.75" hidden="false" customHeight="true" outlineLevel="0" collapsed="false">
      <c r="A39" s="62" t="n">
        <v>37</v>
      </c>
      <c r="B39" s="62" t="s">
        <v>182</v>
      </c>
      <c r="C39" s="64"/>
      <c r="D39" s="74"/>
      <c r="E39" s="73"/>
      <c r="F39" s="70" t="str">
        <f aca="false">IF(ISBLANK(tbl_PCR[[#This Row],[sWGA identifier]]),"",_xlfn.CONCAT(exp_id,"_",tbl_PCR[[#This Row],[Well]]))</f>
        <v/>
      </c>
      <c r="G39" s="71"/>
      <c r="H39" s="71"/>
      <c r="I39" s="72" t="str">
        <f aca="false">IF(OR(G39="",H39=""),"",SUM(G39*H39))</f>
        <v/>
      </c>
      <c r="J39" s="69"/>
    </row>
    <row r="40" customFormat="false" ht="15.75" hidden="false" customHeight="true" outlineLevel="0" collapsed="false">
      <c r="A40" s="62" t="n">
        <v>38</v>
      </c>
      <c r="B40" s="62" t="s">
        <v>183</v>
      </c>
      <c r="C40" s="64"/>
      <c r="D40" s="74"/>
      <c r="E40" s="73"/>
      <c r="F40" s="70" t="str">
        <f aca="false">IF(ISBLANK(tbl_PCR[[#This Row],[sWGA identifier]]),"",_xlfn.CONCAT(exp_id,"_",tbl_PCR[[#This Row],[Well]]))</f>
        <v/>
      </c>
      <c r="G40" s="71"/>
      <c r="H40" s="71"/>
      <c r="I40" s="72" t="str">
        <f aca="false">IF(OR(G40="",H40=""),"",SUM(G40*H40))</f>
        <v/>
      </c>
      <c r="J40" s="69"/>
    </row>
    <row r="41" customFormat="false" ht="15.75" hidden="false" customHeight="true" outlineLevel="0" collapsed="false">
      <c r="A41" s="62" t="n">
        <v>39</v>
      </c>
      <c r="B41" s="62" t="s">
        <v>184</v>
      </c>
      <c r="C41" s="64"/>
      <c r="D41" s="74"/>
      <c r="E41" s="73"/>
      <c r="F41" s="70" t="str">
        <f aca="false">IF(ISBLANK(tbl_PCR[[#This Row],[sWGA identifier]]),"",_xlfn.CONCAT(exp_id,"_",tbl_PCR[[#This Row],[Well]]))</f>
        <v/>
      </c>
      <c r="G41" s="71"/>
      <c r="H41" s="71"/>
      <c r="I41" s="72" t="str">
        <f aca="false">IF(OR(G41="",H41=""),"",SUM(G41*H41))</f>
        <v/>
      </c>
      <c r="J41" s="69"/>
    </row>
    <row r="42" customFormat="false" ht="15.75" hidden="false" customHeight="true" outlineLevel="0" collapsed="false">
      <c r="A42" s="62" t="n">
        <v>40</v>
      </c>
      <c r="B42" s="62" t="s">
        <v>185</v>
      </c>
      <c r="C42" s="64"/>
      <c r="D42" s="74"/>
      <c r="E42" s="73"/>
      <c r="F42" s="70" t="str">
        <f aca="false">IF(ISBLANK(tbl_PCR[[#This Row],[sWGA identifier]]),"",_xlfn.CONCAT(exp_id,"_",tbl_PCR[[#This Row],[Well]]))</f>
        <v/>
      </c>
      <c r="G42" s="71"/>
      <c r="H42" s="71"/>
      <c r="I42" s="72" t="str">
        <f aca="false">IF(OR(G42="",H42=""),"",SUM(G42*H42))</f>
        <v/>
      </c>
      <c r="J42" s="69"/>
    </row>
    <row r="43" customFormat="false" ht="15.75" hidden="false" customHeight="true" outlineLevel="0" collapsed="false">
      <c r="A43" s="62" t="n">
        <v>41</v>
      </c>
      <c r="B43" s="62" t="s">
        <v>186</v>
      </c>
      <c r="C43" s="64"/>
      <c r="D43" s="74"/>
      <c r="E43" s="73"/>
      <c r="F43" s="70" t="str">
        <f aca="false">IF(ISBLANK(tbl_PCR[[#This Row],[sWGA identifier]]),"",_xlfn.CONCAT(exp_id,"_",tbl_PCR[[#This Row],[Well]]))</f>
        <v/>
      </c>
      <c r="G43" s="71"/>
      <c r="H43" s="71"/>
      <c r="I43" s="72" t="str">
        <f aca="false">IF(OR(G43="",H43=""),"",SUM(G43*H43))</f>
        <v/>
      </c>
      <c r="J43" s="69"/>
    </row>
    <row r="44" customFormat="false" ht="15.75" hidden="false" customHeight="true" outlineLevel="0" collapsed="false">
      <c r="A44" s="62" t="n">
        <v>42</v>
      </c>
      <c r="B44" s="62" t="s">
        <v>187</v>
      </c>
      <c r="C44" s="64"/>
      <c r="D44" s="74"/>
      <c r="E44" s="73"/>
      <c r="F44" s="70" t="str">
        <f aca="false">IF(ISBLANK(tbl_PCR[[#This Row],[sWGA identifier]]),"",_xlfn.CONCAT(exp_id,"_",tbl_PCR[[#This Row],[Well]]))</f>
        <v/>
      </c>
      <c r="G44" s="71"/>
      <c r="H44" s="71"/>
      <c r="I44" s="72" t="str">
        <f aca="false">IF(OR(G44="",H44=""),"",SUM(G44*H44))</f>
        <v/>
      </c>
      <c r="J44" s="69"/>
    </row>
    <row r="45" customFormat="false" ht="15.75" hidden="false" customHeight="true" outlineLevel="0" collapsed="false">
      <c r="A45" s="62" t="n">
        <v>43</v>
      </c>
      <c r="B45" s="62" t="s">
        <v>188</v>
      </c>
      <c r="C45" s="64"/>
      <c r="D45" s="74"/>
      <c r="E45" s="73"/>
      <c r="F45" s="70" t="str">
        <f aca="false">IF(ISBLANK(tbl_PCR[[#This Row],[sWGA identifier]]),"",_xlfn.CONCAT(exp_id,"_",tbl_PCR[[#This Row],[Well]]))</f>
        <v/>
      </c>
      <c r="G45" s="71"/>
      <c r="H45" s="71"/>
      <c r="I45" s="72" t="str">
        <f aca="false">IF(OR(G45="",H45=""),"",SUM(G45*H45))</f>
        <v/>
      </c>
      <c r="J45" s="69"/>
    </row>
    <row r="46" customFormat="false" ht="15.75" hidden="false" customHeight="true" outlineLevel="0" collapsed="false">
      <c r="A46" s="62" t="n">
        <v>44</v>
      </c>
      <c r="B46" s="62" t="s">
        <v>189</v>
      </c>
      <c r="C46" s="64"/>
      <c r="D46" s="74"/>
      <c r="E46" s="73"/>
      <c r="F46" s="70" t="str">
        <f aca="false">IF(ISBLANK(tbl_PCR[[#This Row],[sWGA identifier]]),"",_xlfn.CONCAT(exp_id,"_",tbl_PCR[[#This Row],[Well]]))</f>
        <v/>
      </c>
      <c r="G46" s="71"/>
      <c r="H46" s="71"/>
      <c r="I46" s="72" t="str">
        <f aca="false">IF(OR(G46="",H46=""),"",SUM(G46*H46))</f>
        <v/>
      </c>
      <c r="J46" s="69"/>
    </row>
    <row r="47" customFormat="false" ht="15.75" hidden="false" customHeight="true" outlineLevel="0" collapsed="false">
      <c r="A47" s="62" t="n">
        <v>45</v>
      </c>
      <c r="B47" s="62" t="s">
        <v>190</v>
      </c>
      <c r="C47" s="64"/>
      <c r="D47" s="74"/>
      <c r="E47" s="73"/>
      <c r="F47" s="70" t="str">
        <f aca="false">IF(ISBLANK(tbl_PCR[[#This Row],[sWGA identifier]]),"",_xlfn.CONCAT(exp_id,"_",tbl_PCR[[#This Row],[Well]]))</f>
        <v/>
      </c>
      <c r="G47" s="71"/>
      <c r="H47" s="71"/>
      <c r="I47" s="72" t="str">
        <f aca="false">IF(OR(G47="",H47=""),"",SUM(G47*H47))</f>
        <v/>
      </c>
      <c r="J47" s="69"/>
    </row>
    <row r="48" customFormat="false" ht="15.75" hidden="false" customHeight="true" outlineLevel="0" collapsed="false">
      <c r="A48" s="62" t="n">
        <v>46</v>
      </c>
      <c r="B48" s="62" t="s">
        <v>191</v>
      </c>
      <c r="C48" s="64"/>
      <c r="D48" s="74"/>
      <c r="E48" s="73"/>
      <c r="F48" s="70" t="str">
        <f aca="false">IF(ISBLANK(tbl_PCR[[#This Row],[sWGA identifier]]),"",_xlfn.CONCAT(exp_id,"_",tbl_PCR[[#This Row],[Well]]))</f>
        <v/>
      </c>
      <c r="G48" s="71"/>
      <c r="H48" s="71"/>
      <c r="I48" s="72" t="str">
        <f aca="false">IF(OR(G48="",H48=""),"",SUM(G48*H48))</f>
        <v/>
      </c>
      <c r="J48" s="69"/>
    </row>
    <row r="49" customFormat="false" ht="15.75" hidden="false" customHeight="true" outlineLevel="0" collapsed="false">
      <c r="A49" s="62" t="n">
        <v>47</v>
      </c>
      <c r="B49" s="62" t="s">
        <v>192</v>
      </c>
      <c r="C49" s="64"/>
      <c r="D49" s="74"/>
      <c r="E49" s="73"/>
      <c r="F49" s="70" t="str">
        <f aca="false">IF(ISBLANK(tbl_PCR[[#This Row],[sWGA identifier]]),"",_xlfn.CONCAT(exp_id,"_",tbl_PCR[[#This Row],[Well]]))</f>
        <v/>
      </c>
      <c r="G49" s="71"/>
      <c r="H49" s="71"/>
      <c r="I49" s="72" t="str">
        <f aca="false">IF(OR(G49="",H49=""),"",SUM(G49*H49))</f>
        <v/>
      </c>
      <c r="J49" s="69"/>
    </row>
    <row r="50" customFormat="false" ht="15.75" hidden="false" customHeight="true" outlineLevel="0" collapsed="false">
      <c r="A50" s="62" t="n">
        <v>48</v>
      </c>
      <c r="B50" s="62" t="s">
        <v>193</v>
      </c>
      <c r="C50" s="64"/>
      <c r="D50" s="74"/>
      <c r="E50" s="73"/>
      <c r="F50" s="70" t="str">
        <f aca="false">IF(ISBLANK(tbl_PCR[[#This Row],[sWGA identifier]]),"",_xlfn.CONCAT(exp_id,"_",tbl_PCR[[#This Row],[Well]]))</f>
        <v/>
      </c>
      <c r="G50" s="71"/>
      <c r="H50" s="71"/>
      <c r="I50" s="72" t="str">
        <f aca="false">IF(OR(G50="",H50=""),"",SUM(G50*H50))</f>
        <v/>
      </c>
      <c r="J50" s="69"/>
    </row>
    <row r="51" customFormat="false" ht="15.75" hidden="false" customHeight="true" outlineLevel="0" collapsed="false">
      <c r="A51" s="62" t="n">
        <v>49</v>
      </c>
      <c r="B51" s="62" t="s">
        <v>194</v>
      </c>
      <c r="C51" s="64"/>
      <c r="D51" s="74"/>
      <c r="E51" s="73"/>
      <c r="F51" s="70" t="str">
        <f aca="false">IF(ISBLANK(tbl_PCR[[#This Row],[sWGA identifier]]),"",_xlfn.CONCAT(exp_id,"_",tbl_PCR[[#This Row],[Well]]))</f>
        <v/>
      </c>
      <c r="G51" s="71"/>
      <c r="H51" s="71"/>
      <c r="I51" s="72" t="str">
        <f aca="false">IF(OR(G51="",H51=""),"",SUM(G51*H51))</f>
        <v/>
      </c>
      <c r="J51" s="69"/>
    </row>
    <row r="52" customFormat="false" ht="15.75" hidden="false" customHeight="true" outlineLevel="0" collapsed="false">
      <c r="A52" s="62" t="n">
        <v>50</v>
      </c>
      <c r="B52" s="62" t="s">
        <v>195</v>
      </c>
      <c r="C52" s="64"/>
      <c r="D52" s="74"/>
      <c r="E52" s="73"/>
      <c r="F52" s="70" t="str">
        <f aca="false">IF(ISBLANK(tbl_PCR[[#This Row],[sWGA identifier]]),"",_xlfn.CONCAT(exp_id,"_",tbl_PCR[[#This Row],[Well]]))</f>
        <v/>
      </c>
      <c r="G52" s="71"/>
      <c r="H52" s="71"/>
      <c r="I52" s="72" t="str">
        <f aca="false">IF(OR(G52="",H52=""),"",SUM(G52*H52))</f>
        <v/>
      </c>
      <c r="J52" s="69"/>
    </row>
    <row r="53" customFormat="false" ht="15.75" hidden="false" customHeight="true" outlineLevel="0" collapsed="false">
      <c r="A53" s="62" t="n">
        <v>51</v>
      </c>
      <c r="B53" s="62" t="s">
        <v>196</v>
      </c>
      <c r="C53" s="64"/>
      <c r="D53" s="74"/>
      <c r="E53" s="73"/>
      <c r="F53" s="70" t="str">
        <f aca="false">IF(ISBLANK(tbl_PCR[[#This Row],[sWGA identifier]]),"",_xlfn.CONCAT(exp_id,"_",tbl_PCR[[#This Row],[Well]]))</f>
        <v/>
      </c>
      <c r="G53" s="71"/>
      <c r="H53" s="71"/>
      <c r="I53" s="72" t="str">
        <f aca="false">IF(OR(G53="",H53=""),"",SUM(G53*H53))</f>
        <v/>
      </c>
      <c r="J53" s="69"/>
    </row>
    <row r="54" customFormat="false" ht="15.75" hidden="false" customHeight="true" outlineLevel="0" collapsed="false">
      <c r="A54" s="62" t="n">
        <v>52</v>
      </c>
      <c r="B54" s="62" t="s">
        <v>197</v>
      </c>
      <c r="C54" s="64"/>
      <c r="D54" s="74"/>
      <c r="E54" s="73"/>
      <c r="F54" s="70" t="str">
        <f aca="false">IF(ISBLANK(tbl_PCR[[#This Row],[sWGA identifier]]),"",_xlfn.CONCAT(exp_id,"_",tbl_PCR[[#This Row],[Well]]))</f>
        <v/>
      </c>
      <c r="G54" s="71"/>
      <c r="H54" s="71"/>
      <c r="I54" s="72" t="str">
        <f aca="false">IF(OR(G54="",H54=""),"",SUM(G54*H54))</f>
        <v/>
      </c>
      <c r="J54" s="69"/>
    </row>
    <row r="55" customFormat="false" ht="15.75" hidden="false" customHeight="true" outlineLevel="0" collapsed="false">
      <c r="A55" s="62" t="n">
        <v>53</v>
      </c>
      <c r="B55" s="62" t="s">
        <v>198</v>
      </c>
      <c r="C55" s="64"/>
      <c r="D55" s="74"/>
      <c r="E55" s="73"/>
      <c r="F55" s="70" t="str">
        <f aca="false">IF(ISBLANK(tbl_PCR[[#This Row],[sWGA identifier]]),"",_xlfn.CONCAT(exp_id,"_",tbl_PCR[[#This Row],[Well]]))</f>
        <v/>
      </c>
      <c r="G55" s="71"/>
      <c r="H55" s="71"/>
      <c r="I55" s="72" t="str">
        <f aca="false">IF(OR(G55="",H55=""),"",SUM(G55*H55))</f>
        <v/>
      </c>
      <c r="J55" s="69"/>
    </row>
    <row r="56" customFormat="false" ht="15.75" hidden="false" customHeight="true" outlineLevel="0" collapsed="false">
      <c r="A56" s="62" t="n">
        <v>54</v>
      </c>
      <c r="B56" s="62" t="s">
        <v>199</v>
      </c>
      <c r="C56" s="64"/>
      <c r="D56" s="74"/>
      <c r="E56" s="73"/>
      <c r="F56" s="70" t="str">
        <f aca="false">IF(ISBLANK(tbl_PCR[[#This Row],[sWGA identifier]]),"",_xlfn.CONCAT(exp_id,"_",tbl_PCR[[#This Row],[Well]]))</f>
        <v/>
      </c>
      <c r="G56" s="71"/>
      <c r="H56" s="71"/>
      <c r="I56" s="72" t="str">
        <f aca="false">IF(OR(G56="",H56=""),"",SUM(G56*H56))</f>
        <v/>
      </c>
      <c r="J56" s="69"/>
    </row>
    <row r="57" customFormat="false" ht="15.75" hidden="false" customHeight="true" outlineLevel="0" collapsed="false">
      <c r="A57" s="62" t="n">
        <v>55</v>
      </c>
      <c r="B57" s="62" t="s">
        <v>200</v>
      </c>
      <c r="C57" s="64"/>
      <c r="D57" s="74"/>
      <c r="E57" s="73"/>
      <c r="F57" s="70" t="str">
        <f aca="false">IF(ISBLANK(tbl_PCR[[#This Row],[sWGA identifier]]),"",_xlfn.CONCAT(exp_id,"_",tbl_PCR[[#This Row],[Well]]))</f>
        <v/>
      </c>
      <c r="G57" s="71"/>
      <c r="H57" s="71"/>
      <c r="I57" s="72" t="str">
        <f aca="false">IF(OR(G57="",H57=""),"",SUM(G57*H57))</f>
        <v/>
      </c>
      <c r="J57" s="69"/>
    </row>
    <row r="58" customFormat="false" ht="15.75" hidden="false" customHeight="true" outlineLevel="0" collapsed="false">
      <c r="A58" s="62" t="n">
        <v>56</v>
      </c>
      <c r="B58" s="62" t="s">
        <v>201</v>
      </c>
      <c r="C58" s="64"/>
      <c r="D58" s="74"/>
      <c r="E58" s="73"/>
      <c r="F58" s="70" t="str">
        <f aca="false">IF(ISBLANK(tbl_PCR[[#This Row],[sWGA identifier]]),"",_xlfn.CONCAT(exp_id,"_",tbl_PCR[[#This Row],[Well]]))</f>
        <v/>
      </c>
      <c r="G58" s="71"/>
      <c r="H58" s="71"/>
      <c r="I58" s="72" t="str">
        <f aca="false">IF(OR(G58="",H58=""),"",SUM(G58*H58))</f>
        <v/>
      </c>
      <c r="J58" s="69"/>
    </row>
    <row r="59" customFormat="false" ht="15.75" hidden="false" customHeight="true" outlineLevel="0" collapsed="false">
      <c r="A59" s="62" t="n">
        <v>57</v>
      </c>
      <c r="B59" s="62" t="s">
        <v>202</v>
      </c>
      <c r="C59" s="64"/>
      <c r="D59" s="74"/>
      <c r="E59" s="73"/>
      <c r="F59" s="70" t="str">
        <f aca="false">IF(ISBLANK(tbl_PCR[[#This Row],[sWGA identifier]]),"",_xlfn.CONCAT(exp_id,"_",tbl_PCR[[#This Row],[Well]]))</f>
        <v/>
      </c>
      <c r="G59" s="71"/>
      <c r="H59" s="71"/>
      <c r="I59" s="72" t="str">
        <f aca="false">IF(OR(G59="",H59=""),"",SUM(G59*H59))</f>
        <v/>
      </c>
      <c r="J59" s="69"/>
    </row>
    <row r="60" customFormat="false" ht="15.75" hidden="false" customHeight="true" outlineLevel="0" collapsed="false">
      <c r="A60" s="62" t="n">
        <v>58</v>
      </c>
      <c r="B60" s="62" t="s">
        <v>203</v>
      </c>
      <c r="C60" s="64"/>
      <c r="D60" s="74"/>
      <c r="E60" s="73"/>
      <c r="F60" s="70" t="str">
        <f aca="false">IF(ISBLANK(tbl_PCR[[#This Row],[sWGA identifier]]),"",_xlfn.CONCAT(exp_id,"_",tbl_PCR[[#This Row],[Well]]))</f>
        <v/>
      </c>
      <c r="G60" s="71"/>
      <c r="H60" s="71"/>
      <c r="I60" s="72" t="str">
        <f aca="false">IF(OR(G60="",H60=""),"",SUM(G60*H60))</f>
        <v/>
      </c>
      <c r="J60" s="69"/>
    </row>
    <row r="61" customFormat="false" ht="15.75" hidden="false" customHeight="true" outlineLevel="0" collapsed="false">
      <c r="A61" s="62" t="n">
        <v>59</v>
      </c>
      <c r="B61" s="62" t="s">
        <v>204</v>
      </c>
      <c r="C61" s="64"/>
      <c r="D61" s="74"/>
      <c r="E61" s="73"/>
      <c r="F61" s="70" t="str">
        <f aca="false">IF(ISBLANK(tbl_PCR[[#This Row],[sWGA identifier]]),"",_xlfn.CONCAT(exp_id,"_",tbl_PCR[[#This Row],[Well]]))</f>
        <v/>
      </c>
      <c r="G61" s="71"/>
      <c r="H61" s="71"/>
      <c r="I61" s="72" t="str">
        <f aca="false">IF(OR(G61="",H61=""),"",SUM(G61*H61))</f>
        <v/>
      </c>
      <c r="J61" s="69"/>
    </row>
    <row r="62" customFormat="false" ht="15.75" hidden="false" customHeight="true" outlineLevel="0" collapsed="false">
      <c r="A62" s="62" t="n">
        <v>60</v>
      </c>
      <c r="B62" s="62" t="s">
        <v>205</v>
      </c>
      <c r="C62" s="64"/>
      <c r="D62" s="74"/>
      <c r="E62" s="73"/>
      <c r="F62" s="70" t="str">
        <f aca="false">IF(ISBLANK(tbl_PCR[[#This Row],[sWGA identifier]]),"",_xlfn.CONCAT(exp_id,"_",tbl_PCR[[#This Row],[Well]]))</f>
        <v/>
      </c>
      <c r="G62" s="71"/>
      <c r="H62" s="71"/>
      <c r="I62" s="72" t="str">
        <f aca="false">IF(OR(G62="",H62=""),"",SUM(G62*H62))</f>
        <v/>
      </c>
      <c r="J62" s="69"/>
    </row>
    <row r="63" customFormat="false" ht="15.75" hidden="false" customHeight="true" outlineLevel="0" collapsed="false">
      <c r="A63" s="62" t="n">
        <v>61</v>
      </c>
      <c r="B63" s="62" t="s">
        <v>206</v>
      </c>
      <c r="C63" s="64"/>
      <c r="D63" s="74"/>
      <c r="E63" s="73"/>
      <c r="F63" s="70" t="str">
        <f aca="false">IF(ISBLANK(tbl_PCR[[#This Row],[sWGA identifier]]),"",_xlfn.CONCAT(exp_id,"_",tbl_PCR[[#This Row],[Well]]))</f>
        <v/>
      </c>
      <c r="G63" s="71"/>
      <c r="H63" s="71"/>
      <c r="I63" s="72" t="str">
        <f aca="false">IF(OR(G63="",H63=""),"",SUM(G63*H63))</f>
        <v/>
      </c>
      <c r="J63" s="69"/>
    </row>
    <row r="64" customFormat="false" ht="15.75" hidden="false" customHeight="true" outlineLevel="0" collapsed="false">
      <c r="A64" s="62" t="n">
        <v>62</v>
      </c>
      <c r="B64" s="62" t="s">
        <v>207</v>
      </c>
      <c r="C64" s="64"/>
      <c r="D64" s="74"/>
      <c r="E64" s="73"/>
      <c r="F64" s="70" t="str">
        <f aca="false">IF(ISBLANK(tbl_PCR[[#This Row],[sWGA identifier]]),"",_xlfn.CONCAT(exp_id,"_",tbl_PCR[[#This Row],[Well]]))</f>
        <v/>
      </c>
      <c r="G64" s="71"/>
      <c r="H64" s="71"/>
      <c r="I64" s="72" t="str">
        <f aca="false">IF(OR(G64="",H64=""),"",SUM(G64*H64))</f>
        <v/>
      </c>
      <c r="J64" s="69"/>
    </row>
    <row r="65" customFormat="false" ht="15.75" hidden="false" customHeight="true" outlineLevel="0" collapsed="false">
      <c r="A65" s="62" t="n">
        <v>63</v>
      </c>
      <c r="B65" s="62" t="s">
        <v>208</v>
      </c>
      <c r="C65" s="64"/>
      <c r="D65" s="74"/>
      <c r="E65" s="73"/>
      <c r="F65" s="70" t="str">
        <f aca="false">IF(ISBLANK(tbl_PCR[[#This Row],[sWGA identifier]]),"",_xlfn.CONCAT(exp_id,"_",tbl_PCR[[#This Row],[Well]]))</f>
        <v/>
      </c>
      <c r="G65" s="71"/>
      <c r="H65" s="71"/>
      <c r="I65" s="72" t="str">
        <f aca="false">IF(OR(G65="",H65=""),"",SUM(G65*H65))</f>
        <v/>
      </c>
      <c r="J65" s="69"/>
    </row>
    <row r="66" customFormat="false" ht="15.75" hidden="false" customHeight="true" outlineLevel="0" collapsed="false">
      <c r="A66" s="62" t="n">
        <v>64</v>
      </c>
      <c r="B66" s="62" t="s">
        <v>209</v>
      </c>
      <c r="C66" s="64"/>
      <c r="D66" s="74"/>
      <c r="E66" s="73"/>
      <c r="F66" s="70" t="str">
        <f aca="false">IF(ISBLANK(tbl_PCR[[#This Row],[sWGA identifier]]),"",_xlfn.CONCAT(exp_id,"_",tbl_PCR[[#This Row],[Well]]))</f>
        <v/>
      </c>
      <c r="G66" s="71"/>
      <c r="H66" s="71"/>
      <c r="I66" s="72" t="str">
        <f aca="false">IF(OR(G66="",H66=""),"",SUM(G66*H66))</f>
        <v/>
      </c>
      <c r="J66" s="69"/>
    </row>
    <row r="67" customFormat="false" ht="15.75" hidden="false" customHeight="true" outlineLevel="0" collapsed="false">
      <c r="A67" s="62" t="n">
        <v>65</v>
      </c>
      <c r="B67" s="62" t="s">
        <v>210</v>
      </c>
      <c r="C67" s="64"/>
      <c r="D67" s="74"/>
      <c r="E67" s="73"/>
      <c r="F67" s="70" t="str">
        <f aca="false">IF(ISBLANK(tbl_PCR[[#This Row],[sWGA identifier]]),"",_xlfn.CONCAT(exp_id,"_",tbl_PCR[[#This Row],[Well]]))</f>
        <v/>
      </c>
      <c r="G67" s="71"/>
      <c r="H67" s="71"/>
      <c r="I67" s="72" t="str">
        <f aca="false">IF(OR(G67="",H67=""),"",SUM(G67*H67))</f>
        <v/>
      </c>
      <c r="J67" s="69"/>
    </row>
    <row r="68" customFormat="false" ht="15.75" hidden="false" customHeight="true" outlineLevel="0" collapsed="false">
      <c r="A68" s="62" t="n">
        <v>66</v>
      </c>
      <c r="B68" s="62" t="s">
        <v>211</v>
      </c>
      <c r="C68" s="64"/>
      <c r="D68" s="74"/>
      <c r="E68" s="73"/>
      <c r="F68" s="70" t="str">
        <f aca="false">IF(ISBLANK(tbl_PCR[[#This Row],[sWGA identifier]]),"",_xlfn.CONCAT(exp_id,"_",tbl_PCR[[#This Row],[Well]]))</f>
        <v/>
      </c>
      <c r="G68" s="71"/>
      <c r="H68" s="71"/>
      <c r="I68" s="72" t="str">
        <f aca="false">IF(OR(G68="",H68=""),"",SUM(G68*H68))</f>
        <v/>
      </c>
      <c r="J68" s="69"/>
    </row>
    <row r="69" customFormat="false" ht="15.75" hidden="false" customHeight="true" outlineLevel="0" collapsed="false">
      <c r="A69" s="62" t="n">
        <v>67</v>
      </c>
      <c r="B69" s="62" t="s">
        <v>212</v>
      </c>
      <c r="C69" s="64"/>
      <c r="D69" s="74"/>
      <c r="E69" s="73"/>
      <c r="F69" s="70" t="str">
        <f aca="false">IF(ISBLANK(tbl_PCR[[#This Row],[sWGA identifier]]),"",_xlfn.CONCAT(exp_id,"_",tbl_PCR[[#This Row],[Well]]))</f>
        <v/>
      </c>
      <c r="G69" s="71"/>
      <c r="H69" s="71"/>
      <c r="I69" s="72" t="str">
        <f aca="false">IF(OR(G69="",H69=""),"",SUM(G69*H69))</f>
        <v/>
      </c>
      <c r="J69" s="69"/>
    </row>
    <row r="70" customFormat="false" ht="15.75" hidden="false" customHeight="true" outlineLevel="0" collapsed="false">
      <c r="A70" s="62" t="n">
        <v>68</v>
      </c>
      <c r="B70" s="62" t="s">
        <v>213</v>
      </c>
      <c r="C70" s="64"/>
      <c r="D70" s="74"/>
      <c r="E70" s="73"/>
      <c r="F70" s="70" t="str">
        <f aca="false">IF(ISBLANK(tbl_PCR[[#This Row],[sWGA identifier]]),"",_xlfn.CONCAT(exp_id,"_",tbl_PCR[[#This Row],[Well]]))</f>
        <v/>
      </c>
      <c r="G70" s="71"/>
      <c r="H70" s="71"/>
      <c r="I70" s="72" t="str">
        <f aca="false">IF(OR(G70="",H70=""),"",SUM(G70*H70))</f>
        <v/>
      </c>
      <c r="J70" s="69"/>
    </row>
    <row r="71" customFormat="false" ht="15.75" hidden="false" customHeight="true" outlineLevel="0" collapsed="false">
      <c r="A71" s="62" t="n">
        <v>69</v>
      </c>
      <c r="B71" s="62" t="s">
        <v>214</v>
      </c>
      <c r="C71" s="64"/>
      <c r="D71" s="74"/>
      <c r="E71" s="73"/>
      <c r="F71" s="70" t="str">
        <f aca="false">IF(ISBLANK(tbl_PCR[[#This Row],[sWGA identifier]]),"",_xlfn.CONCAT(exp_id,"_",tbl_PCR[[#This Row],[Well]]))</f>
        <v/>
      </c>
      <c r="G71" s="71"/>
      <c r="H71" s="71"/>
      <c r="I71" s="72" t="str">
        <f aca="false">IF(OR(G71="",H71=""),"",SUM(G71*H71))</f>
        <v/>
      </c>
      <c r="J71" s="69"/>
    </row>
    <row r="72" customFormat="false" ht="15.75" hidden="false" customHeight="true" outlineLevel="0" collapsed="false">
      <c r="A72" s="62" t="n">
        <v>70</v>
      </c>
      <c r="B72" s="62" t="s">
        <v>215</v>
      </c>
      <c r="C72" s="64"/>
      <c r="D72" s="74"/>
      <c r="E72" s="73"/>
      <c r="F72" s="70" t="str">
        <f aca="false">IF(ISBLANK(tbl_PCR[[#This Row],[sWGA identifier]]),"",_xlfn.CONCAT(exp_id,"_",tbl_PCR[[#This Row],[Well]]))</f>
        <v/>
      </c>
      <c r="G72" s="71"/>
      <c r="H72" s="71"/>
      <c r="I72" s="72" t="str">
        <f aca="false">IF(OR(G72="",H72=""),"",SUM(G72*H72))</f>
        <v/>
      </c>
      <c r="J72" s="69"/>
    </row>
    <row r="73" customFormat="false" ht="15.75" hidden="false" customHeight="true" outlineLevel="0" collapsed="false">
      <c r="A73" s="62" t="n">
        <v>71</v>
      </c>
      <c r="B73" s="62" t="s">
        <v>216</v>
      </c>
      <c r="C73" s="64"/>
      <c r="D73" s="74"/>
      <c r="E73" s="73"/>
      <c r="F73" s="70" t="str">
        <f aca="false">IF(ISBLANK(tbl_PCR[[#This Row],[sWGA identifier]]),"",_xlfn.CONCAT(exp_id,"_",tbl_PCR[[#This Row],[Well]]))</f>
        <v/>
      </c>
      <c r="G73" s="71"/>
      <c r="H73" s="71"/>
      <c r="I73" s="72" t="str">
        <f aca="false">IF(OR(G73="",H73=""),"",SUM(G73*H73))</f>
        <v/>
      </c>
      <c r="J73" s="69"/>
    </row>
    <row r="74" customFormat="false" ht="15.75" hidden="false" customHeight="true" outlineLevel="0" collapsed="false">
      <c r="A74" s="62" t="n">
        <v>72</v>
      </c>
      <c r="B74" s="62" t="s">
        <v>217</v>
      </c>
      <c r="C74" s="64"/>
      <c r="D74" s="74"/>
      <c r="E74" s="73"/>
      <c r="F74" s="70" t="str">
        <f aca="false">IF(ISBLANK(tbl_PCR[[#This Row],[sWGA identifier]]),"",_xlfn.CONCAT(exp_id,"_",tbl_PCR[[#This Row],[Well]]))</f>
        <v/>
      </c>
      <c r="G74" s="71"/>
      <c r="H74" s="71"/>
      <c r="I74" s="72" t="str">
        <f aca="false">IF(OR(G74="",H74=""),"",SUM(G74*H74))</f>
        <v/>
      </c>
      <c r="J74" s="69"/>
    </row>
    <row r="75" customFormat="false" ht="15.75" hidden="false" customHeight="true" outlineLevel="0" collapsed="false">
      <c r="A75" s="62" t="n">
        <v>73</v>
      </c>
      <c r="B75" s="62" t="s">
        <v>218</v>
      </c>
      <c r="C75" s="64"/>
      <c r="D75" s="74"/>
      <c r="E75" s="73"/>
      <c r="F75" s="70" t="str">
        <f aca="false">IF(ISBLANK(tbl_PCR[[#This Row],[sWGA identifier]]),"",_xlfn.CONCAT(exp_id,"_",tbl_PCR[[#This Row],[Well]]))</f>
        <v/>
      </c>
      <c r="G75" s="71"/>
      <c r="H75" s="71"/>
      <c r="I75" s="72" t="str">
        <f aca="false">IF(OR(G75="",H75=""),"",SUM(G75*H75))</f>
        <v/>
      </c>
      <c r="J75" s="69"/>
    </row>
    <row r="76" customFormat="false" ht="15.75" hidden="false" customHeight="true" outlineLevel="0" collapsed="false">
      <c r="A76" s="62" t="n">
        <v>74</v>
      </c>
      <c r="B76" s="62" t="s">
        <v>219</v>
      </c>
      <c r="C76" s="64"/>
      <c r="D76" s="74"/>
      <c r="E76" s="73"/>
      <c r="F76" s="70" t="str">
        <f aca="false">IF(ISBLANK(tbl_PCR[[#This Row],[sWGA identifier]]),"",_xlfn.CONCAT(exp_id,"_",tbl_PCR[[#This Row],[Well]]))</f>
        <v/>
      </c>
      <c r="G76" s="71"/>
      <c r="H76" s="71"/>
      <c r="I76" s="72" t="str">
        <f aca="false">IF(OR(G76="",H76=""),"",SUM(G76*H76))</f>
        <v/>
      </c>
      <c r="J76" s="69"/>
    </row>
    <row r="77" customFormat="false" ht="15.75" hidden="false" customHeight="true" outlineLevel="0" collapsed="false">
      <c r="A77" s="62" t="n">
        <v>75</v>
      </c>
      <c r="B77" s="62" t="s">
        <v>220</v>
      </c>
      <c r="C77" s="64"/>
      <c r="D77" s="74"/>
      <c r="E77" s="73"/>
      <c r="F77" s="70" t="str">
        <f aca="false">IF(ISBLANK(tbl_PCR[[#This Row],[sWGA identifier]]),"",_xlfn.CONCAT(exp_id,"_",tbl_PCR[[#This Row],[Well]]))</f>
        <v/>
      </c>
      <c r="G77" s="71"/>
      <c r="H77" s="71"/>
      <c r="I77" s="72" t="str">
        <f aca="false">IF(OR(G77="",H77=""),"",SUM(G77*H77))</f>
        <v/>
      </c>
      <c r="J77" s="69"/>
    </row>
    <row r="78" customFormat="false" ht="15.75" hidden="false" customHeight="true" outlineLevel="0" collapsed="false">
      <c r="A78" s="62" t="n">
        <v>76</v>
      </c>
      <c r="B78" s="62" t="s">
        <v>221</v>
      </c>
      <c r="C78" s="64"/>
      <c r="D78" s="74"/>
      <c r="E78" s="73"/>
      <c r="F78" s="70" t="str">
        <f aca="false">IF(ISBLANK(tbl_PCR[[#This Row],[sWGA identifier]]),"",_xlfn.CONCAT(exp_id,"_",tbl_PCR[[#This Row],[Well]]))</f>
        <v/>
      </c>
      <c r="G78" s="71"/>
      <c r="H78" s="71"/>
      <c r="I78" s="72" t="str">
        <f aca="false">IF(OR(G78="",H78=""),"",SUM(G78*H78))</f>
        <v/>
      </c>
      <c r="J78" s="69"/>
    </row>
    <row r="79" customFormat="false" ht="15.75" hidden="false" customHeight="true" outlineLevel="0" collapsed="false">
      <c r="A79" s="62" t="n">
        <v>77</v>
      </c>
      <c r="B79" s="62" t="s">
        <v>222</v>
      </c>
      <c r="C79" s="64"/>
      <c r="D79" s="74"/>
      <c r="E79" s="73"/>
      <c r="F79" s="70" t="str">
        <f aca="false">IF(ISBLANK(tbl_PCR[[#This Row],[sWGA identifier]]),"",_xlfn.CONCAT(exp_id,"_",tbl_PCR[[#This Row],[Well]]))</f>
        <v/>
      </c>
      <c r="G79" s="71"/>
      <c r="H79" s="71"/>
      <c r="I79" s="72" t="str">
        <f aca="false">IF(OR(G79="",H79=""),"",SUM(G79*H79))</f>
        <v/>
      </c>
      <c r="J79" s="69"/>
    </row>
    <row r="80" customFormat="false" ht="15.75" hidden="false" customHeight="true" outlineLevel="0" collapsed="false">
      <c r="A80" s="62" t="n">
        <v>78</v>
      </c>
      <c r="B80" s="62" t="s">
        <v>223</v>
      </c>
      <c r="C80" s="64"/>
      <c r="D80" s="74"/>
      <c r="E80" s="73"/>
      <c r="F80" s="70" t="str">
        <f aca="false">IF(ISBLANK(tbl_PCR[[#This Row],[sWGA identifier]]),"",_xlfn.CONCAT(exp_id,"_",tbl_PCR[[#This Row],[Well]]))</f>
        <v/>
      </c>
      <c r="G80" s="71"/>
      <c r="H80" s="71"/>
      <c r="I80" s="72" t="str">
        <f aca="false">IF(OR(G80="",H80=""),"",SUM(G80*H80))</f>
        <v/>
      </c>
      <c r="J80" s="69"/>
    </row>
    <row r="81" customFormat="false" ht="15.75" hidden="false" customHeight="true" outlineLevel="0" collapsed="false">
      <c r="A81" s="62" t="n">
        <v>79</v>
      </c>
      <c r="B81" s="62" t="s">
        <v>224</v>
      </c>
      <c r="C81" s="64"/>
      <c r="D81" s="74"/>
      <c r="E81" s="73"/>
      <c r="F81" s="70" t="str">
        <f aca="false">IF(ISBLANK(tbl_PCR[[#This Row],[sWGA identifier]]),"",_xlfn.CONCAT(exp_id,"_",tbl_PCR[[#This Row],[Well]]))</f>
        <v/>
      </c>
      <c r="G81" s="71"/>
      <c r="H81" s="71"/>
      <c r="I81" s="72" t="str">
        <f aca="false">IF(OR(G81="",H81=""),"",SUM(G81*H81))</f>
        <v/>
      </c>
      <c r="J81" s="69"/>
    </row>
    <row r="82" customFormat="false" ht="15.75" hidden="false" customHeight="true" outlineLevel="0" collapsed="false">
      <c r="A82" s="62" t="n">
        <v>80</v>
      </c>
      <c r="B82" s="62" t="s">
        <v>225</v>
      </c>
      <c r="C82" s="64"/>
      <c r="D82" s="74"/>
      <c r="E82" s="73"/>
      <c r="F82" s="70" t="str">
        <f aca="false">IF(ISBLANK(tbl_PCR[[#This Row],[sWGA identifier]]),"",_xlfn.CONCAT(exp_id,"_",tbl_PCR[[#This Row],[Well]]))</f>
        <v/>
      </c>
      <c r="G82" s="71"/>
      <c r="H82" s="71"/>
      <c r="I82" s="72" t="str">
        <f aca="false">IF(OR(G82="",H82=""),"",SUM(G82*H82))</f>
        <v/>
      </c>
      <c r="J82" s="69"/>
    </row>
    <row r="83" customFormat="false" ht="15.75" hidden="false" customHeight="true" outlineLevel="0" collapsed="false">
      <c r="A83" s="62" t="n">
        <v>81</v>
      </c>
      <c r="B83" s="62" t="s">
        <v>226</v>
      </c>
      <c r="C83" s="64"/>
      <c r="D83" s="74"/>
      <c r="E83" s="73"/>
      <c r="F83" s="70" t="str">
        <f aca="false">IF(ISBLANK(tbl_PCR[[#This Row],[sWGA identifier]]),"",_xlfn.CONCAT(exp_id,"_",tbl_PCR[[#This Row],[Well]]))</f>
        <v/>
      </c>
      <c r="G83" s="71"/>
      <c r="H83" s="71"/>
      <c r="I83" s="72" t="str">
        <f aca="false">IF(OR(G83="",H83=""),"",SUM(G83*H83))</f>
        <v/>
      </c>
      <c r="J83" s="69"/>
    </row>
    <row r="84" customFormat="false" ht="15.75" hidden="false" customHeight="true" outlineLevel="0" collapsed="false">
      <c r="A84" s="62" t="n">
        <v>82</v>
      </c>
      <c r="B84" s="62" t="s">
        <v>227</v>
      </c>
      <c r="C84" s="64"/>
      <c r="D84" s="74"/>
      <c r="E84" s="73"/>
      <c r="F84" s="70" t="str">
        <f aca="false">IF(ISBLANK(tbl_PCR[[#This Row],[sWGA identifier]]),"",_xlfn.CONCAT(exp_id,"_",tbl_PCR[[#This Row],[Well]]))</f>
        <v/>
      </c>
      <c r="G84" s="71"/>
      <c r="H84" s="71"/>
      <c r="I84" s="72" t="str">
        <f aca="false">IF(OR(G84="",H84=""),"",SUM(G84*H84))</f>
        <v/>
      </c>
      <c r="J84" s="69"/>
    </row>
    <row r="85" customFormat="false" ht="15.75" hidden="false" customHeight="true" outlineLevel="0" collapsed="false">
      <c r="A85" s="62" t="n">
        <v>83</v>
      </c>
      <c r="B85" s="62" t="s">
        <v>228</v>
      </c>
      <c r="C85" s="64"/>
      <c r="D85" s="74"/>
      <c r="E85" s="73"/>
      <c r="F85" s="70" t="str">
        <f aca="false">IF(ISBLANK(tbl_PCR[[#This Row],[sWGA identifier]]),"",_xlfn.CONCAT(exp_id,"_",tbl_PCR[[#This Row],[Well]]))</f>
        <v/>
      </c>
      <c r="G85" s="71"/>
      <c r="H85" s="71"/>
      <c r="I85" s="72" t="str">
        <f aca="false">IF(OR(G85="",H85=""),"",SUM(G85*H85))</f>
        <v/>
      </c>
      <c r="J85" s="69"/>
    </row>
    <row r="86" customFormat="false" ht="15.75" hidden="false" customHeight="true" outlineLevel="0" collapsed="false">
      <c r="A86" s="62" t="n">
        <v>84</v>
      </c>
      <c r="B86" s="62" t="s">
        <v>229</v>
      </c>
      <c r="C86" s="64"/>
      <c r="D86" s="74"/>
      <c r="E86" s="73"/>
      <c r="F86" s="70" t="str">
        <f aca="false">IF(ISBLANK(tbl_PCR[[#This Row],[sWGA identifier]]),"",_xlfn.CONCAT(exp_id,"_",tbl_PCR[[#This Row],[Well]]))</f>
        <v/>
      </c>
      <c r="G86" s="71"/>
      <c r="H86" s="71"/>
      <c r="I86" s="72" t="str">
        <f aca="false">IF(OR(G86="",H86=""),"",SUM(G86*H86))</f>
        <v/>
      </c>
      <c r="J86" s="69"/>
    </row>
    <row r="87" customFormat="false" ht="15.75" hidden="false" customHeight="true" outlineLevel="0" collapsed="false">
      <c r="A87" s="62" t="n">
        <v>85</v>
      </c>
      <c r="B87" s="62" t="s">
        <v>230</v>
      </c>
      <c r="C87" s="64"/>
      <c r="D87" s="74"/>
      <c r="E87" s="73"/>
      <c r="F87" s="70" t="str">
        <f aca="false">IF(ISBLANK(tbl_PCR[[#This Row],[sWGA identifier]]),"",_xlfn.CONCAT(exp_id,"_",tbl_PCR[[#This Row],[Well]]))</f>
        <v/>
      </c>
      <c r="G87" s="71"/>
      <c r="H87" s="71"/>
      <c r="I87" s="72" t="str">
        <f aca="false">IF(OR(G87="",H87=""),"",SUM(G87*H87))</f>
        <v/>
      </c>
      <c r="J87" s="69"/>
    </row>
    <row r="88" customFormat="false" ht="15.75" hidden="false" customHeight="true" outlineLevel="0" collapsed="false">
      <c r="A88" s="62" t="n">
        <v>86</v>
      </c>
      <c r="B88" s="62" t="s">
        <v>231</v>
      </c>
      <c r="C88" s="64"/>
      <c r="D88" s="74"/>
      <c r="E88" s="73"/>
      <c r="F88" s="70" t="str">
        <f aca="false">IF(ISBLANK(tbl_PCR[[#This Row],[sWGA identifier]]),"",_xlfn.CONCAT(exp_id,"_",tbl_PCR[[#This Row],[Well]]))</f>
        <v/>
      </c>
      <c r="G88" s="71"/>
      <c r="H88" s="71"/>
      <c r="I88" s="72" t="str">
        <f aca="false">IF(OR(G88="",H88=""),"",SUM(G88*H88))</f>
        <v/>
      </c>
      <c r="J88" s="69"/>
    </row>
    <row r="89" customFormat="false" ht="15.75" hidden="false" customHeight="true" outlineLevel="0" collapsed="false">
      <c r="A89" s="62" t="n">
        <v>87</v>
      </c>
      <c r="B89" s="62" t="s">
        <v>232</v>
      </c>
      <c r="C89" s="64"/>
      <c r="D89" s="74"/>
      <c r="E89" s="73"/>
      <c r="F89" s="70" t="str">
        <f aca="false">IF(ISBLANK(tbl_PCR[[#This Row],[sWGA identifier]]),"",_xlfn.CONCAT(exp_id,"_",tbl_PCR[[#This Row],[Well]]))</f>
        <v/>
      </c>
      <c r="G89" s="71"/>
      <c r="H89" s="71"/>
      <c r="I89" s="72" t="str">
        <f aca="false">IF(OR(G89="",H89=""),"",SUM(G89*H89))</f>
        <v/>
      </c>
      <c r="J89" s="69"/>
    </row>
    <row r="90" customFormat="false" ht="15.75" hidden="false" customHeight="true" outlineLevel="0" collapsed="false">
      <c r="A90" s="62" t="n">
        <v>88</v>
      </c>
      <c r="B90" s="62" t="s">
        <v>233</v>
      </c>
      <c r="C90" s="64"/>
      <c r="D90" s="74"/>
      <c r="E90" s="73"/>
      <c r="F90" s="70" t="str">
        <f aca="false">IF(ISBLANK(tbl_PCR[[#This Row],[sWGA identifier]]),"",_xlfn.CONCAT(exp_id,"_",tbl_PCR[[#This Row],[Well]]))</f>
        <v/>
      </c>
      <c r="G90" s="71"/>
      <c r="H90" s="71"/>
      <c r="I90" s="72" t="str">
        <f aca="false">IF(OR(G90="",H90=""),"",SUM(G90*H90))</f>
        <v/>
      </c>
      <c r="J90" s="69"/>
    </row>
    <row r="91" customFormat="false" ht="15.75" hidden="false" customHeight="true" outlineLevel="0" collapsed="false">
      <c r="A91" s="62" t="n">
        <v>89</v>
      </c>
      <c r="B91" s="62" t="s">
        <v>234</v>
      </c>
      <c r="C91" s="64"/>
      <c r="D91" s="74"/>
      <c r="E91" s="73"/>
      <c r="F91" s="70" t="str">
        <f aca="false">IF(ISBLANK(tbl_PCR[[#This Row],[sWGA identifier]]),"",_xlfn.CONCAT(exp_id,"_",tbl_PCR[[#This Row],[Well]]))</f>
        <v/>
      </c>
      <c r="G91" s="71"/>
      <c r="H91" s="71"/>
      <c r="I91" s="72" t="str">
        <f aca="false">IF(OR(G91="",H91=""),"",SUM(G91*H91))</f>
        <v/>
      </c>
      <c r="J91" s="69"/>
    </row>
    <row r="92" customFormat="false" ht="15.75" hidden="false" customHeight="true" outlineLevel="0" collapsed="false">
      <c r="A92" s="62" t="n">
        <v>90</v>
      </c>
      <c r="B92" s="62" t="s">
        <v>235</v>
      </c>
      <c r="C92" s="64"/>
      <c r="D92" s="74"/>
      <c r="E92" s="73"/>
      <c r="F92" s="70" t="str">
        <f aca="false">IF(ISBLANK(tbl_PCR[[#This Row],[sWGA identifier]]),"",_xlfn.CONCAT(exp_id,"_",tbl_PCR[[#This Row],[Well]]))</f>
        <v/>
      </c>
      <c r="G92" s="71"/>
      <c r="H92" s="71"/>
      <c r="I92" s="72" t="str">
        <f aca="false">IF(OR(G92="",H92=""),"",SUM(G92*H92))</f>
        <v/>
      </c>
      <c r="J92" s="69"/>
    </row>
    <row r="93" customFormat="false" ht="15.75" hidden="false" customHeight="true" outlineLevel="0" collapsed="false">
      <c r="A93" s="62" t="n">
        <v>91</v>
      </c>
      <c r="B93" s="62" t="s">
        <v>236</v>
      </c>
      <c r="C93" s="64"/>
      <c r="D93" s="74"/>
      <c r="E93" s="73"/>
      <c r="F93" s="70" t="str">
        <f aca="false">IF(ISBLANK(tbl_PCR[[#This Row],[sWGA identifier]]),"",_xlfn.CONCAT(exp_id,"_",tbl_PCR[[#This Row],[Well]]))</f>
        <v/>
      </c>
      <c r="G93" s="71"/>
      <c r="H93" s="71"/>
      <c r="I93" s="72" t="str">
        <f aca="false">IF(OR(G93="",H93=""),"",SUM(G93*H93))</f>
        <v/>
      </c>
      <c r="J93" s="69"/>
    </row>
    <row r="94" customFormat="false" ht="15.75" hidden="false" customHeight="true" outlineLevel="0" collapsed="false">
      <c r="A94" s="62" t="n">
        <v>92</v>
      </c>
      <c r="B94" s="62" t="s">
        <v>237</v>
      </c>
      <c r="C94" s="64"/>
      <c r="D94" s="74"/>
      <c r="E94" s="73"/>
      <c r="F94" s="70" t="str">
        <f aca="false">IF(ISBLANK(tbl_PCR[[#This Row],[sWGA identifier]]),"",_xlfn.CONCAT(exp_id,"_",tbl_PCR[[#This Row],[Well]]))</f>
        <v/>
      </c>
      <c r="G94" s="71"/>
      <c r="H94" s="71"/>
      <c r="I94" s="72" t="str">
        <f aca="false">IF(OR(G94="",H94=""),"",SUM(G94*H94))</f>
        <v/>
      </c>
      <c r="J94" s="69"/>
    </row>
    <row r="95" customFormat="false" ht="15.75" hidden="false" customHeight="true" outlineLevel="0" collapsed="false">
      <c r="A95" s="62" t="n">
        <v>93</v>
      </c>
      <c r="B95" s="62" t="s">
        <v>238</v>
      </c>
      <c r="C95" s="64"/>
      <c r="D95" s="74"/>
      <c r="E95" s="73"/>
      <c r="F95" s="70" t="str">
        <f aca="false">IF(ISBLANK(tbl_PCR[[#This Row],[sWGA identifier]]),"",_xlfn.CONCAT(exp_id,"_",tbl_PCR[[#This Row],[Well]]))</f>
        <v/>
      </c>
      <c r="G95" s="71"/>
      <c r="H95" s="71"/>
      <c r="I95" s="72" t="str">
        <f aca="false">IF(OR(G95="",H95=""),"",SUM(G95*H95))</f>
        <v/>
      </c>
      <c r="J95" s="69"/>
    </row>
    <row r="96" customFormat="false" ht="15.75" hidden="false" customHeight="true" outlineLevel="0" collapsed="false">
      <c r="A96" s="62" t="n">
        <v>94</v>
      </c>
      <c r="B96" s="62" t="s">
        <v>239</v>
      </c>
      <c r="C96" s="64"/>
      <c r="D96" s="74"/>
      <c r="E96" s="73"/>
      <c r="F96" s="70" t="str">
        <f aca="false">IF(ISBLANK(tbl_PCR[[#This Row],[sWGA identifier]]),"",_xlfn.CONCAT(exp_id,"_",tbl_PCR[[#This Row],[Well]]))</f>
        <v/>
      </c>
      <c r="G96" s="71"/>
      <c r="H96" s="71"/>
      <c r="I96" s="72" t="str">
        <f aca="false">IF(OR(G96="",H96=""),"",SUM(G96*H96))</f>
        <v/>
      </c>
      <c r="J96" s="69"/>
    </row>
    <row r="97" customFormat="false" ht="15.75" hidden="false" customHeight="true" outlineLevel="0" collapsed="false">
      <c r="A97" s="62" t="n">
        <v>95</v>
      </c>
      <c r="B97" s="62" t="s">
        <v>240</v>
      </c>
      <c r="C97" s="64"/>
      <c r="D97" s="74"/>
      <c r="E97" s="73"/>
      <c r="F97" s="70" t="str">
        <f aca="false">IF(ISBLANK(tbl_PCR[[#This Row],[sWGA identifier]]),"",_xlfn.CONCAT(exp_id,"_",tbl_PCR[[#This Row],[Well]]))</f>
        <v/>
      </c>
      <c r="G97" s="71"/>
      <c r="H97" s="71"/>
      <c r="I97" s="72" t="str">
        <f aca="false">IF(OR(G97="",H97=""),"",SUM(G97*H97))</f>
        <v/>
      </c>
      <c r="J97" s="69"/>
    </row>
    <row r="98" customFormat="false" ht="15.75" hidden="false" customHeight="true" outlineLevel="0" collapsed="false">
      <c r="A98" s="76" t="n">
        <v>96</v>
      </c>
      <c r="B98" s="76" t="s">
        <v>241</v>
      </c>
      <c r="C98" s="64"/>
      <c r="D98" s="74"/>
      <c r="E98" s="77"/>
      <c r="F98" s="78" t="str">
        <f aca="false">IF(ISBLANK(tbl_PCR[[#This Row],[sWGA identifier]]),"",_xlfn.CONCAT(exp_id,"_",tbl_PCR[[#This Row],[Well]]))</f>
        <v/>
      </c>
      <c r="G98" s="79"/>
      <c r="H98" s="79"/>
      <c r="I98" s="80" t="str">
        <f aca="false">IF(OR(G98="",H98=""),"",SUM(G98*H98))</f>
        <v/>
      </c>
      <c r="J98" s="69"/>
    </row>
    <row r="99" s="82" customFormat="true" ht="15.75" hidden="false" customHeight="false" outlineLevel="0" collapsed="false">
      <c r="A99" s="81"/>
      <c r="B99" s="81"/>
      <c r="C99" s="81" t="n">
        <v>1</v>
      </c>
      <c r="D99" s="81" t="n">
        <v>1</v>
      </c>
      <c r="E99" s="81"/>
      <c r="F99" s="81"/>
    </row>
    <row r="100" customFormat="false" ht="15.75" hidden="false" customHeight="false" outlineLevel="0" collapsed="false">
      <c r="A100" s="53"/>
      <c r="B100" s="53"/>
      <c r="C100" s="53"/>
      <c r="E100" s="53"/>
      <c r="F100" s="53"/>
    </row>
    <row r="101" customFormat="false" ht="15.75" hidden="false" customHeight="false" outlineLevel="0" collapsed="false">
      <c r="A101" s="53"/>
      <c r="B101" s="53"/>
      <c r="C101" s="53"/>
      <c r="E101" s="53"/>
      <c r="F101" s="53"/>
    </row>
    <row r="102" customFormat="false" ht="15.75" hidden="false" customHeight="false" outlineLevel="0" collapsed="false">
      <c r="A102" s="53"/>
      <c r="B102" s="53"/>
      <c r="C102" s="53"/>
      <c r="E102" s="53"/>
      <c r="F102" s="53"/>
    </row>
    <row r="103" customFormat="false" ht="15.75" hidden="false" customHeight="false" outlineLevel="0" collapsed="false">
      <c r="A103" s="53"/>
      <c r="B103" s="53"/>
      <c r="C103" s="53"/>
      <c r="E103" s="53"/>
      <c r="F103" s="53"/>
    </row>
    <row r="104" customFormat="false" ht="15.75" hidden="false" customHeight="false" outlineLevel="0" collapsed="false">
      <c r="A104" s="53"/>
      <c r="B104" s="53"/>
      <c r="C104" s="53"/>
      <c r="E104" s="53"/>
      <c r="F104" s="53"/>
    </row>
    <row r="105" customFormat="false" ht="15.75" hidden="false" customHeight="false" outlineLevel="0" collapsed="false">
      <c r="A105" s="53"/>
      <c r="B105" s="53"/>
      <c r="C105" s="53"/>
      <c r="E105" s="53"/>
      <c r="F105" s="53"/>
    </row>
    <row r="106" customFormat="false" ht="15.75" hidden="false" customHeight="false" outlineLevel="0" collapsed="false">
      <c r="A106" s="53"/>
      <c r="B106" s="53"/>
      <c r="C106" s="53"/>
      <c r="E106" s="53"/>
      <c r="F106" s="53"/>
    </row>
    <row r="107" customFormat="false" ht="15.75" hidden="false" customHeight="false" outlineLevel="0" collapsed="false">
      <c r="A107" s="53"/>
      <c r="B107" s="53"/>
      <c r="C107" s="53"/>
      <c r="E107" s="53"/>
      <c r="F107" s="53"/>
    </row>
    <row r="108" customFormat="false" ht="15.75" hidden="false" customHeight="false" outlineLevel="0" collapsed="false">
      <c r="A108" s="53"/>
      <c r="B108" s="53"/>
      <c r="C108" s="53"/>
      <c r="E108" s="53"/>
      <c r="F108" s="53"/>
    </row>
    <row r="109" customFormat="false" ht="15.75" hidden="false" customHeight="false" outlineLevel="0" collapsed="false">
      <c r="A109" s="53"/>
      <c r="B109" s="53"/>
      <c r="C109" s="53"/>
      <c r="E109" s="53"/>
      <c r="F109" s="53"/>
    </row>
    <row r="110" customFormat="false" ht="15.75" hidden="false" customHeight="false" outlineLevel="0" collapsed="false">
      <c r="A110" s="53"/>
      <c r="B110" s="53"/>
      <c r="C110" s="53"/>
      <c r="E110" s="53"/>
      <c r="F110" s="53"/>
    </row>
    <row r="111" customFormat="false" ht="15.75" hidden="false" customHeight="false" outlineLevel="0" collapsed="false">
      <c r="A111" s="53"/>
      <c r="B111" s="53"/>
      <c r="C111" s="53"/>
      <c r="E111" s="53"/>
      <c r="F111" s="53"/>
    </row>
  </sheetData>
  <mergeCells count="2">
    <mergeCell ref="C1:D1"/>
    <mergeCell ref="F1:J1"/>
  </mergeCells>
  <conditionalFormatting sqref="C3:C98">
    <cfRule type="containsText" priority="2" operator="containsText" aboveAverage="0" equalAverage="0" bottom="0" percent="0" rank="0" text=" " dxfId="10">
      <formula>NOT(ISERROR(SEARCH(" ",C3)))</formula>
    </cfRule>
  </conditionalFormatting>
  <conditionalFormatting sqref="C14:D24">
    <cfRule type="expression" priority="3" aboveAverage="0" equalAverage="0" bottom="0" percent="0" rank="0" text="" dxfId="11">
      <formula>COUNTIF(C14,"")</formula>
    </cfRule>
  </conditionalFormatting>
  <conditionalFormatting sqref="C3:E13 C25:E98 G3:H98 J3:J98">
    <cfRule type="expression" priority="4" aboveAverage="0" equalAverage="0" bottom="0" percent="0" rank="0" text="" dxfId="12">
      <formula>COUNTIF(C3,"")</formula>
    </cfRule>
  </conditionalFormatting>
  <dataValidations count="2">
    <dataValidation allowBlank="true" error="The Extraction ID cannot be left blank." errorStyle="warning" operator="greaterThan" prompt="Enter the Extraction ID" showDropDown="false" showErrorMessage="true" showInputMessage="false" sqref="C3:C98 D11:D13 D25:D98" type="textLength">
      <formula1>0</formula1>
      <formula2>0</formula2>
    </dataValidation>
    <dataValidation allowBlank="true" errorStyle="stop" operator="between" showDropDown="false" showErrorMessage="true" showInputMessage="true" sqref="J3:J98" type="list">
      <formula1>"Yes,No"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46875" defaultRowHeight="15.75" zeroHeight="false" outlineLevelRow="0" outlineLevelCol="0"/>
  <cols>
    <col collapsed="false" customWidth="true" hidden="false" outlineLevel="0" max="2" min="1" style="0" width="10.26"/>
  </cols>
  <sheetData>
    <row r="1" customFormat="false" ht="15.75" hidden="false" customHeight="false" outlineLevel="0" collapsed="false">
      <c r="A1" s="83" t="s">
        <v>75</v>
      </c>
      <c r="B1" s="83" t="s">
        <v>242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546875" defaultRowHeight="15.7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20"/>
    <col collapsed="false" customWidth="true" hidden="false" outlineLevel="0" max="3" min="3" style="0" width="19.12"/>
    <col collapsed="false" customWidth="true" hidden="false" outlineLevel="0" max="13" min="4" style="0" width="16.12"/>
    <col collapsed="false" customWidth="true" hidden="false" outlineLevel="0" max="14" min="14" style="0" width="11"/>
    <col collapsed="false" customWidth="true" hidden="false" outlineLevel="0" max="20" min="15" style="0" width="16.12"/>
    <col collapsed="false" customWidth="true" hidden="false" outlineLevel="0" max="21" min="21" style="0" width="11"/>
  </cols>
  <sheetData>
    <row r="1" customFormat="false" ht="15.75" hidden="false" customHeight="false" outlineLevel="0" collapsed="false">
      <c r="A1" s="84" t="s">
        <v>243</v>
      </c>
    </row>
    <row r="2" customFormat="false" ht="15.75" hidden="false" customHeight="false" outlineLevel="0" collapsed="false">
      <c r="A2" s="85" t="s">
        <v>244</v>
      </c>
    </row>
    <row r="3" customFormat="false" ht="15.75" hidden="false" customHeight="false" outlineLevel="0" collapsed="false">
      <c r="A3" s="86" t="s">
        <v>245</v>
      </c>
      <c r="B3" s="85" t="s">
        <v>246</v>
      </c>
    </row>
    <row r="4" customFormat="false" ht="15.75" hidden="false" customHeight="false" outlineLevel="0" collapsed="false">
      <c r="A4" s="86" t="s">
        <v>62</v>
      </c>
      <c r="B4" s="85" t="s">
        <v>247</v>
      </c>
    </row>
    <row r="5" customFormat="false" ht="15.75" hidden="false" customHeight="false" outlineLevel="0" collapsed="false">
      <c r="A5" s="86" t="s">
        <v>248</v>
      </c>
      <c r="B5" s="85" t="s">
        <v>249</v>
      </c>
    </row>
    <row r="6" customFormat="false" ht="15.75" hidden="false" customHeight="false" outlineLevel="0" collapsed="false">
      <c r="A6" s="85"/>
      <c r="B6" s="85"/>
    </row>
    <row r="7" customFormat="false" ht="15.75" hidden="false" customHeight="false" outlineLevel="0" collapsed="false">
      <c r="A7" s="14" t="s">
        <v>250</v>
      </c>
    </row>
    <row r="8" customFormat="false" ht="15.75" hidden="false" customHeight="false" outlineLevel="0" collapsed="false">
      <c r="A8" s="87" t="s">
        <v>251</v>
      </c>
      <c r="B8" s="85" t="s">
        <v>252</v>
      </c>
    </row>
    <row r="9" customFormat="false" ht="15.75" hidden="false" customHeight="false" outlineLevel="0" collapsed="false">
      <c r="A9" s="87" t="s">
        <v>253</v>
      </c>
      <c r="B9" s="85" t="s">
        <v>254</v>
      </c>
    </row>
    <row r="10" customFormat="false" ht="15.75" hidden="false" customHeight="false" outlineLevel="0" collapsed="false">
      <c r="A10" s="87" t="s">
        <v>255</v>
      </c>
      <c r="B10" s="85" t="s">
        <v>256</v>
      </c>
    </row>
    <row r="12" customFormat="false" ht="15.75" hidden="false" customHeight="false" outlineLevel="0" collapsed="false">
      <c r="A12" s="85" t="s">
        <v>257</v>
      </c>
    </row>
    <row r="13" customFormat="false" ht="15.75" hidden="false" customHeight="false" outlineLevel="0" collapsed="false">
      <c r="A13" s="85" t="s">
        <v>258</v>
      </c>
    </row>
    <row r="14" customFormat="false" ht="15.75" hidden="false" customHeight="false" outlineLevel="0" collapsed="false">
      <c r="A14" s="85" t="s">
        <v>259</v>
      </c>
    </row>
    <row r="15" customFormat="false" ht="15.75" hidden="false" customHeight="false" outlineLevel="0" collapsed="false">
      <c r="A15" s="85" t="s">
        <v>260</v>
      </c>
    </row>
    <row r="17" customFormat="false" ht="15.75" hidden="false" customHeight="false" outlineLevel="0" collapsed="false">
      <c r="A17" s="85" t="s">
        <v>261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546875" defaultRowHeight="15.75" zeroHeight="false" outlineLevelRow="0" outlineLevelCol="0"/>
  <cols>
    <col collapsed="false" customWidth="true" hidden="false" outlineLevel="0" max="1" min="1" style="0" width="34.25"/>
    <col collapsed="false" customWidth="true" hidden="false" outlineLevel="0" max="5" min="5" style="0" width="20"/>
    <col collapsed="false" customWidth="true" hidden="false" outlineLevel="0" max="6" min="6" style="0" width="12.76"/>
    <col collapsed="false" customWidth="true" hidden="false" outlineLevel="0" max="7" min="7" style="0" width="13"/>
    <col collapsed="false" customWidth="true" hidden="false" outlineLevel="0" max="9" min="9" style="0" width="32.87"/>
    <col collapsed="false" customWidth="true" hidden="false" outlineLevel="0" max="10" min="10" style="0" width="10.88"/>
  </cols>
  <sheetData>
    <row r="1" customFormat="false" ht="18.75" hidden="false" customHeight="false" outlineLevel="0" collapsed="false">
      <c r="A1" s="88" t="s">
        <v>262</v>
      </c>
      <c r="C1" s="89"/>
      <c r="D1" s="89"/>
      <c r="E1" s="88" t="s">
        <v>263</v>
      </c>
      <c r="F1" s="89"/>
      <c r="I1" s="88" t="s">
        <v>264</v>
      </c>
    </row>
    <row r="2" customFormat="false" ht="16.5" hidden="false" customHeight="false" outlineLevel="0" collapsed="false">
      <c r="A2" s="90" t="s">
        <v>265</v>
      </c>
      <c r="B2" s="91"/>
      <c r="C2" s="91"/>
      <c r="E2" s="92" t="s">
        <v>266</v>
      </c>
      <c r="F2" s="93" t="s">
        <v>267</v>
      </c>
      <c r="G2" s="93" t="s">
        <v>268</v>
      </c>
      <c r="I2" s="94" t="s">
        <v>269</v>
      </c>
      <c r="J2" s="94" t="s">
        <v>270</v>
      </c>
      <c r="L2" s="94" t="s">
        <v>271</v>
      </c>
    </row>
    <row r="3" customFormat="false" ht="15.75" hidden="false" customHeight="false" outlineLevel="0" collapsed="false">
      <c r="C3" s="95"/>
      <c r="E3" s="96" t="s">
        <v>272</v>
      </c>
      <c r="F3" s="97" t="s">
        <v>273</v>
      </c>
      <c r="G3" s="97" t="s">
        <v>274</v>
      </c>
      <c r="I3" s="98" t="s">
        <v>275</v>
      </c>
      <c r="J3" s="98" t="s">
        <v>276</v>
      </c>
      <c r="L3" s="98" t="s">
        <v>18</v>
      </c>
    </row>
    <row r="4" customFormat="false" ht="15.75" hidden="false" customHeight="false" outlineLevel="0" collapsed="false">
      <c r="D4" s="95"/>
      <c r="E4" s="99" t="s">
        <v>26</v>
      </c>
      <c r="F4" s="100" t="s">
        <v>277</v>
      </c>
      <c r="G4" s="100" t="s">
        <v>278</v>
      </c>
      <c r="I4" s="98" t="s">
        <v>279</v>
      </c>
      <c r="J4" s="98" t="s">
        <v>280</v>
      </c>
      <c r="L4" s="98" t="s">
        <v>281</v>
      </c>
    </row>
    <row r="5" customFormat="false" ht="16.5" hidden="false" customHeight="false" outlineLevel="0" collapsed="false">
      <c r="A5" s="90" t="s">
        <v>282</v>
      </c>
      <c r="B5" s="91"/>
      <c r="C5" s="91"/>
      <c r="D5" s="95"/>
      <c r="I5" s="98" t="s">
        <v>6</v>
      </c>
      <c r="J5" s="98" t="s">
        <v>283</v>
      </c>
      <c r="L5" s="98" t="s">
        <v>284</v>
      </c>
    </row>
    <row r="6" customFormat="false" ht="15.75" hidden="false" customHeight="false" outlineLevel="0" collapsed="false">
      <c r="A6" s="61" t="s">
        <v>285</v>
      </c>
      <c r="B6" s="0" t="s">
        <v>62</v>
      </c>
      <c r="I6" s="101" t="s">
        <v>286</v>
      </c>
    </row>
    <row r="7" customFormat="false" ht="15.75" hidden="false" customHeight="false" outlineLevel="0" collapsed="false">
      <c r="A7" s="61" t="s">
        <v>287</v>
      </c>
      <c r="B7" s="0" t="n">
        <v>2</v>
      </c>
      <c r="I7" s="101" t="s">
        <v>288</v>
      </c>
    </row>
    <row r="8" customFormat="false" ht="15.75" hidden="false" customHeight="false" outlineLevel="0" collapsed="false">
      <c r="I8" s="102" t="s">
        <v>289</v>
      </c>
    </row>
    <row r="9" customFormat="false" ht="15.75" hidden="false" customHeight="false" outlineLevel="0" collapsed="false">
      <c r="I9" s="101" t="s">
        <v>290</v>
      </c>
    </row>
    <row r="10" customFormat="false" ht="15.75" hidden="false" customHeight="false" outlineLevel="0" collapsed="false">
      <c r="I10" s="101" t="s">
        <v>291</v>
      </c>
    </row>
    <row r="12" customFormat="false" ht="15.75" hidden="false" customHeight="false" outlineLevel="0" collapsed="false">
      <c r="K12" s="89"/>
      <c r="L12" s="89"/>
    </row>
    <row r="13" customFormat="false" ht="15.75" hidden="false" customHeight="false" outlineLevel="0" collapsed="false">
      <c r="I13" s="89"/>
      <c r="J13" s="8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546875" defaultRowHeight="15.75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1.38"/>
    <col collapsed="false" customWidth="true" hidden="false" outlineLevel="0" max="7" min="3" style="0" width="12.12"/>
    <col collapsed="false" customWidth="true" hidden="false" outlineLevel="0" max="8" min="8" style="0" width="31.63"/>
    <col collapsed="false" customWidth="true" hidden="false" outlineLevel="0" max="11" min="9" style="0" width="12.12"/>
    <col collapsed="false" customWidth="true" hidden="false" outlineLevel="0" max="12" min="12" style="0" width="16.75"/>
  </cols>
  <sheetData>
    <row r="1" customFormat="false" ht="15.75" hidden="false" customHeight="false" outlineLevel="0" collapsed="false">
      <c r="A1" s="83" t="s">
        <v>292</v>
      </c>
      <c r="B1" s="83" t="s">
        <v>293</v>
      </c>
      <c r="C1" s="83" t="s">
        <v>294</v>
      </c>
      <c r="D1" s="83" t="s">
        <v>295</v>
      </c>
      <c r="E1" s="83" t="s">
        <v>296</v>
      </c>
      <c r="F1" s="83" t="s">
        <v>297</v>
      </c>
      <c r="G1" s="83" t="s">
        <v>298</v>
      </c>
      <c r="H1" s="83" t="s">
        <v>299</v>
      </c>
      <c r="I1" s="83" t="s">
        <v>300</v>
      </c>
      <c r="J1" s="83" t="s">
        <v>301</v>
      </c>
      <c r="K1" s="83" t="s">
        <v>302</v>
      </c>
      <c r="L1" s="83" t="s">
        <v>303</v>
      </c>
    </row>
    <row r="2" customFormat="false" ht="15.75" hidden="false" customHeight="false" outlineLevel="0" collapsed="false">
      <c r="A2" s="0" t="str">
        <f aca="false">exp_id</f>
        <v>PCTB142</v>
      </c>
      <c r="B2" s="0" t="str">
        <f aca="false">exp_date</f>
        <v>2024-01-10</v>
      </c>
      <c r="C2" s="0" t="str">
        <f aca="false">exp_user</f>
        <v>Terence Broad</v>
      </c>
      <c r="D2" s="0" t="str">
        <f aca="false">exp_type</f>
        <v>PCR</v>
      </c>
      <c r="E2" s="0" t="n">
        <f aca="false">exp_version</f>
        <v>2</v>
      </c>
      <c r="F2" s="0" t="str">
        <f aca="false">exp_assay</f>
        <v>NOMADS16</v>
      </c>
      <c r="G2" s="0" t="str">
        <f aca="false">exp_notes</f>
        <v>First two batches of the project</v>
      </c>
      <c r="H2" s="0" t="str">
        <f aca="false">exp_summary</f>
        <v>CoRE_BatchA and B</v>
      </c>
      <c r="I2" s="0" t="n">
        <f aca="false">exp_rxns</f>
        <v>22</v>
      </c>
      <c r="J2" s="0" t="str">
        <f aca="false">pcr_primers</f>
        <v>N002</v>
      </c>
      <c r="K2" s="0" t="str">
        <f aca="false">pcr_primersource</f>
        <v>DJB001a</v>
      </c>
      <c r="L2" s="0" t="str">
        <f aca="false">pcr_targetpanel</f>
        <v>Pf-02-16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46875" defaultRowHeight="15.75" zeroHeight="false" outlineLevelRow="0" outlineLevelCol="0"/>
  <cols>
    <col collapsed="false" customWidth="true" hidden="false" outlineLevel="0" max="1" min="1" style="0" width="11.25"/>
    <col collapsed="false" customWidth="true" hidden="false" outlineLevel="0" max="3" min="2" style="0" width="13.75"/>
    <col collapsed="false" customWidth="true" hidden="false" outlineLevel="0" max="5" min="4" style="0" width="26.38"/>
    <col collapsed="false" customWidth="true" hidden="false" outlineLevel="0" max="6" min="6" style="0" width="33.88"/>
  </cols>
  <sheetData>
    <row r="1" customFormat="false" ht="15.75" hidden="false" customHeight="false" outlineLevel="0" collapsed="false">
      <c r="A1" s="83" t="s">
        <v>304</v>
      </c>
      <c r="B1" s="83" t="s">
        <v>305</v>
      </c>
      <c r="C1" s="83" t="s">
        <v>292</v>
      </c>
      <c r="D1" s="83" t="s">
        <v>306</v>
      </c>
      <c r="E1" s="83" t="s">
        <v>307</v>
      </c>
      <c r="F1" s="83" t="s">
        <v>308</v>
      </c>
    </row>
    <row r="2" customFormat="false" ht="15.75" hidden="false" customHeight="false" outlineLevel="0" collapsed="false">
      <c r="A2" s="0" t="str">
        <f aca="false">IF(LEN(PCR!C3),PCR!C3,"")</f>
        <v>MIS1021</v>
      </c>
      <c r="B2" s="0" t="str">
        <f aca="false">IF(LEN(PCR!D3),PCR!D3,"")</f>
        <v>MJ010</v>
      </c>
      <c r="C2" s="0" t="str">
        <f aca="false">IF(LEN(PCR!E3)=0,"",exp_id)</f>
        <v>PCTB142</v>
      </c>
      <c r="D2" s="0" t="str">
        <f aca="false">IF(LEN(PCR!E3),PCR!E3,"")</f>
        <v>SWFW094_A1</v>
      </c>
      <c r="E2" s="0" t="str">
        <f aca="false">IF(LEN(PCR!F3),PCR!F3,"")</f>
        <v>PCTB142_A1</v>
      </c>
      <c r="F2" s="0" t="n">
        <f aca="false">PCR!I3</f>
        <v>70</v>
      </c>
    </row>
    <row r="3" customFormat="false" ht="15.75" hidden="false" customHeight="false" outlineLevel="0" collapsed="false">
      <c r="A3" s="0" t="str">
        <f aca="false">IF(LEN(PCR!C4),PCR!C4,"")</f>
        <v>MIS1022</v>
      </c>
      <c r="B3" s="0" t="str">
        <f aca="false">IF(LEN(PCR!D4),PCR!D4,"")</f>
        <v>MJ011</v>
      </c>
      <c r="C3" s="0" t="str">
        <f aca="false">IF(LEN(PCR!E4)=0,"",exp_id)</f>
        <v>PCTB142</v>
      </c>
      <c r="D3" s="0" t="str">
        <f aca="false">IF(LEN(PCR!E4),PCR!E4,"")</f>
        <v>SWFW094_B1</v>
      </c>
      <c r="E3" s="0" t="str">
        <f aca="false">IF(LEN(PCR!F4),PCR!F4,"")</f>
        <v>PCTB142_B1</v>
      </c>
      <c r="F3" s="0" t="n">
        <f aca="false">PCR!I4</f>
        <v>48.6</v>
      </c>
    </row>
    <row r="4" customFormat="false" ht="15.75" hidden="false" customHeight="false" outlineLevel="0" collapsed="false">
      <c r="A4" s="0" t="str">
        <f aca="false">IF(LEN(PCR!C5),PCR!C5,"")</f>
        <v>MIS1023</v>
      </c>
      <c r="B4" s="0" t="str">
        <f aca="false">IF(LEN(PCR!D5),PCR!D5,"")</f>
        <v>MJ012</v>
      </c>
      <c r="C4" s="0" t="str">
        <f aca="false">IF(LEN(PCR!E5)=0,"",exp_id)</f>
        <v>PCTB142</v>
      </c>
      <c r="D4" s="0" t="str">
        <f aca="false">IF(LEN(PCR!E5),PCR!E5,"")</f>
        <v>SWFW094_C1</v>
      </c>
      <c r="E4" s="0" t="str">
        <f aca="false">IF(LEN(PCR!F5),PCR!F5,"")</f>
        <v>PCTB142_C1</v>
      </c>
      <c r="F4" s="0" t="n">
        <f aca="false">PCR!I5</f>
        <v>40.2</v>
      </c>
    </row>
    <row r="5" customFormat="false" ht="15.75" hidden="false" customHeight="false" outlineLevel="0" collapsed="false">
      <c r="A5" s="0" t="str">
        <f aca="false">IF(LEN(PCR!C6),PCR!C6,"")</f>
        <v>MIS1025</v>
      </c>
      <c r="B5" s="0" t="str">
        <f aca="false">IF(LEN(PCR!D6),PCR!D6,"")</f>
        <v>MJ014</v>
      </c>
      <c r="C5" s="0" t="str">
        <f aca="false">IF(LEN(PCR!E6)=0,"",exp_id)</f>
        <v>PCTB142</v>
      </c>
      <c r="D5" s="0" t="str">
        <f aca="false">IF(LEN(PCR!E6),PCR!E6,"")</f>
        <v>SWFW094_E1</v>
      </c>
      <c r="E5" s="0" t="str">
        <f aca="false">IF(LEN(PCR!F6),PCR!F6,"")</f>
        <v>PCTB142_D1</v>
      </c>
      <c r="F5" s="0" t="n">
        <f aca="false">PCR!I6</f>
        <v>42.2</v>
      </c>
    </row>
    <row r="6" customFormat="false" ht="15.75" hidden="false" customHeight="false" outlineLevel="0" collapsed="false">
      <c r="A6" s="0" t="str">
        <f aca="false">IF(LEN(PCR!C7),PCR!C7,"")</f>
        <v>MIS1026</v>
      </c>
      <c r="B6" s="0" t="str">
        <f aca="false">IF(LEN(PCR!D7),PCR!D7,"")</f>
        <v>MJ015</v>
      </c>
      <c r="C6" s="0" t="str">
        <f aca="false">IF(LEN(PCR!E7)=0,"",exp_id)</f>
        <v>PCTB142</v>
      </c>
      <c r="D6" s="0" t="str">
        <f aca="false">IF(LEN(PCR!E7),PCR!E7,"")</f>
        <v>SWFW094_F1</v>
      </c>
      <c r="E6" s="0" t="str">
        <f aca="false">IF(LEN(PCR!F7),PCR!F7,"")</f>
        <v>PCTB142_E1</v>
      </c>
      <c r="F6" s="0" t="n">
        <f aca="false">PCR!I7</f>
        <v>41.2</v>
      </c>
    </row>
    <row r="7" customFormat="false" ht="15.75" hidden="false" customHeight="false" outlineLevel="0" collapsed="false">
      <c r="A7" s="0" t="str">
        <f aca="false">IF(LEN(PCR!C8),PCR!C8,"")</f>
        <v>MIS1027</v>
      </c>
      <c r="B7" s="0" t="str">
        <f aca="false">IF(LEN(PCR!D8),PCR!D8,"")</f>
        <v>MJ016</v>
      </c>
      <c r="C7" s="0" t="str">
        <f aca="false">IF(LEN(PCR!E8)=0,"",exp_id)</f>
        <v>PCTB142</v>
      </c>
      <c r="D7" s="0" t="str">
        <f aca="false">IF(LEN(PCR!E8),PCR!E8,"")</f>
        <v>SWFW094_G1</v>
      </c>
      <c r="E7" s="0" t="str">
        <f aca="false">IF(LEN(PCR!F8),PCR!F8,"")</f>
        <v>PCTB142_F1</v>
      </c>
      <c r="F7" s="0" t="n">
        <f aca="false">PCR!I8</f>
        <v>7.3</v>
      </c>
    </row>
    <row r="8" customFormat="false" ht="15.75" hidden="false" customHeight="false" outlineLevel="0" collapsed="false">
      <c r="A8" s="0" t="str">
        <f aca="false">IF(LEN(PCR!C9),PCR!C9,"")</f>
        <v>MIS1028</v>
      </c>
      <c r="B8" s="0" t="str">
        <f aca="false">IF(LEN(PCR!D9),PCR!D9,"")</f>
        <v>MJ017</v>
      </c>
      <c r="C8" s="0" t="str">
        <f aca="false">IF(LEN(PCR!E9)=0,"",exp_id)</f>
        <v>PCTB142</v>
      </c>
      <c r="D8" s="0" t="str">
        <f aca="false">IF(LEN(PCR!E9),PCR!E9,"")</f>
        <v>SWFW094_H1</v>
      </c>
      <c r="E8" s="0" t="str">
        <f aca="false">IF(LEN(PCR!F9),PCR!F9,"")</f>
        <v>PCTB142_G1</v>
      </c>
      <c r="F8" s="0" t="n">
        <f aca="false">PCR!I9</f>
        <v>37.8</v>
      </c>
    </row>
    <row r="9" customFormat="false" ht="15.75" hidden="false" customHeight="false" outlineLevel="0" collapsed="false">
      <c r="A9" s="0" t="str">
        <f aca="false">IF(LEN(PCR!C10),PCR!C10,"")</f>
        <v>MIS1029</v>
      </c>
      <c r="B9" s="0" t="str">
        <f aca="false">IF(LEN(PCR!D10),PCR!D10,"")</f>
        <v>MJ018</v>
      </c>
      <c r="C9" s="0" t="str">
        <f aca="false">IF(LEN(PCR!E10)=0,"",exp_id)</f>
        <v>PCTB142</v>
      </c>
      <c r="D9" s="0" t="str">
        <f aca="false">IF(LEN(PCR!E10),PCR!E10,"")</f>
        <v>SWFW094_A2</v>
      </c>
      <c r="E9" s="0" t="str">
        <f aca="false">IF(LEN(PCR!F10),PCR!F10,"")</f>
        <v>PCTB142_H1</v>
      </c>
      <c r="F9" s="0" t="n">
        <f aca="false">PCR!I10</f>
        <v>22.2</v>
      </c>
    </row>
    <row r="10" customFormat="false" ht="15.75" hidden="false" customHeight="false" outlineLevel="0" collapsed="false">
      <c r="A10" s="0" t="str">
        <f aca="false">IF(LEN(PCR!C11),PCR!C11,"")</f>
        <v>3D7</v>
      </c>
      <c r="B10" s="0" t="str">
        <f aca="false">IF(LEN(PCR!D11),PCR!D11,"")</f>
        <v>3D7_01a</v>
      </c>
      <c r="C10" s="0" t="str">
        <f aca="false">IF(LEN(PCR!E11)=0,"",exp_id)</f>
        <v>PCTB142</v>
      </c>
      <c r="D10" s="0" t="str">
        <f aca="false">IF(LEN(PCR!E11),PCR!E11,"")</f>
        <v>SWFW094_C2</v>
      </c>
      <c r="E10" s="0" t="str">
        <f aca="false">IF(LEN(PCR!F11),PCR!F11,"")</f>
        <v>PCTB142_A2</v>
      </c>
      <c r="F10" s="0" t="n">
        <f aca="false">PCR!I11</f>
        <v>65.6</v>
      </c>
    </row>
    <row r="11" customFormat="false" ht="15.75" hidden="false" customHeight="false" outlineLevel="0" collapsed="false">
      <c r="A11" s="0" t="str">
        <f aca="false">IF(LEN(PCR!C12),PCR!C12,"")</f>
        <v>Dd2</v>
      </c>
      <c r="B11" s="0" t="str">
        <f aca="false">IF(LEN(PCR!D12),PCR!D12,"")</f>
        <v>Dd2_01a</v>
      </c>
      <c r="C11" s="0" t="str">
        <f aca="false">IF(LEN(PCR!E12)=0,"",exp_id)</f>
        <v>PCTB142</v>
      </c>
      <c r="D11" s="0" t="str">
        <f aca="false">IF(LEN(PCR!E12),PCR!E12,"")</f>
        <v>SWFW094_D2</v>
      </c>
      <c r="E11" s="0" t="str">
        <f aca="false">IF(LEN(PCR!F12),PCR!F12,"")</f>
        <v>PCTB142_B2</v>
      </c>
      <c r="F11" s="0" t="n">
        <f aca="false">PCR!I12</f>
        <v>54.4</v>
      </c>
    </row>
    <row r="12" customFormat="false" ht="15.75" hidden="false" customHeight="false" outlineLevel="0" collapsed="false">
      <c r="A12" s="0" t="str">
        <f aca="false">IF(LEN(PCR!C13),PCR!C13,"")</f>
        <v>NTC</v>
      </c>
      <c r="B12" s="0" t="str">
        <f aca="false">IF(LEN(PCR!D13),PCR!D13,"")</f>
        <v>NTC_SWFW094</v>
      </c>
      <c r="C12" s="0" t="str">
        <f aca="false">IF(LEN(PCR!E13)=0,"",exp_id)</f>
        <v>PCTB142</v>
      </c>
      <c r="D12" s="0" t="str">
        <f aca="false">IF(LEN(PCR!E13),PCR!E13,"")</f>
        <v>SWFW094_E2</v>
      </c>
      <c r="E12" s="0" t="str">
        <f aca="false">IF(LEN(PCR!F13),PCR!F13,"")</f>
        <v>PCTB142_C2</v>
      </c>
      <c r="F12" s="0" t="n">
        <f aca="false">PCR!I13</f>
        <v>4.48</v>
      </c>
    </row>
    <row r="13" customFormat="false" ht="15.75" hidden="false" customHeight="false" outlineLevel="0" collapsed="false">
      <c r="A13" s="0" t="str">
        <f aca="false">IF(LEN(PCR!C14),PCR!C14,"")</f>
        <v>MIS1011</v>
      </c>
      <c r="B13" s="0" t="str">
        <f aca="false">IF(LEN(PCR!D14),PCR!D14,"")</f>
        <v>MJ001</v>
      </c>
      <c r="C13" s="0" t="str">
        <f aca="false">IF(LEN(PCR!E14)=0,"",exp_id)</f>
        <v>PCTB142</v>
      </c>
      <c r="D13" s="0" t="str">
        <f aca="false">IF(LEN(PCR!E14),PCR!E14,"")</f>
        <v>SWJS032_A1</v>
      </c>
      <c r="E13" s="0" t="str">
        <f aca="false">IF(LEN(PCR!F14),PCR!F14,"")</f>
        <v>PCTB142_D2</v>
      </c>
      <c r="F13" s="0" t="n">
        <f aca="false">PCR!I14</f>
        <v>32.8</v>
      </c>
    </row>
    <row r="14" customFormat="false" ht="15.75" hidden="false" customHeight="false" outlineLevel="0" collapsed="false">
      <c r="A14" s="0" t="str">
        <f aca="false">IF(LEN(PCR!C15),PCR!C15,"")</f>
        <v>MIS1012</v>
      </c>
      <c r="B14" s="0" t="str">
        <f aca="false">IF(LEN(PCR!D15),PCR!D15,"")</f>
        <v>MJ002</v>
      </c>
      <c r="C14" s="0" t="str">
        <f aca="false">IF(LEN(PCR!E15)=0,"",exp_id)</f>
        <v>PCTB142</v>
      </c>
      <c r="D14" s="0" t="str">
        <f aca="false">IF(LEN(PCR!E15),PCR!E15,"")</f>
        <v>SWJS032_B1</v>
      </c>
      <c r="E14" s="0" t="str">
        <f aca="false">IF(LEN(PCR!F15),PCR!F15,"")</f>
        <v>PCTB142_E2</v>
      </c>
      <c r="F14" s="0" t="n">
        <f aca="false">PCR!I15</f>
        <v>8.06</v>
      </c>
    </row>
    <row r="15" customFormat="false" ht="15.75" hidden="false" customHeight="false" outlineLevel="0" collapsed="false">
      <c r="A15" s="0" t="str">
        <f aca="false">IF(LEN(PCR!C16),PCR!C16,"")</f>
        <v>MIS1015</v>
      </c>
      <c r="B15" s="0" t="str">
        <f aca="false">IF(LEN(PCR!D16),PCR!D16,"")</f>
        <v>MJ005</v>
      </c>
      <c r="C15" s="0" t="str">
        <f aca="false">IF(LEN(PCR!E16)=0,"",exp_id)</f>
        <v>PCTB142</v>
      </c>
      <c r="D15" s="0" t="str">
        <f aca="false">IF(LEN(PCR!E16),PCR!E16,"")</f>
        <v>SWJS032_E1</v>
      </c>
      <c r="E15" s="0" t="str">
        <f aca="false">IF(LEN(PCR!F16),PCR!F16,"")</f>
        <v>PCTB142_F2</v>
      </c>
      <c r="F15" s="0" t="n">
        <f aca="false">PCR!I16</f>
        <v>2.66</v>
      </c>
    </row>
    <row r="16" customFormat="false" ht="15.75" hidden="false" customHeight="false" outlineLevel="0" collapsed="false">
      <c r="A16" s="0" t="str">
        <f aca="false">IF(LEN(PCR!C17),PCR!C17,"")</f>
        <v>MIS1016</v>
      </c>
      <c r="B16" s="0" t="str">
        <f aca="false">IF(LEN(PCR!D17),PCR!D17,"")</f>
        <v>MJ006</v>
      </c>
      <c r="C16" s="0" t="str">
        <f aca="false">IF(LEN(PCR!E17)=0,"",exp_id)</f>
        <v>PCTB142</v>
      </c>
      <c r="D16" s="0" t="str">
        <f aca="false">IF(LEN(PCR!E17),PCR!E17,"")</f>
        <v>SWJS032_F1</v>
      </c>
      <c r="E16" s="0" t="str">
        <f aca="false">IF(LEN(PCR!F17),PCR!F17,"")</f>
        <v>PCTB142_G2</v>
      </c>
      <c r="F16" s="0" t="n">
        <f aca="false">PCR!I17</f>
        <v>20.2</v>
      </c>
    </row>
    <row r="17" customFormat="false" ht="15.75" hidden="false" customHeight="false" outlineLevel="0" collapsed="false">
      <c r="A17" s="0" t="str">
        <f aca="false">IF(LEN(PCR!C18),PCR!C18,"")</f>
        <v>MIS1017</v>
      </c>
      <c r="B17" s="0" t="str">
        <f aca="false">IF(LEN(PCR!D18),PCR!D18,"")</f>
        <v>MJ007</v>
      </c>
      <c r="C17" s="0" t="str">
        <f aca="false">IF(LEN(PCR!E18)=0,"",exp_id)</f>
        <v>PCTB142</v>
      </c>
      <c r="D17" s="0" t="str">
        <f aca="false">IF(LEN(PCR!E18),PCR!E18,"")</f>
        <v>SWJS032_G1</v>
      </c>
      <c r="E17" s="0" t="str">
        <f aca="false">IF(LEN(PCR!F18),PCR!F18,"")</f>
        <v>PCTB142_H2</v>
      </c>
      <c r="F17" s="0" t="n">
        <f aca="false">PCR!I18</f>
        <v>22.4</v>
      </c>
    </row>
    <row r="18" customFormat="false" ht="15.75" hidden="false" customHeight="false" outlineLevel="0" collapsed="false">
      <c r="A18" s="0" t="str">
        <f aca="false">IF(LEN(PCR!C19),PCR!C19,"")</f>
        <v>MIS1018</v>
      </c>
      <c r="B18" s="0" t="str">
        <f aca="false">IF(LEN(PCR!D19),PCR!D19,"")</f>
        <v>MJ008</v>
      </c>
      <c r="C18" s="0" t="str">
        <f aca="false">IF(LEN(PCR!E19)=0,"",exp_id)</f>
        <v>PCTB142</v>
      </c>
      <c r="D18" s="0" t="str">
        <f aca="false">IF(LEN(PCR!E19),PCR!E19,"")</f>
        <v>SWJS032_H1</v>
      </c>
      <c r="E18" s="0" t="str">
        <f aca="false">IF(LEN(PCR!F19),PCR!F19,"")</f>
        <v>PCTB142_A3</v>
      </c>
      <c r="F18" s="0" t="n">
        <f aca="false">PCR!I19</f>
        <v>51.4</v>
      </c>
    </row>
    <row r="19" customFormat="false" ht="15.75" hidden="false" customHeight="false" outlineLevel="0" collapsed="false">
      <c r="A19" s="0" t="str">
        <f aca="false">IF(LEN(PCR!C20),PCR!C20,"")</f>
        <v>MIS1019</v>
      </c>
      <c r="B19" s="0" t="str">
        <f aca="false">IF(LEN(PCR!D20),PCR!D20,"")</f>
        <v>MJ009</v>
      </c>
      <c r="C19" s="0" t="str">
        <f aca="false">IF(LEN(PCR!E20)=0,"",exp_id)</f>
        <v>PCTB142</v>
      </c>
      <c r="D19" s="0" t="str">
        <f aca="false">IF(LEN(PCR!E20),PCR!E20,"")</f>
        <v>SWJS032_A2</v>
      </c>
      <c r="E19" s="0" t="str">
        <f aca="false">IF(LEN(PCR!F20),PCR!F20,"")</f>
        <v>PCTB142_B3</v>
      </c>
      <c r="F19" s="0" t="n">
        <f aca="false">PCR!I20</f>
        <v>14.2</v>
      </c>
    </row>
    <row r="20" customFormat="false" ht="15.75" hidden="false" customHeight="false" outlineLevel="0" collapsed="false">
      <c r="A20" s="0" t="str">
        <f aca="false">IF(LEN(PCR!C21),PCR!C21,"")</f>
        <v>MIS1020</v>
      </c>
      <c r="B20" s="0" t="str">
        <f aca="false">IF(LEN(PCR!D21),PCR!D21,"")</f>
        <v>MJ010</v>
      </c>
      <c r="C20" s="0" t="str">
        <f aca="false">IF(LEN(PCR!E21)=0,"",exp_id)</f>
        <v>PCTB142</v>
      </c>
      <c r="D20" s="0" t="str">
        <f aca="false">IF(LEN(PCR!E21),PCR!E21,"")</f>
        <v>SWJS032_B2</v>
      </c>
      <c r="E20" s="0" t="str">
        <f aca="false">IF(LEN(PCR!F21),PCR!F21,"")</f>
        <v>PCTB142_C3</v>
      </c>
      <c r="F20" s="0" t="n">
        <f aca="false">PCR!I21</f>
        <v>21.6</v>
      </c>
    </row>
    <row r="21" customFormat="false" ht="15.75" hidden="false" customHeight="false" outlineLevel="0" collapsed="false">
      <c r="A21" s="0" t="str">
        <f aca="false">IF(LEN(PCR!C22),PCR!C22,"")</f>
        <v>3D7</v>
      </c>
      <c r="B21" s="0" t="str">
        <f aca="false">IF(LEN(PCR!D22),PCR!D22,"")</f>
        <v>3D7_01a</v>
      </c>
      <c r="C21" s="0" t="str">
        <f aca="false">IF(LEN(PCR!E22)=0,"",exp_id)</f>
        <v>PCTB142</v>
      </c>
      <c r="D21" s="0" t="str">
        <f aca="false">IF(LEN(PCR!E22),PCR!E22,"")</f>
        <v>SWJS032_C2</v>
      </c>
      <c r="E21" s="0" t="str">
        <f aca="false">IF(LEN(PCR!F22),PCR!F22,"")</f>
        <v>PCTB142_D3</v>
      </c>
      <c r="F21" s="0" t="n">
        <f aca="false">PCR!I22</f>
        <v>43.8</v>
      </c>
    </row>
    <row r="22" customFormat="false" ht="15.75" hidden="false" customHeight="false" outlineLevel="0" collapsed="false">
      <c r="A22" s="0" t="str">
        <f aca="false">IF(LEN(PCR!C23),PCR!C23,"")</f>
        <v>Dd2</v>
      </c>
      <c r="B22" s="0" t="str">
        <f aca="false">IF(LEN(PCR!D23),PCR!D23,"")</f>
        <v>Dd2_01a</v>
      </c>
      <c r="C22" s="0" t="str">
        <f aca="false">IF(LEN(PCR!E23)=0,"",exp_id)</f>
        <v>PCTB142</v>
      </c>
      <c r="D22" s="0" t="str">
        <f aca="false">IF(LEN(PCR!E23),PCR!E23,"")</f>
        <v>SWJS032_D2</v>
      </c>
      <c r="E22" s="0" t="str">
        <f aca="false">IF(LEN(PCR!F23),PCR!F23,"")</f>
        <v>PCTB142_E3</v>
      </c>
      <c r="F22" s="0" t="n">
        <f aca="false">PCR!I23</f>
        <v>28.8</v>
      </c>
    </row>
    <row r="23" customFormat="false" ht="15.75" hidden="false" customHeight="false" outlineLevel="0" collapsed="false">
      <c r="A23" s="0" t="str">
        <f aca="false">IF(LEN(PCR!C24),PCR!C24,"")</f>
        <v>NTC</v>
      </c>
      <c r="B23" s="0" t="str">
        <f aca="false">IF(LEN(PCR!D24),PCR!D24,"")</f>
        <v>NTC_SWJS032</v>
      </c>
      <c r="C23" s="0" t="str">
        <f aca="false">IF(LEN(PCR!E24)=0,"",exp_id)</f>
        <v>PCTB142</v>
      </c>
      <c r="D23" s="0" t="str">
        <f aca="false">IF(LEN(PCR!E24),PCR!E24,"")</f>
        <v>SWJS032_E2</v>
      </c>
      <c r="E23" s="0" t="str">
        <f aca="false">IF(LEN(PCR!F24),PCR!F24,"")</f>
        <v>PCTB142_F3</v>
      </c>
      <c r="F23" s="0" t="n">
        <f aca="false">PCR!I24</f>
        <v>1.1</v>
      </c>
    </row>
    <row r="24" customFormat="false" ht="15.75" hidden="false" customHeight="false" outlineLevel="0" collapsed="false">
      <c r="A24" s="0" t="str">
        <f aca="false">IF(LEN(PCR!C25),PCR!C25,"")</f>
        <v/>
      </c>
      <c r="B24" s="0" t="str">
        <f aca="false">IF(LEN(PCR!D25),PCR!D25,"")</f>
        <v/>
      </c>
      <c r="C24" s="0" t="str">
        <f aca="false">IF(LEN(PCR!E25)=0,"",exp_id)</f>
        <v/>
      </c>
      <c r="D24" s="0" t="str">
        <f aca="false">IF(LEN(PCR!E25),PCR!E25,"")</f>
        <v/>
      </c>
      <c r="E24" s="0" t="str">
        <f aca="false">IF(LEN(PCR!F25),PCR!F25,"")</f>
        <v/>
      </c>
      <c r="F24" s="0" t="str">
        <f aca="false">PCR!I25</f>
        <v/>
      </c>
    </row>
    <row r="25" customFormat="false" ht="15.75" hidden="false" customHeight="false" outlineLevel="0" collapsed="false">
      <c r="A25" s="0" t="str">
        <f aca="false">IF(LEN(PCR!C26),PCR!C26,"")</f>
        <v/>
      </c>
      <c r="B25" s="0" t="str">
        <f aca="false">IF(LEN(PCR!D26),PCR!D26,"")</f>
        <v/>
      </c>
      <c r="C25" s="0" t="str">
        <f aca="false">IF(LEN(PCR!E26)=0,"",exp_id)</f>
        <v/>
      </c>
      <c r="D25" s="0" t="str">
        <f aca="false">IF(LEN(PCR!E26),PCR!E26,"")</f>
        <v/>
      </c>
      <c r="E25" s="0" t="str">
        <f aca="false">IF(LEN(PCR!F26),PCR!F26,"")</f>
        <v/>
      </c>
      <c r="F25" s="0" t="str">
        <f aca="false">PCR!I26</f>
        <v/>
      </c>
    </row>
    <row r="26" customFormat="false" ht="15.75" hidden="false" customHeight="false" outlineLevel="0" collapsed="false">
      <c r="A26" s="0" t="str">
        <f aca="false">IF(LEN(PCR!C27),PCR!C27,"")</f>
        <v/>
      </c>
      <c r="B26" s="0" t="str">
        <f aca="false">IF(LEN(PCR!D27),PCR!D27,"")</f>
        <v/>
      </c>
      <c r="C26" s="0" t="str">
        <f aca="false">IF(LEN(PCR!E27)=0,"",exp_id)</f>
        <v/>
      </c>
      <c r="D26" s="0" t="str">
        <f aca="false">IF(LEN(PCR!E27),PCR!E27,"")</f>
        <v/>
      </c>
      <c r="E26" s="0" t="str">
        <f aca="false">IF(LEN(PCR!F27),PCR!F27,"")</f>
        <v/>
      </c>
      <c r="F26" s="0" t="str">
        <f aca="false">PCR!I27</f>
        <v/>
      </c>
    </row>
    <row r="27" customFormat="false" ht="15.75" hidden="false" customHeight="false" outlineLevel="0" collapsed="false">
      <c r="A27" s="0" t="str">
        <f aca="false">IF(LEN(PCR!C28),PCR!C28,"")</f>
        <v/>
      </c>
      <c r="B27" s="0" t="str">
        <f aca="false">IF(LEN(PCR!D28),PCR!D28,"")</f>
        <v/>
      </c>
      <c r="C27" s="0" t="str">
        <f aca="false">IF(LEN(PCR!E28)=0,"",exp_id)</f>
        <v/>
      </c>
      <c r="D27" s="0" t="str">
        <f aca="false">IF(LEN(PCR!E28),PCR!E28,"")</f>
        <v/>
      </c>
      <c r="E27" s="0" t="str">
        <f aca="false">IF(LEN(PCR!F28),PCR!F28,"")</f>
        <v/>
      </c>
      <c r="F27" s="0" t="str">
        <f aca="false">PCR!I28</f>
        <v/>
      </c>
    </row>
    <row r="28" customFormat="false" ht="15.75" hidden="false" customHeight="false" outlineLevel="0" collapsed="false">
      <c r="A28" s="0" t="str">
        <f aca="false">IF(LEN(PCR!C29),PCR!C29,"")</f>
        <v/>
      </c>
      <c r="B28" s="0" t="str">
        <f aca="false">IF(LEN(PCR!D29),PCR!D29,"")</f>
        <v/>
      </c>
      <c r="C28" s="0" t="str">
        <f aca="false">IF(LEN(PCR!E29)=0,"",exp_id)</f>
        <v/>
      </c>
      <c r="D28" s="0" t="str">
        <f aca="false">IF(LEN(PCR!E29),PCR!E29,"")</f>
        <v/>
      </c>
      <c r="E28" s="0" t="str">
        <f aca="false">IF(LEN(PCR!F29),PCR!F29,"")</f>
        <v/>
      </c>
      <c r="F28" s="0" t="str">
        <f aca="false">PCR!I29</f>
        <v/>
      </c>
    </row>
    <row r="29" customFormat="false" ht="15.75" hidden="false" customHeight="false" outlineLevel="0" collapsed="false">
      <c r="A29" s="0" t="str">
        <f aca="false">IF(LEN(PCR!C30),PCR!C30,"")</f>
        <v/>
      </c>
      <c r="B29" s="0" t="str">
        <f aca="false">IF(LEN(PCR!D30),PCR!D30,"")</f>
        <v/>
      </c>
      <c r="C29" s="0" t="str">
        <f aca="false">IF(LEN(PCR!E30)=0,"",exp_id)</f>
        <v/>
      </c>
      <c r="D29" s="0" t="str">
        <f aca="false">IF(LEN(PCR!E30),PCR!E30,"")</f>
        <v/>
      </c>
      <c r="E29" s="0" t="str">
        <f aca="false">IF(LEN(PCR!F30),PCR!F30,"")</f>
        <v/>
      </c>
      <c r="F29" s="0" t="str">
        <f aca="false">PCR!I30</f>
        <v/>
      </c>
    </row>
    <row r="30" customFormat="false" ht="15.75" hidden="false" customHeight="false" outlineLevel="0" collapsed="false">
      <c r="A30" s="0" t="str">
        <f aca="false">IF(LEN(PCR!C31),PCR!C31,"")</f>
        <v/>
      </c>
      <c r="B30" s="0" t="str">
        <f aca="false">IF(LEN(PCR!D31),PCR!D31,"")</f>
        <v/>
      </c>
      <c r="C30" s="0" t="str">
        <f aca="false">IF(LEN(PCR!E31)=0,"",exp_id)</f>
        <v/>
      </c>
      <c r="D30" s="0" t="str">
        <f aca="false">IF(LEN(PCR!E31),PCR!E31,"")</f>
        <v/>
      </c>
      <c r="E30" s="0" t="str">
        <f aca="false">IF(LEN(PCR!F31),PCR!F31,"")</f>
        <v/>
      </c>
      <c r="F30" s="0" t="str">
        <f aca="false">PCR!I31</f>
        <v/>
      </c>
    </row>
    <row r="31" customFormat="false" ht="15.75" hidden="false" customHeight="false" outlineLevel="0" collapsed="false">
      <c r="A31" s="0" t="str">
        <f aca="false">IF(LEN(PCR!C32),PCR!C32,"")</f>
        <v/>
      </c>
      <c r="B31" s="0" t="str">
        <f aca="false">IF(LEN(PCR!D32),PCR!D32,"")</f>
        <v/>
      </c>
      <c r="C31" s="0" t="str">
        <f aca="false">IF(LEN(PCR!E32)=0,"",exp_id)</f>
        <v/>
      </c>
      <c r="D31" s="0" t="str">
        <f aca="false">IF(LEN(PCR!E32),PCR!E32,"")</f>
        <v/>
      </c>
      <c r="E31" s="0" t="str">
        <f aca="false">IF(LEN(PCR!F32),PCR!F32,"")</f>
        <v/>
      </c>
      <c r="F31" s="0" t="str">
        <f aca="false">PCR!I32</f>
        <v/>
      </c>
    </row>
    <row r="32" customFormat="false" ht="15.75" hidden="false" customHeight="false" outlineLevel="0" collapsed="false">
      <c r="A32" s="0" t="str">
        <f aca="false">IF(LEN(PCR!C33),PCR!C33,"")</f>
        <v/>
      </c>
      <c r="B32" s="0" t="str">
        <f aca="false">IF(LEN(PCR!D33),PCR!D33,"")</f>
        <v/>
      </c>
      <c r="C32" s="0" t="str">
        <f aca="false">IF(LEN(PCR!E33)=0,"",exp_id)</f>
        <v/>
      </c>
      <c r="D32" s="0" t="str">
        <f aca="false">IF(LEN(PCR!E33),PCR!E33,"")</f>
        <v/>
      </c>
      <c r="E32" s="0" t="str">
        <f aca="false">IF(LEN(PCR!F33),PCR!F33,"")</f>
        <v/>
      </c>
      <c r="F32" s="0" t="str">
        <f aca="false">PCR!I33</f>
        <v/>
      </c>
    </row>
    <row r="33" customFormat="false" ht="15.75" hidden="false" customHeight="false" outlineLevel="0" collapsed="false">
      <c r="A33" s="0" t="str">
        <f aca="false">IF(LEN(PCR!C34),PCR!C34,"")</f>
        <v/>
      </c>
      <c r="B33" s="0" t="str">
        <f aca="false">IF(LEN(PCR!D34),PCR!D34,"")</f>
        <v/>
      </c>
      <c r="C33" s="0" t="str">
        <f aca="false">IF(LEN(PCR!E34)=0,"",exp_id)</f>
        <v/>
      </c>
      <c r="D33" s="0" t="str">
        <f aca="false">IF(LEN(PCR!E34),PCR!E34,"")</f>
        <v/>
      </c>
      <c r="E33" s="0" t="str">
        <f aca="false">IF(LEN(PCR!F34),PCR!F34,"")</f>
        <v/>
      </c>
      <c r="F33" s="0" t="str">
        <f aca="false">PCR!I34</f>
        <v/>
      </c>
    </row>
    <row r="34" customFormat="false" ht="15.75" hidden="false" customHeight="false" outlineLevel="0" collapsed="false">
      <c r="A34" s="0" t="str">
        <f aca="false">IF(LEN(PCR!C35),PCR!C35,"")</f>
        <v/>
      </c>
      <c r="B34" s="0" t="str">
        <f aca="false">IF(LEN(PCR!D35),PCR!D35,"")</f>
        <v/>
      </c>
      <c r="C34" s="0" t="str">
        <f aca="false">IF(LEN(PCR!E35)=0,"",exp_id)</f>
        <v/>
      </c>
      <c r="D34" s="0" t="str">
        <f aca="false">IF(LEN(PCR!E35),PCR!E35,"")</f>
        <v/>
      </c>
      <c r="E34" s="0" t="str">
        <f aca="false">IF(LEN(PCR!F35),PCR!F35,"")</f>
        <v/>
      </c>
      <c r="F34" s="0" t="str">
        <f aca="false">PCR!I35</f>
        <v/>
      </c>
    </row>
    <row r="35" customFormat="false" ht="15.75" hidden="false" customHeight="false" outlineLevel="0" collapsed="false">
      <c r="A35" s="0" t="str">
        <f aca="false">IF(LEN(PCR!C36),PCR!C36,"")</f>
        <v/>
      </c>
      <c r="B35" s="0" t="str">
        <f aca="false">IF(LEN(PCR!D36),PCR!D36,"")</f>
        <v/>
      </c>
      <c r="C35" s="0" t="str">
        <f aca="false">IF(LEN(PCR!E36)=0,"",exp_id)</f>
        <v/>
      </c>
      <c r="D35" s="0" t="str">
        <f aca="false">IF(LEN(PCR!E36),PCR!E36,"")</f>
        <v/>
      </c>
      <c r="E35" s="0" t="str">
        <f aca="false">IF(LEN(PCR!F36),PCR!F36,"")</f>
        <v/>
      </c>
      <c r="F35" s="0" t="str">
        <f aca="false">PCR!I36</f>
        <v/>
      </c>
    </row>
    <row r="36" customFormat="false" ht="15.75" hidden="false" customHeight="false" outlineLevel="0" collapsed="false">
      <c r="A36" s="0" t="str">
        <f aca="false">IF(LEN(PCR!C37),PCR!C37,"")</f>
        <v/>
      </c>
      <c r="B36" s="0" t="str">
        <f aca="false">IF(LEN(PCR!D37),PCR!D37,"")</f>
        <v/>
      </c>
      <c r="C36" s="0" t="str">
        <f aca="false">IF(LEN(PCR!E37)=0,"",exp_id)</f>
        <v/>
      </c>
      <c r="D36" s="0" t="str">
        <f aca="false">IF(LEN(PCR!E37),PCR!E37,"")</f>
        <v/>
      </c>
      <c r="E36" s="0" t="str">
        <f aca="false">IF(LEN(PCR!F37),PCR!F37,"")</f>
        <v/>
      </c>
      <c r="F36" s="0" t="str">
        <f aca="false">PCR!I37</f>
        <v/>
      </c>
    </row>
    <row r="37" customFormat="false" ht="15.75" hidden="false" customHeight="false" outlineLevel="0" collapsed="false">
      <c r="A37" s="0" t="str">
        <f aca="false">IF(LEN(PCR!C38),PCR!C38,"")</f>
        <v/>
      </c>
      <c r="B37" s="0" t="str">
        <f aca="false">IF(LEN(PCR!D38),PCR!D38,"")</f>
        <v/>
      </c>
      <c r="C37" s="0" t="str">
        <f aca="false">IF(LEN(PCR!E38)=0,"",exp_id)</f>
        <v/>
      </c>
      <c r="D37" s="0" t="str">
        <f aca="false">IF(LEN(PCR!E38),PCR!E38,"")</f>
        <v/>
      </c>
      <c r="E37" s="0" t="str">
        <f aca="false">IF(LEN(PCR!F38),PCR!F38,"")</f>
        <v/>
      </c>
      <c r="F37" s="0" t="str">
        <f aca="false">PCR!I38</f>
        <v/>
      </c>
    </row>
    <row r="38" customFormat="false" ht="15.75" hidden="false" customHeight="false" outlineLevel="0" collapsed="false">
      <c r="A38" s="0" t="str">
        <f aca="false">IF(LEN(PCR!C39),PCR!C39,"")</f>
        <v/>
      </c>
      <c r="B38" s="0" t="str">
        <f aca="false">IF(LEN(PCR!D39),PCR!D39,"")</f>
        <v/>
      </c>
      <c r="C38" s="0" t="str">
        <f aca="false">IF(LEN(PCR!E39)=0,"",exp_id)</f>
        <v/>
      </c>
      <c r="D38" s="0" t="str">
        <f aca="false">IF(LEN(PCR!E39),PCR!E39,"")</f>
        <v/>
      </c>
      <c r="E38" s="0" t="str">
        <f aca="false">IF(LEN(PCR!F39),PCR!F39,"")</f>
        <v/>
      </c>
      <c r="F38" s="0" t="str">
        <f aca="false">PCR!I39</f>
        <v/>
      </c>
    </row>
    <row r="39" customFormat="false" ht="15.75" hidden="false" customHeight="false" outlineLevel="0" collapsed="false">
      <c r="A39" s="0" t="str">
        <f aca="false">IF(LEN(PCR!C40),PCR!C40,"")</f>
        <v/>
      </c>
      <c r="B39" s="0" t="str">
        <f aca="false">IF(LEN(PCR!D40),PCR!D40,"")</f>
        <v/>
      </c>
      <c r="C39" s="0" t="str">
        <f aca="false">IF(LEN(PCR!E40)=0,"",exp_id)</f>
        <v/>
      </c>
      <c r="D39" s="0" t="str">
        <f aca="false">IF(LEN(PCR!E40),PCR!E40,"")</f>
        <v/>
      </c>
      <c r="E39" s="0" t="str">
        <f aca="false">IF(LEN(PCR!F40),PCR!F40,"")</f>
        <v/>
      </c>
      <c r="F39" s="0" t="str">
        <f aca="false">PCR!I40</f>
        <v/>
      </c>
    </row>
    <row r="40" customFormat="false" ht="15.75" hidden="false" customHeight="false" outlineLevel="0" collapsed="false">
      <c r="A40" s="0" t="str">
        <f aca="false">IF(LEN(PCR!C41),PCR!C41,"")</f>
        <v/>
      </c>
      <c r="B40" s="0" t="str">
        <f aca="false">IF(LEN(PCR!D41),PCR!D41,"")</f>
        <v/>
      </c>
      <c r="C40" s="0" t="str">
        <f aca="false">IF(LEN(PCR!E41)=0,"",exp_id)</f>
        <v/>
      </c>
      <c r="D40" s="0" t="str">
        <f aca="false">IF(LEN(PCR!E41),PCR!E41,"")</f>
        <v/>
      </c>
      <c r="E40" s="0" t="str">
        <f aca="false">IF(LEN(PCR!F41),PCR!F41,"")</f>
        <v/>
      </c>
      <c r="F40" s="0" t="str">
        <f aca="false">PCR!I41</f>
        <v/>
      </c>
    </row>
    <row r="41" customFormat="false" ht="15.75" hidden="false" customHeight="false" outlineLevel="0" collapsed="false">
      <c r="A41" s="0" t="str">
        <f aca="false">IF(LEN(PCR!C42),PCR!C42,"")</f>
        <v/>
      </c>
      <c r="B41" s="0" t="str">
        <f aca="false">IF(LEN(PCR!D42),PCR!D42,"")</f>
        <v/>
      </c>
      <c r="C41" s="0" t="str">
        <f aca="false">IF(LEN(PCR!E42)=0,"",exp_id)</f>
        <v/>
      </c>
      <c r="D41" s="0" t="str">
        <f aca="false">IF(LEN(PCR!E42),PCR!E42,"")</f>
        <v/>
      </c>
      <c r="E41" s="0" t="str">
        <f aca="false">IF(LEN(PCR!F42),PCR!F42,"")</f>
        <v/>
      </c>
      <c r="F41" s="0" t="str">
        <f aca="false">PCR!I42</f>
        <v/>
      </c>
    </row>
    <row r="42" customFormat="false" ht="15.75" hidden="false" customHeight="false" outlineLevel="0" collapsed="false">
      <c r="A42" s="0" t="str">
        <f aca="false">IF(LEN(PCR!C43),PCR!C43,"")</f>
        <v/>
      </c>
      <c r="B42" s="0" t="str">
        <f aca="false">IF(LEN(PCR!D43),PCR!D43,"")</f>
        <v/>
      </c>
      <c r="C42" s="0" t="str">
        <f aca="false">IF(LEN(PCR!E43)=0,"",exp_id)</f>
        <v/>
      </c>
      <c r="D42" s="0" t="str">
        <f aca="false">IF(LEN(PCR!E43),PCR!E43,"")</f>
        <v/>
      </c>
      <c r="E42" s="0" t="str">
        <f aca="false">IF(LEN(PCR!F43),PCR!F43,"")</f>
        <v/>
      </c>
      <c r="F42" s="0" t="str">
        <f aca="false">PCR!I43</f>
        <v/>
      </c>
    </row>
    <row r="43" customFormat="false" ht="15.75" hidden="false" customHeight="false" outlineLevel="0" collapsed="false">
      <c r="A43" s="0" t="str">
        <f aca="false">IF(LEN(PCR!C44),PCR!C44,"")</f>
        <v/>
      </c>
      <c r="B43" s="0" t="str">
        <f aca="false">IF(LEN(PCR!D44),PCR!D44,"")</f>
        <v/>
      </c>
      <c r="C43" s="0" t="str">
        <f aca="false">IF(LEN(PCR!E44)=0,"",exp_id)</f>
        <v/>
      </c>
      <c r="D43" s="0" t="str">
        <f aca="false">IF(LEN(PCR!E44),PCR!E44,"")</f>
        <v/>
      </c>
      <c r="E43" s="0" t="str">
        <f aca="false">IF(LEN(PCR!F44),PCR!F44,"")</f>
        <v/>
      </c>
      <c r="F43" s="0" t="str">
        <f aca="false">PCR!I44</f>
        <v/>
      </c>
    </row>
    <row r="44" customFormat="false" ht="15.75" hidden="false" customHeight="false" outlineLevel="0" collapsed="false">
      <c r="A44" s="0" t="str">
        <f aca="false">IF(LEN(PCR!C45),PCR!C45,"")</f>
        <v/>
      </c>
      <c r="B44" s="0" t="str">
        <f aca="false">IF(LEN(PCR!D45),PCR!D45,"")</f>
        <v/>
      </c>
      <c r="C44" s="0" t="str">
        <f aca="false">IF(LEN(PCR!E45)=0,"",exp_id)</f>
        <v/>
      </c>
      <c r="D44" s="0" t="str">
        <f aca="false">IF(LEN(PCR!E45),PCR!E45,"")</f>
        <v/>
      </c>
      <c r="E44" s="0" t="str">
        <f aca="false">IF(LEN(PCR!F45),PCR!F45,"")</f>
        <v/>
      </c>
      <c r="F44" s="0" t="str">
        <f aca="false">PCR!I45</f>
        <v/>
      </c>
    </row>
    <row r="45" customFormat="false" ht="15.75" hidden="false" customHeight="false" outlineLevel="0" collapsed="false">
      <c r="A45" s="0" t="str">
        <f aca="false">IF(LEN(PCR!C46),PCR!C46,"")</f>
        <v/>
      </c>
      <c r="B45" s="0" t="str">
        <f aca="false">IF(LEN(PCR!D46),PCR!D46,"")</f>
        <v/>
      </c>
      <c r="C45" s="0" t="str">
        <f aca="false">IF(LEN(PCR!E46)=0,"",exp_id)</f>
        <v/>
      </c>
      <c r="D45" s="0" t="str">
        <f aca="false">IF(LEN(PCR!E46),PCR!E46,"")</f>
        <v/>
      </c>
      <c r="E45" s="0" t="str">
        <f aca="false">IF(LEN(PCR!F46),PCR!F46,"")</f>
        <v/>
      </c>
      <c r="F45" s="0" t="str">
        <f aca="false">PCR!I46</f>
        <v/>
      </c>
    </row>
    <row r="46" customFormat="false" ht="15.75" hidden="false" customHeight="false" outlineLevel="0" collapsed="false">
      <c r="A46" s="0" t="str">
        <f aca="false">IF(LEN(PCR!C47),PCR!C47,"")</f>
        <v/>
      </c>
      <c r="B46" s="0" t="str">
        <f aca="false">IF(LEN(PCR!D47),PCR!D47,"")</f>
        <v/>
      </c>
      <c r="C46" s="0" t="str">
        <f aca="false">IF(LEN(PCR!E47)=0,"",exp_id)</f>
        <v/>
      </c>
      <c r="D46" s="0" t="str">
        <f aca="false">IF(LEN(PCR!E47),PCR!E47,"")</f>
        <v/>
      </c>
      <c r="E46" s="0" t="str">
        <f aca="false">IF(LEN(PCR!F47),PCR!F47,"")</f>
        <v/>
      </c>
      <c r="F46" s="0" t="str">
        <f aca="false">PCR!I47</f>
        <v/>
      </c>
    </row>
    <row r="47" customFormat="false" ht="15.75" hidden="false" customHeight="false" outlineLevel="0" collapsed="false">
      <c r="A47" s="0" t="str">
        <f aca="false">IF(LEN(PCR!C48),PCR!C48,"")</f>
        <v/>
      </c>
      <c r="B47" s="0" t="str">
        <f aca="false">IF(LEN(PCR!D48),PCR!D48,"")</f>
        <v/>
      </c>
      <c r="C47" s="0" t="str">
        <f aca="false">IF(LEN(PCR!E48)=0,"",exp_id)</f>
        <v/>
      </c>
      <c r="D47" s="0" t="str">
        <f aca="false">IF(LEN(PCR!E48),PCR!E48,"")</f>
        <v/>
      </c>
      <c r="E47" s="0" t="str">
        <f aca="false">IF(LEN(PCR!F48),PCR!F48,"")</f>
        <v/>
      </c>
      <c r="F47" s="0" t="str">
        <f aca="false">PCR!I48</f>
        <v/>
      </c>
    </row>
    <row r="48" customFormat="false" ht="15.75" hidden="false" customHeight="false" outlineLevel="0" collapsed="false">
      <c r="A48" s="0" t="str">
        <f aca="false">IF(LEN(PCR!C49),PCR!C49,"")</f>
        <v/>
      </c>
      <c r="B48" s="0" t="str">
        <f aca="false">IF(LEN(PCR!D49),PCR!D49,"")</f>
        <v/>
      </c>
      <c r="C48" s="0" t="str">
        <f aca="false">IF(LEN(PCR!E49)=0,"",exp_id)</f>
        <v/>
      </c>
      <c r="D48" s="0" t="str">
        <f aca="false">IF(LEN(PCR!E49),PCR!E49,"")</f>
        <v/>
      </c>
      <c r="E48" s="0" t="str">
        <f aca="false">IF(LEN(PCR!F49),PCR!F49,"")</f>
        <v/>
      </c>
      <c r="F48" s="0" t="str">
        <f aca="false">PCR!I49</f>
        <v/>
      </c>
    </row>
    <row r="49" customFormat="false" ht="15.75" hidden="false" customHeight="false" outlineLevel="0" collapsed="false">
      <c r="A49" s="0" t="str">
        <f aca="false">IF(LEN(PCR!C50),PCR!C50,"")</f>
        <v/>
      </c>
      <c r="B49" s="0" t="str">
        <f aca="false">IF(LEN(PCR!D50),PCR!D50,"")</f>
        <v/>
      </c>
      <c r="C49" s="0" t="str">
        <f aca="false">IF(LEN(PCR!E50)=0,"",exp_id)</f>
        <v/>
      </c>
      <c r="D49" s="0" t="str">
        <f aca="false">IF(LEN(PCR!E50),PCR!E50,"")</f>
        <v/>
      </c>
      <c r="E49" s="0" t="str">
        <f aca="false">IF(LEN(PCR!F50),PCR!F50,"")</f>
        <v/>
      </c>
      <c r="F49" s="0" t="str">
        <f aca="false">PCR!I50</f>
        <v/>
      </c>
    </row>
    <row r="50" customFormat="false" ht="15.75" hidden="false" customHeight="false" outlineLevel="0" collapsed="false">
      <c r="A50" s="0" t="str">
        <f aca="false">IF(LEN(PCR!C51),PCR!C51,"")</f>
        <v/>
      </c>
      <c r="B50" s="0" t="str">
        <f aca="false">IF(LEN(PCR!D51),PCR!D51,"")</f>
        <v/>
      </c>
      <c r="C50" s="0" t="str">
        <f aca="false">IF(LEN(PCR!E51)=0,"",exp_id)</f>
        <v/>
      </c>
      <c r="D50" s="0" t="str">
        <f aca="false">IF(LEN(PCR!E51),PCR!E51,"")</f>
        <v/>
      </c>
      <c r="E50" s="0" t="str">
        <f aca="false">IF(LEN(PCR!F51),PCR!F51,"")</f>
        <v/>
      </c>
      <c r="F50" s="0" t="str">
        <f aca="false">PCR!I51</f>
        <v/>
      </c>
    </row>
    <row r="51" customFormat="false" ht="15.75" hidden="false" customHeight="false" outlineLevel="0" collapsed="false">
      <c r="A51" s="0" t="str">
        <f aca="false">IF(LEN(PCR!C52),PCR!C52,"")</f>
        <v/>
      </c>
      <c r="B51" s="0" t="str">
        <f aca="false">IF(LEN(PCR!D52),PCR!D52,"")</f>
        <v/>
      </c>
      <c r="C51" s="0" t="str">
        <f aca="false">IF(LEN(PCR!E52)=0,"",exp_id)</f>
        <v/>
      </c>
      <c r="D51" s="0" t="str">
        <f aca="false">IF(LEN(PCR!E52),PCR!E52,"")</f>
        <v/>
      </c>
      <c r="E51" s="0" t="str">
        <f aca="false">IF(LEN(PCR!F52),PCR!F52,"")</f>
        <v/>
      </c>
      <c r="F51" s="0" t="str">
        <f aca="false">PCR!I52</f>
        <v/>
      </c>
    </row>
    <row r="52" customFormat="false" ht="15.75" hidden="false" customHeight="false" outlineLevel="0" collapsed="false">
      <c r="A52" s="0" t="str">
        <f aca="false">IF(LEN(PCR!C53),PCR!C53,"")</f>
        <v/>
      </c>
      <c r="B52" s="0" t="str">
        <f aca="false">IF(LEN(PCR!D53),PCR!D53,"")</f>
        <v/>
      </c>
      <c r="C52" s="0" t="str">
        <f aca="false">IF(LEN(PCR!E53)=0,"",exp_id)</f>
        <v/>
      </c>
      <c r="D52" s="0" t="str">
        <f aca="false">IF(LEN(PCR!E53),PCR!E53,"")</f>
        <v/>
      </c>
      <c r="E52" s="0" t="str">
        <f aca="false">IF(LEN(PCR!F53),PCR!F53,"")</f>
        <v/>
      </c>
      <c r="F52" s="0" t="str">
        <f aca="false">PCR!I53</f>
        <v/>
      </c>
    </row>
    <row r="53" customFormat="false" ht="15.75" hidden="false" customHeight="false" outlineLevel="0" collapsed="false">
      <c r="A53" s="0" t="str">
        <f aca="false">IF(LEN(PCR!C54),PCR!C54,"")</f>
        <v/>
      </c>
      <c r="B53" s="0" t="str">
        <f aca="false">IF(LEN(PCR!D54),PCR!D54,"")</f>
        <v/>
      </c>
      <c r="C53" s="0" t="str">
        <f aca="false">IF(LEN(PCR!E54)=0,"",exp_id)</f>
        <v/>
      </c>
      <c r="D53" s="0" t="str">
        <f aca="false">IF(LEN(PCR!E54),PCR!E54,"")</f>
        <v/>
      </c>
      <c r="E53" s="0" t="str">
        <f aca="false">IF(LEN(PCR!F54),PCR!F54,"")</f>
        <v/>
      </c>
      <c r="F53" s="0" t="str">
        <f aca="false">PCR!I54</f>
        <v/>
      </c>
    </row>
    <row r="54" customFormat="false" ht="15.75" hidden="false" customHeight="false" outlineLevel="0" collapsed="false">
      <c r="A54" s="0" t="str">
        <f aca="false">IF(LEN(PCR!C55),PCR!C55,"")</f>
        <v/>
      </c>
      <c r="B54" s="0" t="str">
        <f aca="false">IF(LEN(PCR!D55),PCR!D55,"")</f>
        <v/>
      </c>
      <c r="C54" s="0" t="str">
        <f aca="false">IF(LEN(PCR!E55)=0,"",exp_id)</f>
        <v/>
      </c>
      <c r="D54" s="0" t="str">
        <f aca="false">IF(LEN(PCR!E55),PCR!E55,"")</f>
        <v/>
      </c>
      <c r="E54" s="0" t="str">
        <f aca="false">IF(LEN(PCR!F55),PCR!F55,"")</f>
        <v/>
      </c>
      <c r="F54" s="0" t="str">
        <f aca="false">PCR!I55</f>
        <v/>
      </c>
    </row>
    <row r="55" customFormat="false" ht="15.75" hidden="false" customHeight="false" outlineLevel="0" collapsed="false">
      <c r="A55" s="0" t="str">
        <f aca="false">IF(LEN(PCR!C56),PCR!C56,"")</f>
        <v/>
      </c>
      <c r="B55" s="0" t="str">
        <f aca="false">IF(LEN(PCR!D56),PCR!D56,"")</f>
        <v/>
      </c>
      <c r="C55" s="0" t="str">
        <f aca="false">IF(LEN(PCR!E56)=0,"",exp_id)</f>
        <v/>
      </c>
      <c r="D55" s="0" t="str">
        <f aca="false">IF(LEN(PCR!E56),PCR!E56,"")</f>
        <v/>
      </c>
      <c r="E55" s="0" t="str">
        <f aca="false">IF(LEN(PCR!F56),PCR!F56,"")</f>
        <v/>
      </c>
      <c r="F55" s="0" t="str">
        <f aca="false">PCR!I56</f>
        <v/>
      </c>
    </row>
    <row r="56" customFormat="false" ht="15.75" hidden="false" customHeight="false" outlineLevel="0" collapsed="false">
      <c r="A56" s="0" t="str">
        <f aca="false">IF(LEN(PCR!C57),PCR!C57,"")</f>
        <v/>
      </c>
      <c r="B56" s="0" t="str">
        <f aca="false">IF(LEN(PCR!D57),PCR!D57,"")</f>
        <v/>
      </c>
      <c r="C56" s="0" t="str">
        <f aca="false">IF(LEN(PCR!E57)=0,"",exp_id)</f>
        <v/>
      </c>
      <c r="D56" s="0" t="str">
        <f aca="false">IF(LEN(PCR!E57),PCR!E57,"")</f>
        <v/>
      </c>
      <c r="E56" s="0" t="str">
        <f aca="false">IF(LEN(PCR!F57),PCR!F57,"")</f>
        <v/>
      </c>
      <c r="F56" s="0" t="str">
        <f aca="false">PCR!I57</f>
        <v/>
      </c>
    </row>
    <row r="57" customFormat="false" ht="15.75" hidden="false" customHeight="false" outlineLevel="0" collapsed="false">
      <c r="A57" s="0" t="str">
        <f aca="false">IF(LEN(PCR!C58),PCR!C58,"")</f>
        <v/>
      </c>
      <c r="B57" s="0" t="str">
        <f aca="false">IF(LEN(PCR!D58),PCR!D58,"")</f>
        <v/>
      </c>
      <c r="C57" s="0" t="str">
        <f aca="false">IF(LEN(PCR!E58)=0,"",exp_id)</f>
        <v/>
      </c>
      <c r="D57" s="0" t="str">
        <f aca="false">IF(LEN(PCR!E58),PCR!E58,"")</f>
        <v/>
      </c>
      <c r="E57" s="0" t="str">
        <f aca="false">IF(LEN(PCR!F58),PCR!F58,"")</f>
        <v/>
      </c>
      <c r="F57" s="0" t="str">
        <f aca="false">PCR!I58</f>
        <v/>
      </c>
    </row>
    <row r="58" customFormat="false" ht="15.75" hidden="false" customHeight="false" outlineLevel="0" collapsed="false">
      <c r="A58" s="0" t="str">
        <f aca="false">IF(LEN(PCR!C59),PCR!C59,"")</f>
        <v/>
      </c>
      <c r="B58" s="0" t="str">
        <f aca="false">IF(LEN(PCR!D59),PCR!D59,"")</f>
        <v/>
      </c>
      <c r="C58" s="0" t="str">
        <f aca="false">IF(LEN(PCR!E59)=0,"",exp_id)</f>
        <v/>
      </c>
      <c r="D58" s="0" t="str">
        <f aca="false">IF(LEN(PCR!E59),PCR!E59,"")</f>
        <v/>
      </c>
      <c r="E58" s="0" t="str">
        <f aca="false">IF(LEN(PCR!F59),PCR!F59,"")</f>
        <v/>
      </c>
      <c r="F58" s="0" t="str">
        <f aca="false">PCR!I59</f>
        <v/>
      </c>
    </row>
    <row r="59" customFormat="false" ht="15.75" hidden="false" customHeight="false" outlineLevel="0" collapsed="false">
      <c r="A59" s="0" t="str">
        <f aca="false">IF(LEN(PCR!C60),PCR!C60,"")</f>
        <v/>
      </c>
      <c r="B59" s="0" t="str">
        <f aca="false">IF(LEN(PCR!D60),PCR!D60,"")</f>
        <v/>
      </c>
      <c r="C59" s="0" t="str">
        <f aca="false">IF(LEN(PCR!E60)=0,"",exp_id)</f>
        <v/>
      </c>
      <c r="D59" s="0" t="str">
        <f aca="false">IF(LEN(PCR!E60),PCR!E60,"")</f>
        <v/>
      </c>
      <c r="E59" s="0" t="str">
        <f aca="false">IF(LEN(PCR!F60),PCR!F60,"")</f>
        <v/>
      </c>
      <c r="F59" s="0" t="str">
        <f aca="false">PCR!I60</f>
        <v/>
      </c>
    </row>
    <row r="60" customFormat="false" ht="15.75" hidden="false" customHeight="false" outlineLevel="0" collapsed="false">
      <c r="A60" s="0" t="str">
        <f aca="false">IF(LEN(PCR!C61),PCR!C61,"")</f>
        <v/>
      </c>
      <c r="B60" s="0" t="str">
        <f aca="false">IF(LEN(PCR!D61),PCR!D61,"")</f>
        <v/>
      </c>
      <c r="C60" s="0" t="str">
        <f aca="false">IF(LEN(PCR!E61)=0,"",exp_id)</f>
        <v/>
      </c>
      <c r="D60" s="0" t="str">
        <f aca="false">IF(LEN(PCR!E61),PCR!E61,"")</f>
        <v/>
      </c>
      <c r="E60" s="0" t="str">
        <f aca="false">IF(LEN(PCR!F61),PCR!F61,"")</f>
        <v/>
      </c>
      <c r="F60" s="0" t="str">
        <f aca="false">PCR!I61</f>
        <v/>
      </c>
    </row>
    <row r="61" customFormat="false" ht="15.75" hidden="false" customHeight="false" outlineLevel="0" collapsed="false">
      <c r="A61" s="0" t="str">
        <f aca="false">IF(LEN(PCR!C62),PCR!C62,"")</f>
        <v/>
      </c>
      <c r="B61" s="0" t="str">
        <f aca="false">IF(LEN(PCR!D62),PCR!D62,"")</f>
        <v/>
      </c>
      <c r="C61" s="0" t="str">
        <f aca="false">IF(LEN(PCR!E62)=0,"",exp_id)</f>
        <v/>
      </c>
      <c r="D61" s="0" t="str">
        <f aca="false">IF(LEN(PCR!E62),PCR!E62,"")</f>
        <v/>
      </c>
      <c r="E61" s="0" t="str">
        <f aca="false">IF(LEN(PCR!F62),PCR!F62,"")</f>
        <v/>
      </c>
      <c r="F61" s="0" t="str">
        <f aca="false">PCR!I62</f>
        <v/>
      </c>
    </row>
    <row r="62" customFormat="false" ht="15.75" hidden="false" customHeight="false" outlineLevel="0" collapsed="false">
      <c r="A62" s="0" t="str">
        <f aca="false">IF(LEN(PCR!C63),PCR!C63,"")</f>
        <v/>
      </c>
      <c r="B62" s="0" t="str">
        <f aca="false">IF(LEN(PCR!D63),PCR!D63,"")</f>
        <v/>
      </c>
      <c r="C62" s="0" t="str">
        <f aca="false">IF(LEN(PCR!E63)=0,"",exp_id)</f>
        <v/>
      </c>
      <c r="D62" s="0" t="str">
        <f aca="false">IF(LEN(PCR!E63),PCR!E63,"")</f>
        <v/>
      </c>
      <c r="E62" s="0" t="str">
        <f aca="false">IF(LEN(PCR!F63),PCR!F63,"")</f>
        <v/>
      </c>
      <c r="F62" s="0" t="str">
        <f aca="false">PCR!I63</f>
        <v/>
      </c>
    </row>
    <row r="63" customFormat="false" ht="15.75" hidden="false" customHeight="false" outlineLevel="0" collapsed="false">
      <c r="A63" s="0" t="str">
        <f aca="false">IF(LEN(PCR!C64),PCR!C64,"")</f>
        <v/>
      </c>
      <c r="B63" s="0" t="str">
        <f aca="false">IF(LEN(PCR!D64),PCR!D64,"")</f>
        <v/>
      </c>
      <c r="C63" s="0" t="str">
        <f aca="false">IF(LEN(PCR!E64)=0,"",exp_id)</f>
        <v/>
      </c>
      <c r="D63" s="0" t="str">
        <f aca="false">IF(LEN(PCR!E64),PCR!E64,"")</f>
        <v/>
      </c>
      <c r="E63" s="0" t="str">
        <f aca="false">IF(LEN(PCR!F64),PCR!F64,"")</f>
        <v/>
      </c>
      <c r="F63" s="0" t="str">
        <f aca="false">PCR!I64</f>
        <v/>
      </c>
    </row>
    <row r="64" customFormat="false" ht="15.75" hidden="false" customHeight="false" outlineLevel="0" collapsed="false">
      <c r="A64" s="0" t="str">
        <f aca="false">IF(LEN(PCR!C65),PCR!C65,"")</f>
        <v/>
      </c>
      <c r="B64" s="0" t="str">
        <f aca="false">IF(LEN(PCR!D65),PCR!D65,"")</f>
        <v/>
      </c>
      <c r="C64" s="0" t="str">
        <f aca="false">IF(LEN(PCR!E65)=0,"",exp_id)</f>
        <v/>
      </c>
      <c r="D64" s="0" t="str">
        <f aca="false">IF(LEN(PCR!E65),PCR!E65,"")</f>
        <v/>
      </c>
      <c r="E64" s="0" t="str">
        <f aca="false">IF(LEN(PCR!F65),PCR!F65,"")</f>
        <v/>
      </c>
      <c r="F64" s="0" t="str">
        <f aca="false">PCR!I65</f>
        <v/>
      </c>
    </row>
    <row r="65" customFormat="false" ht="15.75" hidden="false" customHeight="false" outlineLevel="0" collapsed="false">
      <c r="A65" s="0" t="str">
        <f aca="false">IF(LEN(PCR!C66),PCR!C66,"")</f>
        <v/>
      </c>
      <c r="B65" s="0" t="str">
        <f aca="false">IF(LEN(PCR!D66),PCR!D66,"")</f>
        <v/>
      </c>
      <c r="C65" s="0" t="str">
        <f aca="false">IF(LEN(PCR!E66)=0,"",exp_id)</f>
        <v/>
      </c>
      <c r="D65" s="0" t="str">
        <f aca="false">IF(LEN(PCR!E66),PCR!E66,"")</f>
        <v/>
      </c>
      <c r="E65" s="0" t="str">
        <f aca="false">IF(LEN(PCR!F66),PCR!F66,"")</f>
        <v/>
      </c>
      <c r="F65" s="0" t="str">
        <f aca="false">PCR!I66</f>
        <v/>
      </c>
    </row>
    <row r="66" customFormat="false" ht="15.75" hidden="false" customHeight="false" outlineLevel="0" collapsed="false">
      <c r="A66" s="0" t="str">
        <f aca="false">IF(LEN(PCR!C67),PCR!C67,"")</f>
        <v/>
      </c>
      <c r="B66" s="0" t="str">
        <f aca="false">IF(LEN(PCR!D67),PCR!D67,"")</f>
        <v/>
      </c>
      <c r="C66" s="0" t="str">
        <f aca="false">IF(LEN(PCR!E67)=0,"",exp_id)</f>
        <v/>
      </c>
      <c r="D66" s="0" t="str">
        <f aca="false">IF(LEN(PCR!E67),PCR!E67,"")</f>
        <v/>
      </c>
      <c r="E66" s="0" t="str">
        <f aca="false">IF(LEN(PCR!F67),PCR!F67,"")</f>
        <v/>
      </c>
      <c r="F66" s="0" t="str">
        <f aca="false">PCR!I67</f>
        <v/>
      </c>
    </row>
    <row r="67" customFormat="false" ht="15.75" hidden="false" customHeight="false" outlineLevel="0" collapsed="false">
      <c r="A67" s="0" t="str">
        <f aca="false">IF(LEN(PCR!C68),PCR!C68,"")</f>
        <v/>
      </c>
      <c r="B67" s="0" t="str">
        <f aca="false">IF(LEN(PCR!D68),PCR!D68,"")</f>
        <v/>
      </c>
      <c r="C67" s="0" t="str">
        <f aca="false">IF(LEN(PCR!E68)=0,"",exp_id)</f>
        <v/>
      </c>
      <c r="D67" s="0" t="str">
        <f aca="false">IF(LEN(PCR!E68),PCR!E68,"")</f>
        <v/>
      </c>
      <c r="E67" s="0" t="str">
        <f aca="false">IF(LEN(PCR!F68),PCR!F68,"")</f>
        <v/>
      </c>
      <c r="F67" s="0" t="str">
        <f aca="false">PCR!I68</f>
        <v/>
      </c>
    </row>
    <row r="68" customFormat="false" ht="15.75" hidden="false" customHeight="false" outlineLevel="0" collapsed="false">
      <c r="A68" s="0" t="str">
        <f aca="false">IF(LEN(PCR!C69),PCR!C69,"")</f>
        <v/>
      </c>
      <c r="B68" s="0" t="str">
        <f aca="false">IF(LEN(PCR!D69),PCR!D69,"")</f>
        <v/>
      </c>
      <c r="C68" s="0" t="str">
        <f aca="false">IF(LEN(PCR!E69)=0,"",exp_id)</f>
        <v/>
      </c>
      <c r="D68" s="0" t="str">
        <f aca="false">IF(LEN(PCR!E69),PCR!E69,"")</f>
        <v/>
      </c>
      <c r="E68" s="0" t="str">
        <f aca="false">IF(LEN(PCR!F69),PCR!F69,"")</f>
        <v/>
      </c>
      <c r="F68" s="0" t="str">
        <f aca="false">PCR!I69</f>
        <v/>
      </c>
    </row>
    <row r="69" customFormat="false" ht="15.75" hidden="false" customHeight="false" outlineLevel="0" collapsed="false">
      <c r="A69" s="0" t="str">
        <f aca="false">IF(LEN(PCR!C70),PCR!C70,"")</f>
        <v/>
      </c>
      <c r="B69" s="0" t="str">
        <f aca="false">IF(LEN(PCR!D70),PCR!D70,"")</f>
        <v/>
      </c>
      <c r="C69" s="0" t="str">
        <f aca="false">IF(LEN(PCR!E70)=0,"",exp_id)</f>
        <v/>
      </c>
      <c r="D69" s="0" t="str">
        <f aca="false">IF(LEN(PCR!E70),PCR!E70,"")</f>
        <v/>
      </c>
      <c r="E69" s="0" t="str">
        <f aca="false">IF(LEN(PCR!F70),PCR!F70,"")</f>
        <v/>
      </c>
      <c r="F69" s="0" t="str">
        <f aca="false">PCR!I70</f>
        <v/>
      </c>
    </row>
    <row r="70" customFormat="false" ht="15.75" hidden="false" customHeight="false" outlineLevel="0" collapsed="false">
      <c r="A70" s="0" t="str">
        <f aca="false">IF(LEN(PCR!C71),PCR!C71,"")</f>
        <v/>
      </c>
      <c r="B70" s="0" t="str">
        <f aca="false">IF(LEN(PCR!D71),PCR!D71,"")</f>
        <v/>
      </c>
      <c r="C70" s="0" t="str">
        <f aca="false">IF(LEN(PCR!E71)=0,"",exp_id)</f>
        <v/>
      </c>
      <c r="D70" s="0" t="str">
        <f aca="false">IF(LEN(PCR!E71),PCR!E71,"")</f>
        <v/>
      </c>
      <c r="E70" s="0" t="str">
        <f aca="false">IF(LEN(PCR!F71),PCR!F71,"")</f>
        <v/>
      </c>
      <c r="F70" s="0" t="str">
        <f aca="false">PCR!I71</f>
        <v/>
      </c>
    </row>
    <row r="71" customFormat="false" ht="15.75" hidden="false" customHeight="false" outlineLevel="0" collapsed="false">
      <c r="A71" s="0" t="str">
        <f aca="false">IF(LEN(PCR!C72),PCR!C72,"")</f>
        <v/>
      </c>
      <c r="B71" s="0" t="str">
        <f aca="false">IF(LEN(PCR!D72),PCR!D72,"")</f>
        <v/>
      </c>
      <c r="C71" s="0" t="str">
        <f aca="false">IF(LEN(PCR!E72)=0,"",exp_id)</f>
        <v/>
      </c>
      <c r="D71" s="0" t="str">
        <f aca="false">IF(LEN(PCR!E72),PCR!E72,"")</f>
        <v/>
      </c>
      <c r="E71" s="0" t="str">
        <f aca="false">IF(LEN(PCR!F72),PCR!F72,"")</f>
        <v/>
      </c>
      <c r="F71" s="0" t="str">
        <f aca="false">PCR!I72</f>
        <v/>
      </c>
    </row>
    <row r="72" customFormat="false" ht="15.75" hidden="false" customHeight="false" outlineLevel="0" collapsed="false">
      <c r="A72" s="0" t="str">
        <f aca="false">IF(LEN(PCR!C73),PCR!C73,"")</f>
        <v/>
      </c>
      <c r="B72" s="0" t="str">
        <f aca="false">IF(LEN(PCR!D73),PCR!D73,"")</f>
        <v/>
      </c>
      <c r="C72" s="0" t="str">
        <f aca="false">IF(LEN(PCR!E73)=0,"",exp_id)</f>
        <v/>
      </c>
      <c r="D72" s="0" t="str">
        <f aca="false">IF(LEN(PCR!E73),PCR!E73,"")</f>
        <v/>
      </c>
      <c r="E72" s="0" t="str">
        <f aca="false">IF(LEN(PCR!F73),PCR!F73,"")</f>
        <v/>
      </c>
      <c r="F72" s="0" t="str">
        <f aca="false">PCR!I73</f>
        <v/>
      </c>
    </row>
    <row r="73" customFormat="false" ht="15.75" hidden="false" customHeight="false" outlineLevel="0" collapsed="false">
      <c r="A73" s="0" t="str">
        <f aca="false">IF(LEN(PCR!C74),PCR!C74,"")</f>
        <v/>
      </c>
      <c r="B73" s="0" t="str">
        <f aca="false">IF(LEN(PCR!D74),PCR!D74,"")</f>
        <v/>
      </c>
      <c r="C73" s="0" t="str">
        <f aca="false">IF(LEN(PCR!E74)=0,"",exp_id)</f>
        <v/>
      </c>
      <c r="D73" s="0" t="str">
        <f aca="false">IF(LEN(PCR!E74),PCR!E74,"")</f>
        <v/>
      </c>
      <c r="E73" s="0" t="str">
        <f aca="false">IF(LEN(PCR!F74),PCR!F74,"")</f>
        <v/>
      </c>
      <c r="F73" s="0" t="str">
        <f aca="false">PCR!I74</f>
        <v/>
      </c>
    </row>
    <row r="74" customFormat="false" ht="15.75" hidden="false" customHeight="false" outlineLevel="0" collapsed="false">
      <c r="A74" s="0" t="str">
        <f aca="false">IF(LEN(PCR!C75),PCR!C75,"")</f>
        <v/>
      </c>
      <c r="B74" s="0" t="str">
        <f aca="false">IF(LEN(PCR!D75),PCR!D75,"")</f>
        <v/>
      </c>
      <c r="C74" s="0" t="str">
        <f aca="false">IF(LEN(PCR!E75)=0,"",exp_id)</f>
        <v/>
      </c>
      <c r="D74" s="0" t="str">
        <f aca="false">IF(LEN(PCR!E75),PCR!E75,"")</f>
        <v/>
      </c>
      <c r="E74" s="0" t="str">
        <f aca="false">IF(LEN(PCR!F75),PCR!F75,"")</f>
        <v/>
      </c>
      <c r="F74" s="0" t="str">
        <f aca="false">PCR!I75</f>
        <v/>
      </c>
    </row>
    <row r="75" customFormat="false" ht="15.75" hidden="false" customHeight="false" outlineLevel="0" collapsed="false">
      <c r="A75" s="0" t="str">
        <f aca="false">IF(LEN(PCR!C76),PCR!C76,"")</f>
        <v/>
      </c>
      <c r="B75" s="0" t="str">
        <f aca="false">IF(LEN(PCR!D76),PCR!D76,"")</f>
        <v/>
      </c>
      <c r="C75" s="0" t="str">
        <f aca="false">IF(LEN(PCR!E76)=0,"",exp_id)</f>
        <v/>
      </c>
      <c r="D75" s="0" t="str">
        <f aca="false">IF(LEN(PCR!E76),PCR!E76,"")</f>
        <v/>
      </c>
      <c r="E75" s="0" t="str">
        <f aca="false">IF(LEN(PCR!F76),PCR!F76,"")</f>
        <v/>
      </c>
      <c r="F75" s="0" t="str">
        <f aca="false">PCR!I76</f>
        <v/>
      </c>
    </row>
    <row r="76" customFormat="false" ht="15.75" hidden="false" customHeight="false" outlineLevel="0" collapsed="false">
      <c r="A76" s="0" t="str">
        <f aca="false">IF(LEN(PCR!C77),PCR!C77,"")</f>
        <v/>
      </c>
      <c r="B76" s="0" t="str">
        <f aca="false">IF(LEN(PCR!D77),PCR!D77,"")</f>
        <v/>
      </c>
      <c r="C76" s="0" t="str">
        <f aca="false">IF(LEN(PCR!E77)=0,"",exp_id)</f>
        <v/>
      </c>
      <c r="D76" s="0" t="str">
        <f aca="false">IF(LEN(PCR!E77),PCR!E77,"")</f>
        <v/>
      </c>
      <c r="E76" s="0" t="str">
        <f aca="false">IF(LEN(PCR!F77),PCR!F77,"")</f>
        <v/>
      </c>
      <c r="F76" s="0" t="str">
        <f aca="false">PCR!I77</f>
        <v/>
      </c>
    </row>
    <row r="77" customFormat="false" ht="15.75" hidden="false" customHeight="false" outlineLevel="0" collapsed="false">
      <c r="A77" s="0" t="str">
        <f aca="false">IF(LEN(PCR!C78),PCR!C78,"")</f>
        <v/>
      </c>
      <c r="B77" s="0" t="str">
        <f aca="false">IF(LEN(PCR!D78),PCR!D78,"")</f>
        <v/>
      </c>
      <c r="C77" s="0" t="str">
        <f aca="false">IF(LEN(PCR!E78)=0,"",exp_id)</f>
        <v/>
      </c>
      <c r="D77" s="0" t="str">
        <f aca="false">IF(LEN(PCR!E78),PCR!E78,"")</f>
        <v/>
      </c>
      <c r="E77" s="0" t="str">
        <f aca="false">IF(LEN(PCR!F78),PCR!F78,"")</f>
        <v/>
      </c>
      <c r="F77" s="0" t="str">
        <f aca="false">PCR!I78</f>
        <v/>
      </c>
    </row>
    <row r="78" customFormat="false" ht="15.75" hidden="false" customHeight="false" outlineLevel="0" collapsed="false">
      <c r="A78" s="0" t="str">
        <f aca="false">IF(LEN(PCR!C79),PCR!C79,"")</f>
        <v/>
      </c>
      <c r="B78" s="0" t="str">
        <f aca="false">IF(LEN(PCR!D79),PCR!D79,"")</f>
        <v/>
      </c>
      <c r="C78" s="0" t="str">
        <f aca="false">IF(LEN(PCR!E79)=0,"",exp_id)</f>
        <v/>
      </c>
      <c r="D78" s="0" t="str">
        <f aca="false">IF(LEN(PCR!E79),PCR!E79,"")</f>
        <v/>
      </c>
      <c r="E78" s="0" t="str">
        <f aca="false">IF(LEN(PCR!F79),PCR!F79,"")</f>
        <v/>
      </c>
      <c r="F78" s="0" t="str">
        <f aca="false">PCR!I79</f>
        <v/>
      </c>
    </row>
    <row r="79" customFormat="false" ht="15.75" hidden="false" customHeight="false" outlineLevel="0" collapsed="false">
      <c r="A79" s="0" t="str">
        <f aca="false">IF(LEN(PCR!C80),PCR!C80,"")</f>
        <v/>
      </c>
      <c r="B79" s="0" t="str">
        <f aca="false">IF(LEN(PCR!D80),PCR!D80,"")</f>
        <v/>
      </c>
      <c r="C79" s="0" t="str">
        <f aca="false">IF(LEN(PCR!E80)=0,"",exp_id)</f>
        <v/>
      </c>
      <c r="D79" s="0" t="str">
        <f aca="false">IF(LEN(PCR!E80),PCR!E80,"")</f>
        <v/>
      </c>
      <c r="E79" s="0" t="str">
        <f aca="false">IF(LEN(PCR!F80),PCR!F80,"")</f>
        <v/>
      </c>
      <c r="F79" s="0" t="str">
        <f aca="false">PCR!I80</f>
        <v/>
      </c>
    </row>
    <row r="80" customFormat="false" ht="15.75" hidden="false" customHeight="false" outlineLevel="0" collapsed="false">
      <c r="A80" s="0" t="str">
        <f aca="false">IF(LEN(PCR!C81),PCR!C81,"")</f>
        <v/>
      </c>
      <c r="B80" s="0" t="str">
        <f aca="false">IF(LEN(PCR!D81),PCR!D81,"")</f>
        <v/>
      </c>
      <c r="C80" s="0" t="str">
        <f aca="false">IF(LEN(PCR!E81)=0,"",exp_id)</f>
        <v/>
      </c>
      <c r="D80" s="0" t="str">
        <f aca="false">IF(LEN(PCR!E81),PCR!E81,"")</f>
        <v/>
      </c>
      <c r="E80" s="0" t="str">
        <f aca="false">IF(LEN(PCR!F81),PCR!F81,"")</f>
        <v/>
      </c>
      <c r="F80" s="0" t="str">
        <f aca="false">PCR!I81</f>
        <v/>
      </c>
    </row>
    <row r="81" customFormat="false" ht="15.75" hidden="false" customHeight="false" outlineLevel="0" collapsed="false">
      <c r="A81" s="0" t="str">
        <f aca="false">IF(LEN(PCR!C82),PCR!C82,"")</f>
        <v/>
      </c>
      <c r="B81" s="0" t="str">
        <f aca="false">IF(LEN(PCR!D82),PCR!D82,"")</f>
        <v/>
      </c>
      <c r="C81" s="0" t="str">
        <f aca="false">IF(LEN(PCR!E82)=0,"",exp_id)</f>
        <v/>
      </c>
      <c r="D81" s="0" t="str">
        <f aca="false">IF(LEN(PCR!E82),PCR!E82,"")</f>
        <v/>
      </c>
      <c r="E81" s="0" t="str">
        <f aca="false">IF(LEN(PCR!F82),PCR!F82,"")</f>
        <v/>
      </c>
      <c r="F81" s="0" t="str">
        <f aca="false">PCR!I82</f>
        <v/>
      </c>
    </row>
    <row r="82" customFormat="false" ht="15.75" hidden="false" customHeight="false" outlineLevel="0" collapsed="false">
      <c r="A82" s="0" t="str">
        <f aca="false">IF(LEN(PCR!C83),PCR!C83,"")</f>
        <v/>
      </c>
      <c r="B82" s="0" t="str">
        <f aca="false">IF(LEN(PCR!D83),PCR!D83,"")</f>
        <v/>
      </c>
      <c r="C82" s="0" t="str">
        <f aca="false">IF(LEN(PCR!E83)=0,"",exp_id)</f>
        <v/>
      </c>
      <c r="D82" s="0" t="str">
        <f aca="false">IF(LEN(PCR!E83),PCR!E83,"")</f>
        <v/>
      </c>
      <c r="E82" s="0" t="str">
        <f aca="false">IF(LEN(PCR!F83),PCR!F83,"")</f>
        <v/>
      </c>
      <c r="F82" s="0" t="str">
        <f aca="false">PCR!I83</f>
        <v/>
      </c>
    </row>
    <row r="83" customFormat="false" ht="15.75" hidden="false" customHeight="false" outlineLevel="0" collapsed="false">
      <c r="A83" s="0" t="str">
        <f aca="false">IF(LEN(PCR!C84),PCR!C84,"")</f>
        <v/>
      </c>
      <c r="B83" s="0" t="str">
        <f aca="false">IF(LEN(PCR!D84),PCR!D84,"")</f>
        <v/>
      </c>
      <c r="C83" s="0" t="str">
        <f aca="false">IF(LEN(PCR!E84)=0,"",exp_id)</f>
        <v/>
      </c>
      <c r="D83" s="0" t="str">
        <f aca="false">IF(LEN(PCR!E84),PCR!E84,"")</f>
        <v/>
      </c>
      <c r="E83" s="0" t="str">
        <f aca="false">IF(LEN(PCR!F84),PCR!F84,"")</f>
        <v/>
      </c>
      <c r="F83" s="0" t="str">
        <f aca="false">PCR!I84</f>
        <v/>
      </c>
    </row>
    <row r="84" customFormat="false" ht="15.75" hidden="false" customHeight="false" outlineLevel="0" collapsed="false">
      <c r="A84" s="0" t="str">
        <f aca="false">IF(LEN(PCR!C85),PCR!C85,"")</f>
        <v/>
      </c>
      <c r="B84" s="0" t="str">
        <f aca="false">IF(LEN(PCR!D85),PCR!D85,"")</f>
        <v/>
      </c>
      <c r="C84" s="0" t="str">
        <f aca="false">IF(LEN(PCR!E85)=0,"",exp_id)</f>
        <v/>
      </c>
      <c r="D84" s="0" t="str">
        <f aca="false">IF(LEN(PCR!E85),PCR!E85,"")</f>
        <v/>
      </c>
      <c r="E84" s="0" t="str">
        <f aca="false">IF(LEN(PCR!F85),PCR!F85,"")</f>
        <v/>
      </c>
      <c r="F84" s="0" t="str">
        <f aca="false">PCR!I85</f>
        <v/>
      </c>
    </row>
    <row r="85" customFormat="false" ht="15.75" hidden="false" customHeight="false" outlineLevel="0" collapsed="false">
      <c r="A85" s="0" t="str">
        <f aca="false">IF(LEN(PCR!C86),PCR!C86,"")</f>
        <v/>
      </c>
      <c r="B85" s="0" t="str">
        <f aca="false">IF(LEN(PCR!D86),PCR!D86,"")</f>
        <v/>
      </c>
      <c r="C85" s="0" t="str">
        <f aca="false">IF(LEN(PCR!E86)=0,"",exp_id)</f>
        <v/>
      </c>
      <c r="D85" s="0" t="str">
        <f aca="false">IF(LEN(PCR!E86),PCR!E86,"")</f>
        <v/>
      </c>
      <c r="E85" s="0" t="str">
        <f aca="false">IF(LEN(PCR!F86),PCR!F86,"")</f>
        <v/>
      </c>
      <c r="F85" s="0" t="str">
        <f aca="false">PCR!I86</f>
        <v/>
      </c>
    </row>
    <row r="86" customFormat="false" ht="15.75" hidden="false" customHeight="false" outlineLevel="0" collapsed="false">
      <c r="A86" s="0" t="str">
        <f aca="false">IF(LEN(PCR!C87),PCR!C87,"")</f>
        <v/>
      </c>
      <c r="B86" s="0" t="str">
        <f aca="false">IF(LEN(PCR!D87),PCR!D87,"")</f>
        <v/>
      </c>
      <c r="C86" s="0" t="str">
        <f aca="false">IF(LEN(PCR!E87)=0,"",exp_id)</f>
        <v/>
      </c>
      <c r="D86" s="0" t="str">
        <f aca="false">IF(LEN(PCR!E87),PCR!E87,"")</f>
        <v/>
      </c>
      <c r="E86" s="0" t="str">
        <f aca="false">IF(LEN(PCR!F87),PCR!F87,"")</f>
        <v/>
      </c>
      <c r="F86" s="0" t="str">
        <f aca="false">PCR!I87</f>
        <v/>
      </c>
    </row>
    <row r="87" customFormat="false" ht="15.75" hidden="false" customHeight="false" outlineLevel="0" collapsed="false">
      <c r="A87" s="0" t="str">
        <f aca="false">IF(LEN(PCR!C88),PCR!C88,"")</f>
        <v/>
      </c>
      <c r="B87" s="0" t="str">
        <f aca="false">IF(LEN(PCR!D88),PCR!D88,"")</f>
        <v/>
      </c>
      <c r="C87" s="0" t="str">
        <f aca="false">IF(LEN(PCR!E88)=0,"",exp_id)</f>
        <v/>
      </c>
      <c r="D87" s="0" t="str">
        <f aca="false">IF(LEN(PCR!E88),PCR!E88,"")</f>
        <v/>
      </c>
      <c r="E87" s="0" t="str">
        <f aca="false">IF(LEN(PCR!F88),PCR!F88,"")</f>
        <v/>
      </c>
      <c r="F87" s="0" t="str">
        <f aca="false">PCR!I88</f>
        <v/>
      </c>
    </row>
    <row r="88" customFormat="false" ht="15.75" hidden="false" customHeight="false" outlineLevel="0" collapsed="false">
      <c r="A88" s="0" t="str">
        <f aca="false">IF(LEN(PCR!C89),PCR!C89,"")</f>
        <v/>
      </c>
      <c r="B88" s="0" t="str">
        <f aca="false">IF(LEN(PCR!D89),PCR!D89,"")</f>
        <v/>
      </c>
      <c r="C88" s="0" t="str">
        <f aca="false">IF(LEN(PCR!E89)=0,"",exp_id)</f>
        <v/>
      </c>
      <c r="D88" s="0" t="str">
        <f aca="false">IF(LEN(PCR!E89),PCR!E89,"")</f>
        <v/>
      </c>
      <c r="E88" s="0" t="str">
        <f aca="false">IF(LEN(PCR!F89),PCR!F89,"")</f>
        <v/>
      </c>
      <c r="F88" s="0" t="str">
        <f aca="false">PCR!I89</f>
        <v/>
      </c>
    </row>
    <row r="89" customFormat="false" ht="15.75" hidden="false" customHeight="false" outlineLevel="0" collapsed="false">
      <c r="A89" s="0" t="str">
        <f aca="false">IF(LEN(PCR!C90),PCR!C90,"")</f>
        <v/>
      </c>
      <c r="B89" s="0" t="str">
        <f aca="false">IF(LEN(PCR!D90),PCR!D90,"")</f>
        <v/>
      </c>
      <c r="C89" s="0" t="str">
        <f aca="false">IF(LEN(PCR!E90)=0,"",exp_id)</f>
        <v/>
      </c>
      <c r="D89" s="0" t="str">
        <f aca="false">IF(LEN(PCR!E90),PCR!E90,"")</f>
        <v/>
      </c>
      <c r="E89" s="0" t="str">
        <f aca="false">IF(LEN(PCR!F90),PCR!F90,"")</f>
        <v/>
      </c>
      <c r="F89" s="0" t="str">
        <f aca="false">PCR!I90</f>
        <v/>
      </c>
    </row>
    <row r="90" customFormat="false" ht="15.75" hidden="false" customHeight="false" outlineLevel="0" collapsed="false">
      <c r="A90" s="0" t="str">
        <f aca="false">IF(LEN(PCR!C91),PCR!C91,"")</f>
        <v/>
      </c>
      <c r="B90" s="0" t="str">
        <f aca="false">IF(LEN(PCR!D91),PCR!D91,"")</f>
        <v/>
      </c>
      <c r="C90" s="0" t="str">
        <f aca="false">IF(LEN(PCR!E91)=0,"",exp_id)</f>
        <v/>
      </c>
      <c r="D90" s="0" t="str">
        <f aca="false">IF(LEN(PCR!E91),PCR!E91,"")</f>
        <v/>
      </c>
      <c r="E90" s="0" t="str">
        <f aca="false">IF(LEN(PCR!F91),PCR!F91,"")</f>
        <v/>
      </c>
      <c r="F90" s="0" t="str">
        <f aca="false">PCR!I91</f>
        <v/>
      </c>
    </row>
    <row r="91" customFormat="false" ht="15.75" hidden="false" customHeight="false" outlineLevel="0" collapsed="false">
      <c r="A91" s="0" t="str">
        <f aca="false">IF(LEN(PCR!C92),PCR!C92,"")</f>
        <v/>
      </c>
      <c r="B91" s="0" t="str">
        <f aca="false">IF(LEN(PCR!D92),PCR!D92,"")</f>
        <v/>
      </c>
      <c r="C91" s="0" t="str">
        <f aca="false">IF(LEN(PCR!E92)=0,"",exp_id)</f>
        <v/>
      </c>
      <c r="D91" s="0" t="str">
        <f aca="false">IF(LEN(PCR!E92),PCR!E92,"")</f>
        <v/>
      </c>
      <c r="E91" s="0" t="str">
        <f aca="false">IF(LEN(PCR!F92),PCR!F92,"")</f>
        <v/>
      </c>
      <c r="F91" s="0" t="str">
        <f aca="false">PCR!I92</f>
        <v/>
      </c>
    </row>
    <row r="92" customFormat="false" ht="15.75" hidden="false" customHeight="false" outlineLevel="0" collapsed="false">
      <c r="A92" s="0" t="str">
        <f aca="false">IF(LEN(PCR!C93),PCR!C93,"")</f>
        <v/>
      </c>
      <c r="B92" s="0" t="str">
        <f aca="false">IF(LEN(PCR!D93),PCR!D93,"")</f>
        <v/>
      </c>
      <c r="C92" s="0" t="str">
        <f aca="false">IF(LEN(PCR!E93)=0,"",exp_id)</f>
        <v/>
      </c>
      <c r="D92" s="0" t="str">
        <f aca="false">IF(LEN(PCR!E93),PCR!E93,"")</f>
        <v/>
      </c>
      <c r="E92" s="0" t="str">
        <f aca="false">IF(LEN(PCR!F93),PCR!F93,"")</f>
        <v/>
      </c>
      <c r="F92" s="0" t="str">
        <f aca="false">PCR!I93</f>
        <v/>
      </c>
    </row>
    <row r="93" customFormat="false" ht="15.75" hidden="false" customHeight="false" outlineLevel="0" collapsed="false">
      <c r="A93" s="0" t="str">
        <f aca="false">IF(LEN(PCR!C94),PCR!C94,"")</f>
        <v/>
      </c>
      <c r="B93" s="0" t="str">
        <f aca="false">IF(LEN(PCR!D94),PCR!D94,"")</f>
        <v/>
      </c>
      <c r="C93" s="0" t="str">
        <f aca="false">IF(LEN(PCR!E94)=0,"",exp_id)</f>
        <v/>
      </c>
      <c r="D93" s="0" t="str">
        <f aca="false">IF(LEN(PCR!E94),PCR!E94,"")</f>
        <v/>
      </c>
      <c r="E93" s="0" t="str">
        <f aca="false">IF(LEN(PCR!F94),PCR!F94,"")</f>
        <v/>
      </c>
      <c r="F93" s="0" t="str">
        <f aca="false">PCR!I94</f>
        <v/>
      </c>
    </row>
    <row r="94" customFormat="false" ht="15.75" hidden="false" customHeight="false" outlineLevel="0" collapsed="false">
      <c r="A94" s="0" t="str">
        <f aca="false">IF(LEN(PCR!C95),PCR!C95,"")</f>
        <v/>
      </c>
      <c r="B94" s="0" t="str">
        <f aca="false">IF(LEN(PCR!D95),PCR!D95,"")</f>
        <v/>
      </c>
      <c r="C94" s="0" t="str">
        <f aca="false">IF(LEN(PCR!E95)=0,"",exp_id)</f>
        <v/>
      </c>
      <c r="D94" s="0" t="str">
        <f aca="false">IF(LEN(PCR!E95),PCR!E95,"")</f>
        <v/>
      </c>
      <c r="E94" s="0" t="str">
        <f aca="false">IF(LEN(PCR!F95),PCR!F95,"")</f>
        <v/>
      </c>
      <c r="F94" s="0" t="str">
        <f aca="false">PCR!I95</f>
        <v/>
      </c>
    </row>
    <row r="95" customFormat="false" ht="15.75" hidden="false" customHeight="false" outlineLevel="0" collapsed="false">
      <c r="A95" s="0" t="str">
        <f aca="false">IF(LEN(PCR!C96),PCR!C96,"")</f>
        <v/>
      </c>
      <c r="B95" s="0" t="str">
        <f aca="false">IF(LEN(PCR!D96),PCR!D96,"")</f>
        <v/>
      </c>
      <c r="C95" s="0" t="str">
        <f aca="false">IF(LEN(PCR!E96)=0,"",exp_id)</f>
        <v/>
      </c>
      <c r="D95" s="0" t="str">
        <f aca="false">IF(LEN(PCR!E96),PCR!E96,"")</f>
        <v/>
      </c>
      <c r="E95" s="0" t="str">
        <f aca="false">IF(LEN(PCR!F96),PCR!F96,"")</f>
        <v/>
      </c>
      <c r="F95" s="0" t="str">
        <f aca="false">PCR!I96</f>
        <v/>
      </c>
    </row>
    <row r="96" customFormat="false" ht="15.75" hidden="false" customHeight="false" outlineLevel="0" collapsed="false">
      <c r="A96" s="0" t="str">
        <f aca="false">IF(LEN(PCR!C97),PCR!C97,"")</f>
        <v/>
      </c>
      <c r="B96" s="0" t="str">
        <f aca="false">IF(LEN(PCR!D97),PCR!D97,"")</f>
        <v/>
      </c>
      <c r="C96" s="0" t="str">
        <f aca="false">IF(LEN(PCR!E97)=0,"",exp_id)</f>
        <v/>
      </c>
      <c r="D96" s="0" t="str">
        <f aca="false">IF(LEN(PCR!E97),PCR!E97,"")</f>
        <v/>
      </c>
      <c r="E96" s="0" t="str">
        <f aca="false">IF(LEN(PCR!F97),PCR!F97,"")</f>
        <v/>
      </c>
      <c r="F96" s="0" t="str">
        <f aca="false">PCR!I97</f>
        <v/>
      </c>
    </row>
    <row r="97" customFormat="false" ht="15.75" hidden="false" customHeight="false" outlineLevel="0" collapsed="false">
      <c r="A97" s="0" t="str">
        <f aca="false">IF(LEN(PCR!C98),PCR!C98,"")</f>
        <v/>
      </c>
      <c r="B97" s="0" t="str">
        <f aca="false">IF(LEN(PCR!D98),PCR!D98,"")</f>
        <v/>
      </c>
      <c r="C97" s="0" t="str">
        <f aca="false">IF(LEN(PCR!E98)=0,"",exp_id)</f>
        <v/>
      </c>
      <c r="D97" s="0" t="str">
        <f aca="false">IF(LEN(PCR!E98),PCR!E98,"")</f>
        <v/>
      </c>
      <c r="E97" s="0" t="str">
        <f aca="false">IF(LEN(PCR!F98),PCR!F98,"")</f>
        <v/>
      </c>
      <c r="F97" s="0" t="str">
        <f aca="false">PCR!I98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2022-03-21T12:22:51Z</dcterms:created>
  <dc:creator>Microsoft Office User</dc:creator>
  <dc:description/>
  <dc:language>en-GB</dc:language>
  <cp:lastModifiedBy/>
  <cp:lastPrinted>2023-06-20T18:25:51Z</cp:lastPrinted>
  <dcterms:modified xsi:type="dcterms:W3CDTF">2024-01-16T14:01:38Z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