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lamon/DataScience/repositories/investing/dashboards/"/>
    </mc:Choice>
  </mc:AlternateContent>
  <xr:revisionPtr revIDLastSave="0" documentId="13_ncr:1_{7D2C5113-D983-BB4F-B0B6-98C78F2684C2}" xr6:coauthVersionLast="36" xr6:coauthVersionMax="36" xr10:uidLastSave="{00000000-0000-0000-0000-000000000000}"/>
  <bookViews>
    <workbookView xWindow="660" yWindow="500" windowWidth="28040" windowHeight="16100" xr2:uid="{00000000-000D-0000-FFFF-FFFF00000000}"/>
  </bookViews>
  <sheets>
    <sheet name="Master" sheetId="2" r:id="rId1"/>
    <sheet name="Price" sheetId="4" r:id="rId2"/>
    <sheet name="NPV" sheetId="5" r:id="rId3"/>
  </sheets>
  <externalReferences>
    <externalReference r:id="rId4"/>
    <externalReference r:id="rId5"/>
  </externalReferences>
  <definedNames>
    <definedName name="_xlnm._FilterDatabase" localSheetId="0" hidden="1">Master!$A$1:$C$38</definedName>
  </definedNames>
  <calcPr calcId="181029"/>
</workbook>
</file>

<file path=xl/calcChain.xml><?xml version="1.0" encoding="utf-8"?>
<calcChain xmlns="http://schemas.openxmlformats.org/spreadsheetml/2006/main">
  <c r="D3" i="2" l="1"/>
  <c r="D5" i="2"/>
  <c r="D6" i="2"/>
  <c r="D7" i="2"/>
  <c r="D9" i="2"/>
  <c r="D10" i="2"/>
  <c r="D11" i="2"/>
  <c r="D13" i="2"/>
  <c r="D14" i="2"/>
  <c r="D15" i="2"/>
  <c r="D17" i="2"/>
  <c r="D18" i="2"/>
  <c r="D19" i="2"/>
  <c r="D21" i="2"/>
  <c r="D22" i="2"/>
  <c r="D23" i="2"/>
  <c r="D25" i="2"/>
  <c r="D26" i="2"/>
  <c r="D27" i="2"/>
  <c r="D29" i="2"/>
  <c r="D30" i="2"/>
  <c r="D31" i="2"/>
  <c r="D33" i="2"/>
  <c r="D34" i="2"/>
  <c r="D35" i="2"/>
  <c r="D37" i="2"/>
  <c r="D38" i="2"/>
  <c r="D39" i="2"/>
  <c r="D41" i="2"/>
  <c r="D42" i="2"/>
  <c r="D43" i="2"/>
  <c r="D45" i="2"/>
  <c r="D46" i="2"/>
  <c r="D47" i="2"/>
  <c r="E2" i="4"/>
  <c r="D2" i="2" s="1"/>
  <c r="E3" i="4"/>
  <c r="E4" i="4"/>
  <c r="D4" i="2" s="1"/>
  <c r="E5" i="4"/>
  <c r="E6" i="4"/>
  <c r="E7" i="4"/>
  <c r="E8" i="4"/>
  <c r="D8" i="2" s="1"/>
  <c r="E9" i="4"/>
  <c r="E10" i="4"/>
  <c r="E11" i="4"/>
  <c r="E12" i="4"/>
  <c r="D12" i="2" s="1"/>
  <c r="E13" i="4"/>
  <c r="E14" i="4"/>
  <c r="E15" i="4"/>
  <c r="E16" i="4"/>
  <c r="D16" i="2" s="1"/>
  <c r="E17" i="4"/>
  <c r="E18" i="4"/>
  <c r="E19" i="4"/>
  <c r="E20" i="4"/>
  <c r="D20" i="2" s="1"/>
  <c r="E21" i="4"/>
  <c r="E22" i="4"/>
  <c r="E23" i="4"/>
  <c r="E24" i="4"/>
  <c r="D24" i="2" s="1"/>
  <c r="E25" i="4"/>
  <c r="E26" i="4"/>
  <c r="E27" i="4"/>
  <c r="E28" i="4"/>
  <c r="D28" i="2" s="1"/>
  <c r="E29" i="4"/>
  <c r="E30" i="4"/>
  <c r="E31" i="4"/>
  <c r="E32" i="4"/>
  <c r="D32" i="2" s="1"/>
  <c r="E33" i="4"/>
  <c r="E34" i="4"/>
  <c r="E35" i="4"/>
  <c r="E36" i="4"/>
  <c r="D36" i="2" s="1"/>
  <c r="E37" i="4"/>
  <c r="E38" i="4"/>
  <c r="E39" i="4"/>
  <c r="E40" i="4"/>
  <c r="D40" i="2" s="1"/>
  <c r="E41" i="4"/>
  <c r="E42" i="4"/>
  <c r="E43" i="4"/>
  <c r="E44" i="4"/>
  <c r="D44" i="2" s="1"/>
  <c r="E45" i="4"/>
  <c r="E46" i="4"/>
  <c r="E47" i="4"/>
  <c r="B1" i="4"/>
  <c r="C1" i="4"/>
  <c r="D1" i="4"/>
  <c r="E1" i="4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A2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A1" i="5"/>
  <c r="F20" i="2" l="1"/>
  <c r="F27" i="2"/>
  <c r="F11" i="2"/>
  <c r="F16" i="2"/>
  <c r="F47" i="2"/>
  <c r="F3" i="2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C2" i="4"/>
  <c r="C2" i="2" s="1"/>
  <c r="C3" i="4"/>
  <c r="C3" i="2" s="1"/>
  <c r="C4" i="4"/>
  <c r="C4" i="2" s="1"/>
  <c r="C5" i="4"/>
  <c r="C5" i="2" s="1"/>
  <c r="C6" i="4"/>
  <c r="C6" i="2" s="1"/>
  <c r="C7" i="4"/>
  <c r="C7" i="2" s="1"/>
  <c r="C8" i="4"/>
  <c r="C8" i="2" s="1"/>
  <c r="C9" i="4"/>
  <c r="C9" i="2" s="1"/>
  <c r="C10" i="4"/>
  <c r="C10" i="2" s="1"/>
  <c r="C11" i="4"/>
  <c r="C11" i="2" s="1"/>
  <c r="C12" i="4"/>
  <c r="C12" i="2" s="1"/>
  <c r="C13" i="4"/>
  <c r="C13" i="2" s="1"/>
  <c r="C14" i="4"/>
  <c r="C14" i="2" s="1"/>
  <c r="C15" i="4"/>
  <c r="C15" i="2" s="1"/>
  <c r="C16" i="4"/>
  <c r="C16" i="2" s="1"/>
  <c r="C17" i="4"/>
  <c r="C17" i="2" s="1"/>
  <c r="C18" i="4"/>
  <c r="C18" i="2" s="1"/>
  <c r="C19" i="4"/>
  <c r="C19" i="2" s="1"/>
  <c r="C20" i="4"/>
  <c r="C20" i="2" s="1"/>
  <c r="C21" i="4"/>
  <c r="C21" i="2" s="1"/>
  <c r="C22" i="4"/>
  <c r="C22" i="2" s="1"/>
  <c r="C23" i="4"/>
  <c r="C23" i="2" s="1"/>
  <c r="C24" i="4"/>
  <c r="C24" i="2" s="1"/>
  <c r="C25" i="4"/>
  <c r="C25" i="2" s="1"/>
  <c r="C26" i="4"/>
  <c r="C26" i="2" s="1"/>
  <c r="C27" i="4"/>
  <c r="C27" i="2" s="1"/>
  <c r="C28" i="4"/>
  <c r="C28" i="2" s="1"/>
  <c r="C29" i="4"/>
  <c r="C29" i="2" s="1"/>
  <c r="C30" i="4"/>
  <c r="C30" i="2" s="1"/>
  <c r="C31" i="4"/>
  <c r="C31" i="2" s="1"/>
  <c r="C32" i="4"/>
  <c r="C32" i="2" s="1"/>
  <c r="C33" i="4"/>
  <c r="C33" i="2" s="1"/>
  <c r="C34" i="4"/>
  <c r="C34" i="2" s="1"/>
  <c r="C35" i="4"/>
  <c r="C35" i="2" s="1"/>
  <c r="C36" i="4"/>
  <c r="C36" i="2" s="1"/>
  <c r="C37" i="4"/>
  <c r="C37" i="2" s="1"/>
  <c r="C38" i="4"/>
  <c r="C38" i="2" s="1"/>
  <c r="C39" i="4"/>
  <c r="C39" i="2" s="1"/>
  <c r="C40" i="4"/>
  <c r="C40" i="2" s="1"/>
  <c r="C41" i="4"/>
  <c r="C41" i="2" s="1"/>
  <c r="C42" i="4"/>
  <c r="C42" i="2" s="1"/>
  <c r="C43" i="4"/>
  <c r="C43" i="2" s="1"/>
  <c r="C44" i="4"/>
  <c r="C44" i="2" s="1"/>
  <c r="C45" i="4"/>
  <c r="C45" i="2" s="1"/>
  <c r="C46" i="4"/>
  <c r="C46" i="2" s="1"/>
  <c r="C47" i="4"/>
  <c r="C47" i="2" s="1"/>
  <c r="B2" i="4"/>
  <c r="B2" i="2" s="1"/>
  <c r="B3" i="4"/>
  <c r="B3" i="2" s="1"/>
  <c r="B4" i="4"/>
  <c r="B4" i="2" s="1"/>
  <c r="B5" i="4"/>
  <c r="B5" i="2" s="1"/>
  <c r="B6" i="4"/>
  <c r="B6" i="2" s="1"/>
  <c r="B7" i="4"/>
  <c r="B7" i="2" s="1"/>
  <c r="B8" i="4"/>
  <c r="B8" i="2" s="1"/>
  <c r="B9" i="4"/>
  <c r="B9" i="2" s="1"/>
  <c r="B10" i="4"/>
  <c r="B10" i="2" s="1"/>
  <c r="B11" i="4"/>
  <c r="B11" i="2" s="1"/>
  <c r="B12" i="4"/>
  <c r="B12" i="2" s="1"/>
  <c r="B13" i="4"/>
  <c r="B13" i="2" s="1"/>
  <c r="B14" i="4"/>
  <c r="B14" i="2" s="1"/>
  <c r="B15" i="4"/>
  <c r="B15" i="2" s="1"/>
  <c r="B16" i="4"/>
  <c r="B16" i="2" s="1"/>
  <c r="B17" i="4"/>
  <c r="B17" i="2" s="1"/>
  <c r="B18" i="4"/>
  <c r="B18" i="2" s="1"/>
  <c r="B19" i="4"/>
  <c r="B19" i="2" s="1"/>
  <c r="B20" i="4"/>
  <c r="B20" i="2" s="1"/>
  <c r="B21" i="4"/>
  <c r="B21" i="2" s="1"/>
  <c r="B22" i="4"/>
  <c r="B22" i="2" s="1"/>
  <c r="B23" i="4"/>
  <c r="B23" i="2" s="1"/>
  <c r="B24" i="4"/>
  <c r="B24" i="2" s="1"/>
  <c r="B25" i="4"/>
  <c r="B25" i="2" s="1"/>
  <c r="B26" i="4"/>
  <c r="B26" i="2" s="1"/>
  <c r="B27" i="4"/>
  <c r="B27" i="2" s="1"/>
  <c r="B28" i="4"/>
  <c r="B28" i="2" s="1"/>
  <c r="B29" i="4"/>
  <c r="B29" i="2" s="1"/>
  <c r="B30" i="4"/>
  <c r="B30" i="2" s="1"/>
  <c r="B31" i="4"/>
  <c r="B31" i="2" s="1"/>
  <c r="B32" i="4"/>
  <c r="B32" i="2" s="1"/>
  <c r="B33" i="4"/>
  <c r="B33" i="2" s="1"/>
  <c r="B34" i="4"/>
  <c r="B34" i="2" s="1"/>
  <c r="B35" i="4"/>
  <c r="B35" i="2" s="1"/>
  <c r="B36" i="4"/>
  <c r="B36" i="2" s="1"/>
  <c r="B37" i="4"/>
  <c r="B37" i="2" s="1"/>
  <c r="B38" i="4"/>
  <c r="B38" i="2" s="1"/>
  <c r="B39" i="4"/>
  <c r="B39" i="2" s="1"/>
  <c r="B40" i="4"/>
  <c r="B40" i="2" s="1"/>
  <c r="B41" i="4"/>
  <c r="B41" i="2" s="1"/>
  <c r="B42" i="4"/>
  <c r="B42" i="2" s="1"/>
  <c r="B43" i="4"/>
  <c r="B43" i="2" s="1"/>
  <c r="B44" i="4"/>
  <c r="B44" i="2" s="1"/>
  <c r="B45" i="4"/>
  <c r="B45" i="2" s="1"/>
  <c r="B46" i="4"/>
  <c r="B46" i="2" s="1"/>
  <c r="B47" i="4"/>
  <c r="B47" i="2" s="1"/>
  <c r="A2" i="4"/>
  <c r="A2" i="2" s="1"/>
  <c r="E2" i="2" s="1"/>
  <c r="F2" i="2" s="1"/>
  <c r="A3" i="4"/>
  <c r="A3" i="2" s="1"/>
  <c r="E3" i="2" s="1"/>
  <c r="A4" i="4"/>
  <c r="A4" i="2" s="1"/>
  <c r="E4" i="2" s="1"/>
  <c r="F4" i="2" s="1"/>
  <c r="A5" i="4"/>
  <c r="A5" i="2" s="1"/>
  <c r="E5" i="2" s="1"/>
  <c r="F5" i="2" s="1"/>
  <c r="A6" i="4"/>
  <c r="A6" i="2" s="1"/>
  <c r="E6" i="2" s="1"/>
  <c r="F6" i="2" s="1"/>
  <c r="A7" i="4"/>
  <c r="A7" i="2" s="1"/>
  <c r="E7" i="2" s="1"/>
  <c r="F7" i="2" s="1"/>
  <c r="A8" i="4"/>
  <c r="A8" i="2" s="1"/>
  <c r="E8" i="2" s="1"/>
  <c r="F8" i="2" s="1"/>
  <c r="A9" i="4"/>
  <c r="A9" i="2" s="1"/>
  <c r="E9" i="2" s="1"/>
  <c r="F9" i="2" s="1"/>
  <c r="A10" i="4"/>
  <c r="A10" i="2" s="1"/>
  <c r="E10" i="2" s="1"/>
  <c r="F10" i="2" s="1"/>
  <c r="A11" i="4"/>
  <c r="A11" i="2" s="1"/>
  <c r="E11" i="2" s="1"/>
  <c r="A12" i="4"/>
  <c r="A12" i="2" s="1"/>
  <c r="E12" i="2" s="1"/>
  <c r="F12" i="2" s="1"/>
  <c r="A13" i="4"/>
  <c r="A13" i="2" s="1"/>
  <c r="E13" i="2" s="1"/>
  <c r="F13" i="2" s="1"/>
  <c r="A14" i="4"/>
  <c r="A14" i="2" s="1"/>
  <c r="E14" i="2" s="1"/>
  <c r="F14" i="2" s="1"/>
  <c r="A15" i="4"/>
  <c r="A15" i="2" s="1"/>
  <c r="E15" i="2" s="1"/>
  <c r="F15" i="2" s="1"/>
  <c r="A16" i="4"/>
  <c r="A16" i="2" s="1"/>
  <c r="E16" i="2" s="1"/>
  <c r="A17" i="4"/>
  <c r="A17" i="2" s="1"/>
  <c r="E17" i="2" s="1"/>
  <c r="F17" i="2" s="1"/>
  <c r="A18" i="4"/>
  <c r="A18" i="2" s="1"/>
  <c r="E18" i="2" s="1"/>
  <c r="F18" i="2" s="1"/>
  <c r="A19" i="4"/>
  <c r="A19" i="2" s="1"/>
  <c r="E19" i="2" s="1"/>
  <c r="F19" i="2" s="1"/>
  <c r="A20" i="4"/>
  <c r="A20" i="2" s="1"/>
  <c r="E20" i="2" s="1"/>
  <c r="A21" i="4"/>
  <c r="A21" i="2" s="1"/>
  <c r="E21" i="2" s="1"/>
  <c r="F21" i="2" s="1"/>
  <c r="A22" i="4"/>
  <c r="A22" i="2" s="1"/>
  <c r="E22" i="2" s="1"/>
  <c r="F22" i="2" s="1"/>
  <c r="A23" i="4"/>
  <c r="A23" i="2" s="1"/>
  <c r="E23" i="2" s="1"/>
  <c r="F23" i="2" s="1"/>
  <c r="A24" i="4"/>
  <c r="A24" i="2" s="1"/>
  <c r="E24" i="2" s="1"/>
  <c r="F24" i="2" s="1"/>
  <c r="A25" i="4"/>
  <c r="A25" i="2" s="1"/>
  <c r="E25" i="2" s="1"/>
  <c r="F25" i="2" s="1"/>
  <c r="A26" i="4"/>
  <c r="A26" i="2" s="1"/>
  <c r="E26" i="2" s="1"/>
  <c r="F26" i="2" s="1"/>
  <c r="A27" i="4"/>
  <c r="A27" i="2" s="1"/>
  <c r="E27" i="2" s="1"/>
  <c r="A28" i="4"/>
  <c r="A28" i="2" s="1"/>
  <c r="E28" i="2" s="1"/>
  <c r="F28" i="2" s="1"/>
  <c r="A29" i="4"/>
  <c r="A29" i="2" s="1"/>
  <c r="E29" i="2" s="1"/>
  <c r="F29" i="2" s="1"/>
  <c r="A30" i="4"/>
  <c r="A30" i="2" s="1"/>
  <c r="E30" i="2" s="1"/>
  <c r="F30" i="2" s="1"/>
  <c r="A31" i="4"/>
  <c r="A31" i="2" s="1"/>
  <c r="E31" i="2" s="1"/>
  <c r="F31" i="2" s="1"/>
  <c r="A32" i="4"/>
  <c r="A32" i="2" s="1"/>
  <c r="E32" i="2" s="1"/>
  <c r="F32" i="2" s="1"/>
  <c r="A33" i="4"/>
  <c r="A33" i="2" s="1"/>
  <c r="E33" i="2" s="1"/>
  <c r="F33" i="2" s="1"/>
  <c r="A34" i="4"/>
  <c r="A34" i="2" s="1"/>
  <c r="E34" i="2" s="1"/>
  <c r="F34" i="2" s="1"/>
  <c r="A35" i="4"/>
  <c r="A35" i="2" s="1"/>
  <c r="E35" i="2" s="1"/>
  <c r="F35" i="2" s="1"/>
  <c r="A36" i="4"/>
  <c r="A36" i="2" s="1"/>
  <c r="E36" i="2" s="1"/>
  <c r="F36" i="2" s="1"/>
  <c r="A37" i="4"/>
  <c r="A37" i="2" s="1"/>
  <c r="E37" i="2" s="1"/>
  <c r="F37" i="2" s="1"/>
  <c r="A38" i="4"/>
  <c r="A38" i="2" s="1"/>
  <c r="E38" i="2" s="1"/>
  <c r="F38" i="2" s="1"/>
  <c r="A39" i="4"/>
  <c r="A39" i="2" s="1"/>
  <c r="E39" i="2" s="1"/>
  <c r="F39" i="2" s="1"/>
  <c r="A40" i="4"/>
  <c r="A40" i="2" s="1"/>
  <c r="E40" i="2" s="1"/>
  <c r="F40" i="2" s="1"/>
  <c r="A41" i="4"/>
  <c r="A41" i="2" s="1"/>
  <c r="E41" i="2" s="1"/>
  <c r="F41" i="2" s="1"/>
  <c r="A42" i="4"/>
  <c r="A42" i="2" s="1"/>
  <c r="E42" i="2" s="1"/>
  <c r="F42" i="2" s="1"/>
  <c r="A43" i="4"/>
  <c r="A43" i="2" s="1"/>
  <c r="E43" i="2" s="1"/>
  <c r="F43" i="2" s="1"/>
  <c r="A44" i="4"/>
  <c r="A44" i="2" s="1"/>
  <c r="E44" i="2" s="1"/>
  <c r="F44" i="2" s="1"/>
  <c r="A45" i="4"/>
  <c r="A45" i="2" s="1"/>
  <c r="E45" i="2" s="1"/>
  <c r="F45" i="2" s="1"/>
  <c r="A46" i="4"/>
  <c r="A46" i="2" s="1"/>
  <c r="E46" i="2" s="1"/>
  <c r="F46" i="2" s="1"/>
  <c r="A47" i="4"/>
  <c r="A47" i="2" s="1"/>
  <c r="E47" i="2" s="1"/>
  <c r="A1" i="4"/>
</calcChain>
</file>

<file path=xl/sharedStrings.xml><?xml version="1.0" encoding="utf-8"?>
<sst xmlns="http://schemas.openxmlformats.org/spreadsheetml/2006/main" count="6" uniqueCount="6">
  <si>
    <t>Ticker</t>
  </si>
  <si>
    <t>Name</t>
  </si>
  <si>
    <t>Type</t>
  </si>
  <si>
    <t>Intrisic Value</t>
  </si>
  <si>
    <t>Price/Value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</si>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</sst>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E8C0047-EDBD-9A4F-B2F9-106FCC11438B}"/>
    <cellStyle name="Note" xfId="15" builtinId="10" customBuiltin="1"/>
    <cellStyle name="Output" xfId="10" builtinId="21" customBuiltin="1"/>
    <cellStyle name="Percent 2" xfId="43" xr:uid="{163C3628-E090-634D-8340-8206A8178727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lamon/DataScience/repositories/investing/data/output_data/price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lamon/DataScience/repositories/investing/data/output_data/npv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</sheetNames>
    <sheetDataSet>
      <sheetData sheetId="0">
        <row r="1">
          <cell r="A1" t="str">
            <v>ticker</v>
          </cell>
          <cell r="B1" t="str">
            <v>name</v>
          </cell>
          <cell r="C1" t="str">
            <v>type</v>
          </cell>
          <cell r="D1" t="str">
            <v>currency</v>
          </cell>
          <cell r="E1" t="str">
            <v>price</v>
          </cell>
        </row>
        <row r="2">
          <cell r="A2" t="str">
            <v>AAL.L</v>
          </cell>
          <cell r="B2" t="str">
            <v>AngloAmerican</v>
          </cell>
          <cell r="C2" t="str">
            <v>Dividend</v>
          </cell>
          <cell r="D2" t="str">
            <v>GBP</v>
          </cell>
          <cell r="E2">
            <v>54.053039032118598</v>
          </cell>
        </row>
        <row r="3">
          <cell r="A3" t="str">
            <v>AAPL</v>
          </cell>
          <cell r="B3" t="str">
            <v>Apple</v>
          </cell>
          <cell r="C3" t="str">
            <v>CashFlow</v>
          </cell>
          <cell r="D3" t="str">
            <v>USD</v>
          </cell>
          <cell r="E3">
            <v>166.55999755859301</v>
          </cell>
        </row>
        <row r="4">
          <cell r="A4" t="str">
            <v>ACN</v>
          </cell>
          <cell r="B4" t="str">
            <v>Accenture</v>
          </cell>
          <cell r="C4" t="str">
            <v>CashFlow</v>
          </cell>
          <cell r="D4" t="str">
            <v>USD</v>
          </cell>
          <cell r="E4">
            <v>318.329986572265</v>
          </cell>
        </row>
        <row r="5">
          <cell r="A5" t="str">
            <v>ALA.TO</v>
          </cell>
          <cell r="B5" t="str">
            <v>AltaGas</v>
          </cell>
          <cell r="C5" t="str">
            <v>Dividend</v>
          </cell>
          <cell r="D5" t="str">
            <v>CAD</v>
          </cell>
          <cell r="E5">
            <v>22.3176358651871</v>
          </cell>
        </row>
        <row r="6">
          <cell r="A6" t="str">
            <v>AMZN</v>
          </cell>
          <cell r="B6" t="str">
            <v>Amazon.com</v>
          </cell>
          <cell r="C6" t="str">
            <v>CashFlow</v>
          </cell>
          <cell r="D6" t="str">
            <v>USD</v>
          </cell>
          <cell r="E6">
            <v>3041.05004882812</v>
          </cell>
        </row>
        <row r="7">
          <cell r="A7" t="str">
            <v>AQN</v>
          </cell>
          <cell r="B7" t="str">
            <v>Algonquin</v>
          </cell>
          <cell r="C7" t="str">
            <v>Dividend</v>
          </cell>
          <cell r="D7" t="str">
            <v>USD</v>
          </cell>
          <cell r="E7">
            <v>14.5900001525878</v>
          </cell>
        </row>
        <row r="8">
          <cell r="A8" t="str">
            <v>AY</v>
          </cell>
          <cell r="B8" t="str">
            <v>Atlantica</v>
          </cell>
          <cell r="C8" t="str">
            <v>Dividend</v>
          </cell>
          <cell r="D8" t="str">
            <v>USD</v>
          </cell>
          <cell r="E8">
            <v>35.080001831054602</v>
          </cell>
        </row>
        <row r="9">
          <cell r="A9" t="str">
            <v>BABA</v>
          </cell>
          <cell r="B9" t="str">
            <v>Alibaba</v>
          </cell>
          <cell r="C9" t="str">
            <v>CashFlow</v>
          </cell>
          <cell r="D9" t="str">
            <v>USD</v>
          </cell>
          <cell r="E9">
            <v>105.419998168945</v>
          </cell>
        </row>
        <row r="10">
          <cell r="A10" t="str">
            <v>BEPC</v>
          </cell>
          <cell r="B10" t="str">
            <v>Brookfield Renewable</v>
          </cell>
          <cell r="C10" t="str">
            <v>Dividend</v>
          </cell>
          <cell r="D10" t="str">
            <v>USD</v>
          </cell>
          <cell r="E10">
            <v>37.549999237060497</v>
          </cell>
        </row>
        <row r="11">
          <cell r="A11" t="str">
            <v>BIPC</v>
          </cell>
          <cell r="B11" t="str">
            <v>Brookfield Infrastructure</v>
          </cell>
          <cell r="C11" t="str">
            <v>Dividend</v>
          </cell>
          <cell r="D11" t="str">
            <v>USD</v>
          </cell>
          <cell r="E11">
            <v>71.269996643066406</v>
          </cell>
        </row>
        <row r="12">
          <cell r="A12" t="str">
            <v>BK</v>
          </cell>
          <cell r="B12" t="str">
            <v>Bank of New York Mellon Corporation</v>
          </cell>
          <cell r="C12" t="str">
            <v>Dividend</v>
          </cell>
          <cell r="D12" t="str">
            <v>USD</v>
          </cell>
          <cell r="E12">
            <v>52.139999389648402</v>
          </cell>
        </row>
        <row r="13">
          <cell r="A13" t="str">
            <v>BLK</v>
          </cell>
          <cell r="B13" t="str">
            <v>BlackRock</v>
          </cell>
          <cell r="C13" t="str">
            <v>Dividend</v>
          </cell>
          <cell r="D13" t="str">
            <v>USD</v>
          </cell>
          <cell r="E13">
            <v>738.03997802734295</v>
          </cell>
        </row>
        <row r="14">
          <cell r="A14" t="str">
            <v>BMO</v>
          </cell>
          <cell r="B14" t="str">
            <v>Bank of Montreal</v>
          </cell>
          <cell r="C14" t="str">
            <v>Dividend</v>
          </cell>
          <cell r="D14" t="str">
            <v>USD</v>
          </cell>
          <cell r="E14">
            <v>116.889999389648</v>
          </cell>
        </row>
        <row r="15">
          <cell r="A15" t="str">
            <v>BNS</v>
          </cell>
          <cell r="B15" t="str">
            <v>Bank of Nova Scotia</v>
          </cell>
          <cell r="C15" t="str">
            <v>Dividend</v>
          </cell>
          <cell r="D15" t="str">
            <v>USD</v>
          </cell>
          <cell r="E15">
            <v>73.800003051757798</v>
          </cell>
        </row>
        <row r="16">
          <cell r="A16" t="str">
            <v>BP.L</v>
          </cell>
          <cell r="B16" t="str">
            <v>BP</v>
          </cell>
          <cell r="C16" t="str">
            <v>Dividend</v>
          </cell>
          <cell r="D16" t="str">
            <v>GBP</v>
          </cell>
          <cell r="E16">
            <v>5.1033801044044802</v>
          </cell>
        </row>
        <row r="17">
          <cell r="A17" t="str">
            <v>BRK-B</v>
          </cell>
          <cell r="B17" t="str">
            <v>Berkshire Hathaway</v>
          </cell>
          <cell r="C17" t="str">
            <v>Insurance</v>
          </cell>
          <cell r="D17" t="str">
            <v>USD</v>
          </cell>
          <cell r="E17">
            <v>323.64001464843699</v>
          </cell>
        </row>
        <row r="18">
          <cell r="A18" t="str">
            <v>BTB-UN.TO</v>
          </cell>
          <cell r="B18" t="str">
            <v>BTB REIT</v>
          </cell>
          <cell r="C18" t="str">
            <v>Dividend</v>
          </cell>
          <cell r="D18" t="str">
            <v>CAD</v>
          </cell>
          <cell r="E18">
            <v>3.2163883555280601</v>
          </cell>
        </row>
        <row r="19">
          <cell r="A19" t="str">
            <v>COST</v>
          </cell>
          <cell r="B19" t="str">
            <v>Costco</v>
          </cell>
          <cell r="C19" t="str">
            <v>CashFlow</v>
          </cell>
          <cell r="D19" t="str">
            <v>USD</v>
          </cell>
          <cell r="E19">
            <v>528</v>
          </cell>
        </row>
        <row r="20">
          <cell r="A20" t="str">
            <v>CVX</v>
          </cell>
          <cell r="B20" t="str">
            <v>Chevron</v>
          </cell>
          <cell r="C20" t="str">
            <v>Dividend</v>
          </cell>
          <cell r="D20" t="str">
            <v>USD</v>
          </cell>
          <cell r="E20">
            <v>154.13999938964801</v>
          </cell>
        </row>
        <row r="21">
          <cell r="A21" t="str">
            <v>DFS</v>
          </cell>
          <cell r="B21" t="str">
            <v>Discover Financial Services</v>
          </cell>
          <cell r="C21" t="str">
            <v>CashFlow</v>
          </cell>
          <cell r="D21" t="str">
            <v>USD</v>
          </cell>
          <cell r="E21">
            <v>116.120002746582</v>
          </cell>
        </row>
        <row r="22">
          <cell r="A22" t="str">
            <v>EBAY</v>
          </cell>
          <cell r="B22" t="str">
            <v>eBay</v>
          </cell>
          <cell r="C22" t="str">
            <v>CashFlow</v>
          </cell>
          <cell r="D22" t="str">
            <v>USD</v>
          </cell>
          <cell r="E22">
            <v>55.090000152587798</v>
          </cell>
        </row>
        <row r="23">
          <cell r="A23" t="str">
            <v>ENB</v>
          </cell>
          <cell r="B23" t="str">
            <v>Enbridge</v>
          </cell>
          <cell r="C23" t="str">
            <v>Dividend</v>
          </cell>
          <cell r="D23" t="str">
            <v>USD</v>
          </cell>
          <cell r="E23">
            <v>44.400001525878899</v>
          </cell>
        </row>
        <row r="24">
          <cell r="A24" t="str">
            <v>FTS</v>
          </cell>
          <cell r="B24" t="str">
            <v>Fortis</v>
          </cell>
          <cell r="C24" t="str">
            <v>Dividend</v>
          </cell>
          <cell r="D24" t="str">
            <v>USD</v>
          </cell>
          <cell r="E24">
            <v>46.349998474121001</v>
          </cell>
        </row>
        <row r="25">
          <cell r="A25" t="str">
            <v>GLEN.L</v>
          </cell>
          <cell r="B25" t="str">
            <v>Glencore</v>
          </cell>
          <cell r="C25" t="str">
            <v>Dividend</v>
          </cell>
          <cell r="D25" t="str">
            <v>GBP</v>
          </cell>
          <cell r="E25">
            <v>6.35546433631339</v>
          </cell>
        </row>
        <row r="26">
          <cell r="A26" t="str">
            <v>GMRE</v>
          </cell>
          <cell r="B26" t="str">
            <v>Global Medical REIT</v>
          </cell>
          <cell r="C26" t="str">
            <v>Dividend</v>
          </cell>
          <cell r="D26" t="str">
            <v>USD</v>
          </cell>
          <cell r="E26">
            <v>15.649999618530201</v>
          </cell>
        </row>
        <row r="27">
          <cell r="A27" t="str">
            <v>GOOG</v>
          </cell>
          <cell r="B27" t="str">
            <v>Alphabet</v>
          </cell>
          <cell r="C27" t="str">
            <v>CashFlow</v>
          </cell>
          <cell r="D27" t="str">
            <v>USD</v>
          </cell>
          <cell r="E27">
            <v>2695.03002929687</v>
          </cell>
        </row>
        <row r="28">
          <cell r="A28" t="str">
            <v>IAG.L</v>
          </cell>
          <cell r="B28" t="str">
            <v>International Consolidated Airlines Group</v>
          </cell>
          <cell r="C28" t="str">
            <v>CashFlow</v>
          </cell>
          <cell r="D28" t="str">
            <v>GBP</v>
          </cell>
          <cell r="E28">
            <v>1.8456866097728399</v>
          </cell>
        </row>
        <row r="29">
          <cell r="A29" t="str">
            <v>JPM</v>
          </cell>
          <cell r="B29" t="str">
            <v>JPMorgan</v>
          </cell>
          <cell r="C29" t="str">
            <v>Dividend</v>
          </cell>
          <cell r="D29" t="str">
            <v>USD</v>
          </cell>
          <cell r="E29">
            <v>139.27999877929599</v>
          </cell>
        </row>
        <row r="30">
          <cell r="A30" t="str">
            <v>MA</v>
          </cell>
          <cell r="B30" t="str">
            <v>Mastercard</v>
          </cell>
          <cell r="C30" t="str">
            <v>CashFlow</v>
          </cell>
          <cell r="D30" t="str">
            <v>USD</v>
          </cell>
          <cell r="E30">
            <v>344.08999633789</v>
          </cell>
        </row>
        <row r="31">
          <cell r="A31" t="str">
            <v>MELI</v>
          </cell>
          <cell r="B31" t="str">
            <v>MercadoLibre</v>
          </cell>
          <cell r="C31" t="str">
            <v>CashFlow</v>
          </cell>
          <cell r="D31" t="str">
            <v>USD</v>
          </cell>
          <cell r="E31">
            <v>1140.90002441406</v>
          </cell>
        </row>
        <row r="32">
          <cell r="A32" t="str">
            <v>MFC</v>
          </cell>
          <cell r="B32" t="str">
            <v>Manulife</v>
          </cell>
          <cell r="C32" t="str">
            <v>Insurance</v>
          </cell>
          <cell r="D32" t="str">
            <v>USD</v>
          </cell>
          <cell r="E32">
            <v>20.0100002288818</v>
          </cell>
        </row>
        <row r="33">
          <cell r="A33" t="str">
            <v>MKL</v>
          </cell>
          <cell r="B33" t="str">
            <v>Markel</v>
          </cell>
          <cell r="C33" t="str">
            <v>Insurance</v>
          </cell>
          <cell r="D33" t="str">
            <v>USD</v>
          </cell>
          <cell r="E33">
            <v>1258.2099609375</v>
          </cell>
        </row>
        <row r="34">
          <cell r="A34" t="str">
            <v>MSFT</v>
          </cell>
          <cell r="B34" t="str">
            <v>Microsoft</v>
          </cell>
          <cell r="C34" t="str">
            <v>CashFlow</v>
          </cell>
          <cell r="D34" t="str">
            <v>USD</v>
          </cell>
          <cell r="E34">
            <v>300.19000244140602</v>
          </cell>
        </row>
        <row r="35">
          <cell r="A35" t="str">
            <v>NFI.TO</v>
          </cell>
          <cell r="B35" t="str">
            <v>NFI Group</v>
          </cell>
          <cell r="C35" t="str">
            <v>CashFlow</v>
          </cell>
          <cell r="D35" t="str">
            <v>CAD</v>
          </cell>
          <cell r="E35">
            <v>14.576230654318399</v>
          </cell>
        </row>
        <row r="36">
          <cell r="A36" t="str">
            <v>NXPI</v>
          </cell>
          <cell r="B36" t="str">
            <v>NXP Semiconductors</v>
          </cell>
          <cell r="C36" t="str">
            <v>CashFlow</v>
          </cell>
          <cell r="D36" t="str">
            <v>USD</v>
          </cell>
          <cell r="E36">
            <v>188.350006103515</v>
          </cell>
        </row>
        <row r="37">
          <cell r="A37" t="str">
            <v>PYPL</v>
          </cell>
          <cell r="B37" t="str">
            <v>PayPal</v>
          </cell>
          <cell r="C37" t="str">
            <v>CashFlow</v>
          </cell>
          <cell r="D37" t="str">
            <v>USD</v>
          </cell>
          <cell r="E37">
            <v>106.61000061035099</v>
          </cell>
        </row>
        <row r="38">
          <cell r="A38" t="str">
            <v>RIO</v>
          </cell>
          <cell r="B38" t="str">
            <v>Rio Tinto</v>
          </cell>
          <cell r="C38" t="str">
            <v>Dividend</v>
          </cell>
          <cell r="D38" t="str">
            <v>USD</v>
          </cell>
          <cell r="E38">
            <v>83.540000915527301</v>
          </cell>
        </row>
        <row r="39">
          <cell r="A39" t="str">
            <v>SAP</v>
          </cell>
          <cell r="B39" t="str">
            <v>Saputo</v>
          </cell>
          <cell r="C39" t="str">
            <v>CashFlow</v>
          </cell>
          <cell r="D39" t="str">
            <v>USD</v>
          </cell>
          <cell r="E39">
            <v>113.19000244140599</v>
          </cell>
        </row>
        <row r="40">
          <cell r="A40" t="str">
            <v>SHEL</v>
          </cell>
          <cell r="B40" t="str">
            <v>Shell</v>
          </cell>
          <cell r="C40" t="str">
            <v>Dividend</v>
          </cell>
          <cell r="D40" t="str">
            <v>USD</v>
          </cell>
          <cell r="E40">
            <v>54.619998931884702</v>
          </cell>
        </row>
        <row r="41">
          <cell r="A41" t="str">
            <v>SLF</v>
          </cell>
          <cell r="B41" t="str">
            <v>SunLife</v>
          </cell>
          <cell r="C41" t="str">
            <v>Insurance</v>
          </cell>
          <cell r="D41" t="str">
            <v>USD</v>
          </cell>
          <cell r="E41">
            <v>52.150001525878899</v>
          </cell>
        </row>
        <row r="42">
          <cell r="A42" t="str">
            <v>T</v>
          </cell>
          <cell r="B42" t="str">
            <v>AT&amp;T</v>
          </cell>
          <cell r="C42" t="str">
            <v>Dividend</v>
          </cell>
          <cell r="D42" t="str">
            <v>USD</v>
          </cell>
          <cell r="E42">
            <v>23.819999694824201</v>
          </cell>
        </row>
        <row r="43">
          <cell r="A43" t="str">
            <v>TDG</v>
          </cell>
          <cell r="B43" t="str">
            <v>TransDigm</v>
          </cell>
          <cell r="C43" t="str">
            <v>CashFlow</v>
          </cell>
          <cell r="D43" t="str">
            <v>USD</v>
          </cell>
          <cell r="E43">
            <v>675.510009765625</v>
          </cell>
        </row>
        <row r="44">
          <cell r="A44" t="str">
            <v>TRP</v>
          </cell>
          <cell r="B44" t="str">
            <v>TC Energy</v>
          </cell>
          <cell r="C44" t="str">
            <v>Dividend</v>
          </cell>
          <cell r="D44" t="str">
            <v>USD</v>
          </cell>
          <cell r="E44">
            <v>55.029998779296797</v>
          </cell>
        </row>
        <row r="45">
          <cell r="A45" t="str">
            <v>TU</v>
          </cell>
          <cell r="B45" t="str">
            <v>TELUS</v>
          </cell>
          <cell r="C45" t="str">
            <v>Dividend</v>
          </cell>
          <cell r="D45" t="str">
            <v>USD</v>
          </cell>
          <cell r="E45">
            <v>25.670000076293899</v>
          </cell>
        </row>
        <row r="46">
          <cell r="A46" t="str">
            <v>V</v>
          </cell>
          <cell r="B46" t="str">
            <v>Visa</v>
          </cell>
          <cell r="C46" t="str">
            <v>CashFlow</v>
          </cell>
          <cell r="D46" t="str">
            <v>USD</v>
          </cell>
          <cell r="E46">
            <v>208.47999572753901</v>
          </cell>
        </row>
        <row r="47">
          <cell r="A47" t="str">
            <v>XOM</v>
          </cell>
          <cell r="B47" t="str">
            <v>Exxon Mobil</v>
          </cell>
          <cell r="C47" t="str">
            <v>Dividend</v>
          </cell>
          <cell r="D47" t="str">
            <v>USD</v>
          </cell>
          <cell r="E47">
            <v>80.529998779296804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v"/>
    </sheetNames>
    <sheetDataSet>
      <sheetData sheetId="0">
        <row r="1">
          <cell r="A1" t="str">
            <v>ticker</v>
          </cell>
          <cell r="B1" t="str">
            <v>name</v>
          </cell>
          <cell r="C1" t="str">
            <v>type</v>
          </cell>
          <cell r="D1" t="str">
            <v>p10_stage1</v>
          </cell>
          <cell r="E1" t="str">
            <v>p10_stage2</v>
          </cell>
          <cell r="F1" t="str">
            <v>p50_stage1</v>
          </cell>
          <cell r="G1" t="str">
            <v>p50_stage2</v>
          </cell>
          <cell r="H1" t="str">
            <v>p90_stage1</v>
          </cell>
          <cell r="I1" t="str">
            <v>p90_stage2</v>
          </cell>
          <cell r="J1" t="str">
            <v>p10_terminal</v>
          </cell>
          <cell r="K1" t="str">
            <v>p50_terminal</v>
          </cell>
          <cell r="L1" t="str">
            <v>p90_terminal</v>
          </cell>
          <cell r="M1" t="str">
            <v>payout_ratio</v>
          </cell>
          <cell r="N1" t="str">
            <v>start_value</v>
          </cell>
          <cell r="O1" t="str">
            <v>discount_rate</v>
          </cell>
          <cell r="P1" t="str">
            <v>npv_p10</v>
          </cell>
          <cell r="Q1" t="str">
            <v>npv_p50</v>
          </cell>
          <cell r="R1" t="str">
            <v>npv_p90</v>
          </cell>
          <cell r="S1" t="str">
            <v>risked_npv</v>
          </cell>
        </row>
        <row r="2">
          <cell r="A2" t="str">
            <v>AAPL</v>
          </cell>
          <cell r="B2" t="str">
            <v>Apple</v>
          </cell>
          <cell r="C2" t="str">
            <v>CashFlow</v>
          </cell>
          <cell r="D2">
            <v>15</v>
          </cell>
          <cell r="E2">
            <v>10</v>
          </cell>
          <cell r="F2">
            <v>5</v>
          </cell>
          <cell r="G2">
            <v>14</v>
          </cell>
          <cell r="H2">
            <v>9</v>
          </cell>
          <cell r="I2">
            <v>4</v>
          </cell>
          <cell r="J2">
            <v>6</v>
          </cell>
          <cell r="K2">
            <v>4</v>
          </cell>
          <cell r="L2">
            <v>2</v>
          </cell>
          <cell r="M2">
            <v>22</v>
          </cell>
          <cell r="N2">
            <v>5.57</v>
          </cell>
          <cell r="O2">
            <v>10</v>
          </cell>
          <cell r="P2">
            <v>199.009953648649</v>
          </cell>
          <cell r="Q2">
            <v>102.222515037573</v>
          </cell>
          <cell r="R2">
            <v>62.1796289320177</v>
          </cell>
          <cell r="S2">
            <v>119.24588078922901</v>
          </cell>
        </row>
        <row r="3">
          <cell r="A3" t="str">
            <v>ACN</v>
          </cell>
          <cell r="B3" t="str">
            <v>Accenture</v>
          </cell>
          <cell r="C3" t="str">
            <v>CashFlow</v>
          </cell>
          <cell r="D3">
            <v>10</v>
          </cell>
          <cell r="E3">
            <v>7</v>
          </cell>
          <cell r="F3">
            <v>4</v>
          </cell>
          <cell r="G3">
            <v>9</v>
          </cell>
          <cell r="H3">
            <v>6</v>
          </cell>
          <cell r="I3">
            <v>3</v>
          </cell>
          <cell r="J3">
            <v>6</v>
          </cell>
          <cell r="K3">
            <v>4</v>
          </cell>
          <cell r="L3">
            <v>2</v>
          </cell>
          <cell r="M3">
            <v>30</v>
          </cell>
          <cell r="N3">
            <v>13.23</v>
          </cell>
          <cell r="O3">
            <v>10</v>
          </cell>
          <cell r="P3">
            <v>343.44833346898997</v>
          </cell>
          <cell r="Q3">
            <v>196.91843065334501</v>
          </cell>
          <cell r="R3">
            <v>132.27115346514501</v>
          </cell>
          <cell r="S3">
            <v>221.48321834157801</v>
          </cell>
        </row>
        <row r="4">
          <cell r="A4" t="str">
            <v>AMZN</v>
          </cell>
          <cell r="B4" t="str">
            <v>Amazon.com</v>
          </cell>
          <cell r="C4" t="str">
            <v>CashFlow</v>
          </cell>
          <cell r="D4">
            <v>25</v>
          </cell>
          <cell r="E4">
            <v>15</v>
          </cell>
          <cell r="F4">
            <v>5</v>
          </cell>
          <cell r="G4">
            <v>23</v>
          </cell>
          <cell r="H4">
            <v>13</v>
          </cell>
          <cell r="I4">
            <v>3</v>
          </cell>
          <cell r="J4">
            <v>6</v>
          </cell>
          <cell r="K4">
            <v>4</v>
          </cell>
          <cell r="L4">
            <v>2</v>
          </cell>
          <cell r="M4">
            <v>0</v>
          </cell>
          <cell r="N4">
            <v>30</v>
          </cell>
          <cell r="O4">
            <v>10</v>
          </cell>
          <cell r="P4">
            <v>1881.39308684616</v>
          </cell>
          <cell r="Q4">
            <v>720.35826699548295</v>
          </cell>
          <cell r="R4">
            <v>314.979963873646</v>
          </cell>
          <cell r="S4">
            <v>947.05522201413703</v>
          </cell>
        </row>
        <row r="5">
          <cell r="A5" t="str">
            <v>BABA</v>
          </cell>
          <cell r="B5" t="str">
            <v>Alibaba</v>
          </cell>
          <cell r="C5" t="str">
            <v>CashFlow</v>
          </cell>
          <cell r="D5">
            <v>25</v>
          </cell>
          <cell r="E5">
            <v>15</v>
          </cell>
          <cell r="F5">
            <v>5</v>
          </cell>
          <cell r="G5">
            <v>23</v>
          </cell>
          <cell r="H5">
            <v>13</v>
          </cell>
          <cell r="I5">
            <v>3</v>
          </cell>
          <cell r="J5">
            <v>6</v>
          </cell>
          <cell r="K5">
            <v>4</v>
          </cell>
          <cell r="L5">
            <v>2</v>
          </cell>
          <cell r="M5">
            <v>0</v>
          </cell>
          <cell r="N5">
            <v>10.67</v>
          </cell>
          <cell r="O5">
            <v>10</v>
          </cell>
          <cell r="P5">
            <v>669.148807888286</v>
          </cell>
          <cell r="Q5">
            <v>256.20742362805998</v>
          </cell>
          <cell r="R5">
            <v>112.027873817726</v>
          </cell>
          <cell r="S5">
            <v>336.83597396302798</v>
          </cell>
        </row>
        <row r="6">
          <cell r="A6" t="str">
            <v>COST</v>
          </cell>
          <cell r="B6" t="str">
            <v>Costco</v>
          </cell>
          <cell r="C6" t="str">
            <v>CashFlow</v>
          </cell>
          <cell r="D6">
            <v>10</v>
          </cell>
          <cell r="E6">
            <v>7</v>
          </cell>
          <cell r="F6">
            <v>4</v>
          </cell>
          <cell r="G6">
            <v>9</v>
          </cell>
          <cell r="H6">
            <v>6</v>
          </cell>
          <cell r="I6">
            <v>3</v>
          </cell>
          <cell r="J6">
            <v>6</v>
          </cell>
          <cell r="K6">
            <v>4</v>
          </cell>
          <cell r="L6">
            <v>2</v>
          </cell>
          <cell r="M6">
            <v>30</v>
          </cell>
          <cell r="N6">
            <v>12.12</v>
          </cell>
          <cell r="O6">
            <v>10</v>
          </cell>
          <cell r="P6">
            <v>314.63294041150101</v>
          </cell>
          <cell r="Q6">
            <v>180.39692966882399</v>
          </cell>
          <cell r="R6">
            <v>121.17357369596</v>
          </cell>
          <cell r="S6">
            <v>202.90072609976801</v>
          </cell>
        </row>
        <row r="7">
          <cell r="A7" t="str">
            <v>DFS</v>
          </cell>
          <cell r="B7" t="str">
            <v>Discover Financial Services</v>
          </cell>
          <cell r="C7" t="str">
            <v>CashFlow</v>
          </cell>
          <cell r="D7">
            <v>15</v>
          </cell>
          <cell r="E7">
            <v>10</v>
          </cell>
          <cell r="F7">
            <v>5</v>
          </cell>
          <cell r="G7">
            <v>13</v>
          </cell>
          <cell r="H7">
            <v>8</v>
          </cell>
          <cell r="I7">
            <v>3</v>
          </cell>
          <cell r="J7">
            <v>6</v>
          </cell>
          <cell r="K7">
            <v>4</v>
          </cell>
          <cell r="L7">
            <v>2</v>
          </cell>
          <cell r="M7">
            <v>10</v>
          </cell>
          <cell r="N7">
            <v>19.329999999999998</v>
          </cell>
          <cell r="O7">
            <v>10</v>
          </cell>
          <cell r="P7">
            <v>662.87616645484104</v>
          </cell>
          <cell r="Q7">
            <v>320.49005408064301</v>
          </cell>
          <cell r="R7">
            <v>178.27371676840301</v>
          </cell>
          <cell r="S7">
            <v>380.54098659923</v>
          </cell>
        </row>
        <row r="8">
          <cell r="A8" t="str">
            <v>EBAY</v>
          </cell>
          <cell r="B8" t="str">
            <v>eBay</v>
          </cell>
          <cell r="C8" t="str">
            <v>CashFlow</v>
          </cell>
          <cell r="D8">
            <v>7</v>
          </cell>
          <cell r="E8">
            <v>5</v>
          </cell>
          <cell r="F8">
            <v>3</v>
          </cell>
          <cell r="G8">
            <v>6</v>
          </cell>
          <cell r="H8">
            <v>4</v>
          </cell>
          <cell r="I8">
            <v>2</v>
          </cell>
          <cell r="J8">
            <v>6</v>
          </cell>
          <cell r="K8">
            <v>4</v>
          </cell>
          <cell r="L8">
            <v>2</v>
          </cell>
          <cell r="M8">
            <v>20</v>
          </cell>
          <cell r="N8">
            <v>3.39</v>
          </cell>
          <cell r="O8">
            <v>10</v>
          </cell>
          <cell r="P8">
            <v>67.694699873139598</v>
          </cell>
          <cell r="Q8">
            <v>40.1272701587787</v>
          </cell>
          <cell r="R8">
            <v>27.3121838751029</v>
          </cell>
          <cell r="S8">
            <v>44.5529731879842</v>
          </cell>
        </row>
        <row r="9">
          <cell r="A9" t="str">
            <v>GOOG</v>
          </cell>
          <cell r="B9" t="str">
            <v>Alphabet</v>
          </cell>
          <cell r="C9" t="str">
            <v>CashFlow</v>
          </cell>
          <cell r="D9">
            <v>20</v>
          </cell>
          <cell r="E9">
            <v>15</v>
          </cell>
          <cell r="F9">
            <v>10</v>
          </cell>
          <cell r="G9">
            <v>18</v>
          </cell>
          <cell r="H9">
            <v>13</v>
          </cell>
          <cell r="I9">
            <v>8</v>
          </cell>
          <cell r="J9">
            <v>6</v>
          </cell>
          <cell r="K9">
            <v>4</v>
          </cell>
          <cell r="L9">
            <v>2</v>
          </cell>
          <cell r="M9">
            <v>0</v>
          </cell>
          <cell r="N9">
            <v>100.37</v>
          </cell>
          <cell r="O9">
            <v>10</v>
          </cell>
          <cell r="P9">
            <v>5132.3749724222598</v>
          </cell>
          <cell r="Q9">
            <v>2471.34071290063</v>
          </cell>
          <cell r="R9">
            <v>1335.66717251144</v>
          </cell>
          <cell r="S9">
            <v>2928.94892864036</v>
          </cell>
        </row>
        <row r="10">
          <cell r="A10" t="str">
            <v>IAG.L</v>
          </cell>
          <cell r="B10" t="str">
            <v>International Consolidated Airlines Group</v>
          </cell>
          <cell r="C10" t="str">
            <v>CashFlow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6</v>
          </cell>
          <cell r="K10">
            <v>4</v>
          </cell>
          <cell r="L10">
            <v>2</v>
          </cell>
          <cell r="M10">
            <v>0</v>
          </cell>
          <cell r="N10">
            <v>-0.2</v>
          </cell>
          <cell r="O10">
            <v>10</v>
          </cell>
          <cell r="P10">
            <v>-2.0433794339765101</v>
          </cell>
          <cell r="Q10">
            <v>-1.33655007002237</v>
          </cell>
          <cell r="R10">
            <v>-0.98313538804530498</v>
          </cell>
          <cell r="S10">
            <v>-1.44257447461549</v>
          </cell>
        </row>
        <row r="11">
          <cell r="A11" t="str">
            <v>MA</v>
          </cell>
          <cell r="B11" t="str">
            <v>Mastercard</v>
          </cell>
          <cell r="C11" t="str">
            <v>CashFlow</v>
          </cell>
          <cell r="D11">
            <v>20</v>
          </cell>
          <cell r="E11">
            <v>15</v>
          </cell>
          <cell r="F11">
            <v>10</v>
          </cell>
          <cell r="G11">
            <v>17</v>
          </cell>
          <cell r="H11">
            <v>12</v>
          </cell>
          <cell r="I11">
            <v>7</v>
          </cell>
          <cell r="J11">
            <v>6</v>
          </cell>
          <cell r="K11">
            <v>4</v>
          </cell>
          <cell r="L11">
            <v>2</v>
          </cell>
          <cell r="M11">
            <v>20</v>
          </cell>
          <cell r="N11">
            <v>8.75</v>
          </cell>
          <cell r="O11">
            <v>10</v>
          </cell>
          <cell r="P11">
            <v>474.35172893690498</v>
          </cell>
          <cell r="Q11">
            <v>225.78868523556099</v>
          </cell>
          <cell r="R11">
            <v>124.374852687743</v>
          </cell>
          <cell r="S11">
            <v>269.93344858161902</v>
          </cell>
        </row>
        <row r="12">
          <cell r="A12" t="str">
            <v>MELI</v>
          </cell>
          <cell r="B12" t="str">
            <v>MercadoLibre</v>
          </cell>
          <cell r="C12" t="str">
            <v>CashFlow</v>
          </cell>
          <cell r="D12">
            <v>25</v>
          </cell>
          <cell r="E12">
            <v>10</v>
          </cell>
          <cell r="F12">
            <v>-5</v>
          </cell>
          <cell r="G12">
            <v>23</v>
          </cell>
          <cell r="H12">
            <v>8</v>
          </cell>
          <cell r="I12">
            <v>-7</v>
          </cell>
          <cell r="J12">
            <v>6</v>
          </cell>
          <cell r="K12">
            <v>4</v>
          </cell>
          <cell r="L12">
            <v>2</v>
          </cell>
          <cell r="M12">
            <v>0</v>
          </cell>
          <cell r="N12">
            <v>7.14</v>
          </cell>
          <cell r="O12">
            <v>10</v>
          </cell>
          <cell r="P12">
            <v>358.53431254889699</v>
          </cell>
          <cell r="Q12">
            <v>103.943427335102</v>
          </cell>
          <cell r="R12">
            <v>35.876912810542002</v>
          </cell>
          <cell r="S12">
            <v>159.90073854187199</v>
          </cell>
        </row>
        <row r="13">
          <cell r="A13" t="str">
            <v>MSFT</v>
          </cell>
          <cell r="B13" t="str">
            <v>Microsoft</v>
          </cell>
          <cell r="C13" t="str">
            <v>CashFlow</v>
          </cell>
          <cell r="D13">
            <v>10</v>
          </cell>
          <cell r="E13">
            <v>7</v>
          </cell>
          <cell r="F13">
            <v>4</v>
          </cell>
          <cell r="G13">
            <v>8</v>
          </cell>
          <cell r="H13">
            <v>5</v>
          </cell>
          <cell r="I13">
            <v>2</v>
          </cell>
          <cell r="J13">
            <v>6</v>
          </cell>
          <cell r="K13">
            <v>4</v>
          </cell>
          <cell r="L13">
            <v>2</v>
          </cell>
          <cell r="M13">
            <v>30</v>
          </cell>
          <cell r="N13">
            <v>7.44</v>
          </cell>
          <cell r="O13">
            <v>10</v>
          </cell>
          <cell r="P13">
            <v>193.14101292587199</v>
          </cell>
          <cell r="Q13">
            <v>106.32519162000401</v>
          </cell>
          <cell r="R13">
            <v>68.354060899741796</v>
          </cell>
          <cell r="S13">
            <v>120.978598795685</v>
          </cell>
        </row>
        <row r="14">
          <cell r="A14" t="str">
            <v>NFI.TO</v>
          </cell>
          <cell r="B14" t="str">
            <v>NFI Group</v>
          </cell>
          <cell r="C14" t="str">
            <v>CashFlow</v>
          </cell>
          <cell r="D14">
            <v>10</v>
          </cell>
          <cell r="E14">
            <v>7</v>
          </cell>
          <cell r="F14">
            <v>4</v>
          </cell>
          <cell r="G14">
            <v>8</v>
          </cell>
          <cell r="H14">
            <v>5</v>
          </cell>
          <cell r="I14">
            <v>2</v>
          </cell>
          <cell r="J14">
            <v>6</v>
          </cell>
          <cell r="K14">
            <v>4</v>
          </cell>
          <cell r="L14">
            <v>2</v>
          </cell>
          <cell r="M14">
            <v>50</v>
          </cell>
          <cell r="N14">
            <v>0.65</v>
          </cell>
          <cell r="O14">
            <v>10</v>
          </cell>
          <cell r="P14">
            <v>18.122591756406301</v>
          </cell>
          <cell r="Q14">
            <v>10.305121793240501</v>
          </cell>
          <cell r="R14">
            <v>6.9513884777913804</v>
          </cell>
          <cell r="S14">
            <v>11.6442427875555</v>
          </cell>
        </row>
        <row r="15">
          <cell r="A15" t="str">
            <v>NXPI</v>
          </cell>
          <cell r="B15" t="str">
            <v>NXP Semiconductors</v>
          </cell>
          <cell r="C15" t="str">
            <v>CashFlow</v>
          </cell>
          <cell r="D15">
            <v>10</v>
          </cell>
          <cell r="E15">
            <v>7</v>
          </cell>
          <cell r="F15">
            <v>4</v>
          </cell>
          <cell r="G15">
            <v>8</v>
          </cell>
          <cell r="H15">
            <v>5</v>
          </cell>
          <cell r="I15">
            <v>2</v>
          </cell>
          <cell r="J15">
            <v>6</v>
          </cell>
          <cell r="K15">
            <v>4</v>
          </cell>
          <cell r="L15">
            <v>2</v>
          </cell>
          <cell r="M15">
            <v>0</v>
          </cell>
          <cell r="N15">
            <v>7.92</v>
          </cell>
          <cell r="O15">
            <v>10</v>
          </cell>
          <cell r="P15">
            <v>182.779093106727</v>
          </cell>
          <cell r="Q15">
            <v>94.616285191469402</v>
          </cell>
          <cell r="R15">
            <v>54.860008295168399</v>
          </cell>
          <cell r="S15">
            <v>109.13824449715599</v>
          </cell>
        </row>
        <row r="16">
          <cell r="A16" t="str">
            <v>PYPL</v>
          </cell>
          <cell r="B16" t="str">
            <v>PayPal</v>
          </cell>
          <cell r="C16" t="str">
            <v>CashFlow</v>
          </cell>
          <cell r="D16">
            <v>15</v>
          </cell>
          <cell r="E16">
            <v>10</v>
          </cell>
          <cell r="F16">
            <v>5</v>
          </cell>
          <cell r="G16">
            <v>14</v>
          </cell>
          <cell r="H16">
            <v>9</v>
          </cell>
          <cell r="I16">
            <v>4</v>
          </cell>
          <cell r="J16">
            <v>6</v>
          </cell>
          <cell r="K16">
            <v>4</v>
          </cell>
          <cell r="L16">
            <v>2</v>
          </cell>
          <cell r="M16">
            <v>0</v>
          </cell>
          <cell r="N16">
            <v>4.63</v>
          </cell>
          <cell r="O16">
            <v>10</v>
          </cell>
          <cell r="P16">
            <v>153.233118776233</v>
          </cell>
          <cell r="Q16">
            <v>76.033849770606807</v>
          </cell>
          <cell r="R16">
            <v>42.605288494389399</v>
          </cell>
          <cell r="S16">
            <v>89.165062089429696</v>
          </cell>
        </row>
        <row r="17">
          <cell r="A17" t="str">
            <v>SAP</v>
          </cell>
          <cell r="B17" t="str">
            <v>Saputo</v>
          </cell>
          <cell r="C17" t="str">
            <v>CashFlow</v>
          </cell>
          <cell r="D17">
            <v>6</v>
          </cell>
          <cell r="E17">
            <v>4</v>
          </cell>
          <cell r="F17">
            <v>3</v>
          </cell>
          <cell r="G17">
            <v>4</v>
          </cell>
          <cell r="H17">
            <v>2</v>
          </cell>
          <cell r="I17">
            <v>1</v>
          </cell>
          <cell r="J17">
            <v>6</v>
          </cell>
          <cell r="K17">
            <v>4</v>
          </cell>
          <cell r="L17">
            <v>2</v>
          </cell>
          <cell r="M17">
            <v>30</v>
          </cell>
          <cell r="N17">
            <v>1.25</v>
          </cell>
          <cell r="O17">
            <v>10</v>
          </cell>
          <cell r="P17">
            <v>23.794336858391599</v>
          </cell>
          <cell r="Q17">
            <v>14.472203238576601</v>
          </cell>
          <cell r="R17">
            <v>9.6359351896405894</v>
          </cell>
          <cell r="S17">
            <v>15.817962909840301</v>
          </cell>
        </row>
        <row r="18">
          <cell r="A18" t="str">
            <v>TDG</v>
          </cell>
          <cell r="B18" t="str">
            <v>TransDigm</v>
          </cell>
          <cell r="C18" t="str">
            <v>CashFlow</v>
          </cell>
          <cell r="D18">
            <v>12</v>
          </cell>
          <cell r="E18">
            <v>8</v>
          </cell>
          <cell r="F18">
            <v>4</v>
          </cell>
          <cell r="G18">
            <v>11</v>
          </cell>
          <cell r="H18">
            <v>7</v>
          </cell>
          <cell r="I18">
            <v>3</v>
          </cell>
          <cell r="J18">
            <v>6</v>
          </cell>
          <cell r="K18">
            <v>4</v>
          </cell>
          <cell r="L18">
            <v>2</v>
          </cell>
          <cell r="M18">
            <v>0</v>
          </cell>
          <cell r="N18">
            <v>19.34</v>
          </cell>
          <cell r="O18">
            <v>10</v>
          </cell>
          <cell r="P18">
            <v>511.66343592989801</v>
          </cell>
          <cell r="Q18">
            <v>264.96792059043599</v>
          </cell>
          <cell r="R18">
            <v>154.57697883830301</v>
          </cell>
          <cell r="S18">
            <v>305.85929266663499</v>
          </cell>
        </row>
        <row r="19">
          <cell r="A19" t="str">
            <v>V</v>
          </cell>
          <cell r="B19" t="str">
            <v>Visa</v>
          </cell>
          <cell r="C19" t="str">
            <v>CashFlow</v>
          </cell>
          <cell r="D19">
            <v>25</v>
          </cell>
          <cell r="E19">
            <v>20</v>
          </cell>
          <cell r="F19">
            <v>15</v>
          </cell>
          <cell r="G19">
            <v>22</v>
          </cell>
          <cell r="H19">
            <v>17</v>
          </cell>
          <cell r="I19">
            <v>12</v>
          </cell>
          <cell r="J19">
            <v>6</v>
          </cell>
          <cell r="K19">
            <v>4</v>
          </cell>
          <cell r="L19">
            <v>2</v>
          </cell>
          <cell r="M19">
            <v>20</v>
          </cell>
          <cell r="N19">
            <v>6.82</v>
          </cell>
          <cell r="O19">
            <v>10</v>
          </cell>
          <cell r="P19">
            <v>556.20392856052001</v>
          </cell>
          <cell r="Q19">
            <v>267.31158114384903</v>
          </cell>
          <cell r="R19">
            <v>147.57606748050901</v>
          </cell>
          <cell r="S19">
            <v>318.05863126984798</v>
          </cell>
        </row>
        <row r="20">
          <cell r="A20" t="str">
            <v>AAL.L</v>
          </cell>
          <cell r="B20" t="str">
            <v>AngloAmerican</v>
          </cell>
          <cell r="C20" t="str">
            <v>Dividend</v>
          </cell>
          <cell r="D20">
            <v>5</v>
          </cell>
          <cell r="E20">
            <v>5</v>
          </cell>
          <cell r="F20">
            <v>3</v>
          </cell>
          <cell r="G20">
            <v>3</v>
          </cell>
          <cell r="H20">
            <v>0</v>
          </cell>
          <cell r="I20">
            <v>0</v>
          </cell>
          <cell r="J20">
            <v>6</v>
          </cell>
          <cell r="K20">
            <v>4</v>
          </cell>
          <cell r="L20">
            <v>2</v>
          </cell>
          <cell r="M20">
            <v>100</v>
          </cell>
          <cell r="N20">
            <v>2.89</v>
          </cell>
          <cell r="O20">
            <v>10</v>
          </cell>
          <cell r="P20">
            <v>70.672209294452898</v>
          </cell>
          <cell r="Q20">
            <v>46.446096467571302</v>
          </cell>
          <cell r="R20">
            <v>31.964105292741099</v>
          </cell>
          <cell r="S20">
            <v>49.3693329631867</v>
          </cell>
        </row>
        <row r="21">
          <cell r="A21" t="str">
            <v>ALA.TO</v>
          </cell>
          <cell r="B21" t="str">
            <v>AltaGas</v>
          </cell>
          <cell r="C21" t="str">
            <v>Dividend</v>
          </cell>
          <cell r="D21">
            <v>5</v>
          </cell>
          <cell r="E21">
            <v>6</v>
          </cell>
          <cell r="F21">
            <v>0</v>
          </cell>
          <cell r="G21">
            <v>3</v>
          </cell>
          <cell r="H21">
            <v>-3</v>
          </cell>
          <cell r="I21">
            <v>0</v>
          </cell>
          <cell r="J21">
            <v>6</v>
          </cell>
          <cell r="K21">
            <v>4</v>
          </cell>
          <cell r="L21">
            <v>2</v>
          </cell>
          <cell r="M21">
            <v>100</v>
          </cell>
          <cell r="N21">
            <v>0.76</v>
          </cell>
          <cell r="O21">
            <v>10</v>
          </cell>
          <cell r="P21">
            <v>19.272526424083001</v>
          </cell>
          <cell r="Q21">
            <v>10.7143164074824</v>
          </cell>
          <cell r="R21">
            <v>7.3914025728896604</v>
          </cell>
          <cell r="S21">
            <v>12.284905262084701</v>
          </cell>
        </row>
        <row r="22">
          <cell r="A22" t="str">
            <v>AQN</v>
          </cell>
          <cell r="B22" t="str">
            <v>Algonquin</v>
          </cell>
          <cell r="C22" t="str">
            <v>Dividend</v>
          </cell>
          <cell r="D22">
            <v>9</v>
          </cell>
          <cell r="E22">
            <v>8</v>
          </cell>
          <cell r="F22">
            <v>7</v>
          </cell>
          <cell r="G22">
            <v>6</v>
          </cell>
          <cell r="H22">
            <v>5</v>
          </cell>
          <cell r="I22">
            <v>4</v>
          </cell>
          <cell r="J22">
            <v>6</v>
          </cell>
          <cell r="K22">
            <v>4</v>
          </cell>
          <cell r="L22">
            <v>2</v>
          </cell>
          <cell r="M22">
            <v>100</v>
          </cell>
          <cell r="N22">
            <v>0.61</v>
          </cell>
          <cell r="O22">
            <v>10</v>
          </cell>
          <cell r="P22">
            <v>19.8161914529467</v>
          </cell>
          <cell r="Q22">
            <v>12.840685535595201</v>
          </cell>
          <cell r="R22">
            <v>9.3637307021371594</v>
          </cell>
          <cell r="S22">
            <v>13.890250860763199</v>
          </cell>
        </row>
        <row r="23">
          <cell r="A23" t="str">
            <v>AY</v>
          </cell>
          <cell r="B23" t="str">
            <v>Atlantica</v>
          </cell>
          <cell r="C23" t="str">
            <v>Dividend</v>
          </cell>
          <cell r="D23">
            <v>4</v>
          </cell>
          <cell r="E23">
            <v>3</v>
          </cell>
          <cell r="F23">
            <v>2</v>
          </cell>
          <cell r="G23">
            <v>1</v>
          </cell>
          <cell r="H23">
            <v>0</v>
          </cell>
          <cell r="I23">
            <v>-1</v>
          </cell>
          <cell r="J23">
            <v>6</v>
          </cell>
          <cell r="K23">
            <v>4</v>
          </cell>
          <cell r="L23">
            <v>2</v>
          </cell>
          <cell r="M23">
            <v>100</v>
          </cell>
          <cell r="N23">
            <v>1.67</v>
          </cell>
          <cell r="O23">
            <v>10</v>
          </cell>
          <cell r="P23">
            <v>36.345314058533702</v>
          </cell>
          <cell r="Q23">
            <v>24.109208968623101</v>
          </cell>
          <cell r="R23">
            <v>17.959193438724299</v>
          </cell>
          <cell r="S23">
            <v>25.9350358366266</v>
          </cell>
        </row>
        <row r="24">
          <cell r="A24" t="str">
            <v>BEPC</v>
          </cell>
          <cell r="B24" t="str">
            <v>Brookfield Renewable</v>
          </cell>
          <cell r="C24" t="str">
            <v>Dividend</v>
          </cell>
          <cell r="D24">
            <v>6</v>
          </cell>
          <cell r="E24">
            <v>5</v>
          </cell>
          <cell r="F24">
            <v>4</v>
          </cell>
          <cell r="G24">
            <v>3</v>
          </cell>
          <cell r="H24">
            <v>2</v>
          </cell>
          <cell r="I24">
            <v>1</v>
          </cell>
          <cell r="J24">
            <v>6</v>
          </cell>
          <cell r="K24">
            <v>4</v>
          </cell>
          <cell r="L24">
            <v>2</v>
          </cell>
          <cell r="M24">
            <v>100</v>
          </cell>
          <cell r="N24">
            <v>1.23</v>
          </cell>
          <cell r="O24">
            <v>10</v>
          </cell>
          <cell r="P24">
            <v>31.428422289215501</v>
          </cell>
          <cell r="Q24">
            <v>20.638145014370298</v>
          </cell>
          <cell r="R24">
            <v>15.234952269301299</v>
          </cell>
          <cell r="S24">
            <v>22.2542703733032</v>
          </cell>
        </row>
        <row r="25">
          <cell r="A25" t="str">
            <v>BIPC</v>
          </cell>
          <cell r="B25" t="str">
            <v>Brookfield Infrastructure</v>
          </cell>
          <cell r="C25" t="str">
            <v>Dividend</v>
          </cell>
          <cell r="D25">
            <v>9</v>
          </cell>
          <cell r="E25">
            <v>8</v>
          </cell>
          <cell r="F25">
            <v>7</v>
          </cell>
          <cell r="G25">
            <v>6</v>
          </cell>
          <cell r="H25">
            <v>5</v>
          </cell>
          <cell r="I25">
            <v>4</v>
          </cell>
          <cell r="J25">
            <v>6</v>
          </cell>
          <cell r="K25">
            <v>4</v>
          </cell>
          <cell r="L25">
            <v>2</v>
          </cell>
          <cell r="M25">
            <v>100</v>
          </cell>
          <cell r="N25">
            <v>2.0699999999999998</v>
          </cell>
          <cell r="O25">
            <v>10</v>
          </cell>
          <cell r="P25">
            <v>67.245108700983195</v>
          </cell>
          <cell r="Q25">
            <v>43.574129604397001</v>
          </cell>
          <cell r="R25">
            <v>31.7752828744654</v>
          </cell>
          <cell r="S25">
            <v>47.1357693143934</v>
          </cell>
        </row>
        <row r="26">
          <cell r="A26" t="str">
            <v>BP.L</v>
          </cell>
          <cell r="B26" t="str">
            <v>BP</v>
          </cell>
          <cell r="C26" t="str">
            <v>Dividend</v>
          </cell>
          <cell r="D26">
            <v>5</v>
          </cell>
          <cell r="E26">
            <v>5</v>
          </cell>
          <cell r="F26">
            <v>4</v>
          </cell>
          <cell r="G26">
            <v>4</v>
          </cell>
          <cell r="H26">
            <v>3</v>
          </cell>
          <cell r="I26">
            <v>3</v>
          </cell>
          <cell r="J26">
            <v>6</v>
          </cell>
          <cell r="K26">
            <v>4</v>
          </cell>
          <cell r="L26">
            <v>2</v>
          </cell>
          <cell r="M26">
            <v>100</v>
          </cell>
          <cell r="N26">
            <v>0.22</v>
          </cell>
          <cell r="O26">
            <v>10</v>
          </cell>
          <cell r="P26">
            <v>5.3798913649756503</v>
          </cell>
          <cell r="Q26">
            <v>3.8133333333333299</v>
          </cell>
          <cell r="R26">
            <v>3.01323324666114</v>
          </cell>
          <cell r="S26">
            <v>4.0432707168243702</v>
          </cell>
        </row>
        <row r="27">
          <cell r="A27" t="str">
            <v>BTB-UN.TO</v>
          </cell>
          <cell r="B27" t="str">
            <v>BTB REIT</v>
          </cell>
          <cell r="C27" t="str">
            <v>Dividend</v>
          </cell>
          <cell r="D27">
            <v>-4</v>
          </cell>
          <cell r="E27">
            <v>-2</v>
          </cell>
          <cell r="F27">
            <v>-5</v>
          </cell>
          <cell r="G27">
            <v>-3</v>
          </cell>
          <cell r="H27">
            <v>-6</v>
          </cell>
          <cell r="I27">
            <v>-4</v>
          </cell>
          <cell r="J27">
            <v>6</v>
          </cell>
          <cell r="K27">
            <v>4</v>
          </cell>
          <cell r="L27">
            <v>2</v>
          </cell>
          <cell r="M27">
            <v>100</v>
          </cell>
          <cell r="N27">
            <v>0.27</v>
          </cell>
          <cell r="O27">
            <v>10</v>
          </cell>
          <cell r="P27">
            <v>3.4370169928451202</v>
          </cell>
          <cell r="Q27">
            <v>2.5391801215310399</v>
          </cell>
          <cell r="R27">
            <v>2.0741689054229102</v>
          </cell>
          <cell r="S27">
            <v>2.6690278180928302</v>
          </cell>
        </row>
        <row r="28">
          <cell r="A28" t="str">
            <v>CVX</v>
          </cell>
          <cell r="B28" t="str">
            <v>Chevron</v>
          </cell>
          <cell r="C28" t="str">
            <v>Dividend</v>
          </cell>
          <cell r="D28">
            <v>9</v>
          </cell>
          <cell r="E28">
            <v>9</v>
          </cell>
          <cell r="F28">
            <v>7</v>
          </cell>
          <cell r="G28">
            <v>7</v>
          </cell>
          <cell r="H28">
            <v>5</v>
          </cell>
          <cell r="I28">
            <v>5</v>
          </cell>
          <cell r="J28">
            <v>6</v>
          </cell>
          <cell r="K28">
            <v>4</v>
          </cell>
          <cell r="L28">
            <v>2</v>
          </cell>
          <cell r="M28">
            <v>100</v>
          </cell>
          <cell r="N28">
            <v>5.31</v>
          </cell>
          <cell r="O28">
            <v>10</v>
          </cell>
          <cell r="P28">
            <v>178.949669781957</v>
          </cell>
          <cell r="Q28">
            <v>115.55761780398301</v>
          </cell>
          <cell r="R28">
            <v>83.998478536222194</v>
          </cell>
          <cell r="S28">
            <v>125.107491617047</v>
          </cell>
        </row>
        <row r="29">
          <cell r="A29" t="str">
            <v>ENB</v>
          </cell>
          <cell r="B29" t="str">
            <v>Enbridge</v>
          </cell>
          <cell r="C29" t="str">
            <v>Dividend</v>
          </cell>
          <cell r="D29">
            <v>10</v>
          </cell>
          <cell r="E29">
            <v>8</v>
          </cell>
          <cell r="F29">
            <v>8</v>
          </cell>
          <cell r="G29">
            <v>6</v>
          </cell>
          <cell r="H29">
            <v>6</v>
          </cell>
          <cell r="I29">
            <v>4</v>
          </cell>
          <cell r="J29">
            <v>6</v>
          </cell>
          <cell r="K29">
            <v>4</v>
          </cell>
          <cell r="L29">
            <v>2</v>
          </cell>
          <cell r="M29">
            <v>100</v>
          </cell>
          <cell r="N29">
            <v>2.64</v>
          </cell>
          <cell r="O29">
            <v>10</v>
          </cell>
          <cell r="P29">
            <v>89.524324111194503</v>
          </cell>
          <cell r="Q29">
            <v>57.978525653144402</v>
          </cell>
          <cell r="R29">
            <v>42.255958276558999</v>
          </cell>
          <cell r="S29">
            <v>62.7254949775838</v>
          </cell>
        </row>
        <row r="30">
          <cell r="A30" t="str">
            <v>FTS</v>
          </cell>
          <cell r="B30" t="str">
            <v>Fortis</v>
          </cell>
          <cell r="C30" t="str">
            <v>Dividend</v>
          </cell>
          <cell r="D30">
            <v>8</v>
          </cell>
          <cell r="E30">
            <v>8</v>
          </cell>
          <cell r="F30">
            <v>6</v>
          </cell>
          <cell r="G30">
            <v>7</v>
          </cell>
          <cell r="H30">
            <v>4</v>
          </cell>
          <cell r="I30">
            <v>3</v>
          </cell>
          <cell r="J30">
            <v>6</v>
          </cell>
          <cell r="K30">
            <v>4</v>
          </cell>
          <cell r="L30">
            <v>2</v>
          </cell>
          <cell r="M30">
            <v>100</v>
          </cell>
          <cell r="N30">
            <v>1.62</v>
          </cell>
          <cell r="O30">
            <v>10</v>
          </cell>
          <cell r="P30">
            <v>50.398404541677301</v>
          </cell>
          <cell r="Q30">
            <v>33.777303496916602</v>
          </cell>
          <cell r="R30">
            <v>23.144355136701702</v>
          </cell>
          <cell r="S30">
            <v>35.573749302280298</v>
          </cell>
        </row>
        <row r="31">
          <cell r="A31" t="str">
            <v>GLEN.L</v>
          </cell>
          <cell r="B31" t="str">
            <v>Glencore</v>
          </cell>
          <cell r="C31" t="str">
            <v>Dividend</v>
          </cell>
          <cell r="D31">
            <v>11</v>
          </cell>
          <cell r="E31">
            <v>9</v>
          </cell>
          <cell r="F31">
            <v>9</v>
          </cell>
          <cell r="G31">
            <v>7</v>
          </cell>
          <cell r="H31">
            <v>7</v>
          </cell>
          <cell r="I31">
            <v>5</v>
          </cell>
          <cell r="J31">
            <v>6</v>
          </cell>
          <cell r="K31">
            <v>4</v>
          </cell>
          <cell r="L31">
            <v>2</v>
          </cell>
          <cell r="M31">
            <v>100</v>
          </cell>
          <cell r="N31">
            <v>0.26</v>
          </cell>
          <cell r="O31">
            <v>10</v>
          </cell>
          <cell r="P31">
            <v>9.5465666077298401</v>
          </cell>
          <cell r="Q31">
            <v>6.1585073978596698</v>
          </cell>
          <cell r="R31">
            <v>4.4720445838312699</v>
          </cell>
          <cell r="S31">
            <v>6.6689863166121999</v>
          </cell>
        </row>
        <row r="32">
          <cell r="A32" t="str">
            <v>GMRE</v>
          </cell>
          <cell r="B32" t="str">
            <v>Global Medical REIT</v>
          </cell>
          <cell r="C32" t="str">
            <v>Dividend</v>
          </cell>
          <cell r="D32">
            <v>4</v>
          </cell>
          <cell r="E32">
            <v>3</v>
          </cell>
          <cell r="F32">
            <v>2</v>
          </cell>
          <cell r="G32">
            <v>1</v>
          </cell>
          <cell r="H32">
            <v>0</v>
          </cell>
          <cell r="I32">
            <v>-1</v>
          </cell>
          <cell r="J32">
            <v>6</v>
          </cell>
          <cell r="K32">
            <v>4</v>
          </cell>
          <cell r="L32">
            <v>2</v>
          </cell>
          <cell r="M32">
            <v>100</v>
          </cell>
          <cell r="N32">
            <v>0.8</v>
          </cell>
          <cell r="O32">
            <v>10</v>
          </cell>
          <cell r="P32">
            <v>17.4109288903155</v>
          </cell>
          <cell r="Q32">
            <v>11.549321661615799</v>
          </cell>
          <cell r="R32">
            <v>8.6032064377122701</v>
          </cell>
          <cell r="S32">
            <v>12.423969263054699</v>
          </cell>
        </row>
        <row r="33">
          <cell r="A33" t="str">
            <v>RIO</v>
          </cell>
          <cell r="B33" t="str">
            <v>Rio Tinto</v>
          </cell>
          <cell r="C33" t="str">
            <v>Dividend</v>
          </cell>
          <cell r="D33">
            <v>10</v>
          </cell>
          <cell r="E33">
            <v>9</v>
          </cell>
          <cell r="F33">
            <v>7</v>
          </cell>
          <cell r="G33">
            <v>6</v>
          </cell>
          <cell r="H33">
            <v>4</v>
          </cell>
          <cell r="I33">
            <v>3</v>
          </cell>
          <cell r="J33">
            <v>6</v>
          </cell>
          <cell r="K33">
            <v>4</v>
          </cell>
          <cell r="L33">
            <v>2</v>
          </cell>
          <cell r="M33">
            <v>100</v>
          </cell>
          <cell r="N33">
            <v>7.82</v>
          </cell>
          <cell r="O33">
            <v>10</v>
          </cell>
          <cell r="P33">
            <v>275.126643297008</v>
          </cell>
          <cell r="Q33">
            <v>164.61337850550001</v>
          </cell>
          <cell r="R33">
            <v>111.721516770992</v>
          </cell>
          <cell r="S33">
            <v>181.89979942260001</v>
          </cell>
        </row>
        <row r="34">
          <cell r="A34" t="str">
            <v>SHEL</v>
          </cell>
          <cell r="B34" t="str">
            <v>Shell</v>
          </cell>
          <cell r="C34" t="str">
            <v>Dividend</v>
          </cell>
          <cell r="D34">
            <v>6</v>
          </cell>
          <cell r="E34">
            <v>6</v>
          </cell>
          <cell r="F34">
            <v>4</v>
          </cell>
          <cell r="G34">
            <v>4</v>
          </cell>
          <cell r="H34">
            <v>2</v>
          </cell>
          <cell r="I34">
            <v>2</v>
          </cell>
          <cell r="J34">
            <v>6</v>
          </cell>
          <cell r="K34">
            <v>4</v>
          </cell>
          <cell r="L34">
            <v>2</v>
          </cell>
          <cell r="M34">
            <v>100</v>
          </cell>
          <cell r="N34">
            <v>0.89</v>
          </cell>
          <cell r="O34">
            <v>10</v>
          </cell>
          <cell r="P34">
            <v>23.584999999999901</v>
          </cell>
          <cell r="Q34">
            <v>15.4266666666666</v>
          </cell>
          <cell r="R34">
            <v>11.347499999999901</v>
          </cell>
          <cell r="S34">
            <v>16.650416666666601</v>
          </cell>
        </row>
        <row r="35">
          <cell r="A35" t="str">
            <v>T</v>
          </cell>
          <cell r="B35" t="str">
            <v>AT&amp;T</v>
          </cell>
          <cell r="C35" t="str">
            <v>Dividend</v>
          </cell>
          <cell r="D35">
            <v>2</v>
          </cell>
          <cell r="E35">
            <v>2</v>
          </cell>
          <cell r="F35">
            <v>1</v>
          </cell>
          <cell r="G35">
            <v>0</v>
          </cell>
          <cell r="H35">
            <v>0</v>
          </cell>
          <cell r="I35">
            <v>-1</v>
          </cell>
          <cell r="J35">
            <v>6</v>
          </cell>
          <cell r="K35">
            <v>4</v>
          </cell>
          <cell r="L35">
            <v>2</v>
          </cell>
          <cell r="M35">
            <v>100</v>
          </cell>
          <cell r="N35">
            <v>2.08</v>
          </cell>
          <cell r="O35">
            <v>10</v>
          </cell>
          <cell r="P35">
            <v>39.9612883885572</v>
          </cell>
          <cell r="Q35">
            <v>27.863983099577101</v>
          </cell>
          <cell r="R35">
            <v>22.368336738051902</v>
          </cell>
          <cell r="S35">
            <v>29.844480777813601</v>
          </cell>
        </row>
        <row r="36">
          <cell r="A36" t="str">
            <v>TRP</v>
          </cell>
          <cell r="B36" t="str">
            <v>TC Energy</v>
          </cell>
          <cell r="C36" t="str">
            <v>Dividend</v>
          </cell>
          <cell r="D36">
            <v>6</v>
          </cell>
          <cell r="E36">
            <v>6</v>
          </cell>
          <cell r="F36">
            <v>4</v>
          </cell>
          <cell r="G36">
            <v>5</v>
          </cell>
          <cell r="H36">
            <v>2</v>
          </cell>
          <cell r="I36">
            <v>1</v>
          </cell>
          <cell r="J36">
            <v>6</v>
          </cell>
          <cell r="K36">
            <v>4</v>
          </cell>
          <cell r="L36">
            <v>2</v>
          </cell>
          <cell r="M36">
            <v>100</v>
          </cell>
          <cell r="N36">
            <v>2.75</v>
          </cell>
          <cell r="O36">
            <v>10</v>
          </cell>
          <cell r="P36">
            <v>72.874999999999901</v>
          </cell>
          <cell r="Q36">
            <v>49.247504670096397</v>
          </cell>
          <cell r="R36">
            <v>34.061885154942097</v>
          </cell>
          <cell r="S36">
            <v>51.780067414521199</v>
          </cell>
        </row>
        <row r="37">
          <cell r="A37" t="str">
            <v>TU</v>
          </cell>
          <cell r="B37" t="str">
            <v>TELUS</v>
          </cell>
          <cell r="C37" t="str">
            <v>Dividend</v>
          </cell>
          <cell r="D37">
            <v>7</v>
          </cell>
          <cell r="E37">
            <v>7</v>
          </cell>
          <cell r="F37">
            <v>5</v>
          </cell>
          <cell r="G37">
            <v>6</v>
          </cell>
          <cell r="H37">
            <v>3</v>
          </cell>
          <cell r="I37">
            <v>2</v>
          </cell>
          <cell r="J37">
            <v>6</v>
          </cell>
          <cell r="K37">
            <v>4</v>
          </cell>
          <cell r="L37">
            <v>2</v>
          </cell>
          <cell r="M37">
            <v>100</v>
          </cell>
          <cell r="N37">
            <v>1.01</v>
          </cell>
          <cell r="O37">
            <v>10</v>
          </cell>
          <cell r="P37">
            <v>29.001609602826999</v>
          </cell>
          <cell r="Q37">
            <v>19.515656360791301</v>
          </cell>
          <cell r="R37">
            <v>13.433361090866301</v>
          </cell>
          <cell r="S37">
            <v>20.536753752424499</v>
          </cell>
        </row>
        <row r="38">
          <cell r="A38" t="str">
            <v>XOM</v>
          </cell>
          <cell r="B38" t="str">
            <v>Exxon Mobil</v>
          </cell>
          <cell r="C38" t="str">
            <v>Dividend</v>
          </cell>
          <cell r="D38">
            <v>9</v>
          </cell>
          <cell r="E38">
            <v>9</v>
          </cell>
          <cell r="F38">
            <v>7</v>
          </cell>
          <cell r="G38">
            <v>7</v>
          </cell>
          <cell r="H38">
            <v>5</v>
          </cell>
          <cell r="I38">
            <v>5</v>
          </cell>
          <cell r="J38">
            <v>6</v>
          </cell>
          <cell r="K38">
            <v>4</v>
          </cell>
          <cell r="L38">
            <v>2</v>
          </cell>
          <cell r="M38">
            <v>100</v>
          </cell>
          <cell r="N38">
            <v>3.49</v>
          </cell>
          <cell r="O38">
            <v>10</v>
          </cell>
          <cell r="P38">
            <v>117.614754715448</v>
          </cell>
          <cell r="Q38">
            <v>75.950298707326198</v>
          </cell>
          <cell r="R38">
            <v>55.208039565238302</v>
          </cell>
          <cell r="S38">
            <v>82.226957767136497</v>
          </cell>
        </row>
        <row r="39">
          <cell r="A39" t="str">
            <v>BK</v>
          </cell>
          <cell r="B39" t="str">
            <v>Bank of New York Mellon Corporation</v>
          </cell>
          <cell r="C39" t="str">
            <v>Dividend</v>
          </cell>
          <cell r="D39">
            <v>12</v>
          </cell>
          <cell r="E39">
            <v>10</v>
          </cell>
          <cell r="F39">
            <v>10</v>
          </cell>
          <cell r="G39">
            <v>8</v>
          </cell>
          <cell r="H39">
            <v>8</v>
          </cell>
          <cell r="I39">
            <v>6</v>
          </cell>
          <cell r="J39">
            <v>6</v>
          </cell>
          <cell r="K39">
            <v>4</v>
          </cell>
          <cell r="L39">
            <v>2</v>
          </cell>
          <cell r="M39">
            <v>100</v>
          </cell>
          <cell r="N39">
            <v>1.3</v>
          </cell>
          <cell r="O39">
            <v>10</v>
          </cell>
          <cell r="P39">
            <v>51.6738414936883</v>
          </cell>
          <cell r="Q39">
            <v>33.211929971996398</v>
          </cell>
          <cell r="R39">
            <v>24.0330736179375</v>
          </cell>
          <cell r="S39">
            <v>35.996846522286297</v>
          </cell>
        </row>
        <row r="40">
          <cell r="A40" t="str">
            <v>BLK</v>
          </cell>
          <cell r="B40" t="str">
            <v>BlackRock</v>
          </cell>
          <cell r="C40" t="str">
            <v>Dividend</v>
          </cell>
          <cell r="D40">
            <v>10</v>
          </cell>
          <cell r="E40">
            <v>8</v>
          </cell>
          <cell r="F40">
            <v>8</v>
          </cell>
          <cell r="G40">
            <v>6</v>
          </cell>
          <cell r="H40">
            <v>6</v>
          </cell>
          <cell r="I40">
            <v>4</v>
          </cell>
          <cell r="J40">
            <v>6</v>
          </cell>
          <cell r="K40">
            <v>4</v>
          </cell>
          <cell r="L40">
            <v>2</v>
          </cell>
          <cell r="M40">
            <v>100</v>
          </cell>
          <cell r="N40">
            <v>16.52</v>
          </cell>
          <cell r="O40">
            <v>10</v>
          </cell>
          <cell r="P40">
            <v>560.20524027156603</v>
          </cell>
          <cell r="Q40">
            <v>362.8050165871</v>
          </cell>
          <cell r="R40">
            <v>264.41986012452799</v>
          </cell>
          <cell r="S40">
            <v>392.50953675366799</v>
          </cell>
        </row>
        <row r="41">
          <cell r="A41" t="str">
            <v>BMO</v>
          </cell>
          <cell r="B41" t="str">
            <v>Bank of Montreal</v>
          </cell>
          <cell r="C41" t="str">
            <v>Dividend</v>
          </cell>
          <cell r="D41">
            <v>5</v>
          </cell>
          <cell r="E41">
            <v>4</v>
          </cell>
          <cell r="F41">
            <v>4</v>
          </cell>
          <cell r="G41">
            <v>3</v>
          </cell>
          <cell r="H41">
            <v>3</v>
          </cell>
          <cell r="I41">
            <v>2</v>
          </cell>
          <cell r="J41">
            <v>6</v>
          </cell>
          <cell r="K41">
            <v>4</v>
          </cell>
          <cell r="L41">
            <v>2</v>
          </cell>
          <cell r="M41">
            <v>100</v>
          </cell>
          <cell r="N41">
            <v>3.43</v>
          </cell>
          <cell r="O41">
            <v>10</v>
          </cell>
          <cell r="P41">
            <v>80.886495981707697</v>
          </cell>
          <cell r="Q41">
            <v>57.551900324626097</v>
          </cell>
          <cell r="R41">
            <v>45.620226278882903</v>
          </cell>
          <cell r="S41">
            <v>60.972776808027596</v>
          </cell>
        </row>
        <row r="42">
          <cell r="A42" t="str">
            <v>BNS</v>
          </cell>
          <cell r="B42" t="str">
            <v>Bank of Nova Scotia</v>
          </cell>
          <cell r="C42" t="str">
            <v>Dividend</v>
          </cell>
          <cell r="D42">
            <v>5</v>
          </cell>
          <cell r="E42">
            <v>4</v>
          </cell>
          <cell r="F42">
            <v>4</v>
          </cell>
          <cell r="G42">
            <v>3</v>
          </cell>
          <cell r="H42">
            <v>3</v>
          </cell>
          <cell r="I42">
            <v>2</v>
          </cell>
          <cell r="J42">
            <v>6</v>
          </cell>
          <cell r="K42">
            <v>4</v>
          </cell>
          <cell r="L42">
            <v>2</v>
          </cell>
          <cell r="M42">
            <v>100</v>
          </cell>
          <cell r="N42">
            <v>2.91</v>
          </cell>
          <cell r="O42">
            <v>10</v>
          </cell>
          <cell r="P42">
            <v>68.6238202060552</v>
          </cell>
          <cell r="Q42">
            <v>48.826830887656598</v>
          </cell>
          <cell r="R42">
            <v>38.704040370713997</v>
          </cell>
          <cell r="S42">
            <v>51.729090528093401</v>
          </cell>
        </row>
        <row r="43">
          <cell r="A43" t="str">
            <v>JPM</v>
          </cell>
          <cell r="B43" t="str">
            <v>JPMorgan</v>
          </cell>
          <cell r="C43" t="str">
            <v>Dividend</v>
          </cell>
          <cell r="D43">
            <v>15</v>
          </cell>
          <cell r="E43">
            <v>13</v>
          </cell>
          <cell r="F43">
            <v>12</v>
          </cell>
          <cell r="G43">
            <v>10</v>
          </cell>
          <cell r="H43">
            <v>9</v>
          </cell>
          <cell r="I43">
            <v>7</v>
          </cell>
          <cell r="J43">
            <v>6</v>
          </cell>
          <cell r="K43">
            <v>4</v>
          </cell>
          <cell r="L43">
            <v>2</v>
          </cell>
          <cell r="M43">
            <v>100</v>
          </cell>
          <cell r="N43">
            <v>3.8</v>
          </cell>
          <cell r="O43">
            <v>10</v>
          </cell>
          <cell r="P43">
            <v>191.37047358466</v>
          </cell>
          <cell r="Q43">
            <v>112.929349315351</v>
          </cell>
          <cell r="R43">
            <v>75.518247561948698</v>
          </cell>
          <cell r="S43">
            <v>125.238356070123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topLeftCell="A14" workbookViewId="0">
      <selection activeCell="G22" sqref="G22"/>
    </sheetView>
  </sheetViews>
  <sheetFormatPr baseColWidth="10" defaultRowHeight="16"/>
  <cols>
    <col min="1" max="1" width="10.6640625" bestFit="1" customWidth="1"/>
    <col min="2" max="2" width="35.5" bestFit="1" customWidth="1"/>
    <col min="3" max="3" width="10.83203125" customWidth="1"/>
    <col min="4" max="5" width="11.83203125" bestFit="1" customWidth="1"/>
    <col min="6" max="6" width="11.33203125" bestFit="1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3</v>
      </c>
      <c r="F1" s="1" t="s">
        <v>4</v>
      </c>
    </row>
    <row r="2" spans="1:6">
      <c r="A2" t="str">
        <f>Price!A2</f>
        <v>AAL.L</v>
      </c>
      <c r="B2" t="str">
        <f>Price!B2</f>
        <v>AngloAmerican</v>
      </c>
      <c r="C2" t="str">
        <f>Price!C2</f>
        <v>Dividend</v>
      </c>
      <c r="D2">
        <f>Price!E2</f>
        <v>54.053039032118598</v>
      </c>
      <c r="E2">
        <f>VLOOKUP(A2,NPV!$A$2:$S$50,19,FALSE)</f>
        <v>49.3693329631867</v>
      </c>
      <c r="F2" s="2">
        <f>D2/E2</f>
        <v>1.0948707585825477</v>
      </c>
    </row>
    <row r="3" spans="1:6">
      <c r="A3" t="str">
        <f>Price!A3</f>
        <v>AAPL</v>
      </c>
      <c r="B3" t="str">
        <f>Price!B3</f>
        <v>Apple</v>
      </c>
      <c r="C3" t="str">
        <f>Price!C3</f>
        <v>CashFlow</v>
      </c>
      <c r="D3">
        <f>Price!E3</f>
        <v>166.55999755859301</v>
      </c>
      <c r="E3">
        <f>VLOOKUP(A3,NPV!$A$2:$S$50,19,FALSE)</f>
        <v>119.24588078922901</v>
      </c>
      <c r="F3" s="2">
        <f t="shared" ref="F3:F47" si="0">D3/E3</f>
        <v>1.3967777876788319</v>
      </c>
    </row>
    <row r="4" spans="1:6">
      <c r="A4" t="str">
        <f>Price!A4</f>
        <v>ACN</v>
      </c>
      <c r="B4" t="str">
        <f>Price!B4</f>
        <v>Accenture</v>
      </c>
      <c r="C4" t="str">
        <f>Price!C4</f>
        <v>CashFlow</v>
      </c>
      <c r="D4">
        <f>Price!E4</f>
        <v>318.329986572265</v>
      </c>
      <c r="E4">
        <f>VLOOKUP(A4,NPV!$A$2:$S$50,19,FALSE)</f>
        <v>221.48321834157801</v>
      </c>
      <c r="F4" s="2">
        <f t="shared" si="0"/>
        <v>1.4372645880615975</v>
      </c>
    </row>
    <row r="5" spans="1:6">
      <c r="A5" t="str">
        <f>Price!A5</f>
        <v>ALA.TO</v>
      </c>
      <c r="B5" t="str">
        <f>Price!B5</f>
        <v>AltaGas</v>
      </c>
      <c r="C5" t="str">
        <f>Price!C5</f>
        <v>Dividend</v>
      </c>
      <c r="D5">
        <f>Price!E5</f>
        <v>22.3176358651871</v>
      </c>
      <c r="E5">
        <f>VLOOKUP(A5,NPV!$A$2:$S$50,19,FALSE)</f>
        <v>12.284905262084701</v>
      </c>
      <c r="F5" s="2">
        <f t="shared" si="0"/>
        <v>1.8166713856611283</v>
      </c>
    </row>
    <row r="6" spans="1:6">
      <c r="A6" t="str">
        <f>Price!A6</f>
        <v>AMZN</v>
      </c>
      <c r="B6" t="str">
        <f>Price!B6</f>
        <v>Amazon.com</v>
      </c>
      <c r="C6" t="str">
        <f>Price!C6</f>
        <v>CashFlow</v>
      </c>
      <c r="D6">
        <f>Price!E6</f>
        <v>3041.05004882812</v>
      </c>
      <c r="E6">
        <f>VLOOKUP(A6,NPV!$A$2:$S$50,19,FALSE)</f>
        <v>947.05522201413703</v>
      </c>
      <c r="F6" s="2">
        <f t="shared" si="0"/>
        <v>3.2110588465587124</v>
      </c>
    </row>
    <row r="7" spans="1:6">
      <c r="A7" t="str">
        <f>Price!A7</f>
        <v>AQN</v>
      </c>
      <c r="B7" t="str">
        <f>Price!B7</f>
        <v>Algonquin</v>
      </c>
      <c r="C7" t="str">
        <f>Price!C7</f>
        <v>Dividend</v>
      </c>
      <c r="D7">
        <f>Price!E7</f>
        <v>14.5900001525878</v>
      </c>
      <c r="E7">
        <f>VLOOKUP(A7,NPV!$A$2:$S$50,19,FALSE)</f>
        <v>13.890250860763199</v>
      </c>
      <c r="F7" s="2">
        <f t="shared" si="0"/>
        <v>1.0503770089423823</v>
      </c>
    </row>
    <row r="8" spans="1:6">
      <c r="A8" t="str">
        <f>Price!A8</f>
        <v>AY</v>
      </c>
      <c r="B8" t="str">
        <f>Price!B8</f>
        <v>Atlantica</v>
      </c>
      <c r="C8" t="str">
        <f>Price!C8</f>
        <v>Dividend</v>
      </c>
      <c r="D8">
        <f>Price!E8</f>
        <v>35.080001831054602</v>
      </c>
      <c r="E8">
        <f>VLOOKUP(A8,NPV!$A$2:$S$50,19,FALSE)</f>
        <v>25.9350358366266</v>
      </c>
      <c r="F8" s="2">
        <f t="shared" si="0"/>
        <v>1.3526105015637988</v>
      </c>
    </row>
    <row r="9" spans="1:6">
      <c r="A9" t="str">
        <f>Price!A9</f>
        <v>BABA</v>
      </c>
      <c r="B9" t="str">
        <f>Price!B9</f>
        <v>Alibaba</v>
      </c>
      <c r="C9" t="str">
        <f>Price!C9</f>
        <v>CashFlow</v>
      </c>
      <c r="D9">
        <f>Price!E9</f>
        <v>105.419998168945</v>
      </c>
      <c r="E9">
        <f>VLOOKUP(A9,NPV!$A$2:$S$50,19,FALSE)</f>
        <v>336.83597396302798</v>
      </c>
      <c r="F9" s="2">
        <f t="shared" si="0"/>
        <v>0.31297131636098996</v>
      </c>
    </row>
    <row r="10" spans="1:6">
      <c r="A10" t="str">
        <f>Price!A10</f>
        <v>BEPC</v>
      </c>
      <c r="B10" t="str">
        <f>Price!B10</f>
        <v>Brookfield Renewable</v>
      </c>
      <c r="C10" t="str">
        <f>Price!C10</f>
        <v>Dividend</v>
      </c>
      <c r="D10">
        <f>Price!E10</f>
        <v>37.549999237060497</v>
      </c>
      <c r="E10">
        <f>VLOOKUP(A10,NPV!$A$2:$S$50,19,FALSE)</f>
        <v>22.2542703733032</v>
      </c>
      <c r="F10" s="2">
        <f t="shared" si="0"/>
        <v>1.6873165737262925</v>
      </c>
    </row>
    <row r="11" spans="1:6">
      <c r="A11" t="str">
        <f>Price!A11</f>
        <v>BIPC</v>
      </c>
      <c r="B11" t="str">
        <f>Price!B11</f>
        <v>Brookfield Infrastructure</v>
      </c>
      <c r="C11" t="str">
        <f>Price!C11</f>
        <v>Dividend</v>
      </c>
      <c r="D11">
        <f>Price!E11</f>
        <v>71.269996643066406</v>
      </c>
      <c r="E11">
        <f>VLOOKUP(A11,NPV!$A$2:$S$50,19,FALSE)</f>
        <v>47.1357693143934</v>
      </c>
      <c r="F11" s="2">
        <f t="shared" si="0"/>
        <v>1.5120151358451122</v>
      </c>
    </row>
    <row r="12" spans="1:6">
      <c r="A12" t="str">
        <f>Price!A12</f>
        <v>BK</v>
      </c>
      <c r="B12" t="str">
        <f>Price!B12</f>
        <v>Bank of New York Mellon Corporation</v>
      </c>
      <c r="C12" t="str">
        <f>Price!C12</f>
        <v>Dividend</v>
      </c>
      <c r="D12">
        <f>Price!E12</f>
        <v>52.139999389648402</v>
      </c>
      <c r="E12">
        <f>VLOOKUP(A12,NPV!$A$2:$S$50,19,FALSE)</f>
        <v>35.996846522286297</v>
      </c>
      <c r="F12" s="2">
        <f t="shared" si="0"/>
        <v>1.4484601965721522</v>
      </c>
    </row>
    <row r="13" spans="1:6">
      <c r="A13" t="str">
        <f>Price!A13</f>
        <v>BLK</v>
      </c>
      <c r="B13" t="str">
        <f>Price!B13</f>
        <v>BlackRock</v>
      </c>
      <c r="C13" t="str">
        <f>Price!C13</f>
        <v>Dividend</v>
      </c>
      <c r="D13">
        <f>Price!E13</f>
        <v>738.03997802734295</v>
      </c>
      <c r="E13">
        <f>VLOOKUP(A13,NPV!$A$2:$S$50,19,FALSE)</f>
        <v>392.50953675366799</v>
      </c>
      <c r="F13" s="2">
        <f t="shared" si="0"/>
        <v>1.8803109451338598</v>
      </c>
    </row>
    <row r="14" spans="1:6">
      <c r="A14" t="str">
        <f>Price!A14</f>
        <v>BMO</v>
      </c>
      <c r="B14" t="str">
        <f>Price!B14</f>
        <v>Bank of Montreal</v>
      </c>
      <c r="C14" t="str">
        <f>Price!C14</f>
        <v>Dividend</v>
      </c>
      <c r="D14">
        <f>Price!E14</f>
        <v>116.889999389648</v>
      </c>
      <c r="E14">
        <f>VLOOKUP(A14,NPV!$A$2:$S$50,19,FALSE)</f>
        <v>60.972776808027596</v>
      </c>
      <c r="F14" s="2">
        <f t="shared" si="0"/>
        <v>1.9170850584298533</v>
      </c>
    </row>
    <row r="15" spans="1:6">
      <c r="A15" t="str">
        <f>Price!A15</f>
        <v>BNS</v>
      </c>
      <c r="B15" t="str">
        <f>Price!B15</f>
        <v>Bank of Nova Scotia</v>
      </c>
      <c r="C15" t="str">
        <f>Price!C15</f>
        <v>Dividend</v>
      </c>
      <c r="D15">
        <f>Price!E15</f>
        <v>73.800003051757798</v>
      </c>
      <c r="E15">
        <f>VLOOKUP(A15,NPV!$A$2:$S$50,19,FALSE)</f>
        <v>51.729090528093401</v>
      </c>
      <c r="F15" s="2">
        <f t="shared" si="0"/>
        <v>1.4266634556754476</v>
      </c>
    </row>
    <row r="16" spans="1:6">
      <c r="A16" t="str">
        <f>Price!A16</f>
        <v>BP.L</v>
      </c>
      <c r="B16" t="str">
        <f>Price!B16</f>
        <v>BP</v>
      </c>
      <c r="C16" t="str">
        <f>Price!C16</f>
        <v>Dividend</v>
      </c>
      <c r="D16">
        <f>Price!E16</f>
        <v>5.1033801044044802</v>
      </c>
      <c r="E16">
        <f>VLOOKUP(A16,NPV!$A$2:$S$50,19,FALSE)</f>
        <v>4.0432707168243702</v>
      </c>
      <c r="F16" s="2">
        <f t="shared" si="0"/>
        <v>1.2621910482444103</v>
      </c>
    </row>
    <row r="17" spans="1:6">
      <c r="A17" t="str">
        <f>Price!A17</f>
        <v>BRK-B</v>
      </c>
      <c r="B17" t="str">
        <f>Price!B17</f>
        <v>Berkshire Hathaway</v>
      </c>
      <c r="C17" t="str">
        <f>Price!C17</f>
        <v>Insurance</v>
      </c>
      <c r="D17">
        <f>Price!E17</f>
        <v>323.64001464843699</v>
      </c>
      <c r="E17" t="e">
        <f>VLOOKUP(A17,NPV!$A$2:$S$50,19,FALSE)</f>
        <v>#N/A</v>
      </c>
      <c r="F17" s="2" t="e">
        <f t="shared" si="0"/>
        <v>#N/A</v>
      </c>
    </row>
    <row r="18" spans="1:6">
      <c r="A18" t="str">
        <f>Price!A18</f>
        <v>BTB-UN.TO</v>
      </c>
      <c r="B18" t="str">
        <f>Price!B18</f>
        <v>BTB REIT</v>
      </c>
      <c r="C18" t="str">
        <f>Price!C18</f>
        <v>Dividend</v>
      </c>
      <c r="D18">
        <f>Price!E18</f>
        <v>3.2163883555280601</v>
      </c>
      <c r="E18">
        <f>VLOOKUP(A18,NPV!$A$2:$S$50,19,FALSE)</f>
        <v>2.6690278180928302</v>
      </c>
      <c r="F18" s="2">
        <f t="shared" si="0"/>
        <v>1.2050786184110849</v>
      </c>
    </row>
    <row r="19" spans="1:6">
      <c r="A19" t="str">
        <f>Price!A19</f>
        <v>COST</v>
      </c>
      <c r="B19" t="str">
        <f>Price!B19</f>
        <v>Costco</v>
      </c>
      <c r="C19" t="str">
        <f>Price!C19</f>
        <v>CashFlow</v>
      </c>
      <c r="D19">
        <f>Price!E19</f>
        <v>528</v>
      </c>
      <c r="E19">
        <f>VLOOKUP(A19,NPV!$A$2:$S$50,19,FALSE)</f>
        <v>202.90072609976801</v>
      </c>
      <c r="F19" s="2">
        <f t="shared" si="0"/>
        <v>2.6022578142001223</v>
      </c>
    </row>
    <row r="20" spans="1:6">
      <c r="A20" t="str">
        <f>Price!A20</f>
        <v>CVX</v>
      </c>
      <c r="B20" t="str">
        <f>Price!B20</f>
        <v>Chevron</v>
      </c>
      <c r="C20" t="str">
        <f>Price!C20</f>
        <v>Dividend</v>
      </c>
      <c r="D20">
        <f>Price!E20</f>
        <v>154.13999938964801</v>
      </c>
      <c r="E20">
        <f>VLOOKUP(A20,NPV!$A$2:$S$50,19,FALSE)</f>
        <v>125.107491617047</v>
      </c>
      <c r="F20" s="2">
        <f t="shared" si="0"/>
        <v>1.2320605057087171</v>
      </c>
    </row>
    <row r="21" spans="1:6">
      <c r="A21" t="str">
        <f>Price!A21</f>
        <v>DFS</v>
      </c>
      <c r="B21" t="str">
        <f>Price!B21</f>
        <v>Discover Financial Services</v>
      </c>
      <c r="C21" t="str">
        <f>Price!C21</f>
        <v>CashFlow</v>
      </c>
      <c r="D21">
        <f>Price!E21</f>
        <v>116.120002746582</v>
      </c>
      <c r="E21">
        <f>VLOOKUP(A21,NPV!$A$2:$S$50,19,FALSE)</f>
        <v>380.54098659923</v>
      </c>
      <c r="F21" s="2">
        <f t="shared" si="0"/>
        <v>0.30514453589955814</v>
      </c>
    </row>
    <row r="22" spans="1:6">
      <c r="A22" t="str">
        <f>Price!A22</f>
        <v>EBAY</v>
      </c>
      <c r="B22" t="str">
        <f>Price!B22</f>
        <v>eBay</v>
      </c>
      <c r="C22" t="str">
        <f>Price!C22</f>
        <v>CashFlow</v>
      </c>
      <c r="D22">
        <f>Price!E22</f>
        <v>55.090000152587798</v>
      </c>
      <c r="E22">
        <f>VLOOKUP(A22,NPV!$A$2:$S$50,19,FALSE)</f>
        <v>44.5529731879842</v>
      </c>
      <c r="F22" s="2">
        <f t="shared" si="0"/>
        <v>1.2365055844902715</v>
      </c>
    </row>
    <row r="23" spans="1:6">
      <c r="A23" t="str">
        <f>Price!A23</f>
        <v>ENB</v>
      </c>
      <c r="B23" t="str">
        <f>Price!B23</f>
        <v>Enbridge</v>
      </c>
      <c r="C23" t="str">
        <f>Price!C23</f>
        <v>Dividend</v>
      </c>
      <c r="D23">
        <f>Price!E23</f>
        <v>44.400001525878899</v>
      </c>
      <c r="E23">
        <f>VLOOKUP(A23,NPV!$A$2:$S$50,19,FALSE)</f>
        <v>62.7254949775838</v>
      </c>
      <c r="F23" s="2">
        <f t="shared" si="0"/>
        <v>0.70784617230595182</v>
      </c>
    </row>
    <row r="24" spans="1:6">
      <c r="A24" t="str">
        <f>Price!A24</f>
        <v>FTS</v>
      </c>
      <c r="B24" t="str">
        <f>Price!B24</f>
        <v>Fortis</v>
      </c>
      <c r="C24" t="str">
        <f>Price!C24</f>
        <v>Dividend</v>
      </c>
      <c r="D24">
        <f>Price!E24</f>
        <v>46.349998474121001</v>
      </c>
      <c r="E24">
        <f>VLOOKUP(A24,NPV!$A$2:$S$50,19,FALSE)</f>
        <v>35.573749302280298</v>
      </c>
      <c r="F24" s="2">
        <f t="shared" si="0"/>
        <v>1.3029270004764424</v>
      </c>
    </row>
    <row r="25" spans="1:6">
      <c r="A25" t="str">
        <f>Price!A25</f>
        <v>GLEN.L</v>
      </c>
      <c r="B25" t="str">
        <f>Price!B25</f>
        <v>Glencore</v>
      </c>
      <c r="C25" t="str">
        <f>Price!C25</f>
        <v>Dividend</v>
      </c>
      <c r="D25">
        <f>Price!E25</f>
        <v>6.35546433631339</v>
      </c>
      <c r="E25">
        <f>VLOOKUP(A25,NPV!$A$2:$S$50,19,FALSE)</f>
        <v>6.6689863166121999</v>
      </c>
      <c r="F25" s="2">
        <f t="shared" si="0"/>
        <v>0.95298806064156438</v>
      </c>
    </row>
    <row r="26" spans="1:6">
      <c r="A26" t="str">
        <f>Price!A26</f>
        <v>GMRE</v>
      </c>
      <c r="B26" t="str">
        <f>Price!B26</f>
        <v>Global Medical REIT</v>
      </c>
      <c r="C26" t="str">
        <f>Price!C26</f>
        <v>Dividend</v>
      </c>
      <c r="D26">
        <f>Price!E26</f>
        <v>15.649999618530201</v>
      </c>
      <c r="E26">
        <f>VLOOKUP(A26,NPV!$A$2:$S$50,19,FALSE)</f>
        <v>12.423969263054699</v>
      </c>
      <c r="F26" s="2">
        <f t="shared" si="0"/>
        <v>1.259661810744235</v>
      </c>
    </row>
    <row r="27" spans="1:6">
      <c r="A27" t="str">
        <f>Price!A27</f>
        <v>GOOG</v>
      </c>
      <c r="B27" t="str">
        <f>Price!B27</f>
        <v>Alphabet</v>
      </c>
      <c r="C27" t="str">
        <f>Price!C27</f>
        <v>CashFlow</v>
      </c>
      <c r="D27">
        <f>Price!E27</f>
        <v>2695.03002929687</v>
      </c>
      <c r="E27">
        <f>VLOOKUP(A27,NPV!$A$2:$S$50,19,FALSE)</f>
        <v>2928.94892864036</v>
      </c>
      <c r="F27" s="2">
        <f t="shared" si="0"/>
        <v>0.9201355486071664</v>
      </c>
    </row>
    <row r="28" spans="1:6">
      <c r="A28" t="str">
        <f>Price!A28</f>
        <v>IAG.L</v>
      </c>
      <c r="B28" t="str">
        <f>Price!B28</f>
        <v>International Consolidated Airlines Group</v>
      </c>
      <c r="C28" t="str">
        <f>Price!C28</f>
        <v>CashFlow</v>
      </c>
      <c r="D28">
        <f>Price!E28</f>
        <v>1.8456866097728399</v>
      </c>
      <c r="E28">
        <f>VLOOKUP(A28,NPV!$A$2:$S$50,19,FALSE)</f>
        <v>-1.44257447461549</v>
      </c>
      <c r="F28" s="2">
        <f t="shared" si="0"/>
        <v>-1.2794393927320786</v>
      </c>
    </row>
    <row r="29" spans="1:6">
      <c r="A29" t="str">
        <f>Price!A29</f>
        <v>JPM</v>
      </c>
      <c r="B29" t="str">
        <f>Price!B29</f>
        <v>JPMorgan</v>
      </c>
      <c r="C29" t="str">
        <f>Price!C29</f>
        <v>Dividend</v>
      </c>
      <c r="D29">
        <f>Price!E29</f>
        <v>139.27999877929599</v>
      </c>
      <c r="E29">
        <f>VLOOKUP(A29,NPV!$A$2:$S$50,19,FALSE)</f>
        <v>125.238356070123</v>
      </c>
      <c r="F29" s="2">
        <f t="shared" si="0"/>
        <v>1.1121193470577884</v>
      </c>
    </row>
    <row r="30" spans="1:6">
      <c r="A30" t="str">
        <f>Price!A30</f>
        <v>MA</v>
      </c>
      <c r="B30" t="str">
        <f>Price!B30</f>
        <v>Mastercard</v>
      </c>
      <c r="C30" t="str">
        <f>Price!C30</f>
        <v>CashFlow</v>
      </c>
      <c r="D30">
        <f>Price!E30</f>
        <v>344.08999633789</v>
      </c>
      <c r="E30">
        <f>VLOOKUP(A30,NPV!$A$2:$S$50,19,FALSE)</f>
        <v>269.93344858161902</v>
      </c>
      <c r="F30" s="2">
        <f t="shared" si="0"/>
        <v>1.2747215958078959</v>
      </c>
    </row>
    <row r="31" spans="1:6">
      <c r="A31" t="str">
        <f>Price!A31</f>
        <v>MELI</v>
      </c>
      <c r="B31" t="str">
        <f>Price!B31</f>
        <v>MercadoLibre</v>
      </c>
      <c r="C31" t="str">
        <f>Price!C31</f>
        <v>CashFlow</v>
      </c>
      <c r="D31">
        <f>Price!E31</f>
        <v>1140.90002441406</v>
      </c>
      <c r="E31">
        <f>VLOOKUP(A31,NPV!$A$2:$S$50,19,FALSE)</f>
        <v>159.90073854187199</v>
      </c>
      <c r="F31" s="2">
        <f t="shared" si="0"/>
        <v>7.1350516252637641</v>
      </c>
    </row>
    <row r="32" spans="1:6">
      <c r="A32" t="str">
        <f>Price!A32</f>
        <v>MFC</v>
      </c>
      <c r="B32" t="str">
        <f>Price!B32</f>
        <v>Manulife</v>
      </c>
      <c r="C32" t="str">
        <f>Price!C32</f>
        <v>Insurance</v>
      </c>
      <c r="D32">
        <f>Price!E32</f>
        <v>20.0100002288818</v>
      </c>
      <c r="E32" t="e">
        <f>VLOOKUP(A32,NPV!$A$2:$S$50,19,FALSE)</f>
        <v>#N/A</v>
      </c>
      <c r="F32" s="2" t="e">
        <f t="shared" si="0"/>
        <v>#N/A</v>
      </c>
    </row>
    <row r="33" spans="1:8">
      <c r="A33" t="str">
        <f>Price!A33</f>
        <v>MKL</v>
      </c>
      <c r="B33" t="str">
        <f>Price!B33</f>
        <v>Markel</v>
      </c>
      <c r="C33" t="str">
        <f>Price!C33</f>
        <v>Insurance</v>
      </c>
      <c r="D33">
        <f>Price!E33</f>
        <v>1258.2099609375</v>
      </c>
      <c r="E33" t="e">
        <f>VLOOKUP(A33,NPV!$A$2:$S$50,19,FALSE)</f>
        <v>#N/A</v>
      </c>
      <c r="F33" s="2" t="e">
        <f t="shared" si="0"/>
        <v>#N/A</v>
      </c>
    </row>
    <row r="34" spans="1:8">
      <c r="A34" t="str">
        <f>Price!A34</f>
        <v>MSFT</v>
      </c>
      <c r="B34" t="str">
        <f>Price!B34</f>
        <v>Microsoft</v>
      </c>
      <c r="C34" t="str">
        <f>Price!C34</f>
        <v>CashFlow</v>
      </c>
      <c r="D34">
        <f>Price!E34</f>
        <v>300.19000244140602</v>
      </c>
      <c r="E34">
        <f>VLOOKUP(A34,NPV!$A$2:$S$50,19,FALSE)</f>
        <v>120.978598795685</v>
      </c>
      <c r="F34" s="2">
        <f t="shared" si="0"/>
        <v>2.481347985757238</v>
      </c>
    </row>
    <row r="35" spans="1:8">
      <c r="A35" t="str">
        <f>Price!A35</f>
        <v>NFI.TO</v>
      </c>
      <c r="B35" t="str">
        <f>Price!B35</f>
        <v>NFI Group</v>
      </c>
      <c r="C35" t="str">
        <f>Price!C35</f>
        <v>CashFlow</v>
      </c>
      <c r="D35">
        <f>Price!E35</f>
        <v>14.576230654318399</v>
      </c>
      <c r="E35">
        <f>VLOOKUP(A35,NPV!$A$2:$S$50,19,FALSE)</f>
        <v>11.6442427875555</v>
      </c>
      <c r="F35" s="2">
        <f t="shared" si="0"/>
        <v>1.2517972117428184</v>
      </c>
    </row>
    <row r="36" spans="1:8">
      <c r="A36" t="str">
        <f>Price!A36</f>
        <v>NXPI</v>
      </c>
      <c r="B36" t="str">
        <f>Price!B36</f>
        <v>NXP Semiconductors</v>
      </c>
      <c r="C36" t="str">
        <f>Price!C36</f>
        <v>CashFlow</v>
      </c>
      <c r="D36">
        <f>Price!E36</f>
        <v>188.350006103515</v>
      </c>
      <c r="E36">
        <f>VLOOKUP(A36,NPV!$A$2:$S$50,19,FALSE)</f>
        <v>109.13824449715599</v>
      </c>
      <c r="F36" s="2">
        <f t="shared" si="0"/>
        <v>1.7257928874641479</v>
      </c>
    </row>
    <row r="37" spans="1:8">
      <c r="A37" t="str">
        <f>Price!A37</f>
        <v>PYPL</v>
      </c>
      <c r="B37" t="str">
        <f>Price!B37</f>
        <v>PayPal</v>
      </c>
      <c r="C37" t="str">
        <f>Price!C37</f>
        <v>CashFlow</v>
      </c>
      <c r="D37">
        <f>Price!E37</f>
        <v>106.61000061035099</v>
      </c>
      <c r="E37">
        <f>VLOOKUP(A37,NPV!$A$2:$S$50,19,FALSE)</f>
        <v>89.165062089429696</v>
      </c>
      <c r="F37" s="2">
        <f t="shared" si="0"/>
        <v>1.1956476910589102</v>
      </c>
    </row>
    <row r="38" spans="1:8">
      <c r="A38" t="str">
        <f>Price!A38</f>
        <v>RIO</v>
      </c>
      <c r="B38" t="str">
        <f>Price!B38</f>
        <v>Rio Tinto</v>
      </c>
      <c r="C38" t="str">
        <f>Price!C38</f>
        <v>Dividend</v>
      </c>
      <c r="D38">
        <f>Price!E38</f>
        <v>83.540000915527301</v>
      </c>
      <c r="E38">
        <f>VLOOKUP(A38,NPV!$A$2:$S$50,19,FALSE)</f>
        <v>181.89979942260001</v>
      </c>
      <c r="F38" s="2">
        <f t="shared" si="0"/>
        <v>0.4592638429547819</v>
      </c>
    </row>
    <row r="39" spans="1:8">
      <c r="A39" t="str">
        <f>Price!A39</f>
        <v>SAP</v>
      </c>
      <c r="B39" t="str">
        <f>Price!B39</f>
        <v>Saputo</v>
      </c>
      <c r="C39" t="str">
        <f>Price!C39</f>
        <v>CashFlow</v>
      </c>
      <c r="D39">
        <f>Price!E39</f>
        <v>113.19000244140599</v>
      </c>
      <c r="E39">
        <f>VLOOKUP(A39,NPV!$A$2:$S$50,19,FALSE)</f>
        <v>15.817962909840301</v>
      </c>
      <c r="F39" s="2">
        <f t="shared" si="0"/>
        <v>7.155788838712656</v>
      </c>
    </row>
    <row r="40" spans="1:8">
      <c r="A40" t="str">
        <f>Price!A40</f>
        <v>SHEL</v>
      </c>
      <c r="B40" t="str">
        <f>Price!B40</f>
        <v>Shell</v>
      </c>
      <c r="C40" t="str">
        <f>Price!C40</f>
        <v>Dividend</v>
      </c>
      <c r="D40">
        <f>Price!E40</f>
        <v>54.619998931884702</v>
      </c>
      <c r="E40">
        <f>VLOOKUP(A40,NPV!$A$2:$S$50,19,FALSE)</f>
        <v>16.650416666666601</v>
      </c>
      <c r="F40" s="2">
        <f t="shared" si="0"/>
        <v>3.2803983242792674</v>
      </c>
    </row>
    <row r="41" spans="1:8">
      <c r="A41" t="str">
        <f>Price!A41</f>
        <v>SLF</v>
      </c>
      <c r="B41" t="str">
        <f>Price!B41</f>
        <v>SunLife</v>
      </c>
      <c r="C41" t="str">
        <f>Price!C41</f>
        <v>Insurance</v>
      </c>
      <c r="D41">
        <f>Price!E41</f>
        <v>52.150001525878899</v>
      </c>
      <c r="E41" t="e">
        <f>VLOOKUP(A41,NPV!$A$2:$S$50,19,FALSE)</f>
        <v>#N/A</v>
      </c>
      <c r="F41" s="2" t="e">
        <f t="shared" si="0"/>
        <v>#N/A</v>
      </c>
    </row>
    <row r="42" spans="1:8">
      <c r="A42" t="str">
        <f>Price!A42</f>
        <v>T</v>
      </c>
      <c r="B42" t="str">
        <f>Price!B42</f>
        <v>AT&amp;T</v>
      </c>
      <c r="C42" t="str">
        <f>Price!C42</f>
        <v>Dividend</v>
      </c>
      <c r="D42">
        <f>Price!E42</f>
        <v>23.819999694824201</v>
      </c>
      <c r="E42">
        <f>VLOOKUP(A42,NPV!$A$2:$S$50,19,FALSE)</f>
        <v>29.844480777813601</v>
      </c>
      <c r="F42" s="2">
        <f t="shared" si="0"/>
        <v>0.79813751400667687</v>
      </c>
    </row>
    <row r="43" spans="1:8">
      <c r="A43" t="str">
        <f>Price!A43</f>
        <v>TDG</v>
      </c>
      <c r="B43" t="str">
        <f>Price!B43</f>
        <v>TransDigm</v>
      </c>
      <c r="C43" t="str">
        <f>Price!C43</f>
        <v>CashFlow</v>
      </c>
      <c r="D43">
        <f>Price!E43</f>
        <v>675.510009765625</v>
      </c>
      <c r="E43">
        <f>VLOOKUP(A43,NPV!$A$2:$S$50,19,FALSE)</f>
        <v>305.85929266663499</v>
      </c>
      <c r="F43" s="2">
        <f t="shared" si="0"/>
        <v>2.2085646111196731</v>
      </c>
    </row>
    <row r="44" spans="1:8">
      <c r="A44" t="str">
        <f>Price!A44</f>
        <v>TRP</v>
      </c>
      <c r="B44" t="str">
        <f>Price!B44</f>
        <v>TC Energy</v>
      </c>
      <c r="C44" t="str">
        <f>Price!C44</f>
        <v>Dividend</v>
      </c>
      <c r="D44">
        <f>Price!E44</f>
        <v>55.029998779296797</v>
      </c>
      <c r="E44">
        <f>VLOOKUP(A44,NPV!$A$2:$S$50,19,FALSE)</f>
        <v>51.780067414521199</v>
      </c>
      <c r="F44" s="2">
        <f t="shared" si="0"/>
        <v>1.0627641393117264</v>
      </c>
    </row>
    <row r="45" spans="1:8">
      <c r="A45" t="str">
        <f>Price!A45</f>
        <v>TU</v>
      </c>
      <c r="B45" t="str">
        <f>Price!B45</f>
        <v>TELUS</v>
      </c>
      <c r="C45" t="str">
        <f>Price!C45</f>
        <v>Dividend</v>
      </c>
      <c r="D45">
        <f>Price!E45</f>
        <v>25.670000076293899</v>
      </c>
      <c r="E45">
        <f>VLOOKUP(A45,NPV!$A$2:$S$50,19,FALSE)</f>
        <v>20.536753752424499</v>
      </c>
      <c r="F45" s="2">
        <f t="shared" si="0"/>
        <v>1.2499541254548756</v>
      </c>
    </row>
    <row r="46" spans="1:8">
      <c r="A46" t="str">
        <f>Price!A46</f>
        <v>V</v>
      </c>
      <c r="B46" t="str">
        <f>Price!B46</f>
        <v>Visa</v>
      </c>
      <c r="C46" t="str">
        <f>Price!C46</f>
        <v>CashFlow</v>
      </c>
      <c r="D46">
        <f>Price!E46</f>
        <v>208.47999572753901</v>
      </c>
      <c r="E46">
        <f>VLOOKUP(A46,NPV!$A$2:$S$50,19,FALSE)</f>
        <v>318.05863126984798</v>
      </c>
      <c r="F46" s="2">
        <f t="shared" si="0"/>
        <v>0.65547661729909157</v>
      </c>
      <c r="H46" s="2"/>
    </row>
    <row r="47" spans="1:8">
      <c r="A47" t="str">
        <f>Price!A47</f>
        <v>XOM</v>
      </c>
      <c r="B47" t="str">
        <f>Price!B47</f>
        <v>Exxon Mobil</v>
      </c>
      <c r="C47" t="str">
        <f>Price!C47</f>
        <v>Dividend</v>
      </c>
      <c r="D47">
        <f>Price!E47</f>
        <v>80.529998779296804</v>
      </c>
      <c r="E47">
        <f>VLOOKUP(A47,NPV!$A$2:$S$50,19,FALSE)</f>
        <v>82.226957767136497</v>
      </c>
      <c r="F47" s="2">
        <f t="shared" si="0"/>
        <v>0.97936249821323296</v>
      </c>
    </row>
  </sheetData>
  <autoFilter ref="A1:C38" xr:uid="{74301543-6E32-6E43-944A-E2C528AC6C40}"/>
  <conditionalFormatting sqref="F2:F47">
    <cfRule type="colorScale" priority="1">
      <colorScale>
        <cfvo type="num" val="0.8"/>
        <cfvo type="num" val="1.2"/>
        <color rgb="FF00B05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F6B45-0C58-8944-98B3-2DECD955E5A1}">
  <dimension ref="A1:E47"/>
  <sheetViews>
    <sheetView workbookViewId="0">
      <selection activeCell="C15" sqref="C15"/>
    </sheetView>
  </sheetViews>
  <sheetFormatPr baseColWidth="10" defaultRowHeight="16"/>
  <sheetData>
    <row r="1" spans="1:5">
      <c r="A1" t="str">
        <f>[1]prices!A1</f>
        <v>ticker</v>
      </c>
      <c r="B1" t="str">
        <f>[1]prices!B1</f>
        <v>name</v>
      </c>
      <c r="C1" t="str">
        <f>[1]prices!C1</f>
        <v>type</v>
      </c>
      <c r="D1" t="str">
        <f>[1]prices!D1</f>
        <v>currency</v>
      </c>
      <c r="E1" t="str">
        <f>[1]prices!E1</f>
        <v>price</v>
      </c>
    </row>
    <row r="2" spans="1:5">
      <c r="A2" t="str">
        <f>[1]prices!A2</f>
        <v>AAL.L</v>
      </c>
      <c r="B2" t="str">
        <f>[1]prices!B2</f>
        <v>AngloAmerican</v>
      </c>
      <c r="C2" t="str">
        <f>[1]prices!C2</f>
        <v>Dividend</v>
      </c>
      <c r="D2" t="str">
        <f>[1]prices!D2</f>
        <v>GBP</v>
      </c>
      <c r="E2">
        <f>[1]prices!E2</f>
        <v>54.053039032118598</v>
      </c>
    </row>
    <row r="3" spans="1:5">
      <c r="A3" t="str">
        <f>[1]prices!A3</f>
        <v>AAPL</v>
      </c>
      <c r="B3" t="str">
        <f>[1]prices!B3</f>
        <v>Apple</v>
      </c>
      <c r="C3" t="str">
        <f>[1]prices!C3</f>
        <v>CashFlow</v>
      </c>
      <c r="D3" t="str">
        <f>[1]prices!D3</f>
        <v>USD</v>
      </c>
      <c r="E3">
        <f>[1]prices!E3</f>
        <v>166.55999755859301</v>
      </c>
    </row>
    <row r="4" spans="1:5">
      <c r="A4" t="str">
        <f>[1]prices!A4</f>
        <v>ACN</v>
      </c>
      <c r="B4" t="str">
        <f>[1]prices!B4</f>
        <v>Accenture</v>
      </c>
      <c r="C4" t="str">
        <f>[1]prices!C4</f>
        <v>CashFlow</v>
      </c>
      <c r="D4" t="str">
        <f>[1]prices!D4</f>
        <v>USD</v>
      </c>
      <c r="E4">
        <f>[1]prices!E4</f>
        <v>318.329986572265</v>
      </c>
    </row>
    <row r="5" spans="1:5">
      <c r="A5" t="str">
        <f>[1]prices!A5</f>
        <v>ALA.TO</v>
      </c>
      <c r="B5" t="str">
        <f>[1]prices!B5</f>
        <v>AltaGas</v>
      </c>
      <c r="C5" t="str">
        <f>[1]prices!C5</f>
        <v>Dividend</v>
      </c>
      <c r="D5" t="str">
        <f>[1]prices!D5</f>
        <v>CAD</v>
      </c>
      <c r="E5">
        <f>[1]prices!E5</f>
        <v>22.3176358651871</v>
      </c>
    </row>
    <row r="6" spans="1:5">
      <c r="A6" t="str">
        <f>[1]prices!A6</f>
        <v>AMZN</v>
      </c>
      <c r="B6" t="str">
        <f>[1]prices!B6</f>
        <v>Amazon.com</v>
      </c>
      <c r="C6" t="str">
        <f>[1]prices!C6</f>
        <v>CashFlow</v>
      </c>
      <c r="D6" t="str">
        <f>[1]prices!D6</f>
        <v>USD</v>
      </c>
      <c r="E6">
        <f>[1]prices!E6</f>
        <v>3041.05004882812</v>
      </c>
    </row>
    <row r="7" spans="1:5">
      <c r="A7" t="str">
        <f>[1]prices!A7</f>
        <v>AQN</v>
      </c>
      <c r="B7" t="str">
        <f>[1]prices!B7</f>
        <v>Algonquin</v>
      </c>
      <c r="C7" t="str">
        <f>[1]prices!C7</f>
        <v>Dividend</v>
      </c>
      <c r="D7" t="str">
        <f>[1]prices!D7</f>
        <v>USD</v>
      </c>
      <c r="E7">
        <f>[1]prices!E7</f>
        <v>14.5900001525878</v>
      </c>
    </row>
    <row r="8" spans="1:5">
      <c r="A8" t="str">
        <f>[1]prices!A8</f>
        <v>AY</v>
      </c>
      <c r="B8" t="str">
        <f>[1]prices!B8</f>
        <v>Atlantica</v>
      </c>
      <c r="C8" t="str">
        <f>[1]prices!C8</f>
        <v>Dividend</v>
      </c>
      <c r="D8" t="str">
        <f>[1]prices!D8</f>
        <v>USD</v>
      </c>
      <c r="E8">
        <f>[1]prices!E8</f>
        <v>35.080001831054602</v>
      </c>
    </row>
    <row r="9" spans="1:5">
      <c r="A9" t="str">
        <f>[1]prices!A9</f>
        <v>BABA</v>
      </c>
      <c r="B9" t="str">
        <f>[1]prices!B9</f>
        <v>Alibaba</v>
      </c>
      <c r="C9" t="str">
        <f>[1]prices!C9</f>
        <v>CashFlow</v>
      </c>
      <c r="D9" t="str">
        <f>[1]prices!D9</f>
        <v>USD</v>
      </c>
      <c r="E9">
        <f>[1]prices!E9</f>
        <v>105.419998168945</v>
      </c>
    </row>
    <row r="10" spans="1:5">
      <c r="A10" t="str">
        <f>[1]prices!A10</f>
        <v>BEPC</v>
      </c>
      <c r="B10" t="str">
        <f>[1]prices!B10</f>
        <v>Brookfield Renewable</v>
      </c>
      <c r="C10" t="str">
        <f>[1]prices!C10</f>
        <v>Dividend</v>
      </c>
      <c r="D10" t="str">
        <f>[1]prices!D10</f>
        <v>USD</v>
      </c>
      <c r="E10">
        <f>[1]prices!E10</f>
        <v>37.549999237060497</v>
      </c>
    </row>
    <row r="11" spans="1:5">
      <c r="A11" t="str">
        <f>[1]prices!A11</f>
        <v>BIPC</v>
      </c>
      <c r="B11" t="str">
        <f>[1]prices!B11</f>
        <v>Brookfield Infrastructure</v>
      </c>
      <c r="C11" t="str">
        <f>[1]prices!C11</f>
        <v>Dividend</v>
      </c>
      <c r="D11" t="str">
        <f>[1]prices!D11</f>
        <v>USD</v>
      </c>
      <c r="E11">
        <f>[1]prices!E11</f>
        <v>71.269996643066406</v>
      </c>
    </row>
    <row r="12" spans="1:5">
      <c r="A12" t="str">
        <f>[1]prices!A12</f>
        <v>BK</v>
      </c>
      <c r="B12" t="str">
        <f>[1]prices!B12</f>
        <v>Bank of New York Mellon Corporation</v>
      </c>
      <c r="C12" t="str">
        <f>[1]prices!C12</f>
        <v>Dividend</v>
      </c>
      <c r="D12" t="str">
        <f>[1]prices!D12</f>
        <v>USD</v>
      </c>
      <c r="E12">
        <f>[1]prices!E12</f>
        <v>52.139999389648402</v>
      </c>
    </row>
    <row r="13" spans="1:5">
      <c r="A13" t="str">
        <f>[1]prices!A13</f>
        <v>BLK</v>
      </c>
      <c r="B13" t="str">
        <f>[1]prices!B13</f>
        <v>BlackRock</v>
      </c>
      <c r="C13" t="str">
        <f>[1]prices!C13</f>
        <v>Dividend</v>
      </c>
      <c r="D13" t="str">
        <f>[1]prices!D13</f>
        <v>USD</v>
      </c>
      <c r="E13">
        <f>[1]prices!E13</f>
        <v>738.03997802734295</v>
      </c>
    </row>
    <row r="14" spans="1:5">
      <c r="A14" t="str">
        <f>[1]prices!A14</f>
        <v>BMO</v>
      </c>
      <c r="B14" t="str">
        <f>[1]prices!B14</f>
        <v>Bank of Montreal</v>
      </c>
      <c r="C14" t="str">
        <f>[1]prices!C14</f>
        <v>Dividend</v>
      </c>
      <c r="D14" t="str">
        <f>[1]prices!D14</f>
        <v>USD</v>
      </c>
      <c r="E14">
        <f>[1]prices!E14</f>
        <v>116.889999389648</v>
      </c>
    </row>
    <row r="15" spans="1:5">
      <c r="A15" t="str">
        <f>[1]prices!A15</f>
        <v>BNS</v>
      </c>
      <c r="B15" t="str">
        <f>[1]prices!B15</f>
        <v>Bank of Nova Scotia</v>
      </c>
      <c r="C15" t="str">
        <f>[1]prices!C15</f>
        <v>Dividend</v>
      </c>
      <c r="D15" t="str">
        <f>[1]prices!D15</f>
        <v>USD</v>
      </c>
      <c r="E15">
        <f>[1]prices!E15</f>
        <v>73.800003051757798</v>
      </c>
    </row>
    <row r="16" spans="1:5">
      <c r="A16" t="str">
        <f>[1]prices!A16</f>
        <v>BP.L</v>
      </c>
      <c r="B16" t="str">
        <f>[1]prices!B16</f>
        <v>BP</v>
      </c>
      <c r="C16" t="str">
        <f>[1]prices!C16</f>
        <v>Dividend</v>
      </c>
      <c r="D16" t="str">
        <f>[1]prices!D16</f>
        <v>GBP</v>
      </c>
      <c r="E16">
        <f>[1]prices!E16</f>
        <v>5.1033801044044802</v>
      </c>
    </row>
    <row r="17" spans="1:5">
      <c r="A17" t="str">
        <f>[1]prices!A17</f>
        <v>BRK-B</v>
      </c>
      <c r="B17" t="str">
        <f>[1]prices!B17</f>
        <v>Berkshire Hathaway</v>
      </c>
      <c r="C17" t="str">
        <f>[1]prices!C17</f>
        <v>Insurance</v>
      </c>
      <c r="D17" t="str">
        <f>[1]prices!D17</f>
        <v>USD</v>
      </c>
      <c r="E17">
        <f>[1]prices!E17</f>
        <v>323.64001464843699</v>
      </c>
    </row>
    <row r="18" spans="1:5">
      <c r="A18" t="str">
        <f>[1]prices!A18</f>
        <v>BTB-UN.TO</v>
      </c>
      <c r="B18" t="str">
        <f>[1]prices!B18</f>
        <v>BTB REIT</v>
      </c>
      <c r="C18" t="str">
        <f>[1]prices!C18</f>
        <v>Dividend</v>
      </c>
      <c r="D18" t="str">
        <f>[1]prices!D18</f>
        <v>CAD</v>
      </c>
      <c r="E18">
        <f>[1]prices!E18</f>
        <v>3.2163883555280601</v>
      </c>
    </row>
    <row r="19" spans="1:5">
      <c r="A19" t="str">
        <f>[1]prices!A19</f>
        <v>COST</v>
      </c>
      <c r="B19" t="str">
        <f>[1]prices!B19</f>
        <v>Costco</v>
      </c>
      <c r="C19" t="str">
        <f>[1]prices!C19</f>
        <v>CashFlow</v>
      </c>
      <c r="D19" t="str">
        <f>[1]prices!D19</f>
        <v>USD</v>
      </c>
      <c r="E19">
        <f>[1]prices!E19</f>
        <v>528</v>
      </c>
    </row>
    <row r="20" spans="1:5">
      <c r="A20" t="str">
        <f>[1]prices!A20</f>
        <v>CVX</v>
      </c>
      <c r="B20" t="str">
        <f>[1]prices!B20</f>
        <v>Chevron</v>
      </c>
      <c r="C20" t="str">
        <f>[1]prices!C20</f>
        <v>Dividend</v>
      </c>
      <c r="D20" t="str">
        <f>[1]prices!D20</f>
        <v>USD</v>
      </c>
      <c r="E20">
        <f>[1]prices!E20</f>
        <v>154.13999938964801</v>
      </c>
    </row>
    <row r="21" spans="1:5">
      <c r="A21" t="str">
        <f>[1]prices!A21</f>
        <v>DFS</v>
      </c>
      <c r="B21" t="str">
        <f>[1]prices!B21</f>
        <v>Discover Financial Services</v>
      </c>
      <c r="C21" t="str">
        <f>[1]prices!C21</f>
        <v>CashFlow</v>
      </c>
      <c r="D21" t="str">
        <f>[1]prices!D21</f>
        <v>USD</v>
      </c>
      <c r="E21">
        <f>[1]prices!E21</f>
        <v>116.120002746582</v>
      </c>
    </row>
    <row r="22" spans="1:5">
      <c r="A22" t="str">
        <f>[1]prices!A22</f>
        <v>EBAY</v>
      </c>
      <c r="B22" t="str">
        <f>[1]prices!B22</f>
        <v>eBay</v>
      </c>
      <c r="C22" t="str">
        <f>[1]prices!C22</f>
        <v>CashFlow</v>
      </c>
      <c r="D22" t="str">
        <f>[1]prices!D22</f>
        <v>USD</v>
      </c>
      <c r="E22">
        <f>[1]prices!E22</f>
        <v>55.090000152587798</v>
      </c>
    </row>
    <row r="23" spans="1:5">
      <c r="A23" t="str">
        <f>[1]prices!A23</f>
        <v>ENB</v>
      </c>
      <c r="B23" t="str">
        <f>[1]prices!B23</f>
        <v>Enbridge</v>
      </c>
      <c r="C23" t="str">
        <f>[1]prices!C23</f>
        <v>Dividend</v>
      </c>
      <c r="D23" t="str">
        <f>[1]prices!D23</f>
        <v>USD</v>
      </c>
      <c r="E23">
        <f>[1]prices!E23</f>
        <v>44.400001525878899</v>
      </c>
    </row>
    <row r="24" spans="1:5">
      <c r="A24" t="str">
        <f>[1]prices!A24</f>
        <v>FTS</v>
      </c>
      <c r="B24" t="str">
        <f>[1]prices!B24</f>
        <v>Fortis</v>
      </c>
      <c r="C24" t="str">
        <f>[1]prices!C24</f>
        <v>Dividend</v>
      </c>
      <c r="D24" t="str">
        <f>[1]prices!D24</f>
        <v>USD</v>
      </c>
      <c r="E24">
        <f>[1]prices!E24</f>
        <v>46.349998474121001</v>
      </c>
    </row>
    <row r="25" spans="1:5">
      <c r="A25" t="str">
        <f>[1]prices!A25</f>
        <v>GLEN.L</v>
      </c>
      <c r="B25" t="str">
        <f>[1]prices!B25</f>
        <v>Glencore</v>
      </c>
      <c r="C25" t="str">
        <f>[1]prices!C25</f>
        <v>Dividend</v>
      </c>
      <c r="D25" t="str">
        <f>[1]prices!D25</f>
        <v>GBP</v>
      </c>
      <c r="E25">
        <f>[1]prices!E25</f>
        <v>6.35546433631339</v>
      </c>
    </row>
    <row r="26" spans="1:5">
      <c r="A26" t="str">
        <f>[1]prices!A26</f>
        <v>GMRE</v>
      </c>
      <c r="B26" t="str">
        <f>[1]prices!B26</f>
        <v>Global Medical REIT</v>
      </c>
      <c r="C26" t="str">
        <f>[1]prices!C26</f>
        <v>Dividend</v>
      </c>
      <c r="D26" t="str">
        <f>[1]prices!D26</f>
        <v>USD</v>
      </c>
      <c r="E26">
        <f>[1]prices!E26</f>
        <v>15.649999618530201</v>
      </c>
    </row>
    <row r="27" spans="1:5">
      <c r="A27" t="str">
        <f>[1]prices!A27</f>
        <v>GOOG</v>
      </c>
      <c r="B27" t="str">
        <f>[1]prices!B27</f>
        <v>Alphabet</v>
      </c>
      <c r="C27" t="str">
        <f>[1]prices!C27</f>
        <v>CashFlow</v>
      </c>
      <c r="D27" t="str">
        <f>[1]prices!D27</f>
        <v>USD</v>
      </c>
      <c r="E27">
        <f>[1]prices!E27</f>
        <v>2695.03002929687</v>
      </c>
    </row>
    <row r="28" spans="1:5">
      <c r="A28" t="str">
        <f>[1]prices!A28</f>
        <v>IAG.L</v>
      </c>
      <c r="B28" t="str">
        <f>[1]prices!B28</f>
        <v>International Consolidated Airlines Group</v>
      </c>
      <c r="C28" t="str">
        <f>[1]prices!C28</f>
        <v>CashFlow</v>
      </c>
      <c r="D28" t="str">
        <f>[1]prices!D28</f>
        <v>GBP</v>
      </c>
      <c r="E28">
        <f>[1]prices!E28</f>
        <v>1.8456866097728399</v>
      </c>
    </row>
    <row r="29" spans="1:5">
      <c r="A29" t="str">
        <f>[1]prices!A29</f>
        <v>JPM</v>
      </c>
      <c r="B29" t="str">
        <f>[1]prices!B29</f>
        <v>JPMorgan</v>
      </c>
      <c r="C29" t="str">
        <f>[1]prices!C29</f>
        <v>Dividend</v>
      </c>
      <c r="D29" t="str">
        <f>[1]prices!D29</f>
        <v>USD</v>
      </c>
      <c r="E29">
        <f>[1]prices!E29</f>
        <v>139.27999877929599</v>
      </c>
    </row>
    <row r="30" spans="1:5">
      <c r="A30" t="str">
        <f>[1]prices!A30</f>
        <v>MA</v>
      </c>
      <c r="B30" t="str">
        <f>[1]prices!B30</f>
        <v>Mastercard</v>
      </c>
      <c r="C30" t="str">
        <f>[1]prices!C30</f>
        <v>CashFlow</v>
      </c>
      <c r="D30" t="str">
        <f>[1]prices!D30</f>
        <v>USD</v>
      </c>
      <c r="E30">
        <f>[1]prices!E30</f>
        <v>344.08999633789</v>
      </c>
    </row>
    <row r="31" spans="1:5">
      <c r="A31" t="str">
        <f>[1]prices!A31</f>
        <v>MELI</v>
      </c>
      <c r="B31" t="str">
        <f>[1]prices!B31</f>
        <v>MercadoLibre</v>
      </c>
      <c r="C31" t="str">
        <f>[1]prices!C31</f>
        <v>CashFlow</v>
      </c>
      <c r="D31" t="str">
        <f>[1]prices!D31</f>
        <v>USD</v>
      </c>
      <c r="E31">
        <f>[1]prices!E31</f>
        <v>1140.90002441406</v>
      </c>
    </row>
    <row r="32" spans="1:5">
      <c r="A32" t="str">
        <f>[1]prices!A32</f>
        <v>MFC</v>
      </c>
      <c r="B32" t="str">
        <f>[1]prices!B32</f>
        <v>Manulife</v>
      </c>
      <c r="C32" t="str">
        <f>[1]prices!C32</f>
        <v>Insurance</v>
      </c>
      <c r="D32" t="str">
        <f>[1]prices!D32</f>
        <v>USD</v>
      </c>
      <c r="E32">
        <f>[1]prices!E32</f>
        <v>20.0100002288818</v>
      </c>
    </row>
    <row r="33" spans="1:5">
      <c r="A33" t="str">
        <f>[1]prices!A33</f>
        <v>MKL</v>
      </c>
      <c r="B33" t="str">
        <f>[1]prices!B33</f>
        <v>Markel</v>
      </c>
      <c r="C33" t="str">
        <f>[1]prices!C33</f>
        <v>Insurance</v>
      </c>
      <c r="D33" t="str">
        <f>[1]prices!D33</f>
        <v>USD</v>
      </c>
      <c r="E33">
        <f>[1]prices!E33</f>
        <v>1258.2099609375</v>
      </c>
    </row>
    <row r="34" spans="1:5">
      <c r="A34" t="str">
        <f>[1]prices!A34</f>
        <v>MSFT</v>
      </c>
      <c r="B34" t="str">
        <f>[1]prices!B34</f>
        <v>Microsoft</v>
      </c>
      <c r="C34" t="str">
        <f>[1]prices!C34</f>
        <v>CashFlow</v>
      </c>
      <c r="D34" t="str">
        <f>[1]prices!D34</f>
        <v>USD</v>
      </c>
      <c r="E34">
        <f>[1]prices!E34</f>
        <v>300.19000244140602</v>
      </c>
    </row>
    <row r="35" spans="1:5">
      <c r="A35" t="str">
        <f>[1]prices!A35</f>
        <v>NFI.TO</v>
      </c>
      <c r="B35" t="str">
        <f>[1]prices!B35</f>
        <v>NFI Group</v>
      </c>
      <c r="C35" t="str">
        <f>[1]prices!C35</f>
        <v>CashFlow</v>
      </c>
      <c r="D35" t="str">
        <f>[1]prices!D35</f>
        <v>CAD</v>
      </c>
      <c r="E35">
        <f>[1]prices!E35</f>
        <v>14.576230654318399</v>
      </c>
    </row>
    <row r="36" spans="1:5">
      <c r="A36" t="str">
        <f>[1]prices!A36</f>
        <v>NXPI</v>
      </c>
      <c r="B36" t="str">
        <f>[1]prices!B36</f>
        <v>NXP Semiconductors</v>
      </c>
      <c r="C36" t="str">
        <f>[1]prices!C36</f>
        <v>CashFlow</v>
      </c>
      <c r="D36" t="str">
        <f>[1]prices!D36</f>
        <v>USD</v>
      </c>
      <c r="E36">
        <f>[1]prices!E36</f>
        <v>188.350006103515</v>
      </c>
    </row>
    <row r="37" spans="1:5">
      <c r="A37" t="str">
        <f>[1]prices!A37</f>
        <v>PYPL</v>
      </c>
      <c r="B37" t="str">
        <f>[1]prices!B37</f>
        <v>PayPal</v>
      </c>
      <c r="C37" t="str">
        <f>[1]prices!C37</f>
        <v>CashFlow</v>
      </c>
      <c r="D37" t="str">
        <f>[1]prices!D37</f>
        <v>USD</v>
      </c>
      <c r="E37">
        <f>[1]prices!E37</f>
        <v>106.61000061035099</v>
      </c>
    </row>
    <row r="38" spans="1:5">
      <c r="A38" t="str">
        <f>[1]prices!A38</f>
        <v>RIO</v>
      </c>
      <c r="B38" t="str">
        <f>[1]prices!B38</f>
        <v>Rio Tinto</v>
      </c>
      <c r="C38" t="str">
        <f>[1]prices!C38</f>
        <v>Dividend</v>
      </c>
      <c r="D38" t="str">
        <f>[1]prices!D38</f>
        <v>USD</v>
      </c>
      <c r="E38">
        <f>[1]prices!E38</f>
        <v>83.540000915527301</v>
      </c>
    </row>
    <row r="39" spans="1:5">
      <c r="A39" t="str">
        <f>[1]prices!A39</f>
        <v>SAP</v>
      </c>
      <c r="B39" t="str">
        <f>[1]prices!B39</f>
        <v>Saputo</v>
      </c>
      <c r="C39" t="str">
        <f>[1]prices!C39</f>
        <v>CashFlow</v>
      </c>
      <c r="D39" t="str">
        <f>[1]prices!D39</f>
        <v>USD</v>
      </c>
      <c r="E39">
        <f>[1]prices!E39</f>
        <v>113.19000244140599</v>
      </c>
    </row>
    <row r="40" spans="1:5">
      <c r="A40" t="str">
        <f>[1]prices!A40</f>
        <v>SHEL</v>
      </c>
      <c r="B40" t="str">
        <f>[1]prices!B40</f>
        <v>Shell</v>
      </c>
      <c r="C40" t="str">
        <f>[1]prices!C40</f>
        <v>Dividend</v>
      </c>
      <c r="D40" t="str">
        <f>[1]prices!D40</f>
        <v>USD</v>
      </c>
      <c r="E40">
        <f>[1]prices!E40</f>
        <v>54.619998931884702</v>
      </c>
    </row>
    <row r="41" spans="1:5">
      <c r="A41" t="str">
        <f>[1]prices!A41</f>
        <v>SLF</v>
      </c>
      <c r="B41" t="str">
        <f>[1]prices!B41</f>
        <v>SunLife</v>
      </c>
      <c r="C41" t="str">
        <f>[1]prices!C41</f>
        <v>Insurance</v>
      </c>
      <c r="D41" t="str">
        <f>[1]prices!D41</f>
        <v>USD</v>
      </c>
      <c r="E41">
        <f>[1]prices!E41</f>
        <v>52.150001525878899</v>
      </c>
    </row>
    <row r="42" spans="1:5">
      <c r="A42" t="str">
        <f>[1]prices!A42</f>
        <v>T</v>
      </c>
      <c r="B42" t="str">
        <f>[1]prices!B42</f>
        <v>AT&amp;T</v>
      </c>
      <c r="C42" t="str">
        <f>[1]prices!C42</f>
        <v>Dividend</v>
      </c>
      <c r="D42" t="str">
        <f>[1]prices!D42</f>
        <v>USD</v>
      </c>
      <c r="E42">
        <f>[1]prices!E42</f>
        <v>23.819999694824201</v>
      </c>
    </row>
    <row r="43" spans="1:5">
      <c r="A43" t="str">
        <f>[1]prices!A43</f>
        <v>TDG</v>
      </c>
      <c r="B43" t="str">
        <f>[1]prices!B43</f>
        <v>TransDigm</v>
      </c>
      <c r="C43" t="str">
        <f>[1]prices!C43</f>
        <v>CashFlow</v>
      </c>
      <c r="D43" t="str">
        <f>[1]prices!D43</f>
        <v>USD</v>
      </c>
      <c r="E43">
        <f>[1]prices!E43</f>
        <v>675.510009765625</v>
      </c>
    </row>
    <row r="44" spans="1:5">
      <c r="A44" t="str">
        <f>[1]prices!A44</f>
        <v>TRP</v>
      </c>
      <c r="B44" t="str">
        <f>[1]prices!B44</f>
        <v>TC Energy</v>
      </c>
      <c r="C44" t="str">
        <f>[1]prices!C44</f>
        <v>Dividend</v>
      </c>
      <c r="D44" t="str">
        <f>[1]prices!D44</f>
        <v>USD</v>
      </c>
      <c r="E44">
        <f>[1]prices!E44</f>
        <v>55.029998779296797</v>
      </c>
    </row>
    <row r="45" spans="1:5">
      <c r="A45" t="str">
        <f>[1]prices!A45</f>
        <v>TU</v>
      </c>
      <c r="B45" t="str">
        <f>[1]prices!B45</f>
        <v>TELUS</v>
      </c>
      <c r="C45" t="str">
        <f>[1]prices!C45</f>
        <v>Dividend</v>
      </c>
      <c r="D45" t="str">
        <f>[1]prices!D45</f>
        <v>USD</v>
      </c>
      <c r="E45">
        <f>[1]prices!E45</f>
        <v>25.670000076293899</v>
      </c>
    </row>
    <row r="46" spans="1:5">
      <c r="A46" t="str">
        <f>[1]prices!A46</f>
        <v>V</v>
      </c>
      <c r="B46" t="str">
        <f>[1]prices!B46</f>
        <v>Visa</v>
      </c>
      <c r="C46" t="str">
        <f>[1]prices!C46</f>
        <v>CashFlow</v>
      </c>
      <c r="D46" t="str">
        <f>[1]prices!D46</f>
        <v>USD</v>
      </c>
      <c r="E46">
        <f>[1]prices!E46</f>
        <v>208.47999572753901</v>
      </c>
    </row>
    <row r="47" spans="1:5">
      <c r="A47" t="str">
        <f>[1]prices!A47</f>
        <v>XOM</v>
      </c>
      <c r="B47" t="str">
        <f>[1]prices!B47</f>
        <v>Exxon Mobil</v>
      </c>
      <c r="C47" t="str">
        <f>[1]prices!C47</f>
        <v>Dividend</v>
      </c>
      <c r="D47" t="str">
        <f>[1]prices!D47</f>
        <v>USD</v>
      </c>
      <c r="E47">
        <f>[1]prices!E47</f>
        <v>80.529998779296804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1737-D837-3F4B-A0D1-B5F78C88F34D}">
  <dimension ref="A1:S43"/>
  <sheetViews>
    <sheetView workbookViewId="0">
      <selection activeCell="O40" sqref="O40"/>
    </sheetView>
  </sheetViews>
  <sheetFormatPr baseColWidth="10" defaultRowHeight="16"/>
  <sheetData>
    <row r="1" spans="1:19">
      <c r="A1" t="str">
        <f>[2]npv!A1</f>
        <v>ticker</v>
      </c>
      <c r="B1" t="str">
        <f>[2]npv!B1</f>
        <v>name</v>
      </c>
      <c r="C1" t="str">
        <f>[2]npv!C1</f>
        <v>type</v>
      </c>
      <c r="D1" t="str">
        <f>[2]npv!D1</f>
        <v>p10_stage1</v>
      </c>
      <c r="E1" t="str">
        <f>[2]npv!E1</f>
        <v>p10_stage2</v>
      </c>
      <c r="F1" t="str">
        <f>[2]npv!F1</f>
        <v>p50_stage1</v>
      </c>
      <c r="G1" t="str">
        <f>[2]npv!G1</f>
        <v>p50_stage2</v>
      </c>
      <c r="H1" t="str">
        <f>[2]npv!H1</f>
        <v>p90_stage1</v>
      </c>
      <c r="I1" t="str">
        <f>[2]npv!I1</f>
        <v>p90_stage2</v>
      </c>
      <c r="J1" t="str">
        <f>[2]npv!J1</f>
        <v>p10_terminal</v>
      </c>
      <c r="K1" t="str">
        <f>[2]npv!K1</f>
        <v>p50_terminal</v>
      </c>
      <c r="L1" t="str">
        <f>[2]npv!L1</f>
        <v>p90_terminal</v>
      </c>
      <c r="M1" t="str">
        <f>[2]npv!M1</f>
        <v>payout_ratio</v>
      </c>
      <c r="N1" t="str">
        <f>[2]npv!N1</f>
        <v>start_value</v>
      </c>
      <c r="O1" t="str">
        <f>[2]npv!O1</f>
        <v>discount_rate</v>
      </c>
      <c r="P1" t="str">
        <f>[2]npv!P1</f>
        <v>npv_p10</v>
      </c>
      <c r="Q1" t="str">
        <f>[2]npv!Q1</f>
        <v>npv_p50</v>
      </c>
      <c r="R1" t="str">
        <f>[2]npv!R1</f>
        <v>npv_p90</v>
      </c>
      <c r="S1" t="str">
        <f>[2]npv!S1</f>
        <v>risked_npv</v>
      </c>
    </row>
    <row r="2" spans="1:19">
      <c r="A2" t="str">
        <f>[2]npv!A2</f>
        <v>AAPL</v>
      </c>
      <c r="B2" t="str">
        <f>[2]npv!B2</f>
        <v>Apple</v>
      </c>
      <c r="C2" t="str">
        <f>[2]npv!C2</f>
        <v>CashFlow</v>
      </c>
      <c r="D2">
        <f>[2]npv!D2</f>
        <v>15</v>
      </c>
      <c r="E2">
        <f>[2]npv!E2</f>
        <v>10</v>
      </c>
      <c r="F2">
        <f>[2]npv!F2</f>
        <v>5</v>
      </c>
      <c r="G2">
        <f>[2]npv!G2</f>
        <v>14</v>
      </c>
      <c r="H2">
        <f>[2]npv!H2</f>
        <v>9</v>
      </c>
      <c r="I2">
        <f>[2]npv!I2</f>
        <v>4</v>
      </c>
      <c r="J2">
        <f>[2]npv!J2</f>
        <v>6</v>
      </c>
      <c r="K2">
        <f>[2]npv!K2</f>
        <v>4</v>
      </c>
      <c r="L2">
        <f>[2]npv!L2</f>
        <v>2</v>
      </c>
      <c r="M2">
        <f>[2]npv!M2</f>
        <v>22</v>
      </c>
      <c r="N2">
        <f>[2]npv!N2</f>
        <v>5.57</v>
      </c>
      <c r="O2">
        <f>[2]npv!O2</f>
        <v>10</v>
      </c>
      <c r="P2">
        <f>[2]npv!P2</f>
        <v>199.009953648649</v>
      </c>
      <c r="Q2">
        <f>[2]npv!Q2</f>
        <v>102.222515037573</v>
      </c>
      <c r="R2">
        <f>[2]npv!R2</f>
        <v>62.1796289320177</v>
      </c>
      <c r="S2">
        <f>[2]npv!S2</f>
        <v>119.24588078922901</v>
      </c>
    </row>
    <row r="3" spans="1:19">
      <c r="A3" t="str">
        <f>[2]npv!A3</f>
        <v>ACN</v>
      </c>
      <c r="B3" t="str">
        <f>[2]npv!B3</f>
        <v>Accenture</v>
      </c>
      <c r="C3" t="str">
        <f>[2]npv!C3</f>
        <v>CashFlow</v>
      </c>
      <c r="D3">
        <f>[2]npv!D3</f>
        <v>10</v>
      </c>
      <c r="E3">
        <f>[2]npv!E3</f>
        <v>7</v>
      </c>
      <c r="F3">
        <f>[2]npv!F3</f>
        <v>4</v>
      </c>
      <c r="G3">
        <f>[2]npv!G3</f>
        <v>9</v>
      </c>
      <c r="H3">
        <f>[2]npv!H3</f>
        <v>6</v>
      </c>
      <c r="I3">
        <f>[2]npv!I3</f>
        <v>3</v>
      </c>
      <c r="J3">
        <f>[2]npv!J3</f>
        <v>6</v>
      </c>
      <c r="K3">
        <f>[2]npv!K3</f>
        <v>4</v>
      </c>
      <c r="L3">
        <f>[2]npv!L3</f>
        <v>2</v>
      </c>
      <c r="M3">
        <f>[2]npv!M3</f>
        <v>30</v>
      </c>
      <c r="N3">
        <f>[2]npv!N3</f>
        <v>13.23</v>
      </c>
      <c r="O3">
        <f>[2]npv!O3</f>
        <v>10</v>
      </c>
      <c r="P3">
        <f>[2]npv!P3</f>
        <v>343.44833346898997</v>
      </c>
      <c r="Q3">
        <f>[2]npv!Q3</f>
        <v>196.91843065334501</v>
      </c>
      <c r="R3">
        <f>[2]npv!R3</f>
        <v>132.27115346514501</v>
      </c>
      <c r="S3">
        <f>[2]npv!S3</f>
        <v>221.48321834157801</v>
      </c>
    </row>
    <row r="4" spans="1:19">
      <c r="A4" t="str">
        <f>[2]npv!A4</f>
        <v>AMZN</v>
      </c>
      <c r="B4" t="str">
        <f>[2]npv!B4</f>
        <v>Amazon.com</v>
      </c>
      <c r="C4" t="str">
        <f>[2]npv!C4</f>
        <v>CashFlow</v>
      </c>
      <c r="D4">
        <f>[2]npv!D4</f>
        <v>25</v>
      </c>
      <c r="E4">
        <f>[2]npv!E4</f>
        <v>15</v>
      </c>
      <c r="F4">
        <f>[2]npv!F4</f>
        <v>5</v>
      </c>
      <c r="G4">
        <f>[2]npv!G4</f>
        <v>23</v>
      </c>
      <c r="H4">
        <f>[2]npv!H4</f>
        <v>13</v>
      </c>
      <c r="I4">
        <f>[2]npv!I4</f>
        <v>3</v>
      </c>
      <c r="J4">
        <f>[2]npv!J4</f>
        <v>6</v>
      </c>
      <c r="K4">
        <f>[2]npv!K4</f>
        <v>4</v>
      </c>
      <c r="L4">
        <f>[2]npv!L4</f>
        <v>2</v>
      </c>
      <c r="M4">
        <f>[2]npv!M4</f>
        <v>0</v>
      </c>
      <c r="N4">
        <f>[2]npv!N4</f>
        <v>30</v>
      </c>
      <c r="O4">
        <f>[2]npv!O4</f>
        <v>10</v>
      </c>
      <c r="P4">
        <f>[2]npv!P4</f>
        <v>1881.39308684616</v>
      </c>
      <c r="Q4">
        <f>[2]npv!Q4</f>
        <v>720.35826699548295</v>
      </c>
      <c r="R4">
        <f>[2]npv!R4</f>
        <v>314.979963873646</v>
      </c>
      <c r="S4">
        <f>[2]npv!S4</f>
        <v>947.05522201413703</v>
      </c>
    </row>
    <row r="5" spans="1:19">
      <c r="A5" t="str">
        <f>[2]npv!A5</f>
        <v>BABA</v>
      </c>
      <c r="B5" t="str">
        <f>[2]npv!B5</f>
        <v>Alibaba</v>
      </c>
      <c r="C5" t="str">
        <f>[2]npv!C5</f>
        <v>CashFlow</v>
      </c>
      <c r="D5">
        <f>[2]npv!D5</f>
        <v>25</v>
      </c>
      <c r="E5">
        <f>[2]npv!E5</f>
        <v>15</v>
      </c>
      <c r="F5">
        <f>[2]npv!F5</f>
        <v>5</v>
      </c>
      <c r="G5">
        <f>[2]npv!G5</f>
        <v>23</v>
      </c>
      <c r="H5">
        <f>[2]npv!H5</f>
        <v>13</v>
      </c>
      <c r="I5">
        <f>[2]npv!I5</f>
        <v>3</v>
      </c>
      <c r="J5">
        <f>[2]npv!J5</f>
        <v>6</v>
      </c>
      <c r="K5">
        <f>[2]npv!K5</f>
        <v>4</v>
      </c>
      <c r="L5">
        <f>[2]npv!L5</f>
        <v>2</v>
      </c>
      <c r="M5">
        <f>[2]npv!M5</f>
        <v>0</v>
      </c>
      <c r="N5">
        <f>[2]npv!N5</f>
        <v>10.67</v>
      </c>
      <c r="O5">
        <f>[2]npv!O5</f>
        <v>10</v>
      </c>
      <c r="P5">
        <f>[2]npv!P5</f>
        <v>669.148807888286</v>
      </c>
      <c r="Q5">
        <f>[2]npv!Q5</f>
        <v>256.20742362805998</v>
      </c>
      <c r="R5">
        <f>[2]npv!R5</f>
        <v>112.027873817726</v>
      </c>
      <c r="S5">
        <f>[2]npv!S5</f>
        <v>336.83597396302798</v>
      </c>
    </row>
    <row r="6" spans="1:19">
      <c r="A6" t="str">
        <f>[2]npv!A6</f>
        <v>COST</v>
      </c>
      <c r="B6" t="str">
        <f>[2]npv!B6</f>
        <v>Costco</v>
      </c>
      <c r="C6" t="str">
        <f>[2]npv!C6</f>
        <v>CashFlow</v>
      </c>
      <c r="D6">
        <f>[2]npv!D6</f>
        <v>10</v>
      </c>
      <c r="E6">
        <f>[2]npv!E6</f>
        <v>7</v>
      </c>
      <c r="F6">
        <f>[2]npv!F6</f>
        <v>4</v>
      </c>
      <c r="G6">
        <f>[2]npv!G6</f>
        <v>9</v>
      </c>
      <c r="H6">
        <f>[2]npv!H6</f>
        <v>6</v>
      </c>
      <c r="I6">
        <f>[2]npv!I6</f>
        <v>3</v>
      </c>
      <c r="J6">
        <f>[2]npv!J6</f>
        <v>6</v>
      </c>
      <c r="K6">
        <f>[2]npv!K6</f>
        <v>4</v>
      </c>
      <c r="L6">
        <f>[2]npv!L6</f>
        <v>2</v>
      </c>
      <c r="M6">
        <f>[2]npv!M6</f>
        <v>30</v>
      </c>
      <c r="N6">
        <f>[2]npv!N6</f>
        <v>12.12</v>
      </c>
      <c r="O6">
        <f>[2]npv!O6</f>
        <v>10</v>
      </c>
      <c r="P6">
        <f>[2]npv!P6</f>
        <v>314.63294041150101</v>
      </c>
      <c r="Q6">
        <f>[2]npv!Q6</f>
        <v>180.39692966882399</v>
      </c>
      <c r="R6">
        <f>[2]npv!R6</f>
        <v>121.17357369596</v>
      </c>
      <c r="S6">
        <f>[2]npv!S6</f>
        <v>202.90072609976801</v>
      </c>
    </row>
    <row r="7" spans="1:19">
      <c r="A7" t="str">
        <f>[2]npv!A7</f>
        <v>DFS</v>
      </c>
      <c r="B7" t="str">
        <f>[2]npv!B7</f>
        <v>Discover Financial Services</v>
      </c>
      <c r="C7" t="str">
        <f>[2]npv!C7</f>
        <v>CashFlow</v>
      </c>
      <c r="D7">
        <f>[2]npv!D7</f>
        <v>15</v>
      </c>
      <c r="E7">
        <f>[2]npv!E7</f>
        <v>10</v>
      </c>
      <c r="F7">
        <f>[2]npv!F7</f>
        <v>5</v>
      </c>
      <c r="G7">
        <f>[2]npv!G7</f>
        <v>13</v>
      </c>
      <c r="H7">
        <f>[2]npv!H7</f>
        <v>8</v>
      </c>
      <c r="I7">
        <f>[2]npv!I7</f>
        <v>3</v>
      </c>
      <c r="J7">
        <f>[2]npv!J7</f>
        <v>6</v>
      </c>
      <c r="K7">
        <f>[2]npv!K7</f>
        <v>4</v>
      </c>
      <c r="L7">
        <f>[2]npv!L7</f>
        <v>2</v>
      </c>
      <c r="M7">
        <f>[2]npv!M7</f>
        <v>10</v>
      </c>
      <c r="N7">
        <f>[2]npv!N7</f>
        <v>19.329999999999998</v>
      </c>
      <c r="O7">
        <f>[2]npv!O7</f>
        <v>10</v>
      </c>
      <c r="P7">
        <f>[2]npv!P7</f>
        <v>662.87616645484104</v>
      </c>
      <c r="Q7">
        <f>[2]npv!Q7</f>
        <v>320.49005408064301</v>
      </c>
      <c r="R7">
        <f>[2]npv!R7</f>
        <v>178.27371676840301</v>
      </c>
      <c r="S7">
        <f>[2]npv!S7</f>
        <v>380.54098659923</v>
      </c>
    </row>
    <row r="8" spans="1:19">
      <c r="A8" t="str">
        <f>[2]npv!A8</f>
        <v>EBAY</v>
      </c>
      <c r="B8" t="str">
        <f>[2]npv!B8</f>
        <v>eBay</v>
      </c>
      <c r="C8" t="str">
        <f>[2]npv!C8</f>
        <v>CashFlow</v>
      </c>
      <c r="D8">
        <f>[2]npv!D8</f>
        <v>7</v>
      </c>
      <c r="E8">
        <f>[2]npv!E8</f>
        <v>5</v>
      </c>
      <c r="F8">
        <f>[2]npv!F8</f>
        <v>3</v>
      </c>
      <c r="G8">
        <f>[2]npv!G8</f>
        <v>6</v>
      </c>
      <c r="H8">
        <f>[2]npv!H8</f>
        <v>4</v>
      </c>
      <c r="I8">
        <f>[2]npv!I8</f>
        <v>2</v>
      </c>
      <c r="J8">
        <f>[2]npv!J8</f>
        <v>6</v>
      </c>
      <c r="K8">
        <f>[2]npv!K8</f>
        <v>4</v>
      </c>
      <c r="L8">
        <f>[2]npv!L8</f>
        <v>2</v>
      </c>
      <c r="M8">
        <f>[2]npv!M8</f>
        <v>20</v>
      </c>
      <c r="N8">
        <f>[2]npv!N8</f>
        <v>3.39</v>
      </c>
      <c r="O8">
        <f>[2]npv!O8</f>
        <v>10</v>
      </c>
      <c r="P8">
        <f>[2]npv!P8</f>
        <v>67.694699873139598</v>
      </c>
      <c r="Q8">
        <f>[2]npv!Q8</f>
        <v>40.1272701587787</v>
      </c>
      <c r="R8">
        <f>[2]npv!R8</f>
        <v>27.3121838751029</v>
      </c>
      <c r="S8">
        <f>[2]npv!S8</f>
        <v>44.5529731879842</v>
      </c>
    </row>
    <row r="9" spans="1:19">
      <c r="A9" t="str">
        <f>[2]npv!A9</f>
        <v>GOOG</v>
      </c>
      <c r="B9" t="str">
        <f>[2]npv!B9</f>
        <v>Alphabet</v>
      </c>
      <c r="C9" t="str">
        <f>[2]npv!C9</f>
        <v>CashFlow</v>
      </c>
      <c r="D9">
        <f>[2]npv!D9</f>
        <v>20</v>
      </c>
      <c r="E9">
        <f>[2]npv!E9</f>
        <v>15</v>
      </c>
      <c r="F9">
        <f>[2]npv!F9</f>
        <v>10</v>
      </c>
      <c r="G9">
        <f>[2]npv!G9</f>
        <v>18</v>
      </c>
      <c r="H9">
        <f>[2]npv!H9</f>
        <v>13</v>
      </c>
      <c r="I9">
        <f>[2]npv!I9</f>
        <v>8</v>
      </c>
      <c r="J9">
        <f>[2]npv!J9</f>
        <v>6</v>
      </c>
      <c r="K9">
        <f>[2]npv!K9</f>
        <v>4</v>
      </c>
      <c r="L9">
        <f>[2]npv!L9</f>
        <v>2</v>
      </c>
      <c r="M9">
        <f>[2]npv!M9</f>
        <v>0</v>
      </c>
      <c r="N9">
        <f>[2]npv!N9</f>
        <v>100.37</v>
      </c>
      <c r="O9">
        <f>[2]npv!O9</f>
        <v>10</v>
      </c>
      <c r="P9">
        <f>[2]npv!P9</f>
        <v>5132.3749724222598</v>
      </c>
      <c r="Q9">
        <f>[2]npv!Q9</f>
        <v>2471.34071290063</v>
      </c>
      <c r="R9">
        <f>[2]npv!R9</f>
        <v>1335.66717251144</v>
      </c>
      <c r="S9">
        <f>[2]npv!S9</f>
        <v>2928.94892864036</v>
      </c>
    </row>
    <row r="10" spans="1:19">
      <c r="A10" t="str">
        <f>[2]npv!A10</f>
        <v>IAG.L</v>
      </c>
      <c r="B10" t="str">
        <f>[2]npv!B10</f>
        <v>International Consolidated Airlines Group</v>
      </c>
      <c r="C10" t="str">
        <f>[2]npv!C10</f>
        <v>CashFlow</v>
      </c>
      <c r="D10">
        <f>[2]npv!D10</f>
        <v>0</v>
      </c>
      <c r="E10">
        <f>[2]npv!E10</f>
        <v>0</v>
      </c>
      <c r="F10">
        <f>[2]npv!F10</f>
        <v>0</v>
      </c>
      <c r="G10">
        <f>[2]npv!G10</f>
        <v>0</v>
      </c>
      <c r="H10">
        <f>[2]npv!H10</f>
        <v>0</v>
      </c>
      <c r="I10">
        <f>[2]npv!I10</f>
        <v>0</v>
      </c>
      <c r="J10">
        <f>[2]npv!J10</f>
        <v>6</v>
      </c>
      <c r="K10">
        <f>[2]npv!K10</f>
        <v>4</v>
      </c>
      <c r="L10">
        <f>[2]npv!L10</f>
        <v>2</v>
      </c>
      <c r="M10">
        <f>[2]npv!M10</f>
        <v>0</v>
      </c>
      <c r="N10">
        <f>[2]npv!N10</f>
        <v>-0.2</v>
      </c>
      <c r="O10">
        <f>[2]npv!O10</f>
        <v>10</v>
      </c>
      <c r="P10">
        <f>[2]npv!P10</f>
        <v>-2.0433794339765101</v>
      </c>
      <c r="Q10">
        <f>[2]npv!Q10</f>
        <v>-1.33655007002237</v>
      </c>
      <c r="R10">
        <f>[2]npv!R10</f>
        <v>-0.98313538804530498</v>
      </c>
      <c r="S10">
        <f>[2]npv!S10</f>
        <v>-1.44257447461549</v>
      </c>
    </row>
    <row r="11" spans="1:19">
      <c r="A11" t="str">
        <f>[2]npv!A11</f>
        <v>MA</v>
      </c>
      <c r="B11" t="str">
        <f>[2]npv!B11</f>
        <v>Mastercard</v>
      </c>
      <c r="C11" t="str">
        <f>[2]npv!C11</f>
        <v>CashFlow</v>
      </c>
      <c r="D11">
        <f>[2]npv!D11</f>
        <v>20</v>
      </c>
      <c r="E11">
        <f>[2]npv!E11</f>
        <v>15</v>
      </c>
      <c r="F11">
        <f>[2]npv!F11</f>
        <v>10</v>
      </c>
      <c r="G11">
        <f>[2]npv!G11</f>
        <v>17</v>
      </c>
      <c r="H11">
        <f>[2]npv!H11</f>
        <v>12</v>
      </c>
      <c r="I11">
        <f>[2]npv!I11</f>
        <v>7</v>
      </c>
      <c r="J11">
        <f>[2]npv!J11</f>
        <v>6</v>
      </c>
      <c r="K11">
        <f>[2]npv!K11</f>
        <v>4</v>
      </c>
      <c r="L11">
        <f>[2]npv!L11</f>
        <v>2</v>
      </c>
      <c r="M11">
        <f>[2]npv!M11</f>
        <v>20</v>
      </c>
      <c r="N11">
        <f>[2]npv!N11</f>
        <v>8.75</v>
      </c>
      <c r="O11">
        <f>[2]npv!O11</f>
        <v>10</v>
      </c>
      <c r="P11">
        <f>[2]npv!P11</f>
        <v>474.35172893690498</v>
      </c>
      <c r="Q11">
        <f>[2]npv!Q11</f>
        <v>225.78868523556099</v>
      </c>
      <c r="R11">
        <f>[2]npv!R11</f>
        <v>124.374852687743</v>
      </c>
      <c r="S11">
        <f>[2]npv!S11</f>
        <v>269.93344858161902</v>
      </c>
    </row>
    <row r="12" spans="1:19">
      <c r="A12" t="str">
        <f>[2]npv!A12</f>
        <v>MELI</v>
      </c>
      <c r="B12" t="str">
        <f>[2]npv!B12</f>
        <v>MercadoLibre</v>
      </c>
      <c r="C12" t="str">
        <f>[2]npv!C12</f>
        <v>CashFlow</v>
      </c>
      <c r="D12">
        <f>[2]npv!D12</f>
        <v>25</v>
      </c>
      <c r="E12">
        <f>[2]npv!E12</f>
        <v>10</v>
      </c>
      <c r="F12">
        <f>[2]npv!F12</f>
        <v>-5</v>
      </c>
      <c r="G12">
        <f>[2]npv!G12</f>
        <v>23</v>
      </c>
      <c r="H12">
        <f>[2]npv!H12</f>
        <v>8</v>
      </c>
      <c r="I12">
        <f>[2]npv!I12</f>
        <v>-7</v>
      </c>
      <c r="J12">
        <f>[2]npv!J12</f>
        <v>6</v>
      </c>
      <c r="K12">
        <f>[2]npv!K12</f>
        <v>4</v>
      </c>
      <c r="L12">
        <f>[2]npv!L12</f>
        <v>2</v>
      </c>
      <c r="M12">
        <f>[2]npv!M12</f>
        <v>0</v>
      </c>
      <c r="N12">
        <f>[2]npv!N12</f>
        <v>7.14</v>
      </c>
      <c r="O12">
        <f>[2]npv!O12</f>
        <v>10</v>
      </c>
      <c r="P12">
        <f>[2]npv!P12</f>
        <v>358.53431254889699</v>
      </c>
      <c r="Q12">
        <f>[2]npv!Q12</f>
        <v>103.943427335102</v>
      </c>
      <c r="R12">
        <f>[2]npv!R12</f>
        <v>35.876912810542002</v>
      </c>
      <c r="S12">
        <f>[2]npv!S12</f>
        <v>159.90073854187199</v>
      </c>
    </row>
    <row r="13" spans="1:19">
      <c r="A13" t="str">
        <f>[2]npv!A13</f>
        <v>MSFT</v>
      </c>
      <c r="B13" t="str">
        <f>[2]npv!B13</f>
        <v>Microsoft</v>
      </c>
      <c r="C13" t="str">
        <f>[2]npv!C13</f>
        <v>CashFlow</v>
      </c>
      <c r="D13">
        <f>[2]npv!D13</f>
        <v>10</v>
      </c>
      <c r="E13">
        <f>[2]npv!E13</f>
        <v>7</v>
      </c>
      <c r="F13">
        <f>[2]npv!F13</f>
        <v>4</v>
      </c>
      <c r="G13">
        <f>[2]npv!G13</f>
        <v>8</v>
      </c>
      <c r="H13">
        <f>[2]npv!H13</f>
        <v>5</v>
      </c>
      <c r="I13">
        <f>[2]npv!I13</f>
        <v>2</v>
      </c>
      <c r="J13">
        <f>[2]npv!J13</f>
        <v>6</v>
      </c>
      <c r="K13">
        <f>[2]npv!K13</f>
        <v>4</v>
      </c>
      <c r="L13">
        <f>[2]npv!L13</f>
        <v>2</v>
      </c>
      <c r="M13">
        <f>[2]npv!M13</f>
        <v>30</v>
      </c>
      <c r="N13">
        <f>[2]npv!N13</f>
        <v>7.44</v>
      </c>
      <c r="O13">
        <f>[2]npv!O13</f>
        <v>10</v>
      </c>
      <c r="P13">
        <f>[2]npv!P13</f>
        <v>193.14101292587199</v>
      </c>
      <c r="Q13">
        <f>[2]npv!Q13</f>
        <v>106.32519162000401</v>
      </c>
      <c r="R13">
        <f>[2]npv!R13</f>
        <v>68.354060899741796</v>
      </c>
      <c r="S13">
        <f>[2]npv!S13</f>
        <v>120.978598795685</v>
      </c>
    </row>
    <row r="14" spans="1:19">
      <c r="A14" t="str">
        <f>[2]npv!A14</f>
        <v>NFI.TO</v>
      </c>
      <c r="B14" t="str">
        <f>[2]npv!B14</f>
        <v>NFI Group</v>
      </c>
      <c r="C14" t="str">
        <f>[2]npv!C14</f>
        <v>CashFlow</v>
      </c>
      <c r="D14">
        <f>[2]npv!D14</f>
        <v>10</v>
      </c>
      <c r="E14">
        <f>[2]npv!E14</f>
        <v>7</v>
      </c>
      <c r="F14">
        <f>[2]npv!F14</f>
        <v>4</v>
      </c>
      <c r="G14">
        <f>[2]npv!G14</f>
        <v>8</v>
      </c>
      <c r="H14">
        <f>[2]npv!H14</f>
        <v>5</v>
      </c>
      <c r="I14">
        <f>[2]npv!I14</f>
        <v>2</v>
      </c>
      <c r="J14">
        <f>[2]npv!J14</f>
        <v>6</v>
      </c>
      <c r="K14">
        <f>[2]npv!K14</f>
        <v>4</v>
      </c>
      <c r="L14">
        <f>[2]npv!L14</f>
        <v>2</v>
      </c>
      <c r="M14">
        <f>[2]npv!M14</f>
        <v>50</v>
      </c>
      <c r="N14">
        <f>[2]npv!N14</f>
        <v>0.65</v>
      </c>
      <c r="O14">
        <f>[2]npv!O14</f>
        <v>10</v>
      </c>
      <c r="P14">
        <f>[2]npv!P14</f>
        <v>18.122591756406301</v>
      </c>
      <c r="Q14">
        <f>[2]npv!Q14</f>
        <v>10.305121793240501</v>
      </c>
      <c r="R14">
        <f>[2]npv!R14</f>
        <v>6.9513884777913804</v>
      </c>
      <c r="S14">
        <f>[2]npv!S14</f>
        <v>11.6442427875555</v>
      </c>
    </row>
    <row r="15" spans="1:19">
      <c r="A15" t="str">
        <f>[2]npv!A15</f>
        <v>NXPI</v>
      </c>
      <c r="B15" t="str">
        <f>[2]npv!B15</f>
        <v>NXP Semiconductors</v>
      </c>
      <c r="C15" t="str">
        <f>[2]npv!C15</f>
        <v>CashFlow</v>
      </c>
      <c r="D15">
        <f>[2]npv!D15</f>
        <v>10</v>
      </c>
      <c r="E15">
        <f>[2]npv!E15</f>
        <v>7</v>
      </c>
      <c r="F15">
        <f>[2]npv!F15</f>
        <v>4</v>
      </c>
      <c r="G15">
        <f>[2]npv!G15</f>
        <v>8</v>
      </c>
      <c r="H15">
        <f>[2]npv!H15</f>
        <v>5</v>
      </c>
      <c r="I15">
        <f>[2]npv!I15</f>
        <v>2</v>
      </c>
      <c r="J15">
        <f>[2]npv!J15</f>
        <v>6</v>
      </c>
      <c r="K15">
        <f>[2]npv!K15</f>
        <v>4</v>
      </c>
      <c r="L15">
        <f>[2]npv!L15</f>
        <v>2</v>
      </c>
      <c r="M15">
        <f>[2]npv!M15</f>
        <v>0</v>
      </c>
      <c r="N15">
        <f>[2]npv!N15</f>
        <v>7.92</v>
      </c>
      <c r="O15">
        <f>[2]npv!O15</f>
        <v>10</v>
      </c>
      <c r="P15">
        <f>[2]npv!P15</f>
        <v>182.779093106727</v>
      </c>
      <c r="Q15">
        <f>[2]npv!Q15</f>
        <v>94.616285191469402</v>
      </c>
      <c r="R15">
        <f>[2]npv!R15</f>
        <v>54.860008295168399</v>
      </c>
      <c r="S15">
        <f>[2]npv!S15</f>
        <v>109.13824449715599</v>
      </c>
    </row>
    <row r="16" spans="1:19">
      <c r="A16" t="str">
        <f>[2]npv!A16</f>
        <v>PYPL</v>
      </c>
      <c r="B16" t="str">
        <f>[2]npv!B16</f>
        <v>PayPal</v>
      </c>
      <c r="C16" t="str">
        <f>[2]npv!C16</f>
        <v>CashFlow</v>
      </c>
      <c r="D16">
        <f>[2]npv!D16</f>
        <v>15</v>
      </c>
      <c r="E16">
        <f>[2]npv!E16</f>
        <v>10</v>
      </c>
      <c r="F16">
        <f>[2]npv!F16</f>
        <v>5</v>
      </c>
      <c r="G16">
        <f>[2]npv!G16</f>
        <v>14</v>
      </c>
      <c r="H16">
        <f>[2]npv!H16</f>
        <v>9</v>
      </c>
      <c r="I16">
        <f>[2]npv!I16</f>
        <v>4</v>
      </c>
      <c r="J16">
        <f>[2]npv!J16</f>
        <v>6</v>
      </c>
      <c r="K16">
        <f>[2]npv!K16</f>
        <v>4</v>
      </c>
      <c r="L16">
        <f>[2]npv!L16</f>
        <v>2</v>
      </c>
      <c r="M16">
        <f>[2]npv!M16</f>
        <v>0</v>
      </c>
      <c r="N16">
        <f>[2]npv!N16</f>
        <v>4.63</v>
      </c>
      <c r="O16">
        <f>[2]npv!O16</f>
        <v>10</v>
      </c>
      <c r="P16">
        <f>[2]npv!P16</f>
        <v>153.233118776233</v>
      </c>
      <c r="Q16">
        <f>[2]npv!Q16</f>
        <v>76.033849770606807</v>
      </c>
      <c r="R16">
        <f>[2]npv!R16</f>
        <v>42.605288494389399</v>
      </c>
      <c r="S16">
        <f>[2]npv!S16</f>
        <v>89.165062089429696</v>
      </c>
    </row>
    <row r="17" spans="1:19">
      <c r="A17" t="str">
        <f>[2]npv!A17</f>
        <v>SAP</v>
      </c>
      <c r="B17" t="str">
        <f>[2]npv!B17</f>
        <v>Saputo</v>
      </c>
      <c r="C17" t="str">
        <f>[2]npv!C17</f>
        <v>CashFlow</v>
      </c>
      <c r="D17">
        <f>[2]npv!D17</f>
        <v>6</v>
      </c>
      <c r="E17">
        <f>[2]npv!E17</f>
        <v>4</v>
      </c>
      <c r="F17">
        <f>[2]npv!F17</f>
        <v>3</v>
      </c>
      <c r="G17">
        <f>[2]npv!G17</f>
        <v>4</v>
      </c>
      <c r="H17">
        <f>[2]npv!H17</f>
        <v>2</v>
      </c>
      <c r="I17">
        <f>[2]npv!I17</f>
        <v>1</v>
      </c>
      <c r="J17">
        <f>[2]npv!J17</f>
        <v>6</v>
      </c>
      <c r="K17">
        <f>[2]npv!K17</f>
        <v>4</v>
      </c>
      <c r="L17">
        <f>[2]npv!L17</f>
        <v>2</v>
      </c>
      <c r="M17">
        <f>[2]npv!M17</f>
        <v>30</v>
      </c>
      <c r="N17">
        <f>[2]npv!N17</f>
        <v>1.25</v>
      </c>
      <c r="O17">
        <f>[2]npv!O17</f>
        <v>10</v>
      </c>
      <c r="P17">
        <f>[2]npv!P17</f>
        <v>23.794336858391599</v>
      </c>
      <c r="Q17">
        <f>[2]npv!Q17</f>
        <v>14.472203238576601</v>
      </c>
      <c r="R17">
        <f>[2]npv!R17</f>
        <v>9.6359351896405894</v>
      </c>
      <c r="S17">
        <f>[2]npv!S17</f>
        <v>15.817962909840301</v>
      </c>
    </row>
    <row r="18" spans="1:19">
      <c r="A18" t="str">
        <f>[2]npv!A18</f>
        <v>TDG</v>
      </c>
      <c r="B18" t="str">
        <f>[2]npv!B18</f>
        <v>TransDigm</v>
      </c>
      <c r="C18" t="str">
        <f>[2]npv!C18</f>
        <v>CashFlow</v>
      </c>
      <c r="D18">
        <f>[2]npv!D18</f>
        <v>12</v>
      </c>
      <c r="E18">
        <f>[2]npv!E18</f>
        <v>8</v>
      </c>
      <c r="F18">
        <f>[2]npv!F18</f>
        <v>4</v>
      </c>
      <c r="G18">
        <f>[2]npv!G18</f>
        <v>11</v>
      </c>
      <c r="H18">
        <f>[2]npv!H18</f>
        <v>7</v>
      </c>
      <c r="I18">
        <f>[2]npv!I18</f>
        <v>3</v>
      </c>
      <c r="J18">
        <f>[2]npv!J18</f>
        <v>6</v>
      </c>
      <c r="K18">
        <f>[2]npv!K18</f>
        <v>4</v>
      </c>
      <c r="L18">
        <f>[2]npv!L18</f>
        <v>2</v>
      </c>
      <c r="M18">
        <f>[2]npv!M18</f>
        <v>0</v>
      </c>
      <c r="N18">
        <f>[2]npv!N18</f>
        <v>19.34</v>
      </c>
      <c r="O18">
        <f>[2]npv!O18</f>
        <v>10</v>
      </c>
      <c r="P18">
        <f>[2]npv!P18</f>
        <v>511.66343592989801</v>
      </c>
      <c r="Q18">
        <f>[2]npv!Q18</f>
        <v>264.96792059043599</v>
      </c>
      <c r="R18">
        <f>[2]npv!R18</f>
        <v>154.57697883830301</v>
      </c>
      <c r="S18">
        <f>[2]npv!S18</f>
        <v>305.85929266663499</v>
      </c>
    </row>
    <row r="19" spans="1:19">
      <c r="A19" t="str">
        <f>[2]npv!A19</f>
        <v>V</v>
      </c>
      <c r="B19" t="str">
        <f>[2]npv!B19</f>
        <v>Visa</v>
      </c>
      <c r="C19" t="str">
        <f>[2]npv!C19</f>
        <v>CashFlow</v>
      </c>
      <c r="D19">
        <f>[2]npv!D19</f>
        <v>25</v>
      </c>
      <c r="E19">
        <f>[2]npv!E19</f>
        <v>20</v>
      </c>
      <c r="F19">
        <f>[2]npv!F19</f>
        <v>15</v>
      </c>
      <c r="G19">
        <f>[2]npv!G19</f>
        <v>22</v>
      </c>
      <c r="H19">
        <f>[2]npv!H19</f>
        <v>17</v>
      </c>
      <c r="I19">
        <f>[2]npv!I19</f>
        <v>12</v>
      </c>
      <c r="J19">
        <f>[2]npv!J19</f>
        <v>6</v>
      </c>
      <c r="K19">
        <f>[2]npv!K19</f>
        <v>4</v>
      </c>
      <c r="L19">
        <f>[2]npv!L19</f>
        <v>2</v>
      </c>
      <c r="M19">
        <f>[2]npv!M19</f>
        <v>20</v>
      </c>
      <c r="N19">
        <f>[2]npv!N19</f>
        <v>6.82</v>
      </c>
      <c r="O19">
        <f>[2]npv!O19</f>
        <v>10</v>
      </c>
      <c r="P19">
        <f>[2]npv!P19</f>
        <v>556.20392856052001</v>
      </c>
      <c r="Q19">
        <f>[2]npv!Q19</f>
        <v>267.31158114384903</v>
      </c>
      <c r="R19">
        <f>[2]npv!R19</f>
        <v>147.57606748050901</v>
      </c>
      <c r="S19">
        <f>[2]npv!S19</f>
        <v>318.05863126984798</v>
      </c>
    </row>
    <row r="20" spans="1:19">
      <c r="A20" t="str">
        <f>[2]npv!A20</f>
        <v>AAL.L</v>
      </c>
      <c r="B20" t="str">
        <f>[2]npv!B20</f>
        <v>AngloAmerican</v>
      </c>
      <c r="C20" t="str">
        <f>[2]npv!C20</f>
        <v>Dividend</v>
      </c>
      <c r="D20">
        <f>[2]npv!D20</f>
        <v>5</v>
      </c>
      <c r="E20">
        <f>[2]npv!E20</f>
        <v>5</v>
      </c>
      <c r="F20">
        <f>[2]npv!F20</f>
        <v>3</v>
      </c>
      <c r="G20">
        <f>[2]npv!G20</f>
        <v>3</v>
      </c>
      <c r="H20">
        <f>[2]npv!H20</f>
        <v>0</v>
      </c>
      <c r="I20">
        <f>[2]npv!I20</f>
        <v>0</v>
      </c>
      <c r="J20">
        <f>[2]npv!J20</f>
        <v>6</v>
      </c>
      <c r="K20">
        <f>[2]npv!K20</f>
        <v>4</v>
      </c>
      <c r="L20">
        <f>[2]npv!L20</f>
        <v>2</v>
      </c>
      <c r="M20">
        <f>[2]npv!M20</f>
        <v>100</v>
      </c>
      <c r="N20">
        <f>[2]npv!N20</f>
        <v>2.89</v>
      </c>
      <c r="O20">
        <f>[2]npv!O20</f>
        <v>10</v>
      </c>
      <c r="P20">
        <f>[2]npv!P20</f>
        <v>70.672209294452898</v>
      </c>
      <c r="Q20">
        <f>[2]npv!Q20</f>
        <v>46.446096467571302</v>
      </c>
      <c r="R20">
        <f>[2]npv!R20</f>
        <v>31.964105292741099</v>
      </c>
      <c r="S20">
        <f>[2]npv!S20</f>
        <v>49.3693329631867</v>
      </c>
    </row>
    <row r="21" spans="1:19">
      <c r="A21" t="str">
        <f>[2]npv!A21</f>
        <v>ALA.TO</v>
      </c>
      <c r="B21" t="str">
        <f>[2]npv!B21</f>
        <v>AltaGas</v>
      </c>
      <c r="C21" t="str">
        <f>[2]npv!C21</f>
        <v>Dividend</v>
      </c>
      <c r="D21">
        <f>[2]npv!D21</f>
        <v>5</v>
      </c>
      <c r="E21">
        <f>[2]npv!E21</f>
        <v>6</v>
      </c>
      <c r="F21">
        <f>[2]npv!F21</f>
        <v>0</v>
      </c>
      <c r="G21">
        <f>[2]npv!G21</f>
        <v>3</v>
      </c>
      <c r="H21">
        <f>[2]npv!H21</f>
        <v>-3</v>
      </c>
      <c r="I21">
        <f>[2]npv!I21</f>
        <v>0</v>
      </c>
      <c r="J21">
        <f>[2]npv!J21</f>
        <v>6</v>
      </c>
      <c r="K21">
        <f>[2]npv!K21</f>
        <v>4</v>
      </c>
      <c r="L21">
        <f>[2]npv!L21</f>
        <v>2</v>
      </c>
      <c r="M21">
        <f>[2]npv!M21</f>
        <v>100</v>
      </c>
      <c r="N21">
        <f>[2]npv!N21</f>
        <v>0.76</v>
      </c>
      <c r="O21">
        <f>[2]npv!O21</f>
        <v>10</v>
      </c>
      <c r="P21">
        <f>[2]npv!P21</f>
        <v>19.272526424083001</v>
      </c>
      <c r="Q21">
        <f>[2]npv!Q21</f>
        <v>10.7143164074824</v>
      </c>
      <c r="R21">
        <f>[2]npv!R21</f>
        <v>7.3914025728896604</v>
      </c>
      <c r="S21">
        <f>[2]npv!S21</f>
        <v>12.284905262084701</v>
      </c>
    </row>
    <row r="22" spans="1:19">
      <c r="A22" t="str">
        <f>[2]npv!A22</f>
        <v>AQN</v>
      </c>
      <c r="B22" t="str">
        <f>[2]npv!B22</f>
        <v>Algonquin</v>
      </c>
      <c r="C22" t="str">
        <f>[2]npv!C22</f>
        <v>Dividend</v>
      </c>
      <c r="D22">
        <f>[2]npv!D22</f>
        <v>9</v>
      </c>
      <c r="E22">
        <f>[2]npv!E22</f>
        <v>8</v>
      </c>
      <c r="F22">
        <f>[2]npv!F22</f>
        <v>7</v>
      </c>
      <c r="G22">
        <f>[2]npv!G22</f>
        <v>6</v>
      </c>
      <c r="H22">
        <f>[2]npv!H22</f>
        <v>5</v>
      </c>
      <c r="I22">
        <f>[2]npv!I22</f>
        <v>4</v>
      </c>
      <c r="J22">
        <f>[2]npv!J22</f>
        <v>6</v>
      </c>
      <c r="K22">
        <f>[2]npv!K22</f>
        <v>4</v>
      </c>
      <c r="L22">
        <f>[2]npv!L22</f>
        <v>2</v>
      </c>
      <c r="M22">
        <f>[2]npv!M22</f>
        <v>100</v>
      </c>
      <c r="N22">
        <f>[2]npv!N22</f>
        <v>0.61</v>
      </c>
      <c r="O22">
        <f>[2]npv!O22</f>
        <v>10</v>
      </c>
      <c r="P22">
        <f>[2]npv!P22</f>
        <v>19.8161914529467</v>
      </c>
      <c r="Q22">
        <f>[2]npv!Q22</f>
        <v>12.840685535595201</v>
      </c>
      <c r="R22">
        <f>[2]npv!R22</f>
        <v>9.3637307021371594</v>
      </c>
      <c r="S22">
        <f>[2]npv!S22</f>
        <v>13.890250860763199</v>
      </c>
    </row>
    <row r="23" spans="1:19">
      <c r="A23" t="str">
        <f>[2]npv!A23</f>
        <v>AY</v>
      </c>
      <c r="B23" t="str">
        <f>[2]npv!B23</f>
        <v>Atlantica</v>
      </c>
      <c r="C23" t="str">
        <f>[2]npv!C23</f>
        <v>Dividend</v>
      </c>
      <c r="D23">
        <f>[2]npv!D23</f>
        <v>4</v>
      </c>
      <c r="E23">
        <f>[2]npv!E23</f>
        <v>3</v>
      </c>
      <c r="F23">
        <f>[2]npv!F23</f>
        <v>2</v>
      </c>
      <c r="G23">
        <f>[2]npv!G23</f>
        <v>1</v>
      </c>
      <c r="H23">
        <f>[2]npv!H23</f>
        <v>0</v>
      </c>
      <c r="I23">
        <f>[2]npv!I23</f>
        <v>-1</v>
      </c>
      <c r="J23">
        <f>[2]npv!J23</f>
        <v>6</v>
      </c>
      <c r="K23">
        <f>[2]npv!K23</f>
        <v>4</v>
      </c>
      <c r="L23">
        <f>[2]npv!L23</f>
        <v>2</v>
      </c>
      <c r="M23">
        <f>[2]npv!M23</f>
        <v>100</v>
      </c>
      <c r="N23">
        <f>[2]npv!N23</f>
        <v>1.67</v>
      </c>
      <c r="O23">
        <f>[2]npv!O23</f>
        <v>10</v>
      </c>
      <c r="P23">
        <f>[2]npv!P23</f>
        <v>36.345314058533702</v>
      </c>
      <c r="Q23">
        <f>[2]npv!Q23</f>
        <v>24.109208968623101</v>
      </c>
      <c r="R23">
        <f>[2]npv!R23</f>
        <v>17.959193438724299</v>
      </c>
      <c r="S23">
        <f>[2]npv!S23</f>
        <v>25.9350358366266</v>
      </c>
    </row>
    <row r="24" spans="1:19">
      <c r="A24" t="str">
        <f>[2]npv!A24</f>
        <v>BEPC</v>
      </c>
      <c r="B24" t="str">
        <f>[2]npv!B24</f>
        <v>Brookfield Renewable</v>
      </c>
      <c r="C24" t="str">
        <f>[2]npv!C24</f>
        <v>Dividend</v>
      </c>
      <c r="D24">
        <f>[2]npv!D24</f>
        <v>6</v>
      </c>
      <c r="E24">
        <f>[2]npv!E24</f>
        <v>5</v>
      </c>
      <c r="F24">
        <f>[2]npv!F24</f>
        <v>4</v>
      </c>
      <c r="G24">
        <f>[2]npv!G24</f>
        <v>3</v>
      </c>
      <c r="H24">
        <f>[2]npv!H24</f>
        <v>2</v>
      </c>
      <c r="I24">
        <f>[2]npv!I24</f>
        <v>1</v>
      </c>
      <c r="J24">
        <f>[2]npv!J24</f>
        <v>6</v>
      </c>
      <c r="K24">
        <f>[2]npv!K24</f>
        <v>4</v>
      </c>
      <c r="L24">
        <f>[2]npv!L24</f>
        <v>2</v>
      </c>
      <c r="M24">
        <f>[2]npv!M24</f>
        <v>100</v>
      </c>
      <c r="N24">
        <f>[2]npv!N24</f>
        <v>1.23</v>
      </c>
      <c r="O24">
        <f>[2]npv!O24</f>
        <v>10</v>
      </c>
      <c r="P24">
        <f>[2]npv!P24</f>
        <v>31.428422289215501</v>
      </c>
      <c r="Q24">
        <f>[2]npv!Q24</f>
        <v>20.638145014370298</v>
      </c>
      <c r="R24">
        <f>[2]npv!R24</f>
        <v>15.234952269301299</v>
      </c>
      <c r="S24">
        <f>[2]npv!S24</f>
        <v>22.2542703733032</v>
      </c>
    </row>
    <row r="25" spans="1:19">
      <c r="A25" t="str">
        <f>[2]npv!A25</f>
        <v>BIPC</v>
      </c>
      <c r="B25" t="str">
        <f>[2]npv!B25</f>
        <v>Brookfield Infrastructure</v>
      </c>
      <c r="C25" t="str">
        <f>[2]npv!C25</f>
        <v>Dividend</v>
      </c>
      <c r="D25">
        <f>[2]npv!D25</f>
        <v>9</v>
      </c>
      <c r="E25">
        <f>[2]npv!E25</f>
        <v>8</v>
      </c>
      <c r="F25">
        <f>[2]npv!F25</f>
        <v>7</v>
      </c>
      <c r="G25">
        <f>[2]npv!G25</f>
        <v>6</v>
      </c>
      <c r="H25">
        <f>[2]npv!H25</f>
        <v>5</v>
      </c>
      <c r="I25">
        <f>[2]npv!I25</f>
        <v>4</v>
      </c>
      <c r="J25">
        <f>[2]npv!J25</f>
        <v>6</v>
      </c>
      <c r="K25">
        <f>[2]npv!K25</f>
        <v>4</v>
      </c>
      <c r="L25">
        <f>[2]npv!L25</f>
        <v>2</v>
      </c>
      <c r="M25">
        <f>[2]npv!M25</f>
        <v>100</v>
      </c>
      <c r="N25">
        <f>[2]npv!N25</f>
        <v>2.0699999999999998</v>
      </c>
      <c r="O25">
        <f>[2]npv!O25</f>
        <v>10</v>
      </c>
      <c r="P25">
        <f>[2]npv!P25</f>
        <v>67.245108700983195</v>
      </c>
      <c r="Q25">
        <f>[2]npv!Q25</f>
        <v>43.574129604397001</v>
      </c>
      <c r="R25">
        <f>[2]npv!R25</f>
        <v>31.7752828744654</v>
      </c>
      <c r="S25">
        <f>[2]npv!S25</f>
        <v>47.1357693143934</v>
      </c>
    </row>
    <row r="26" spans="1:19">
      <c r="A26" t="str">
        <f>[2]npv!A26</f>
        <v>BP.L</v>
      </c>
      <c r="B26" t="str">
        <f>[2]npv!B26</f>
        <v>BP</v>
      </c>
      <c r="C26" t="str">
        <f>[2]npv!C26</f>
        <v>Dividend</v>
      </c>
      <c r="D26">
        <f>[2]npv!D26</f>
        <v>5</v>
      </c>
      <c r="E26">
        <f>[2]npv!E26</f>
        <v>5</v>
      </c>
      <c r="F26">
        <f>[2]npv!F26</f>
        <v>4</v>
      </c>
      <c r="G26">
        <f>[2]npv!G26</f>
        <v>4</v>
      </c>
      <c r="H26">
        <f>[2]npv!H26</f>
        <v>3</v>
      </c>
      <c r="I26">
        <f>[2]npv!I26</f>
        <v>3</v>
      </c>
      <c r="J26">
        <f>[2]npv!J26</f>
        <v>6</v>
      </c>
      <c r="K26">
        <f>[2]npv!K26</f>
        <v>4</v>
      </c>
      <c r="L26">
        <f>[2]npv!L26</f>
        <v>2</v>
      </c>
      <c r="M26">
        <f>[2]npv!M26</f>
        <v>100</v>
      </c>
      <c r="N26">
        <f>[2]npv!N26</f>
        <v>0.22</v>
      </c>
      <c r="O26">
        <f>[2]npv!O26</f>
        <v>10</v>
      </c>
      <c r="P26">
        <f>[2]npv!P26</f>
        <v>5.3798913649756503</v>
      </c>
      <c r="Q26">
        <f>[2]npv!Q26</f>
        <v>3.8133333333333299</v>
      </c>
      <c r="R26">
        <f>[2]npv!R26</f>
        <v>3.01323324666114</v>
      </c>
      <c r="S26">
        <f>[2]npv!S26</f>
        <v>4.0432707168243702</v>
      </c>
    </row>
    <row r="27" spans="1:19">
      <c r="A27" t="str">
        <f>[2]npv!A27</f>
        <v>BTB-UN.TO</v>
      </c>
      <c r="B27" t="str">
        <f>[2]npv!B27</f>
        <v>BTB REIT</v>
      </c>
      <c r="C27" t="str">
        <f>[2]npv!C27</f>
        <v>Dividend</v>
      </c>
      <c r="D27">
        <f>[2]npv!D27</f>
        <v>-4</v>
      </c>
      <c r="E27">
        <f>[2]npv!E27</f>
        <v>-2</v>
      </c>
      <c r="F27">
        <f>[2]npv!F27</f>
        <v>-5</v>
      </c>
      <c r="G27">
        <f>[2]npv!G27</f>
        <v>-3</v>
      </c>
      <c r="H27">
        <f>[2]npv!H27</f>
        <v>-6</v>
      </c>
      <c r="I27">
        <f>[2]npv!I27</f>
        <v>-4</v>
      </c>
      <c r="J27">
        <f>[2]npv!J27</f>
        <v>6</v>
      </c>
      <c r="K27">
        <f>[2]npv!K27</f>
        <v>4</v>
      </c>
      <c r="L27">
        <f>[2]npv!L27</f>
        <v>2</v>
      </c>
      <c r="M27">
        <f>[2]npv!M27</f>
        <v>100</v>
      </c>
      <c r="N27">
        <f>[2]npv!N27</f>
        <v>0.27</v>
      </c>
      <c r="O27">
        <f>[2]npv!O27</f>
        <v>10</v>
      </c>
      <c r="P27">
        <f>[2]npv!P27</f>
        <v>3.4370169928451202</v>
      </c>
      <c r="Q27">
        <f>[2]npv!Q27</f>
        <v>2.5391801215310399</v>
      </c>
      <c r="R27">
        <f>[2]npv!R27</f>
        <v>2.0741689054229102</v>
      </c>
      <c r="S27">
        <f>[2]npv!S27</f>
        <v>2.6690278180928302</v>
      </c>
    </row>
    <row r="28" spans="1:19">
      <c r="A28" t="str">
        <f>[2]npv!A28</f>
        <v>CVX</v>
      </c>
      <c r="B28" t="str">
        <f>[2]npv!B28</f>
        <v>Chevron</v>
      </c>
      <c r="C28" t="str">
        <f>[2]npv!C28</f>
        <v>Dividend</v>
      </c>
      <c r="D28">
        <f>[2]npv!D28</f>
        <v>9</v>
      </c>
      <c r="E28">
        <f>[2]npv!E28</f>
        <v>9</v>
      </c>
      <c r="F28">
        <f>[2]npv!F28</f>
        <v>7</v>
      </c>
      <c r="G28">
        <f>[2]npv!G28</f>
        <v>7</v>
      </c>
      <c r="H28">
        <f>[2]npv!H28</f>
        <v>5</v>
      </c>
      <c r="I28">
        <f>[2]npv!I28</f>
        <v>5</v>
      </c>
      <c r="J28">
        <f>[2]npv!J28</f>
        <v>6</v>
      </c>
      <c r="K28">
        <f>[2]npv!K28</f>
        <v>4</v>
      </c>
      <c r="L28">
        <f>[2]npv!L28</f>
        <v>2</v>
      </c>
      <c r="M28">
        <f>[2]npv!M28</f>
        <v>100</v>
      </c>
      <c r="N28">
        <f>[2]npv!N28</f>
        <v>5.31</v>
      </c>
      <c r="O28">
        <f>[2]npv!O28</f>
        <v>10</v>
      </c>
      <c r="P28">
        <f>[2]npv!P28</f>
        <v>178.949669781957</v>
      </c>
      <c r="Q28">
        <f>[2]npv!Q28</f>
        <v>115.55761780398301</v>
      </c>
      <c r="R28">
        <f>[2]npv!R28</f>
        <v>83.998478536222194</v>
      </c>
      <c r="S28">
        <f>[2]npv!S28</f>
        <v>125.107491617047</v>
      </c>
    </row>
    <row r="29" spans="1:19">
      <c r="A29" t="str">
        <f>[2]npv!A29</f>
        <v>ENB</v>
      </c>
      <c r="B29" t="str">
        <f>[2]npv!B29</f>
        <v>Enbridge</v>
      </c>
      <c r="C29" t="str">
        <f>[2]npv!C29</f>
        <v>Dividend</v>
      </c>
      <c r="D29">
        <f>[2]npv!D29</f>
        <v>10</v>
      </c>
      <c r="E29">
        <f>[2]npv!E29</f>
        <v>8</v>
      </c>
      <c r="F29">
        <f>[2]npv!F29</f>
        <v>8</v>
      </c>
      <c r="G29">
        <f>[2]npv!G29</f>
        <v>6</v>
      </c>
      <c r="H29">
        <f>[2]npv!H29</f>
        <v>6</v>
      </c>
      <c r="I29">
        <f>[2]npv!I29</f>
        <v>4</v>
      </c>
      <c r="J29">
        <f>[2]npv!J29</f>
        <v>6</v>
      </c>
      <c r="K29">
        <f>[2]npv!K29</f>
        <v>4</v>
      </c>
      <c r="L29">
        <f>[2]npv!L29</f>
        <v>2</v>
      </c>
      <c r="M29">
        <f>[2]npv!M29</f>
        <v>100</v>
      </c>
      <c r="N29">
        <f>[2]npv!N29</f>
        <v>2.64</v>
      </c>
      <c r="O29">
        <f>[2]npv!O29</f>
        <v>10</v>
      </c>
      <c r="P29">
        <f>[2]npv!P29</f>
        <v>89.524324111194503</v>
      </c>
      <c r="Q29">
        <f>[2]npv!Q29</f>
        <v>57.978525653144402</v>
      </c>
      <c r="R29">
        <f>[2]npv!R29</f>
        <v>42.255958276558999</v>
      </c>
      <c r="S29">
        <f>[2]npv!S29</f>
        <v>62.7254949775838</v>
      </c>
    </row>
    <row r="30" spans="1:19">
      <c r="A30" t="str">
        <f>[2]npv!A30</f>
        <v>FTS</v>
      </c>
      <c r="B30" t="str">
        <f>[2]npv!B30</f>
        <v>Fortis</v>
      </c>
      <c r="C30" t="str">
        <f>[2]npv!C30</f>
        <v>Dividend</v>
      </c>
      <c r="D30">
        <f>[2]npv!D30</f>
        <v>8</v>
      </c>
      <c r="E30">
        <f>[2]npv!E30</f>
        <v>8</v>
      </c>
      <c r="F30">
        <f>[2]npv!F30</f>
        <v>6</v>
      </c>
      <c r="G30">
        <f>[2]npv!G30</f>
        <v>7</v>
      </c>
      <c r="H30">
        <f>[2]npv!H30</f>
        <v>4</v>
      </c>
      <c r="I30">
        <f>[2]npv!I30</f>
        <v>3</v>
      </c>
      <c r="J30">
        <f>[2]npv!J30</f>
        <v>6</v>
      </c>
      <c r="K30">
        <f>[2]npv!K30</f>
        <v>4</v>
      </c>
      <c r="L30">
        <f>[2]npv!L30</f>
        <v>2</v>
      </c>
      <c r="M30">
        <f>[2]npv!M30</f>
        <v>100</v>
      </c>
      <c r="N30">
        <f>[2]npv!N30</f>
        <v>1.62</v>
      </c>
      <c r="O30">
        <f>[2]npv!O30</f>
        <v>10</v>
      </c>
      <c r="P30">
        <f>[2]npv!P30</f>
        <v>50.398404541677301</v>
      </c>
      <c r="Q30">
        <f>[2]npv!Q30</f>
        <v>33.777303496916602</v>
      </c>
      <c r="R30">
        <f>[2]npv!R30</f>
        <v>23.144355136701702</v>
      </c>
      <c r="S30">
        <f>[2]npv!S30</f>
        <v>35.573749302280298</v>
      </c>
    </row>
    <row r="31" spans="1:19">
      <c r="A31" t="str">
        <f>[2]npv!A31</f>
        <v>GLEN.L</v>
      </c>
      <c r="B31" t="str">
        <f>[2]npv!B31</f>
        <v>Glencore</v>
      </c>
      <c r="C31" t="str">
        <f>[2]npv!C31</f>
        <v>Dividend</v>
      </c>
      <c r="D31">
        <f>[2]npv!D31</f>
        <v>11</v>
      </c>
      <c r="E31">
        <f>[2]npv!E31</f>
        <v>9</v>
      </c>
      <c r="F31">
        <f>[2]npv!F31</f>
        <v>9</v>
      </c>
      <c r="G31">
        <f>[2]npv!G31</f>
        <v>7</v>
      </c>
      <c r="H31">
        <f>[2]npv!H31</f>
        <v>7</v>
      </c>
      <c r="I31">
        <f>[2]npv!I31</f>
        <v>5</v>
      </c>
      <c r="J31">
        <f>[2]npv!J31</f>
        <v>6</v>
      </c>
      <c r="K31">
        <f>[2]npv!K31</f>
        <v>4</v>
      </c>
      <c r="L31">
        <f>[2]npv!L31</f>
        <v>2</v>
      </c>
      <c r="M31">
        <f>[2]npv!M31</f>
        <v>100</v>
      </c>
      <c r="N31">
        <f>[2]npv!N31</f>
        <v>0.26</v>
      </c>
      <c r="O31">
        <f>[2]npv!O31</f>
        <v>10</v>
      </c>
      <c r="P31">
        <f>[2]npv!P31</f>
        <v>9.5465666077298401</v>
      </c>
      <c r="Q31">
        <f>[2]npv!Q31</f>
        <v>6.1585073978596698</v>
      </c>
      <c r="R31">
        <f>[2]npv!R31</f>
        <v>4.4720445838312699</v>
      </c>
      <c r="S31">
        <f>[2]npv!S31</f>
        <v>6.6689863166121999</v>
      </c>
    </row>
    <row r="32" spans="1:19">
      <c r="A32" t="str">
        <f>[2]npv!A32</f>
        <v>GMRE</v>
      </c>
      <c r="B32" t="str">
        <f>[2]npv!B32</f>
        <v>Global Medical REIT</v>
      </c>
      <c r="C32" t="str">
        <f>[2]npv!C32</f>
        <v>Dividend</v>
      </c>
      <c r="D32">
        <f>[2]npv!D32</f>
        <v>4</v>
      </c>
      <c r="E32">
        <f>[2]npv!E32</f>
        <v>3</v>
      </c>
      <c r="F32">
        <f>[2]npv!F32</f>
        <v>2</v>
      </c>
      <c r="G32">
        <f>[2]npv!G32</f>
        <v>1</v>
      </c>
      <c r="H32">
        <f>[2]npv!H32</f>
        <v>0</v>
      </c>
      <c r="I32">
        <f>[2]npv!I32</f>
        <v>-1</v>
      </c>
      <c r="J32">
        <f>[2]npv!J32</f>
        <v>6</v>
      </c>
      <c r="K32">
        <f>[2]npv!K32</f>
        <v>4</v>
      </c>
      <c r="L32">
        <f>[2]npv!L32</f>
        <v>2</v>
      </c>
      <c r="M32">
        <f>[2]npv!M32</f>
        <v>100</v>
      </c>
      <c r="N32">
        <f>[2]npv!N32</f>
        <v>0.8</v>
      </c>
      <c r="O32">
        <f>[2]npv!O32</f>
        <v>10</v>
      </c>
      <c r="P32">
        <f>[2]npv!P32</f>
        <v>17.4109288903155</v>
      </c>
      <c r="Q32">
        <f>[2]npv!Q32</f>
        <v>11.549321661615799</v>
      </c>
      <c r="R32">
        <f>[2]npv!R32</f>
        <v>8.6032064377122701</v>
      </c>
      <c r="S32">
        <f>[2]npv!S32</f>
        <v>12.423969263054699</v>
      </c>
    </row>
    <row r="33" spans="1:19">
      <c r="A33" t="str">
        <f>[2]npv!A33</f>
        <v>RIO</v>
      </c>
      <c r="B33" t="str">
        <f>[2]npv!B33</f>
        <v>Rio Tinto</v>
      </c>
      <c r="C33" t="str">
        <f>[2]npv!C33</f>
        <v>Dividend</v>
      </c>
      <c r="D33">
        <f>[2]npv!D33</f>
        <v>10</v>
      </c>
      <c r="E33">
        <f>[2]npv!E33</f>
        <v>9</v>
      </c>
      <c r="F33">
        <f>[2]npv!F33</f>
        <v>7</v>
      </c>
      <c r="G33">
        <f>[2]npv!G33</f>
        <v>6</v>
      </c>
      <c r="H33">
        <f>[2]npv!H33</f>
        <v>4</v>
      </c>
      <c r="I33">
        <f>[2]npv!I33</f>
        <v>3</v>
      </c>
      <c r="J33">
        <f>[2]npv!J33</f>
        <v>6</v>
      </c>
      <c r="K33">
        <f>[2]npv!K33</f>
        <v>4</v>
      </c>
      <c r="L33">
        <f>[2]npv!L33</f>
        <v>2</v>
      </c>
      <c r="M33">
        <f>[2]npv!M33</f>
        <v>100</v>
      </c>
      <c r="N33">
        <f>[2]npv!N33</f>
        <v>7.82</v>
      </c>
      <c r="O33">
        <f>[2]npv!O33</f>
        <v>10</v>
      </c>
      <c r="P33">
        <f>[2]npv!P33</f>
        <v>275.126643297008</v>
      </c>
      <c r="Q33">
        <f>[2]npv!Q33</f>
        <v>164.61337850550001</v>
      </c>
      <c r="R33">
        <f>[2]npv!R33</f>
        <v>111.721516770992</v>
      </c>
      <c r="S33">
        <f>[2]npv!S33</f>
        <v>181.89979942260001</v>
      </c>
    </row>
    <row r="34" spans="1:19">
      <c r="A34" t="str">
        <f>[2]npv!A34</f>
        <v>SHEL</v>
      </c>
      <c r="B34" t="str">
        <f>[2]npv!B34</f>
        <v>Shell</v>
      </c>
      <c r="C34" t="str">
        <f>[2]npv!C34</f>
        <v>Dividend</v>
      </c>
      <c r="D34">
        <f>[2]npv!D34</f>
        <v>6</v>
      </c>
      <c r="E34">
        <f>[2]npv!E34</f>
        <v>6</v>
      </c>
      <c r="F34">
        <f>[2]npv!F34</f>
        <v>4</v>
      </c>
      <c r="G34">
        <f>[2]npv!G34</f>
        <v>4</v>
      </c>
      <c r="H34">
        <f>[2]npv!H34</f>
        <v>2</v>
      </c>
      <c r="I34">
        <f>[2]npv!I34</f>
        <v>2</v>
      </c>
      <c r="J34">
        <f>[2]npv!J34</f>
        <v>6</v>
      </c>
      <c r="K34">
        <f>[2]npv!K34</f>
        <v>4</v>
      </c>
      <c r="L34">
        <f>[2]npv!L34</f>
        <v>2</v>
      </c>
      <c r="M34">
        <f>[2]npv!M34</f>
        <v>100</v>
      </c>
      <c r="N34">
        <f>[2]npv!N34</f>
        <v>0.89</v>
      </c>
      <c r="O34">
        <f>[2]npv!O34</f>
        <v>10</v>
      </c>
      <c r="P34">
        <f>[2]npv!P34</f>
        <v>23.584999999999901</v>
      </c>
      <c r="Q34">
        <f>[2]npv!Q34</f>
        <v>15.4266666666666</v>
      </c>
      <c r="R34">
        <f>[2]npv!R34</f>
        <v>11.347499999999901</v>
      </c>
      <c r="S34">
        <f>[2]npv!S34</f>
        <v>16.650416666666601</v>
      </c>
    </row>
    <row r="35" spans="1:19">
      <c r="A35" t="str">
        <f>[2]npv!A35</f>
        <v>T</v>
      </c>
      <c r="B35" t="str">
        <f>[2]npv!B35</f>
        <v>AT&amp;T</v>
      </c>
      <c r="C35" t="str">
        <f>[2]npv!C35</f>
        <v>Dividend</v>
      </c>
      <c r="D35">
        <f>[2]npv!D35</f>
        <v>2</v>
      </c>
      <c r="E35">
        <f>[2]npv!E35</f>
        <v>2</v>
      </c>
      <c r="F35">
        <f>[2]npv!F35</f>
        <v>1</v>
      </c>
      <c r="G35">
        <f>[2]npv!G35</f>
        <v>0</v>
      </c>
      <c r="H35">
        <f>[2]npv!H35</f>
        <v>0</v>
      </c>
      <c r="I35">
        <f>[2]npv!I35</f>
        <v>-1</v>
      </c>
      <c r="J35">
        <f>[2]npv!J35</f>
        <v>6</v>
      </c>
      <c r="K35">
        <f>[2]npv!K35</f>
        <v>4</v>
      </c>
      <c r="L35">
        <f>[2]npv!L35</f>
        <v>2</v>
      </c>
      <c r="M35">
        <f>[2]npv!M35</f>
        <v>100</v>
      </c>
      <c r="N35">
        <f>[2]npv!N35</f>
        <v>2.08</v>
      </c>
      <c r="O35">
        <f>[2]npv!O35</f>
        <v>10</v>
      </c>
      <c r="P35">
        <f>[2]npv!P35</f>
        <v>39.9612883885572</v>
      </c>
      <c r="Q35">
        <f>[2]npv!Q35</f>
        <v>27.863983099577101</v>
      </c>
      <c r="R35">
        <f>[2]npv!R35</f>
        <v>22.368336738051902</v>
      </c>
      <c r="S35">
        <f>[2]npv!S35</f>
        <v>29.844480777813601</v>
      </c>
    </row>
    <row r="36" spans="1:19">
      <c r="A36" t="str">
        <f>[2]npv!A36</f>
        <v>TRP</v>
      </c>
      <c r="B36" t="str">
        <f>[2]npv!B36</f>
        <v>TC Energy</v>
      </c>
      <c r="C36" t="str">
        <f>[2]npv!C36</f>
        <v>Dividend</v>
      </c>
      <c r="D36">
        <f>[2]npv!D36</f>
        <v>6</v>
      </c>
      <c r="E36">
        <f>[2]npv!E36</f>
        <v>6</v>
      </c>
      <c r="F36">
        <f>[2]npv!F36</f>
        <v>4</v>
      </c>
      <c r="G36">
        <f>[2]npv!G36</f>
        <v>5</v>
      </c>
      <c r="H36">
        <f>[2]npv!H36</f>
        <v>2</v>
      </c>
      <c r="I36">
        <f>[2]npv!I36</f>
        <v>1</v>
      </c>
      <c r="J36">
        <f>[2]npv!J36</f>
        <v>6</v>
      </c>
      <c r="K36">
        <f>[2]npv!K36</f>
        <v>4</v>
      </c>
      <c r="L36">
        <f>[2]npv!L36</f>
        <v>2</v>
      </c>
      <c r="M36">
        <f>[2]npv!M36</f>
        <v>100</v>
      </c>
      <c r="N36">
        <f>[2]npv!N36</f>
        <v>2.75</v>
      </c>
      <c r="O36">
        <f>[2]npv!O36</f>
        <v>10</v>
      </c>
      <c r="P36">
        <f>[2]npv!P36</f>
        <v>72.874999999999901</v>
      </c>
      <c r="Q36">
        <f>[2]npv!Q36</f>
        <v>49.247504670096397</v>
      </c>
      <c r="R36">
        <f>[2]npv!R36</f>
        <v>34.061885154942097</v>
      </c>
      <c r="S36">
        <f>[2]npv!S36</f>
        <v>51.780067414521199</v>
      </c>
    </row>
    <row r="37" spans="1:19">
      <c r="A37" t="str">
        <f>[2]npv!A37</f>
        <v>TU</v>
      </c>
      <c r="B37" t="str">
        <f>[2]npv!B37</f>
        <v>TELUS</v>
      </c>
      <c r="C37" t="str">
        <f>[2]npv!C37</f>
        <v>Dividend</v>
      </c>
      <c r="D37">
        <f>[2]npv!D37</f>
        <v>7</v>
      </c>
      <c r="E37">
        <f>[2]npv!E37</f>
        <v>7</v>
      </c>
      <c r="F37">
        <f>[2]npv!F37</f>
        <v>5</v>
      </c>
      <c r="G37">
        <f>[2]npv!G37</f>
        <v>6</v>
      </c>
      <c r="H37">
        <f>[2]npv!H37</f>
        <v>3</v>
      </c>
      <c r="I37">
        <f>[2]npv!I37</f>
        <v>2</v>
      </c>
      <c r="J37">
        <f>[2]npv!J37</f>
        <v>6</v>
      </c>
      <c r="K37">
        <f>[2]npv!K37</f>
        <v>4</v>
      </c>
      <c r="L37">
        <f>[2]npv!L37</f>
        <v>2</v>
      </c>
      <c r="M37">
        <f>[2]npv!M37</f>
        <v>100</v>
      </c>
      <c r="N37">
        <f>[2]npv!N37</f>
        <v>1.01</v>
      </c>
      <c r="O37">
        <f>[2]npv!O37</f>
        <v>10</v>
      </c>
      <c r="P37">
        <f>[2]npv!P37</f>
        <v>29.001609602826999</v>
      </c>
      <c r="Q37">
        <f>[2]npv!Q37</f>
        <v>19.515656360791301</v>
      </c>
      <c r="R37">
        <f>[2]npv!R37</f>
        <v>13.433361090866301</v>
      </c>
      <c r="S37">
        <f>[2]npv!S37</f>
        <v>20.536753752424499</v>
      </c>
    </row>
    <row r="38" spans="1:19">
      <c r="A38" t="str">
        <f>[2]npv!A38</f>
        <v>XOM</v>
      </c>
      <c r="B38" t="str">
        <f>[2]npv!B38</f>
        <v>Exxon Mobil</v>
      </c>
      <c r="C38" t="str">
        <f>[2]npv!C38</f>
        <v>Dividend</v>
      </c>
      <c r="D38">
        <f>[2]npv!D38</f>
        <v>9</v>
      </c>
      <c r="E38">
        <f>[2]npv!E38</f>
        <v>9</v>
      </c>
      <c r="F38">
        <f>[2]npv!F38</f>
        <v>7</v>
      </c>
      <c r="G38">
        <f>[2]npv!G38</f>
        <v>7</v>
      </c>
      <c r="H38">
        <f>[2]npv!H38</f>
        <v>5</v>
      </c>
      <c r="I38">
        <f>[2]npv!I38</f>
        <v>5</v>
      </c>
      <c r="J38">
        <f>[2]npv!J38</f>
        <v>6</v>
      </c>
      <c r="K38">
        <f>[2]npv!K38</f>
        <v>4</v>
      </c>
      <c r="L38">
        <f>[2]npv!L38</f>
        <v>2</v>
      </c>
      <c r="M38">
        <f>[2]npv!M38</f>
        <v>100</v>
      </c>
      <c r="N38">
        <f>[2]npv!N38</f>
        <v>3.49</v>
      </c>
      <c r="O38">
        <f>[2]npv!O38</f>
        <v>10</v>
      </c>
      <c r="P38">
        <f>[2]npv!P38</f>
        <v>117.614754715448</v>
      </c>
      <c r="Q38">
        <f>[2]npv!Q38</f>
        <v>75.950298707326198</v>
      </c>
      <c r="R38">
        <f>[2]npv!R38</f>
        <v>55.208039565238302</v>
      </c>
      <c r="S38">
        <f>[2]npv!S38</f>
        <v>82.226957767136497</v>
      </c>
    </row>
    <row r="39" spans="1:19">
      <c r="A39" t="str">
        <f>[2]npv!A39</f>
        <v>BK</v>
      </c>
      <c r="B39" t="str">
        <f>[2]npv!B39</f>
        <v>Bank of New York Mellon Corporation</v>
      </c>
      <c r="C39" t="str">
        <f>[2]npv!C39</f>
        <v>Dividend</v>
      </c>
      <c r="D39">
        <f>[2]npv!D39</f>
        <v>12</v>
      </c>
      <c r="E39">
        <f>[2]npv!E39</f>
        <v>10</v>
      </c>
      <c r="F39">
        <f>[2]npv!F39</f>
        <v>10</v>
      </c>
      <c r="G39">
        <f>[2]npv!G39</f>
        <v>8</v>
      </c>
      <c r="H39">
        <f>[2]npv!H39</f>
        <v>8</v>
      </c>
      <c r="I39">
        <f>[2]npv!I39</f>
        <v>6</v>
      </c>
      <c r="J39">
        <f>[2]npv!J39</f>
        <v>6</v>
      </c>
      <c r="K39">
        <f>[2]npv!K39</f>
        <v>4</v>
      </c>
      <c r="L39">
        <f>[2]npv!L39</f>
        <v>2</v>
      </c>
      <c r="M39">
        <f>[2]npv!M39</f>
        <v>100</v>
      </c>
      <c r="N39">
        <f>[2]npv!N39</f>
        <v>1.3</v>
      </c>
      <c r="O39">
        <f>[2]npv!O39</f>
        <v>10</v>
      </c>
      <c r="P39">
        <f>[2]npv!P39</f>
        <v>51.6738414936883</v>
      </c>
      <c r="Q39">
        <f>[2]npv!Q39</f>
        <v>33.211929971996398</v>
      </c>
      <c r="R39">
        <f>[2]npv!R39</f>
        <v>24.0330736179375</v>
      </c>
      <c r="S39">
        <f>[2]npv!S39</f>
        <v>35.996846522286297</v>
      </c>
    </row>
    <row r="40" spans="1:19">
      <c r="A40" t="str">
        <f>[2]npv!A40</f>
        <v>BLK</v>
      </c>
      <c r="B40" t="str">
        <f>[2]npv!B40</f>
        <v>BlackRock</v>
      </c>
      <c r="C40" t="str">
        <f>[2]npv!C40</f>
        <v>Dividend</v>
      </c>
      <c r="D40">
        <f>[2]npv!D40</f>
        <v>10</v>
      </c>
      <c r="E40">
        <f>[2]npv!E40</f>
        <v>8</v>
      </c>
      <c r="F40">
        <f>[2]npv!F40</f>
        <v>8</v>
      </c>
      <c r="G40">
        <f>[2]npv!G40</f>
        <v>6</v>
      </c>
      <c r="H40">
        <f>[2]npv!H40</f>
        <v>6</v>
      </c>
      <c r="I40">
        <f>[2]npv!I40</f>
        <v>4</v>
      </c>
      <c r="J40">
        <f>[2]npv!J40</f>
        <v>6</v>
      </c>
      <c r="K40">
        <f>[2]npv!K40</f>
        <v>4</v>
      </c>
      <c r="L40">
        <f>[2]npv!L40</f>
        <v>2</v>
      </c>
      <c r="M40">
        <f>[2]npv!M40</f>
        <v>100</v>
      </c>
      <c r="N40">
        <f>[2]npv!N40</f>
        <v>16.52</v>
      </c>
      <c r="O40">
        <f>[2]npv!O40</f>
        <v>10</v>
      </c>
      <c r="P40">
        <f>[2]npv!P40</f>
        <v>560.20524027156603</v>
      </c>
      <c r="Q40">
        <f>[2]npv!Q40</f>
        <v>362.8050165871</v>
      </c>
      <c r="R40">
        <f>[2]npv!R40</f>
        <v>264.41986012452799</v>
      </c>
      <c r="S40">
        <f>[2]npv!S40</f>
        <v>392.50953675366799</v>
      </c>
    </row>
    <row r="41" spans="1:19">
      <c r="A41" t="str">
        <f>[2]npv!A41</f>
        <v>BMO</v>
      </c>
      <c r="B41" t="str">
        <f>[2]npv!B41</f>
        <v>Bank of Montreal</v>
      </c>
      <c r="C41" t="str">
        <f>[2]npv!C41</f>
        <v>Dividend</v>
      </c>
      <c r="D41">
        <f>[2]npv!D41</f>
        <v>5</v>
      </c>
      <c r="E41">
        <f>[2]npv!E41</f>
        <v>4</v>
      </c>
      <c r="F41">
        <f>[2]npv!F41</f>
        <v>4</v>
      </c>
      <c r="G41">
        <f>[2]npv!G41</f>
        <v>3</v>
      </c>
      <c r="H41">
        <f>[2]npv!H41</f>
        <v>3</v>
      </c>
      <c r="I41">
        <f>[2]npv!I41</f>
        <v>2</v>
      </c>
      <c r="J41">
        <f>[2]npv!J41</f>
        <v>6</v>
      </c>
      <c r="K41">
        <f>[2]npv!K41</f>
        <v>4</v>
      </c>
      <c r="L41">
        <f>[2]npv!L41</f>
        <v>2</v>
      </c>
      <c r="M41">
        <f>[2]npv!M41</f>
        <v>100</v>
      </c>
      <c r="N41">
        <f>[2]npv!N41</f>
        <v>3.43</v>
      </c>
      <c r="O41">
        <f>[2]npv!O41</f>
        <v>10</v>
      </c>
      <c r="P41">
        <f>[2]npv!P41</f>
        <v>80.886495981707697</v>
      </c>
      <c r="Q41">
        <f>[2]npv!Q41</f>
        <v>57.551900324626097</v>
      </c>
      <c r="R41">
        <f>[2]npv!R41</f>
        <v>45.620226278882903</v>
      </c>
      <c r="S41">
        <f>[2]npv!S41</f>
        <v>60.972776808027596</v>
      </c>
    </row>
    <row r="42" spans="1:19">
      <c r="A42" t="str">
        <f>[2]npv!A42</f>
        <v>BNS</v>
      </c>
      <c r="B42" t="str">
        <f>[2]npv!B42</f>
        <v>Bank of Nova Scotia</v>
      </c>
      <c r="C42" t="str">
        <f>[2]npv!C42</f>
        <v>Dividend</v>
      </c>
      <c r="D42">
        <f>[2]npv!D42</f>
        <v>5</v>
      </c>
      <c r="E42">
        <f>[2]npv!E42</f>
        <v>4</v>
      </c>
      <c r="F42">
        <f>[2]npv!F42</f>
        <v>4</v>
      </c>
      <c r="G42">
        <f>[2]npv!G42</f>
        <v>3</v>
      </c>
      <c r="H42">
        <f>[2]npv!H42</f>
        <v>3</v>
      </c>
      <c r="I42">
        <f>[2]npv!I42</f>
        <v>2</v>
      </c>
      <c r="J42">
        <f>[2]npv!J42</f>
        <v>6</v>
      </c>
      <c r="K42">
        <f>[2]npv!K42</f>
        <v>4</v>
      </c>
      <c r="L42">
        <f>[2]npv!L42</f>
        <v>2</v>
      </c>
      <c r="M42">
        <f>[2]npv!M42</f>
        <v>100</v>
      </c>
      <c r="N42">
        <f>[2]npv!N42</f>
        <v>2.91</v>
      </c>
      <c r="O42">
        <f>[2]npv!O42</f>
        <v>10</v>
      </c>
      <c r="P42">
        <f>[2]npv!P42</f>
        <v>68.6238202060552</v>
      </c>
      <c r="Q42">
        <f>[2]npv!Q42</f>
        <v>48.826830887656598</v>
      </c>
      <c r="R42">
        <f>[2]npv!R42</f>
        <v>38.704040370713997</v>
      </c>
      <c r="S42">
        <f>[2]npv!S42</f>
        <v>51.729090528093401</v>
      </c>
    </row>
    <row r="43" spans="1:19">
      <c r="A43" t="str">
        <f>[2]npv!A43</f>
        <v>JPM</v>
      </c>
      <c r="B43" t="str">
        <f>[2]npv!B43</f>
        <v>JPMorgan</v>
      </c>
      <c r="C43" t="str">
        <f>[2]npv!C43</f>
        <v>Dividend</v>
      </c>
      <c r="D43">
        <f>[2]npv!D43</f>
        <v>15</v>
      </c>
      <c r="E43">
        <f>[2]npv!E43</f>
        <v>13</v>
      </c>
      <c r="F43">
        <f>[2]npv!F43</f>
        <v>12</v>
      </c>
      <c r="G43">
        <f>[2]npv!G43</f>
        <v>10</v>
      </c>
      <c r="H43">
        <f>[2]npv!H43</f>
        <v>9</v>
      </c>
      <c r="I43">
        <f>[2]npv!I43</f>
        <v>7</v>
      </c>
      <c r="J43">
        <f>[2]npv!J43</f>
        <v>6</v>
      </c>
      <c r="K43">
        <f>[2]npv!K43</f>
        <v>4</v>
      </c>
      <c r="L43">
        <f>[2]npv!L43</f>
        <v>2</v>
      </c>
      <c r="M43">
        <f>[2]npv!M43</f>
        <v>100</v>
      </c>
      <c r="N43">
        <f>[2]npv!N43</f>
        <v>3.8</v>
      </c>
      <c r="O43">
        <f>[2]npv!O43</f>
        <v>10</v>
      </c>
      <c r="P43">
        <f>[2]npv!P43</f>
        <v>191.37047358466</v>
      </c>
      <c r="Q43">
        <f>[2]npv!Q43</f>
        <v>112.929349315351</v>
      </c>
      <c r="R43">
        <f>[2]npv!R43</f>
        <v>75.518247561948698</v>
      </c>
      <c r="S43">
        <f>[2]npv!S43</f>
        <v>125.238356070123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Price</vt:lpstr>
      <vt:lpstr>NPV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2022-02-27T19:30:19Z</dcterms:created>
  <dcterms:modified xsi:type="dcterms:W3CDTF">2022-03-03T10:32:37Z</dcterms:modified>
</cp:coreProperties>
</file>