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amon/DataScience/repositories/investing/dashboards/"/>
    </mc:Choice>
  </mc:AlternateContent>
  <xr:revisionPtr revIDLastSave="0" documentId="13_ncr:1_{22FD402E-712A-3B43-A7A6-0017282CDF54}" xr6:coauthVersionLast="36" xr6:coauthVersionMax="36" xr10:uidLastSave="{00000000-0000-0000-0000-000000000000}"/>
  <bookViews>
    <workbookView xWindow="380" yWindow="500" windowWidth="28040" windowHeight="16120" xr2:uid="{00000000-000D-0000-FFFF-FFFF00000000}"/>
  </bookViews>
  <sheets>
    <sheet name="Master" sheetId="2" r:id="rId1"/>
    <sheet name="Price" sheetId="4" r:id="rId2"/>
    <sheet name="NPV" sheetId="5" r:id="rId3"/>
  </sheets>
  <externalReferences>
    <externalReference r:id="rId4"/>
    <externalReference r:id="rId5"/>
  </externalReferences>
  <definedNames>
    <definedName name="_xlnm._FilterDatabase" localSheetId="0" hidden="1">Master!$A$1:$C$38</definedName>
  </definedNames>
  <calcPr calcId="181029"/>
</workbook>
</file>

<file path=xl/calcChain.xml><?xml version="1.0" encoding="utf-8"?>
<calcChain xmlns="http://schemas.openxmlformats.org/spreadsheetml/2006/main">
  <c r="S2" i="5" l="1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1" i="5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Q1" i="5"/>
  <c r="R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A1" i="5"/>
  <c r="D2" i="4"/>
  <c r="D2" i="2" s="1"/>
  <c r="D3" i="4"/>
  <c r="D3" i="2" s="1"/>
  <c r="D4" i="4"/>
  <c r="D4" i="2" s="1"/>
  <c r="D5" i="4"/>
  <c r="D5" i="2" s="1"/>
  <c r="D6" i="4"/>
  <c r="D6" i="2" s="1"/>
  <c r="D7" i="4"/>
  <c r="D7" i="2" s="1"/>
  <c r="D8" i="4"/>
  <c r="D8" i="2" s="1"/>
  <c r="D9" i="4"/>
  <c r="D9" i="2" s="1"/>
  <c r="D10" i="4"/>
  <c r="D10" i="2" s="1"/>
  <c r="D11" i="4"/>
  <c r="D11" i="2" s="1"/>
  <c r="D12" i="4"/>
  <c r="D12" i="2" s="1"/>
  <c r="D13" i="4"/>
  <c r="D13" i="2" s="1"/>
  <c r="D14" i="4"/>
  <c r="D14" i="2" s="1"/>
  <c r="D15" i="4"/>
  <c r="D15" i="2" s="1"/>
  <c r="D16" i="4"/>
  <c r="D16" i="2" s="1"/>
  <c r="D17" i="4"/>
  <c r="D17" i="2" s="1"/>
  <c r="D18" i="4"/>
  <c r="D18" i="2" s="1"/>
  <c r="D19" i="4"/>
  <c r="D19" i="2" s="1"/>
  <c r="D20" i="4"/>
  <c r="D20" i="2" s="1"/>
  <c r="D21" i="4"/>
  <c r="D21" i="2" s="1"/>
  <c r="D22" i="4"/>
  <c r="D22" i="2" s="1"/>
  <c r="D23" i="4"/>
  <c r="D23" i="2" s="1"/>
  <c r="D24" i="4"/>
  <c r="D24" i="2" s="1"/>
  <c r="D25" i="4"/>
  <c r="D25" i="2" s="1"/>
  <c r="D26" i="4"/>
  <c r="D26" i="2" s="1"/>
  <c r="D27" i="4"/>
  <c r="D27" i="2" s="1"/>
  <c r="D28" i="4"/>
  <c r="D28" i="2" s="1"/>
  <c r="D29" i="4"/>
  <c r="D29" i="2" s="1"/>
  <c r="D30" i="4"/>
  <c r="D30" i="2" s="1"/>
  <c r="D31" i="4"/>
  <c r="D31" i="2" s="1"/>
  <c r="D32" i="4"/>
  <c r="D32" i="2" s="1"/>
  <c r="D33" i="4"/>
  <c r="D33" i="2" s="1"/>
  <c r="D34" i="4"/>
  <c r="D34" i="2" s="1"/>
  <c r="D35" i="4"/>
  <c r="D35" i="2" s="1"/>
  <c r="D36" i="4"/>
  <c r="D36" i="2" s="1"/>
  <c r="D37" i="4"/>
  <c r="D37" i="2" s="1"/>
  <c r="D38" i="4"/>
  <c r="D38" i="2" s="1"/>
  <c r="D39" i="4"/>
  <c r="D39" i="2" s="1"/>
  <c r="D40" i="4"/>
  <c r="D40" i="2" s="1"/>
  <c r="D41" i="4"/>
  <c r="D41" i="2" s="1"/>
  <c r="D42" i="4"/>
  <c r="D42" i="2" s="1"/>
  <c r="D43" i="4"/>
  <c r="D43" i="2" s="1"/>
  <c r="D44" i="4"/>
  <c r="D44" i="2" s="1"/>
  <c r="D45" i="4"/>
  <c r="D45" i="2" s="1"/>
  <c r="D46" i="4"/>
  <c r="D46" i="2" s="1"/>
  <c r="D47" i="4"/>
  <c r="D47" i="2" s="1"/>
  <c r="C2" i="4"/>
  <c r="C2" i="2" s="1"/>
  <c r="C3" i="4"/>
  <c r="C3" i="2" s="1"/>
  <c r="C4" i="4"/>
  <c r="C4" i="2" s="1"/>
  <c r="C5" i="4"/>
  <c r="C5" i="2" s="1"/>
  <c r="C6" i="4"/>
  <c r="C6" i="2" s="1"/>
  <c r="C7" i="4"/>
  <c r="C7" i="2" s="1"/>
  <c r="C8" i="4"/>
  <c r="C8" i="2" s="1"/>
  <c r="C9" i="4"/>
  <c r="C9" i="2" s="1"/>
  <c r="C10" i="4"/>
  <c r="C10" i="2" s="1"/>
  <c r="C11" i="4"/>
  <c r="C11" i="2" s="1"/>
  <c r="C12" i="4"/>
  <c r="C12" i="2" s="1"/>
  <c r="C13" i="4"/>
  <c r="C13" i="2" s="1"/>
  <c r="C14" i="4"/>
  <c r="C14" i="2" s="1"/>
  <c r="C15" i="4"/>
  <c r="C15" i="2" s="1"/>
  <c r="C16" i="4"/>
  <c r="C16" i="2" s="1"/>
  <c r="C17" i="4"/>
  <c r="C17" i="2" s="1"/>
  <c r="C18" i="4"/>
  <c r="C18" i="2" s="1"/>
  <c r="C19" i="4"/>
  <c r="C19" i="2" s="1"/>
  <c r="C20" i="4"/>
  <c r="C20" i="2" s="1"/>
  <c r="C21" i="4"/>
  <c r="C21" i="2" s="1"/>
  <c r="C22" i="4"/>
  <c r="C22" i="2" s="1"/>
  <c r="C23" i="4"/>
  <c r="C23" i="2" s="1"/>
  <c r="C24" i="4"/>
  <c r="C24" i="2" s="1"/>
  <c r="C25" i="4"/>
  <c r="C25" i="2" s="1"/>
  <c r="C26" i="4"/>
  <c r="C26" i="2" s="1"/>
  <c r="C27" i="4"/>
  <c r="C27" i="2" s="1"/>
  <c r="C28" i="4"/>
  <c r="C28" i="2" s="1"/>
  <c r="C29" i="4"/>
  <c r="C29" i="2" s="1"/>
  <c r="C30" i="4"/>
  <c r="C30" i="2" s="1"/>
  <c r="C31" i="4"/>
  <c r="C31" i="2" s="1"/>
  <c r="C32" i="4"/>
  <c r="C32" i="2" s="1"/>
  <c r="C33" i="4"/>
  <c r="C33" i="2" s="1"/>
  <c r="C34" i="4"/>
  <c r="C34" i="2" s="1"/>
  <c r="C35" i="4"/>
  <c r="C35" i="2" s="1"/>
  <c r="C36" i="4"/>
  <c r="C36" i="2" s="1"/>
  <c r="C37" i="4"/>
  <c r="C37" i="2" s="1"/>
  <c r="C38" i="4"/>
  <c r="C38" i="2" s="1"/>
  <c r="C39" i="4"/>
  <c r="C39" i="2" s="1"/>
  <c r="C40" i="4"/>
  <c r="C40" i="2" s="1"/>
  <c r="C41" i="4"/>
  <c r="C41" i="2" s="1"/>
  <c r="C42" i="4"/>
  <c r="C42" i="2" s="1"/>
  <c r="C43" i="4"/>
  <c r="C43" i="2" s="1"/>
  <c r="C44" i="4"/>
  <c r="C44" i="2" s="1"/>
  <c r="C45" i="4"/>
  <c r="C45" i="2" s="1"/>
  <c r="C46" i="4"/>
  <c r="C46" i="2" s="1"/>
  <c r="C47" i="4"/>
  <c r="C47" i="2" s="1"/>
  <c r="B2" i="4"/>
  <c r="B2" i="2" s="1"/>
  <c r="B3" i="4"/>
  <c r="B3" i="2" s="1"/>
  <c r="B4" i="4"/>
  <c r="B4" i="2" s="1"/>
  <c r="B5" i="4"/>
  <c r="B5" i="2" s="1"/>
  <c r="B6" i="4"/>
  <c r="B6" i="2" s="1"/>
  <c r="B7" i="4"/>
  <c r="B7" i="2" s="1"/>
  <c r="B8" i="4"/>
  <c r="B8" i="2" s="1"/>
  <c r="B9" i="4"/>
  <c r="B9" i="2" s="1"/>
  <c r="B10" i="4"/>
  <c r="B10" i="2" s="1"/>
  <c r="B11" i="4"/>
  <c r="B11" i="2" s="1"/>
  <c r="B12" i="4"/>
  <c r="B12" i="2" s="1"/>
  <c r="B13" i="4"/>
  <c r="B13" i="2" s="1"/>
  <c r="B14" i="4"/>
  <c r="B14" i="2" s="1"/>
  <c r="B15" i="4"/>
  <c r="B15" i="2" s="1"/>
  <c r="B16" i="4"/>
  <c r="B16" i="2" s="1"/>
  <c r="B17" i="4"/>
  <c r="B17" i="2" s="1"/>
  <c r="B18" i="4"/>
  <c r="B18" i="2" s="1"/>
  <c r="B19" i="4"/>
  <c r="B19" i="2" s="1"/>
  <c r="B20" i="4"/>
  <c r="B20" i="2" s="1"/>
  <c r="B21" i="4"/>
  <c r="B21" i="2" s="1"/>
  <c r="B22" i="4"/>
  <c r="B22" i="2" s="1"/>
  <c r="B23" i="4"/>
  <c r="B23" i="2" s="1"/>
  <c r="B24" i="4"/>
  <c r="B24" i="2" s="1"/>
  <c r="B25" i="4"/>
  <c r="B25" i="2" s="1"/>
  <c r="B26" i="4"/>
  <c r="B26" i="2" s="1"/>
  <c r="B27" i="4"/>
  <c r="B27" i="2" s="1"/>
  <c r="B28" i="4"/>
  <c r="B28" i="2" s="1"/>
  <c r="B29" i="4"/>
  <c r="B29" i="2" s="1"/>
  <c r="B30" i="4"/>
  <c r="B30" i="2" s="1"/>
  <c r="B31" i="4"/>
  <c r="B31" i="2" s="1"/>
  <c r="B32" i="4"/>
  <c r="B32" i="2" s="1"/>
  <c r="B33" i="4"/>
  <c r="B33" i="2" s="1"/>
  <c r="B34" i="4"/>
  <c r="B34" i="2" s="1"/>
  <c r="B35" i="4"/>
  <c r="B35" i="2" s="1"/>
  <c r="B36" i="4"/>
  <c r="B36" i="2" s="1"/>
  <c r="B37" i="4"/>
  <c r="B37" i="2" s="1"/>
  <c r="B38" i="4"/>
  <c r="B38" i="2" s="1"/>
  <c r="B39" i="4"/>
  <c r="B39" i="2" s="1"/>
  <c r="B40" i="4"/>
  <c r="B40" i="2" s="1"/>
  <c r="B41" i="4"/>
  <c r="B41" i="2" s="1"/>
  <c r="B42" i="4"/>
  <c r="B42" i="2" s="1"/>
  <c r="B43" i="4"/>
  <c r="B43" i="2" s="1"/>
  <c r="B44" i="4"/>
  <c r="B44" i="2" s="1"/>
  <c r="B45" i="4"/>
  <c r="B45" i="2" s="1"/>
  <c r="B46" i="4"/>
  <c r="B46" i="2" s="1"/>
  <c r="B47" i="4"/>
  <c r="B47" i="2" s="1"/>
  <c r="A2" i="4"/>
  <c r="A2" i="2" s="1"/>
  <c r="A3" i="4"/>
  <c r="A3" i="2" s="1"/>
  <c r="A4" i="4"/>
  <c r="A4" i="2" s="1"/>
  <c r="A5" i="4"/>
  <c r="A5" i="2" s="1"/>
  <c r="A6" i="4"/>
  <c r="A6" i="2" s="1"/>
  <c r="A7" i="4"/>
  <c r="A7" i="2" s="1"/>
  <c r="A8" i="4"/>
  <c r="A8" i="2" s="1"/>
  <c r="A9" i="4"/>
  <c r="A9" i="2" s="1"/>
  <c r="A10" i="4"/>
  <c r="A10" i="2" s="1"/>
  <c r="A11" i="4"/>
  <c r="A11" i="2" s="1"/>
  <c r="A12" i="4"/>
  <c r="A12" i="2" s="1"/>
  <c r="A13" i="4"/>
  <c r="A13" i="2" s="1"/>
  <c r="A14" i="4"/>
  <c r="A14" i="2" s="1"/>
  <c r="A15" i="4"/>
  <c r="A15" i="2" s="1"/>
  <c r="A16" i="4"/>
  <c r="A16" i="2" s="1"/>
  <c r="A17" i="4"/>
  <c r="A17" i="2" s="1"/>
  <c r="A18" i="4"/>
  <c r="A18" i="2" s="1"/>
  <c r="A19" i="4"/>
  <c r="A19" i="2" s="1"/>
  <c r="A20" i="4"/>
  <c r="A20" i="2" s="1"/>
  <c r="A21" i="4"/>
  <c r="A21" i="2" s="1"/>
  <c r="A22" i="4"/>
  <c r="A22" i="2" s="1"/>
  <c r="A23" i="4"/>
  <c r="A23" i="2" s="1"/>
  <c r="A24" i="4"/>
  <c r="A24" i="2" s="1"/>
  <c r="A25" i="4"/>
  <c r="A25" i="2" s="1"/>
  <c r="A26" i="4"/>
  <c r="A26" i="2" s="1"/>
  <c r="A27" i="4"/>
  <c r="A27" i="2" s="1"/>
  <c r="A28" i="4"/>
  <c r="A28" i="2" s="1"/>
  <c r="A29" i="4"/>
  <c r="A29" i="2" s="1"/>
  <c r="A30" i="4"/>
  <c r="A30" i="2" s="1"/>
  <c r="A31" i="4"/>
  <c r="A31" i="2" s="1"/>
  <c r="A32" i="4"/>
  <c r="A32" i="2" s="1"/>
  <c r="A33" i="4"/>
  <c r="A33" i="2" s="1"/>
  <c r="A34" i="4"/>
  <c r="A34" i="2" s="1"/>
  <c r="A35" i="4"/>
  <c r="A35" i="2" s="1"/>
  <c r="A36" i="4"/>
  <c r="A36" i="2" s="1"/>
  <c r="A37" i="4"/>
  <c r="A37" i="2" s="1"/>
  <c r="A38" i="4"/>
  <c r="A38" i="2" s="1"/>
  <c r="A39" i="4"/>
  <c r="A39" i="2" s="1"/>
  <c r="A40" i="4"/>
  <c r="A40" i="2" s="1"/>
  <c r="A41" i="4"/>
  <c r="A41" i="2" s="1"/>
  <c r="E41" i="2" s="1"/>
  <c r="A42" i="4"/>
  <c r="A42" i="2" s="1"/>
  <c r="A43" i="4"/>
  <c r="A43" i="2" s="1"/>
  <c r="A44" i="4"/>
  <c r="A44" i="2" s="1"/>
  <c r="A45" i="4"/>
  <c r="A45" i="2" s="1"/>
  <c r="E45" i="2" s="1"/>
  <c r="A46" i="4"/>
  <c r="A46" i="2" s="1"/>
  <c r="A47" i="4"/>
  <c r="A47" i="2" s="1"/>
  <c r="B1" i="4"/>
  <c r="C1" i="4"/>
  <c r="D1" i="4"/>
  <c r="A1" i="4"/>
  <c r="E40" i="2" l="1"/>
  <c r="E32" i="2"/>
  <c r="E24" i="2"/>
  <c r="E16" i="2"/>
  <c r="E8" i="2"/>
  <c r="F46" i="2"/>
  <c r="E44" i="2"/>
  <c r="E36" i="2"/>
  <c r="F36" i="2" s="1"/>
  <c r="E28" i="2"/>
  <c r="E20" i="2"/>
  <c r="E12" i="2"/>
  <c r="E4" i="2"/>
  <c r="E47" i="2"/>
  <c r="F47" i="2" s="1"/>
  <c r="E43" i="2"/>
  <c r="F43" i="2" s="1"/>
  <c r="E39" i="2"/>
  <c r="F39" i="2" s="1"/>
  <c r="F45" i="2"/>
  <c r="F41" i="2"/>
  <c r="E46" i="2"/>
  <c r="E42" i="2"/>
  <c r="F42" i="2" s="1"/>
  <c r="F44" i="2"/>
  <c r="F40" i="2"/>
  <c r="E27" i="2"/>
  <c r="E23" i="2"/>
  <c r="E11" i="2"/>
  <c r="E3" i="2"/>
  <c r="F3" i="2" s="1"/>
  <c r="E38" i="2"/>
  <c r="E30" i="2"/>
  <c r="E22" i="2"/>
  <c r="F22" i="2" s="1"/>
  <c r="E18" i="2"/>
  <c r="E10" i="2"/>
  <c r="E2" i="2"/>
  <c r="E37" i="2"/>
  <c r="F37" i="2" s="1"/>
  <c r="E33" i="2"/>
  <c r="F33" i="2" s="1"/>
  <c r="E29" i="2"/>
  <c r="E25" i="2"/>
  <c r="E21" i="2"/>
  <c r="F21" i="2" s="1"/>
  <c r="E17" i="2"/>
  <c r="F17" i="2" s="1"/>
  <c r="E13" i="2"/>
  <c r="E9" i="2"/>
  <c r="E5" i="2"/>
  <c r="E35" i="2"/>
  <c r="E31" i="2"/>
  <c r="E19" i="2"/>
  <c r="F19" i="2" s="1"/>
  <c r="E15" i="2"/>
  <c r="F15" i="2" s="1"/>
  <c r="E7" i="2"/>
  <c r="F7" i="2" s="1"/>
  <c r="E34" i="2"/>
  <c r="E26" i="2"/>
  <c r="E14" i="2"/>
  <c r="E6" i="2"/>
  <c r="F6" i="2" s="1"/>
  <c r="F20" i="2"/>
  <c r="F16" i="2"/>
  <c r="F8" i="2"/>
  <c r="F38" i="2"/>
  <c r="F34" i="2"/>
  <c r="F29" i="2"/>
  <c r="F25" i="2"/>
  <c r="F4" i="2" l="1"/>
  <c r="F24" i="2"/>
  <c r="F28" i="2"/>
  <c r="F9" i="2"/>
  <c r="F12" i="2"/>
  <c r="F11" i="2"/>
  <c r="F23" i="2"/>
  <c r="F2" i="2"/>
  <c r="F18" i="2"/>
  <c r="F31" i="2"/>
  <c r="F10" i="2"/>
  <c r="F26" i="2"/>
  <c r="F13" i="2"/>
  <c r="F14" i="2"/>
  <c r="F30" i="2"/>
  <c r="F27" i="2"/>
  <c r="F5" i="2"/>
  <c r="F32" i="2"/>
  <c r="F35" i="2"/>
</calcChain>
</file>

<file path=xl/sharedStrings.xml><?xml version="1.0" encoding="utf-8"?>
<sst xmlns="http://schemas.openxmlformats.org/spreadsheetml/2006/main" count="6" uniqueCount="6">
  <si>
    <t>Ticker</t>
  </si>
  <si>
    <t>Name</t>
  </si>
  <si>
    <t>Type</t>
  </si>
  <si>
    <t>Intrisic Value</t>
  </si>
  <si>
    <t>Price/Value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</si>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</sst>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E8C0047-EDBD-9A4F-B2F9-106FCC11438B}"/>
    <cellStyle name="Note" xfId="15" builtinId="10" customBuiltin="1"/>
    <cellStyle name="Output" xfId="10" builtinId="21" customBuiltin="1"/>
    <cellStyle name="Percent 2" xfId="43" xr:uid="{163C3628-E090-634D-8340-8206A817872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pric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np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price</v>
          </cell>
        </row>
        <row r="2">
          <cell r="A2" t="str">
            <v>AAL.L</v>
          </cell>
          <cell r="B2" t="str">
            <v>AngloAmerican</v>
          </cell>
          <cell r="C2" t="str">
            <v>Dividend</v>
          </cell>
          <cell r="D2">
            <v>3823</v>
          </cell>
        </row>
        <row r="3">
          <cell r="A3" t="str">
            <v>AAPL</v>
          </cell>
          <cell r="B3" t="str">
            <v>Apple</v>
          </cell>
          <cell r="C3" t="str">
            <v>CashFlow</v>
          </cell>
          <cell r="D3">
            <v>164.21000671386699</v>
          </cell>
        </row>
        <row r="4">
          <cell r="A4" t="str">
            <v>ACN</v>
          </cell>
          <cell r="B4" t="str">
            <v>Accenture</v>
          </cell>
          <cell r="C4" t="str">
            <v>CashFlow</v>
          </cell>
          <cell r="D4">
            <v>315.73001098632801</v>
          </cell>
        </row>
        <row r="5">
          <cell r="A5" t="str">
            <v>ALA.TO</v>
          </cell>
          <cell r="B5" t="str">
            <v>AltaGas</v>
          </cell>
          <cell r="C5" t="str">
            <v>Dividend</v>
          </cell>
          <cell r="D5">
            <v>27.889999389648398</v>
          </cell>
        </row>
        <row r="6">
          <cell r="A6" t="str">
            <v>AMZN</v>
          </cell>
          <cell r="B6" t="str">
            <v>Amazon.com</v>
          </cell>
          <cell r="C6" t="str">
            <v>CashFlow</v>
          </cell>
          <cell r="D6">
            <v>3056.15991210937</v>
          </cell>
        </row>
        <row r="7">
          <cell r="A7" t="str">
            <v>AQN</v>
          </cell>
          <cell r="B7" t="str">
            <v>Algonquin</v>
          </cell>
          <cell r="C7" t="str">
            <v>Dividend</v>
          </cell>
          <cell r="D7">
            <v>14.5100002288818</v>
          </cell>
        </row>
        <row r="8">
          <cell r="A8" t="str">
            <v>AY</v>
          </cell>
          <cell r="B8" t="str">
            <v>Atlantica</v>
          </cell>
          <cell r="C8" t="str">
            <v>Dividend</v>
          </cell>
          <cell r="D8">
            <v>33.759998321533203</v>
          </cell>
        </row>
        <row r="9">
          <cell r="A9" t="str">
            <v>BABA</v>
          </cell>
          <cell r="B9" t="str">
            <v>Alibaba</v>
          </cell>
          <cell r="C9" t="str">
            <v>CashFlow</v>
          </cell>
          <cell r="D9">
            <v>106.27960205078099</v>
          </cell>
        </row>
        <row r="10">
          <cell r="A10" t="str">
            <v>BEPC</v>
          </cell>
          <cell r="B10" t="str">
            <v>Brookfield Renewable</v>
          </cell>
          <cell r="C10" t="str">
            <v>Dividend</v>
          </cell>
          <cell r="D10">
            <v>36.784999847412102</v>
          </cell>
        </row>
        <row r="11">
          <cell r="A11" t="str">
            <v>BIPC</v>
          </cell>
          <cell r="B11" t="str">
            <v>Brookfield Infrastructure</v>
          </cell>
          <cell r="C11" t="str">
            <v>Dividend</v>
          </cell>
          <cell r="D11">
            <v>70.135002136230398</v>
          </cell>
        </row>
        <row r="12">
          <cell r="A12" t="str">
            <v>BK</v>
          </cell>
          <cell r="B12" t="str">
            <v>Bank of New York Mellon Corporation</v>
          </cell>
          <cell r="C12" t="str">
            <v>Financial</v>
          </cell>
          <cell r="D12">
            <v>52.939998626708899</v>
          </cell>
        </row>
        <row r="13">
          <cell r="A13" t="str">
            <v>BLK</v>
          </cell>
          <cell r="B13" t="str">
            <v>BlackRock</v>
          </cell>
          <cell r="C13" t="str">
            <v>Financial</v>
          </cell>
          <cell r="D13">
            <v>742.39001464843705</v>
          </cell>
        </row>
        <row r="14">
          <cell r="A14" t="str">
            <v>BMO</v>
          </cell>
          <cell r="B14" t="str">
            <v>Bank of Montreal</v>
          </cell>
          <cell r="C14" t="str">
            <v>Financial</v>
          </cell>
          <cell r="D14">
            <v>113.550003051757</v>
          </cell>
        </row>
        <row r="15">
          <cell r="A15" t="str">
            <v>BNS</v>
          </cell>
          <cell r="B15" t="str">
            <v>Bank of Nova Scotia</v>
          </cell>
          <cell r="C15" t="str">
            <v>Financial</v>
          </cell>
          <cell r="D15">
            <v>71.959999084472599</v>
          </cell>
        </row>
        <row r="16">
          <cell r="A16" t="str">
            <v>BP.L</v>
          </cell>
          <cell r="B16" t="str">
            <v>BP</v>
          </cell>
          <cell r="C16" t="str">
            <v>Dividend</v>
          </cell>
          <cell r="D16">
            <v>363.54998779296801</v>
          </cell>
        </row>
        <row r="17">
          <cell r="A17" t="str">
            <v>BRK-B</v>
          </cell>
          <cell r="B17" t="str">
            <v>Berkshire Hathaway</v>
          </cell>
          <cell r="C17" t="str">
            <v>Financial</v>
          </cell>
          <cell r="D17">
            <v>319.55999755859301</v>
          </cell>
        </row>
        <row r="18">
          <cell r="A18" t="str">
            <v>BTB-UN.TO</v>
          </cell>
          <cell r="B18" t="str">
            <v>BTB REIT</v>
          </cell>
          <cell r="C18" t="str">
            <v>Dividend</v>
          </cell>
          <cell r="D18">
            <v>4.0700001716613698</v>
          </cell>
        </row>
        <row r="19">
          <cell r="A19" t="str">
            <v>COST</v>
          </cell>
          <cell r="B19" t="str">
            <v>Costco</v>
          </cell>
          <cell r="C19" t="str">
            <v>CashFlow</v>
          </cell>
          <cell r="D19">
            <v>515.82000732421795</v>
          </cell>
        </row>
        <row r="20">
          <cell r="A20" t="str">
            <v>CVX</v>
          </cell>
          <cell r="B20" t="str">
            <v>Chevron</v>
          </cell>
          <cell r="C20" t="str">
            <v>Dividend</v>
          </cell>
          <cell r="D20">
            <v>143.00500488281199</v>
          </cell>
        </row>
        <row r="21">
          <cell r="A21" t="str">
            <v>DFS</v>
          </cell>
          <cell r="B21" t="str">
            <v>Discover Financial Services</v>
          </cell>
          <cell r="C21" t="str">
            <v>CashFlow</v>
          </cell>
          <cell r="D21">
            <v>123.01999664306599</v>
          </cell>
        </row>
        <row r="22">
          <cell r="A22" t="str">
            <v>EBAY</v>
          </cell>
          <cell r="B22" t="str">
            <v>eBay</v>
          </cell>
          <cell r="C22" t="str">
            <v>CashFlow</v>
          </cell>
          <cell r="D22">
            <v>54.430000305175703</v>
          </cell>
        </row>
        <row r="23">
          <cell r="A23" t="str">
            <v>ENB</v>
          </cell>
          <cell r="B23" t="str">
            <v>Enbridge</v>
          </cell>
          <cell r="C23" t="str">
            <v>Dividend</v>
          </cell>
          <cell r="D23">
            <v>42.939998626708899</v>
          </cell>
        </row>
        <row r="24">
          <cell r="A24" t="str">
            <v>FTS</v>
          </cell>
          <cell r="B24" t="str">
            <v>Fortis</v>
          </cell>
          <cell r="C24" t="str">
            <v>Dividend</v>
          </cell>
          <cell r="D24">
            <v>45.9799995422363</v>
          </cell>
        </row>
        <row r="25">
          <cell r="A25" t="str">
            <v>GLEN.L</v>
          </cell>
          <cell r="B25" t="str">
            <v>Glencore</v>
          </cell>
          <cell r="C25" t="str">
            <v>Dividend</v>
          </cell>
          <cell r="D25">
            <v>442.14999389648398</v>
          </cell>
        </row>
        <row r="26">
          <cell r="A26" t="str">
            <v>GMRE</v>
          </cell>
          <cell r="B26" t="str">
            <v>Global Medical REIT</v>
          </cell>
          <cell r="C26" t="str">
            <v>Dividend</v>
          </cell>
          <cell r="D26">
            <v>15.569999694824199</v>
          </cell>
        </row>
        <row r="27">
          <cell r="A27" t="str">
            <v>GOOG</v>
          </cell>
          <cell r="B27" t="str">
            <v>Alphabet</v>
          </cell>
          <cell r="C27" t="str">
            <v>CashFlow</v>
          </cell>
          <cell r="D27">
            <v>2690.26000976562</v>
          </cell>
        </row>
        <row r="28">
          <cell r="A28" t="str">
            <v>IAG.L</v>
          </cell>
          <cell r="B28" t="str">
            <v>International Consolidated Airlines Group</v>
          </cell>
          <cell r="C28" t="str">
            <v>CashFlow</v>
          </cell>
          <cell r="D28">
            <v>148.55999755859301</v>
          </cell>
        </row>
        <row r="29">
          <cell r="A29" t="str">
            <v>JPM</v>
          </cell>
          <cell r="B29" t="str">
            <v>JPMorgan</v>
          </cell>
          <cell r="C29" t="str">
            <v>Financial</v>
          </cell>
          <cell r="D29">
            <v>144.22999572753901</v>
          </cell>
        </row>
        <row r="30">
          <cell r="A30" t="str">
            <v>MA</v>
          </cell>
          <cell r="B30" t="str">
            <v>Mastercard</v>
          </cell>
          <cell r="C30" t="str">
            <v>CashFlow</v>
          </cell>
          <cell r="D30">
            <v>362.98001098632801</v>
          </cell>
        </row>
        <row r="31">
          <cell r="A31" t="str">
            <v>MELI</v>
          </cell>
          <cell r="B31" t="str">
            <v>MercadoLibre</v>
          </cell>
          <cell r="C31" t="str">
            <v>CashFlow</v>
          </cell>
          <cell r="D31">
            <v>1133.0400390625</v>
          </cell>
        </row>
        <row r="32">
          <cell r="A32" t="str">
            <v>MFC</v>
          </cell>
          <cell r="B32" t="str">
            <v>Manulife</v>
          </cell>
          <cell r="C32" t="str">
            <v>Financial</v>
          </cell>
          <cell r="D32">
            <v>20.215000152587798</v>
          </cell>
        </row>
        <row r="33">
          <cell r="A33" t="str">
            <v>MKL</v>
          </cell>
          <cell r="B33" t="str">
            <v>Markel</v>
          </cell>
          <cell r="C33" t="str">
            <v>Financial</v>
          </cell>
          <cell r="D33">
            <v>1232.30004882812</v>
          </cell>
        </row>
        <row r="34">
          <cell r="A34" t="str">
            <v>MSFT</v>
          </cell>
          <cell r="B34" t="str">
            <v>Microsoft</v>
          </cell>
          <cell r="C34" t="str">
            <v>CashFlow</v>
          </cell>
          <cell r="D34">
            <v>295.97000122070301</v>
          </cell>
        </row>
        <row r="35">
          <cell r="A35" t="str">
            <v>NFI.TO</v>
          </cell>
          <cell r="B35" t="str">
            <v>NFI Group</v>
          </cell>
          <cell r="C35" t="str">
            <v>CashFlow</v>
          </cell>
          <cell r="D35">
            <v>18.9799995422363</v>
          </cell>
        </row>
        <row r="36">
          <cell r="A36" t="str">
            <v>NXPI</v>
          </cell>
          <cell r="B36" t="str">
            <v>NXP Semiconductors</v>
          </cell>
          <cell r="C36" t="str">
            <v>CashFlow</v>
          </cell>
          <cell r="D36">
            <v>189.69999694824199</v>
          </cell>
        </row>
        <row r="37">
          <cell r="A37" t="str">
            <v>PYPL</v>
          </cell>
          <cell r="B37" t="str">
            <v>PayPal</v>
          </cell>
          <cell r="C37" t="str">
            <v>CashFlow</v>
          </cell>
          <cell r="D37">
            <v>111.58999633789</v>
          </cell>
        </row>
        <row r="38">
          <cell r="A38" t="str">
            <v>RIO</v>
          </cell>
          <cell r="B38" t="str">
            <v>Rio Tinto</v>
          </cell>
          <cell r="C38" t="str">
            <v>Dividend</v>
          </cell>
          <cell r="D38">
            <v>78.459999084472599</v>
          </cell>
        </row>
        <row r="39">
          <cell r="A39" t="str">
            <v>SAP</v>
          </cell>
          <cell r="B39" t="str">
            <v>Saputo</v>
          </cell>
          <cell r="C39" t="str">
            <v>CashFlow</v>
          </cell>
          <cell r="D39">
            <v>113.11000061035099</v>
          </cell>
        </row>
        <row r="40">
          <cell r="A40" t="str">
            <v>SHEL</v>
          </cell>
          <cell r="B40" t="str">
            <v>Shell</v>
          </cell>
          <cell r="C40" t="str">
            <v>Dividend</v>
          </cell>
          <cell r="D40">
            <v>52.865001678466797</v>
          </cell>
        </row>
        <row r="41">
          <cell r="A41" t="str">
            <v>SLF</v>
          </cell>
          <cell r="B41" t="str">
            <v>SunLife</v>
          </cell>
          <cell r="C41" t="str">
            <v>Financial</v>
          </cell>
          <cell r="D41">
            <v>52.340000152587798</v>
          </cell>
        </row>
        <row r="42">
          <cell r="A42" t="str">
            <v>T</v>
          </cell>
          <cell r="B42" t="str">
            <v>AT&amp;T</v>
          </cell>
          <cell r="C42" t="str">
            <v>Dividend</v>
          </cell>
          <cell r="D42">
            <v>23.610000610351499</v>
          </cell>
        </row>
        <row r="43">
          <cell r="A43" t="str">
            <v>TDG</v>
          </cell>
          <cell r="B43" t="str">
            <v>TransDigm</v>
          </cell>
          <cell r="C43" t="str">
            <v>CashFlow</v>
          </cell>
          <cell r="D43">
            <v>668.20001220703102</v>
          </cell>
        </row>
        <row r="44">
          <cell r="A44" t="str">
            <v>TRP</v>
          </cell>
          <cell r="B44" t="str">
            <v>TC Energy</v>
          </cell>
          <cell r="C44" t="str">
            <v>Dividend</v>
          </cell>
          <cell r="D44">
            <v>53.270000457763601</v>
          </cell>
        </row>
        <row r="45">
          <cell r="A45" t="str">
            <v>TU</v>
          </cell>
          <cell r="B45" t="str">
            <v>TELUS</v>
          </cell>
          <cell r="C45" t="str">
            <v>Dividend</v>
          </cell>
          <cell r="D45">
            <v>25.270000457763601</v>
          </cell>
        </row>
        <row r="46">
          <cell r="A46" t="str">
            <v>V</v>
          </cell>
          <cell r="B46" t="str">
            <v>Visa</v>
          </cell>
          <cell r="C46" t="str">
            <v>CashFlow</v>
          </cell>
          <cell r="D46">
            <v>217.05000305175699</v>
          </cell>
        </row>
        <row r="47">
          <cell r="A47" t="str">
            <v>XOM</v>
          </cell>
          <cell r="B47" t="str">
            <v>Exxon Mobil</v>
          </cell>
          <cell r="C47" t="str">
            <v>Dividend</v>
          </cell>
          <cell r="D47">
            <v>78.639999389648395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p10_stage1</v>
          </cell>
          <cell r="E1" t="str">
            <v>p10_stage2</v>
          </cell>
          <cell r="F1" t="str">
            <v>p50_stage1</v>
          </cell>
          <cell r="G1" t="str">
            <v>p50_stage2</v>
          </cell>
          <cell r="H1" t="str">
            <v>p90_stage1</v>
          </cell>
          <cell r="I1" t="str">
            <v>p90_stage2</v>
          </cell>
          <cell r="J1" t="str">
            <v>p10_terminal</v>
          </cell>
          <cell r="K1" t="str">
            <v>p50_terminal</v>
          </cell>
          <cell r="L1" t="str">
            <v>p90_terminal</v>
          </cell>
          <cell r="M1" t="str">
            <v>payout_ratio</v>
          </cell>
          <cell r="N1" t="str">
            <v>start_value</v>
          </cell>
          <cell r="O1" t="str">
            <v>discount_rate</v>
          </cell>
          <cell r="P1" t="str">
            <v>npv_p10</v>
          </cell>
          <cell r="Q1" t="str">
            <v>npv_p50</v>
          </cell>
          <cell r="R1" t="str">
            <v>npv_p90</v>
          </cell>
          <cell r="S1" t="str">
            <v>risked_npv</v>
          </cell>
        </row>
        <row r="2">
          <cell r="A2" t="str">
            <v>AAPL</v>
          </cell>
          <cell r="B2" t="str">
            <v>Apple</v>
          </cell>
          <cell r="C2" t="str">
            <v>CashFlow</v>
          </cell>
          <cell r="D2">
            <v>20</v>
          </cell>
          <cell r="E2">
            <v>15</v>
          </cell>
          <cell r="F2">
            <v>15</v>
          </cell>
          <cell r="G2">
            <v>10</v>
          </cell>
          <cell r="H2">
            <v>10</v>
          </cell>
          <cell r="I2">
            <v>5</v>
          </cell>
          <cell r="J2">
            <v>6</v>
          </cell>
          <cell r="K2">
            <v>4</v>
          </cell>
          <cell r="L2">
            <v>2</v>
          </cell>
          <cell r="M2">
            <v>0</v>
          </cell>
          <cell r="N2">
            <v>5.57</v>
          </cell>
          <cell r="O2">
            <v>10</v>
          </cell>
          <cell r="P2">
            <v>284.81945398417798</v>
          </cell>
          <cell r="Q2">
            <v>120.576607366093</v>
          </cell>
          <cell r="R2">
            <v>56.279269215865597</v>
          </cell>
          <cell r="S2">
            <v>150.56025990645</v>
          </cell>
        </row>
        <row r="3">
          <cell r="A3" t="str">
            <v>ACN</v>
          </cell>
          <cell r="B3" t="str">
            <v>Accenture</v>
          </cell>
          <cell r="C3" t="str">
            <v>CashFlow</v>
          </cell>
          <cell r="D3">
            <v>10</v>
          </cell>
          <cell r="E3">
            <v>9</v>
          </cell>
          <cell r="F3">
            <v>8</v>
          </cell>
          <cell r="G3">
            <v>7</v>
          </cell>
          <cell r="H3">
            <v>6</v>
          </cell>
          <cell r="I3">
            <v>5</v>
          </cell>
          <cell r="J3">
            <v>6</v>
          </cell>
          <cell r="K3">
            <v>4</v>
          </cell>
          <cell r="L3">
            <v>2</v>
          </cell>
          <cell r="M3">
            <v>0</v>
          </cell>
          <cell r="N3">
            <v>13.23</v>
          </cell>
          <cell r="O3">
            <v>10</v>
          </cell>
          <cell r="P3">
            <v>334.94598944940702</v>
          </cell>
          <cell r="Q3">
            <v>182.201835350072</v>
          </cell>
          <cell r="R3">
            <v>111.07568470541101</v>
          </cell>
          <cell r="S3">
            <v>206.68723638647401</v>
          </cell>
        </row>
        <row r="4">
          <cell r="A4" t="str">
            <v>AMZN</v>
          </cell>
          <cell r="B4" t="str">
            <v>Amazon.com</v>
          </cell>
          <cell r="C4" t="str">
            <v>CashFlow</v>
          </cell>
          <cell r="D4">
            <v>20</v>
          </cell>
          <cell r="E4">
            <v>15</v>
          </cell>
          <cell r="F4">
            <v>15</v>
          </cell>
          <cell r="G4">
            <v>10</v>
          </cell>
          <cell r="H4">
            <v>10</v>
          </cell>
          <cell r="I4">
            <v>5</v>
          </cell>
          <cell r="J4">
            <v>6</v>
          </cell>
          <cell r="K4">
            <v>4</v>
          </cell>
          <cell r="L4">
            <v>2</v>
          </cell>
          <cell r="M4">
            <v>0</v>
          </cell>
          <cell r="N4">
            <v>30</v>
          </cell>
          <cell r="O4">
            <v>10</v>
          </cell>
          <cell r="P4">
            <v>1534.03655646774</v>
          </cell>
          <cell r="Q4">
            <v>649.42517432366003</v>
          </cell>
          <cell r="R4">
            <v>303.11994191668998</v>
          </cell>
          <cell r="S4">
            <v>810.91701924479605</v>
          </cell>
        </row>
        <row r="5">
          <cell r="A5" t="str">
            <v>BABA</v>
          </cell>
          <cell r="B5" t="str">
            <v>Alibaba</v>
          </cell>
          <cell r="C5" t="str">
            <v>CashFlow</v>
          </cell>
          <cell r="D5">
            <v>20</v>
          </cell>
          <cell r="E5">
            <v>15</v>
          </cell>
          <cell r="F5">
            <v>15</v>
          </cell>
          <cell r="G5">
            <v>10</v>
          </cell>
          <cell r="H5">
            <v>10</v>
          </cell>
          <cell r="I5">
            <v>5</v>
          </cell>
          <cell r="J5">
            <v>6</v>
          </cell>
          <cell r="K5">
            <v>4</v>
          </cell>
          <cell r="L5">
            <v>2</v>
          </cell>
          <cell r="M5">
            <v>0</v>
          </cell>
          <cell r="N5">
            <v>10.67</v>
          </cell>
          <cell r="O5">
            <v>10</v>
          </cell>
          <cell r="P5">
            <v>545.605668583696</v>
          </cell>
          <cell r="Q5">
            <v>230.978887001115</v>
          </cell>
          <cell r="R5">
            <v>107.809659341703</v>
          </cell>
          <cell r="S5">
            <v>288.416153178066</v>
          </cell>
        </row>
        <row r="6">
          <cell r="A6" t="str">
            <v>COST</v>
          </cell>
          <cell r="B6" t="str">
            <v>Costco</v>
          </cell>
          <cell r="C6" t="str">
            <v>CashFlow</v>
          </cell>
          <cell r="D6">
            <v>12</v>
          </cell>
          <cell r="E6">
            <v>11</v>
          </cell>
          <cell r="F6">
            <v>8</v>
          </cell>
          <cell r="G6">
            <v>7</v>
          </cell>
          <cell r="H6">
            <v>4</v>
          </cell>
          <cell r="I6">
            <v>3</v>
          </cell>
          <cell r="J6">
            <v>6</v>
          </cell>
          <cell r="K6">
            <v>4</v>
          </cell>
          <cell r="L6">
            <v>2</v>
          </cell>
          <cell r="M6">
            <v>0</v>
          </cell>
          <cell r="N6">
            <v>12.12</v>
          </cell>
          <cell r="O6">
            <v>10</v>
          </cell>
          <cell r="P6">
            <v>367.72795745525201</v>
          </cell>
          <cell r="Q6">
            <v>166.91506004859201</v>
          </cell>
          <cell r="R6">
            <v>84.030853180782202</v>
          </cell>
          <cell r="S6">
            <v>202.29366721024701</v>
          </cell>
        </row>
        <row r="7">
          <cell r="A7" t="str">
            <v>DFS</v>
          </cell>
          <cell r="B7" t="str">
            <v>Discover Financial Services</v>
          </cell>
          <cell r="C7" t="str">
            <v>CashFlow</v>
          </cell>
          <cell r="D7">
            <v>15</v>
          </cell>
          <cell r="E7">
            <v>10</v>
          </cell>
          <cell r="F7">
            <v>10</v>
          </cell>
          <cell r="G7">
            <v>5</v>
          </cell>
          <cell r="H7">
            <v>5</v>
          </cell>
          <cell r="I7">
            <v>0</v>
          </cell>
          <cell r="J7">
            <v>6</v>
          </cell>
          <cell r="K7">
            <v>4</v>
          </cell>
          <cell r="L7">
            <v>2</v>
          </cell>
          <cell r="M7">
            <v>0</v>
          </cell>
          <cell r="N7">
            <v>19.329999999999998</v>
          </cell>
          <cell r="O7">
            <v>10</v>
          </cell>
          <cell r="P7">
            <v>639.73999696427597</v>
          </cell>
          <cell r="Q7">
            <v>265.519861278414</v>
          </cell>
          <cell r="R7">
            <v>121.272319063518</v>
          </cell>
          <cell r="S7">
            <v>334.51163931970399</v>
          </cell>
        </row>
        <row r="8">
          <cell r="A8" t="str">
            <v>EBAY</v>
          </cell>
          <cell r="B8" t="str">
            <v>eBay</v>
          </cell>
          <cell r="C8" t="str">
            <v>CashFlow</v>
          </cell>
          <cell r="D8">
            <v>20</v>
          </cell>
          <cell r="E8">
            <v>15</v>
          </cell>
          <cell r="F8">
            <v>15</v>
          </cell>
          <cell r="G8">
            <v>10</v>
          </cell>
          <cell r="H8">
            <v>10</v>
          </cell>
          <cell r="I8">
            <v>5</v>
          </cell>
          <cell r="J8">
            <v>6</v>
          </cell>
          <cell r="K8">
            <v>4</v>
          </cell>
          <cell r="L8">
            <v>2</v>
          </cell>
          <cell r="M8">
            <v>0</v>
          </cell>
          <cell r="N8">
            <v>3.39</v>
          </cell>
          <cell r="O8">
            <v>10</v>
          </cell>
          <cell r="P8">
            <v>173.34613088085499</v>
          </cell>
          <cell r="Q8">
            <v>73.385044698573594</v>
          </cell>
          <cell r="R8">
            <v>34.252553436585998</v>
          </cell>
          <cell r="S8">
            <v>91.633623174662006</v>
          </cell>
        </row>
        <row r="9">
          <cell r="A9" t="str">
            <v>GOOG</v>
          </cell>
          <cell r="B9" t="str">
            <v>Alphabet</v>
          </cell>
          <cell r="C9" t="str">
            <v>CashFlow</v>
          </cell>
          <cell r="D9">
            <v>20</v>
          </cell>
          <cell r="E9">
            <v>15</v>
          </cell>
          <cell r="F9">
            <v>15</v>
          </cell>
          <cell r="G9">
            <v>10</v>
          </cell>
          <cell r="H9">
            <v>10</v>
          </cell>
          <cell r="I9">
            <v>5</v>
          </cell>
          <cell r="J9">
            <v>6</v>
          </cell>
          <cell r="K9">
            <v>4</v>
          </cell>
          <cell r="L9">
            <v>2</v>
          </cell>
          <cell r="M9">
            <v>0</v>
          </cell>
          <cell r="N9">
            <v>100.37</v>
          </cell>
          <cell r="O9">
            <v>10</v>
          </cell>
          <cell r="P9">
            <v>5132.3749724222598</v>
          </cell>
          <cell r="Q9">
            <v>2172.7601582288598</v>
          </cell>
          <cell r="R9">
            <v>1014.1382856726</v>
          </cell>
          <cell r="S9">
            <v>2713.05804072</v>
          </cell>
        </row>
        <row r="10">
          <cell r="A10" t="str">
            <v>IAG.L</v>
          </cell>
          <cell r="B10" t="str">
            <v>International Consolidated Airlines Group</v>
          </cell>
          <cell r="C10" t="str">
            <v>CashFlow</v>
          </cell>
          <cell r="D10">
            <v>11</v>
          </cell>
          <cell r="E10">
            <v>9</v>
          </cell>
          <cell r="F10">
            <v>9</v>
          </cell>
          <cell r="G10">
            <v>7</v>
          </cell>
          <cell r="H10">
            <v>7</v>
          </cell>
          <cell r="I10">
            <v>5</v>
          </cell>
          <cell r="J10">
            <v>6</v>
          </cell>
          <cell r="K10">
            <v>4</v>
          </cell>
          <cell r="L10">
            <v>2</v>
          </cell>
          <cell r="M10">
            <v>0</v>
          </cell>
          <cell r="N10">
            <v>-0.2</v>
          </cell>
          <cell r="O10">
            <v>10</v>
          </cell>
          <cell r="P10">
            <v>-5.2978102793225803</v>
          </cell>
          <cell r="Q10">
            <v>-2.88427463790243</v>
          </cell>
          <cell r="R10">
            <v>-1.7598624002953001</v>
          </cell>
          <cell r="S10">
            <v>-3.2710116590463398</v>
          </cell>
        </row>
        <row r="11">
          <cell r="A11" t="str">
            <v>MA</v>
          </cell>
          <cell r="B11" t="str">
            <v>Mastercard</v>
          </cell>
          <cell r="C11" t="str">
            <v>CashFlow</v>
          </cell>
          <cell r="D11">
            <v>20</v>
          </cell>
          <cell r="E11">
            <v>15</v>
          </cell>
          <cell r="F11">
            <v>15</v>
          </cell>
          <cell r="G11">
            <v>10</v>
          </cell>
          <cell r="H11">
            <v>10</v>
          </cell>
          <cell r="I11">
            <v>5</v>
          </cell>
          <cell r="J11">
            <v>6</v>
          </cell>
          <cell r="K11">
            <v>4</v>
          </cell>
          <cell r="L11">
            <v>2</v>
          </cell>
          <cell r="M11">
            <v>0</v>
          </cell>
          <cell r="N11">
            <v>8.75</v>
          </cell>
          <cell r="O11">
            <v>10</v>
          </cell>
          <cell r="P11">
            <v>447.42732896976003</v>
          </cell>
          <cell r="Q11">
            <v>189.41567584440099</v>
          </cell>
          <cell r="R11">
            <v>88.409983059034801</v>
          </cell>
          <cell r="S11">
            <v>236.517463946399</v>
          </cell>
        </row>
        <row r="12">
          <cell r="A12" t="str">
            <v>MELI</v>
          </cell>
          <cell r="B12" t="str">
            <v>MercadoLibre</v>
          </cell>
          <cell r="C12" t="str">
            <v>CashFlow</v>
          </cell>
          <cell r="D12">
            <v>25</v>
          </cell>
          <cell r="E12">
            <v>20</v>
          </cell>
          <cell r="F12">
            <v>10</v>
          </cell>
          <cell r="G12">
            <v>5</v>
          </cell>
          <cell r="H12">
            <v>-5</v>
          </cell>
          <cell r="I12">
            <v>-5</v>
          </cell>
          <cell r="J12">
            <v>6</v>
          </cell>
          <cell r="K12">
            <v>4</v>
          </cell>
          <cell r="L12">
            <v>2</v>
          </cell>
          <cell r="M12">
            <v>0</v>
          </cell>
          <cell r="N12">
            <v>7.14</v>
          </cell>
          <cell r="O12">
            <v>10</v>
          </cell>
          <cell r="P12">
            <v>553.953778990302</v>
          </cell>
          <cell r="Q12">
            <v>98.076141206822598</v>
          </cell>
          <cell r="R12">
            <v>21.0144291894979</v>
          </cell>
          <cell r="S12">
            <v>211.72091893666899</v>
          </cell>
        </row>
        <row r="13">
          <cell r="A13" t="str">
            <v>MSFT</v>
          </cell>
          <cell r="B13" t="str">
            <v>Microsoft</v>
          </cell>
          <cell r="C13" t="str">
            <v>CashFlow</v>
          </cell>
          <cell r="D13">
            <v>20</v>
          </cell>
          <cell r="E13">
            <v>15</v>
          </cell>
          <cell r="F13">
            <v>15</v>
          </cell>
          <cell r="G13">
            <v>10</v>
          </cell>
          <cell r="H13">
            <v>10</v>
          </cell>
          <cell r="I13">
            <v>5</v>
          </cell>
          <cell r="J13">
            <v>6</v>
          </cell>
          <cell r="K13">
            <v>4</v>
          </cell>
          <cell r="L13">
            <v>2</v>
          </cell>
          <cell r="M13">
            <v>0</v>
          </cell>
          <cell r="N13">
            <v>7.44</v>
          </cell>
          <cell r="O13">
            <v>10</v>
          </cell>
          <cell r="P13">
            <v>380.44106600400198</v>
          </cell>
          <cell r="Q13">
            <v>161.05744323226699</v>
          </cell>
          <cell r="R13">
            <v>75.173745595339298</v>
          </cell>
          <cell r="S13">
            <v>201.10742077270899</v>
          </cell>
        </row>
        <row r="14">
          <cell r="A14" t="str">
            <v>NFI.TO</v>
          </cell>
          <cell r="B14" t="str">
            <v>NFI Group</v>
          </cell>
          <cell r="C14" t="str">
            <v>CashFlow</v>
          </cell>
          <cell r="D14">
            <v>25</v>
          </cell>
          <cell r="E14">
            <v>10</v>
          </cell>
          <cell r="F14">
            <v>6</v>
          </cell>
          <cell r="G14">
            <v>6</v>
          </cell>
          <cell r="H14">
            <v>-5</v>
          </cell>
          <cell r="I14">
            <v>-5</v>
          </cell>
          <cell r="J14">
            <v>6</v>
          </cell>
          <cell r="K14">
            <v>4</v>
          </cell>
          <cell r="L14">
            <v>2</v>
          </cell>
          <cell r="M14">
            <v>0</v>
          </cell>
          <cell r="N14">
            <v>0.65</v>
          </cell>
          <cell r="O14">
            <v>10</v>
          </cell>
          <cell r="P14">
            <v>32.639678313274899</v>
          </cell>
          <cell r="Q14">
            <v>7.7790622461947203</v>
          </cell>
          <cell r="R14">
            <v>1.91307828755934</v>
          </cell>
          <cell r="S14">
            <v>13.4774518787281</v>
          </cell>
        </row>
        <row r="15">
          <cell r="A15" t="str">
            <v>NXPI</v>
          </cell>
          <cell r="B15" t="str">
            <v>NXP Semiconductors</v>
          </cell>
          <cell r="C15" t="str">
            <v>CashFlow</v>
          </cell>
          <cell r="D15">
            <v>20</v>
          </cell>
          <cell r="E15">
            <v>15</v>
          </cell>
          <cell r="F15">
            <v>15</v>
          </cell>
          <cell r="G15">
            <v>10</v>
          </cell>
          <cell r="H15">
            <v>10</v>
          </cell>
          <cell r="I15">
            <v>5</v>
          </cell>
          <cell r="J15">
            <v>6</v>
          </cell>
          <cell r="K15">
            <v>4</v>
          </cell>
          <cell r="L15">
            <v>2</v>
          </cell>
          <cell r="M15">
            <v>0</v>
          </cell>
          <cell r="N15">
            <v>7.92</v>
          </cell>
          <cell r="O15">
            <v>10</v>
          </cell>
          <cell r="P15">
            <v>404.98565090748502</v>
          </cell>
          <cell r="Q15">
            <v>171.44824602144601</v>
          </cell>
          <cell r="R15">
            <v>80.023664666006297</v>
          </cell>
          <cell r="S15">
            <v>214.08209308062601</v>
          </cell>
        </row>
        <row r="16">
          <cell r="A16" t="str">
            <v>PYPL</v>
          </cell>
          <cell r="B16" t="str">
            <v>PayPal</v>
          </cell>
          <cell r="C16" t="str">
            <v>CashFlow</v>
          </cell>
          <cell r="D16">
            <v>20</v>
          </cell>
          <cell r="E16">
            <v>15</v>
          </cell>
          <cell r="F16">
            <v>15</v>
          </cell>
          <cell r="G16">
            <v>10</v>
          </cell>
          <cell r="H16">
            <v>10</v>
          </cell>
          <cell r="I16">
            <v>5</v>
          </cell>
          <cell r="J16">
            <v>6</v>
          </cell>
          <cell r="K16">
            <v>4</v>
          </cell>
          <cell r="L16">
            <v>2</v>
          </cell>
          <cell r="M16">
            <v>0</v>
          </cell>
          <cell r="N16">
            <v>4.63</v>
          </cell>
          <cell r="O16">
            <v>10</v>
          </cell>
          <cell r="P16">
            <v>236.75297521485601</v>
          </cell>
          <cell r="Q16">
            <v>100.22795190395099</v>
          </cell>
          <cell r="R16">
            <v>46.781511035809203</v>
          </cell>
          <cell r="S16">
            <v>125.15152663678001</v>
          </cell>
        </row>
        <row r="17">
          <cell r="A17" t="str">
            <v>SAP</v>
          </cell>
          <cell r="B17" t="str">
            <v>Saputo</v>
          </cell>
          <cell r="C17" t="str">
            <v>CashFlow</v>
          </cell>
          <cell r="D17">
            <v>6</v>
          </cell>
          <cell r="E17">
            <v>5</v>
          </cell>
          <cell r="F17">
            <v>4</v>
          </cell>
          <cell r="G17">
            <v>3</v>
          </cell>
          <cell r="H17">
            <v>2</v>
          </cell>
          <cell r="I17">
            <v>1</v>
          </cell>
          <cell r="J17">
            <v>6</v>
          </cell>
          <cell r="K17">
            <v>4</v>
          </cell>
          <cell r="L17">
            <v>2</v>
          </cell>
          <cell r="M17">
            <v>0</v>
          </cell>
          <cell r="N17">
            <v>1.25</v>
          </cell>
          <cell r="O17">
            <v>10</v>
          </cell>
          <cell r="P17">
            <v>21.812470504449099</v>
          </cell>
          <cell r="Q17">
            <v>11.781974280616099</v>
          </cell>
          <cell r="R17">
            <v>7.1301895264458901</v>
          </cell>
          <cell r="S17">
            <v>13.3955877215149</v>
          </cell>
        </row>
        <row r="18">
          <cell r="A18" t="str">
            <v>TDG</v>
          </cell>
          <cell r="B18" t="str">
            <v>TransDigm</v>
          </cell>
          <cell r="C18" t="str">
            <v>CashFlow</v>
          </cell>
          <cell r="D18">
            <v>18</v>
          </cell>
          <cell r="E18">
            <v>15</v>
          </cell>
          <cell r="F18">
            <v>13</v>
          </cell>
          <cell r="G18">
            <v>10</v>
          </cell>
          <cell r="H18">
            <v>8</v>
          </cell>
          <cell r="I18">
            <v>5</v>
          </cell>
          <cell r="J18">
            <v>6</v>
          </cell>
          <cell r="K18">
            <v>4</v>
          </cell>
          <cell r="L18">
            <v>2</v>
          </cell>
          <cell r="M18">
            <v>0</v>
          </cell>
          <cell r="N18">
            <v>19.34</v>
          </cell>
          <cell r="O18">
            <v>10</v>
          </cell>
          <cell r="P18">
            <v>909.23203828066505</v>
          </cell>
          <cell r="Q18">
            <v>383.50175019474602</v>
          </cell>
          <cell r="R18">
            <v>178.28100586497601</v>
          </cell>
          <cell r="S18">
            <v>479.654613321591</v>
          </cell>
        </row>
        <row r="19">
          <cell r="A19" t="str">
            <v>V</v>
          </cell>
          <cell r="B19" t="str">
            <v>Visa</v>
          </cell>
          <cell r="C19" t="str">
            <v>CashFlow</v>
          </cell>
          <cell r="D19">
            <v>25</v>
          </cell>
          <cell r="E19">
            <v>15</v>
          </cell>
          <cell r="F19">
            <v>17</v>
          </cell>
          <cell r="G19">
            <v>10</v>
          </cell>
          <cell r="H19">
            <v>10</v>
          </cell>
          <cell r="I19">
            <v>5</v>
          </cell>
          <cell r="J19">
            <v>6</v>
          </cell>
          <cell r="K19">
            <v>4</v>
          </cell>
          <cell r="L19">
            <v>2</v>
          </cell>
          <cell r="M19">
            <v>0</v>
          </cell>
          <cell r="N19">
            <v>6.82</v>
          </cell>
          <cell r="O19">
            <v>10</v>
          </cell>
          <cell r="P19">
            <v>427.70336174302798</v>
          </cell>
          <cell r="Q19">
            <v>160.92827145451801</v>
          </cell>
          <cell r="R19">
            <v>68.909266795727703</v>
          </cell>
          <cell r="S19">
            <v>213.35509714343399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H41" sqref="H41"/>
    </sheetView>
  </sheetViews>
  <sheetFormatPr baseColWidth="10" defaultRowHeight="16"/>
  <cols>
    <col min="1" max="1" width="10.6640625" bestFit="1" customWidth="1"/>
    <col min="2" max="2" width="35.5" bestFit="1" customWidth="1"/>
    <col min="3" max="3" width="10.83203125" customWidth="1"/>
    <col min="4" max="5" width="11.83203125" bestFit="1" customWidth="1"/>
    <col min="6" max="6" width="11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s="1" t="s">
        <v>4</v>
      </c>
    </row>
    <row r="2" spans="1:6">
      <c r="A2" t="str">
        <f>Price!A2</f>
        <v>AAL.L</v>
      </c>
      <c r="B2" t="str">
        <f>Price!B2</f>
        <v>AngloAmerican</v>
      </c>
      <c r="C2" t="str">
        <f>Price!C2</f>
        <v>Dividend</v>
      </c>
      <c r="D2">
        <f>Price!D2</f>
        <v>3823</v>
      </c>
      <c r="E2" t="e">
        <f>VLOOKUP(A2,NPV!$A$2:$S$20,19,FALSE)</f>
        <v>#N/A</v>
      </c>
      <c r="F2" s="2" t="e">
        <f>D2/E2</f>
        <v>#N/A</v>
      </c>
    </row>
    <row r="3" spans="1:6">
      <c r="A3" t="str">
        <f>Price!A3</f>
        <v>AAPL</v>
      </c>
      <c r="B3" t="str">
        <f>Price!B3</f>
        <v>Apple</v>
      </c>
      <c r="C3" t="str">
        <f>Price!C3</f>
        <v>CashFlow</v>
      </c>
      <c r="D3">
        <f>Price!D3</f>
        <v>164.21000671386699</v>
      </c>
      <c r="E3">
        <f>VLOOKUP(A3,NPV!$A$2:$S$20,19,FALSE)</f>
        <v>150.56025990645</v>
      </c>
      <c r="F3" s="2">
        <f t="shared" ref="F3:F38" si="0">D3/E3</f>
        <v>1.0906596921119704</v>
      </c>
    </row>
    <row r="4" spans="1:6">
      <c r="A4" t="str">
        <f>Price!A4</f>
        <v>ACN</v>
      </c>
      <c r="B4" t="str">
        <f>Price!B4</f>
        <v>Accenture</v>
      </c>
      <c r="C4" t="str">
        <f>Price!C4</f>
        <v>CashFlow</v>
      </c>
      <c r="D4">
        <f>Price!D4</f>
        <v>315.73001098632801</v>
      </c>
      <c r="E4">
        <f>VLOOKUP(A4,NPV!$A$2:$S$20,19,FALSE)</f>
        <v>206.68723638647401</v>
      </c>
      <c r="F4" s="2">
        <f t="shared" si="0"/>
        <v>1.5275738188107582</v>
      </c>
    </row>
    <row r="5" spans="1:6">
      <c r="A5" t="str">
        <f>Price!A5</f>
        <v>ALA.TO</v>
      </c>
      <c r="B5" t="str">
        <f>Price!B5</f>
        <v>AltaGas</v>
      </c>
      <c r="C5" t="str">
        <f>Price!C5</f>
        <v>Dividend</v>
      </c>
      <c r="D5">
        <f>Price!D5</f>
        <v>27.889999389648398</v>
      </c>
      <c r="E5" t="e">
        <f>VLOOKUP(A5,NPV!$A$2:$S$20,19,FALSE)</f>
        <v>#N/A</v>
      </c>
      <c r="F5" s="2" t="e">
        <f t="shared" si="0"/>
        <v>#N/A</v>
      </c>
    </row>
    <row r="6" spans="1:6">
      <c r="A6" t="str">
        <f>Price!A6</f>
        <v>AMZN</v>
      </c>
      <c r="B6" t="str">
        <f>Price!B6</f>
        <v>Amazon.com</v>
      </c>
      <c r="C6" t="str">
        <f>Price!C6</f>
        <v>CashFlow</v>
      </c>
      <c r="D6">
        <f>Price!D6</f>
        <v>3056.15991210937</v>
      </c>
      <c r="E6">
        <f>VLOOKUP(A6,NPV!$A$2:$S$20,19,FALSE)</f>
        <v>810.91701924479605</v>
      </c>
      <c r="F6" s="2">
        <f t="shared" si="0"/>
        <v>3.7687702188758601</v>
      </c>
    </row>
    <row r="7" spans="1:6">
      <c r="A7" t="str">
        <f>Price!A7</f>
        <v>AQN</v>
      </c>
      <c r="B7" t="str">
        <f>Price!B7</f>
        <v>Algonquin</v>
      </c>
      <c r="C7" t="str">
        <f>Price!C7</f>
        <v>Dividend</v>
      </c>
      <c r="D7">
        <f>Price!D7</f>
        <v>14.5100002288818</v>
      </c>
      <c r="E7" t="e">
        <f>VLOOKUP(A7,NPV!$A$2:$S$20,19,FALSE)</f>
        <v>#N/A</v>
      </c>
      <c r="F7" s="2" t="e">
        <f t="shared" si="0"/>
        <v>#N/A</v>
      </c>
    </row>
    <row r="8" spans="1:6">
      <c r="A8" t="str">
        <f>Price!A8</f>
        <v>AY</v>
      </c>
      <c r="B8" t="str">
        <f>Price!B8</f>
        <v>Atlantica</v>
      </c>
      <c r="C8" t="str">
        <f>Price!C8</f>
        <v>Dividend</v>
      </c>
      <c r="D8">
        <f>Price!D8</f>
        <v>33.759998321533203</v>
      </c>
      <c r="E8" t="e">
        <f>VLOOKUP(A8,NPV!$A$2:$S$20,19,FALSE)</f>
        <v>#N/A</v>
      </c>
      <c r="F8" s="2" t="e">
        <f t="shared" si="0"/>
        <v>#N/A</v>
      </c>
    </row>
    <row r="9" spans="1:6">
      <c r="A9" t="str">
        <f>Price!A9</f>
        <v>BABA</v>
      </c>
      <c r="B9" t="str">
        <f>Price!B9</f>
        <v>Alibaba</v>
      </c>
      <c r="C9" t="str">
        <f>Price!C9</f>
        <v>CashFlow</v>
      </c>
      <c r="D9">
        <f>Price!D9</f>
        <v>106.27960205078099</v>
      </c>
      <c r="E9">
        <f>VLOOKUP(A9,NPV!$A$2:$S$20,19,FALSE)</f>
        <v>288.416153178066</v>
      </c>
      <c r="F9" s="2">
        <f t="shared" si="0"/>
        <v>0.36849393100796529</v>
      </c>
    </row>
    <row r="10" spans="1:6">
      <c r="A10" t="str">
        <f>Price!A10</f>
        <v>BEPC</v>
      </c>
      <c r="B10" t="str">
        <f>Price!B10</f>
        <v>Brookfield Renewable</v>
      </c>
      <c r="C10" t="str">
        <f>Price!C10</f>
        <v>Dividend</v>
      </c>
      <c r="D10">
        <f>Price!D10</f>
        <v>36.784999847412102</v>
      </c>
      <c r="E10" t="e">
        <f>VLOOKUP(A10,NPV!$A$2:$S$20,19,FALSE)</f>
        <v>#N/A</v>
      </c>
      <c r="F10" s="2" t="e">
        <f t="shared" si="0"/>
        <v>#N/A</v>
      </c>
    </row>
    <row r="11" spans="1:6">
      <c r="A11" t="str">
        <f>Price!A11</f>
        <v>BIPC</v>
      </c>
      <c r="B11" t="str">
        <f>Price!B11</f>
        <v>Brookfield Infrastructure</v>
      </c>
      <c r="C11" t="str">
        <f>Price!C11</f>
        <v>Dividend</v>
      </c>
      <c r="D11">
        <f>Price!D11</f>
        <v>70.135002136230398</v>
      </c>
      <c r="E11" t="e">
        <f>VLOOKUP(A11,NPV!$A$2:$S$20,19,FALSE)</f>
        <v>#N/A</v>
      </c>
      <c r="F11" s="2" t="e">
        <f t="shared" si="0"/>
        <v>#N/A</v>
      </c>
    </row>
    <row r="12" spans="1:6">
      <c r="A12" t="str">
        <f>Price!A12</f>
        <v>BK</v>
      </c>
      <c r="B12" t="str">
        <f>Price!B12</f>
        <v>Bank of New York Mellon Corporation</v>
      </c>
      <c r="C12" t="str">
        <f>Price!C12</f>
        <v>Financial</v>
      </c>
      <c r="D12">
        <f>Price!D12</f>
        <v>52.939998626708899</v>
      </c>
      <c r="E12" t="e">
        <f>VLOOKUP(A12,NPV!$A$2:$S$20,19,FALSE)</f>
        <v>#N/A</v>
      </c>
      <c r="F12" s="2" t="e">
        <f t="shared" si="0"/>
        <v>#N/A</v>
      </c>
    </row>
    <row r="13" spans="1:6">
      <c r="A13" t="str">
        <f>Price!A13</f>
        <v>BLK</v>
      </c>
      <c r="B13" t="str">
        <f>Price!B13</f>
        <v>BlackRock</v>
      </c>
      <c r="C13" t="str">
        <f>Price!C13</f>
        <v>Financial</v>
      </c>
      <c r="D13">
        <f>Price!D13</f>
        <v>742.39001464843705</v>
      </c>
      <c r="E13" t="e">
        <f>VLOOKUP(A13,NPV!$A$2:$S$20,19,FALSE)</f>
        <v>#N/A</v>
      </c>
      <c r="F13" s="2" t="e">
        <f t="shared" si="0"/>
        <v>#N/A</v>
      </c>
    </row>
    <row r="14" spans="1:6">
      <c r="A14" t="str">
        <f>Price!A14</f>
        <v>BMO</v>
      </c>
      <c r="B14" t="str">
        <f>Price!B14</f>
        <v>Bank of Montreal</v>
      </c>
      <c r="C14" t="str">
        <f>Price!C14</f>
        <v>Financial</v>
      </c>
      <c r="D14">
        <f>Price!D14</f>
        <v>113.550003051757</v>
      </c>
      <c r="E14" t="e">
        <f>VLOOKUP(A14,NPV!$A$2:$S$20,19,FALSE)</f>
        <v>#N/A</v>
      </c>
      <c r="F14" s="2" t="e">
        <f t="shared" si="0"/>
        <v>#N/A</v>
      </c>
    </row>
    <row r="15" spans="1:6">
      <c r="A15" t="str">
        <f>Price!A15</f>
        <v>BNS</v>
      </c>
      <c r="B15" t="str">
        <f>Price!B15</f>
        <v>Bank of Nova Scotia</v>
      </c>
      <c r="C15" t="str">
        <f>Price!C15</f>
        <v>Financial</v>
      </c>
      <c r="D15">
        <f>Price!D15</f>
        <v>71.959999084472599</v>
      </c>
      <c r="E15" t="e">
        <f>VLOOKUP(A15,NPV!$A$2:$S$20,19,FALSE)</f>
        <v>#N/A</v>
      </c>
      <c r="F15" s="2" t="e">
        <f t="shared" si="0"/>
        <v>#N/A</v>
      </c>
    </row>
    <row r="16" spans="1:6">
      <c r="A16" t="str">
        <f>Price!A16</f>
        <v>BP.L</v>
      </c>
      <c r="B16" t="str">
        <f>Price!B16</f>
        <v>BP</v>
      </c>
      <c r="C16" t="str">
        <f>Price!C16</f>
        <v>Dividend</v>
      </c>
      <c r="D16">
        <f>Price!D16</f>
        <v>363.54998779296801</v>
      </c>
      <c r="E16" t="e">
        <f>VLOOKUP(A16,NPV!$A$2:$S$20,19,FALSE)</f>
        <v>#N/A</v>
      </c>
      <c r="F16" s="2" t="e">
        <f t="shared" si="0"/>
        <v>#N/A</v>
      </c>
    </row>
    <row r="17" spans="1:6">
      <c r="A17" t="str">
        <f>Price!A17</f>
        <v>BRK-B</v>
      </c>
      <c r="B17" t="str">
        <f>Price!B17</f>
        <v>Berkshire Hathaway</v>
      </c>
      <c r="C17" t="str">
        <f>Price!C17</f>
        <v>Financial</v>
      </c>
      <c r="D17">
        <f>Price!D17</f>
        <v>319.55999755859301</v>
      </c>
      <c r="E17" t="e">
        <f>VLOOKUP(A17,NPV!$A$2:$S$20,19,FALSE)</f>
        <v>#N/A</v>
      </c>
      <c r="F17" s="2" t="e">
        <f t="shared" si="0"/>
        <v>#N/A</v>
      </c>
    </row>
    <row r="18" spans="1:6">
      <c r="A18" t="str">
        <f>Price!A18</f>
        <v>BTB-UN.TO</v>
      </c>
      <c r="B18" t="str">
        <f>Price!B18</f>
        <v>BTB REIT</v>
      </c>
      <c r="C18" t="str">
        <f>Price!C18</f>
        <v>Dividend</v>
      </c>
      <c r="D18">
        <f>Price!D18</f>
        <v>4.0700001716613698</v>
      </c>
      <c r="E18" t="e">
        <f>VLOOKUP(A18,NPV!$A$2:$S$20,19,FALSE)</f>
        <v>#N/A</v>
      </c>
      <c r="F18" s="2" t="e">
        <f t="shared" si="0"/>
        <v>#N/A</v>
      </c>
    </row>
    <row r="19" spans="1:6">
      <c r="A19" t="str">
        <f>Price!A19</f>
        <v>COST</v>
      </c>
      <c r="B19" t="str">
        <f>Price!B19</f>
        <v>Costco</v>
      </c>
      <c r="C19" t="str">
        <f>Price!C19</f>
        <v>CashFlow</v>
      </c>
      <c r="D19">
        <f>Price!D19</f>
        <v>515.82000732421795</v>
      </c>
      <c r="E19">
        <f>VLOOKUP(A19,NPV!$A$2:$S$20,19,FALSE)</f>
        <v>202.29366721024701</v>
      </c>
      <c r="F19" s="2">
        <f t="shared" si="0"/>
        <v>2.5498574149042343</v>
      </c>
    </row>
    <row r="20" spans="1:6">
      <c r="A20" t="str">
        <f>Price!A20</f>
        <v>CVX</v>
      </c>
      <c r="B20" t="str">
        <f>Price!B20</f>
        <v>Chevron</v>
      </c>
      <c r="C20" t="str">
        <f>Price!C20</f>
        <v>Dividend</v>
      </c>
      <c r="D20">
        <f>Price!D20</f>
        <v>143.00500488281199</v>
      </c>
      <c r="E20" t="e">
        <f>VLOOKUP(A20,NPV!$A$2:$S$20,19,FALSE)</f>
        <v>#N/A</v>
      </c>
      <c r="F20" s="2" t="e">
        <f t="shared" si="0"/>
        <v>#N/A</v>
      </c>
    </row>
    <row r="21" spans="1:6">
      <c r="A21" t="str">
        <f>Price!A21</f>
        <v>DFS</v>
      </c>
      <c r="B21" t="str">
        <f>Price!B21</f>
        <v>Discover Financial Services</v>
      </c>
      <c r="C21" t="str">
        <f>Price!C21</f>
        <v>CashFlow</v>
      </c>
      <c r="D21">
        <f>Price!D21</f>
        <v>123.01999664306599</v>
      </c>
      <c r="E21">
        <f>VLOOKUP(A21,NPV!$A$2:$S$20,19,FALSE)</f>
        <v>334.51163931970399</v>
      </c>
      <c r="F21" s="2">
        <f t="shared" si="0"/>
        <v>0.3677599885410614</v>
      </c>
    </row>
    <row r="22" spans="1:6">
      <c r="A22" t="str">
        <f>Price!A22</f>
        <v>EBAY</v>
      </c>
      <c r="B22" t="str">
        <f>Price!B22</f>
        <v>eBay</v>
      </c>
      <c r="C22" t="str">
        <f>Price!C22</f>
        <v>CashFlow</v>
      </c>
      <c r="D22">
        <f>Price!D22</f>
        <v>54.430000305175703</v>
      </c>
      <c r="E22">
        <f>VLOOKUP(A22,NPV!$A$2:$S$20,19,FALSE)</f>
        <v>91.633623174662006</v>
      </c>
      <c r="F22" s="2">
        <f t="shared" si="0"/>
        <v>0.59399594187634797</v>
      </c>
    </row>
    <row r="23" spans="1:6">
      <c r="A23" t="str">
        <f>Price!A23</f>
        <v>ENB</v>
      </c>
      <c r="B23" t="str">
        <f>Price!B23</f>
        <v>Enbridge</v>
      </c>
      <c r="C23" t="str">
        <f>Price!C23</f>
        <v>Dividend</v>
      </c>
      <c r="D23">
        <f>Price!D23</f>
        <v>42.939998626708899</v>
      </c>
      <c r="E23" t="e">
        <f>VLOOKUP(A23,NPV!$A$2:$S$20,19,FALSE)</f>
        <v>#N/A</v>
      </c>
      <c r="F23" s="2" t="e">
        <f t="shared" si="0"/>
        <v>#N/A</v>
      </c>
    </row>
    <row r="24" spans="1:6">
      <c r="A24" t="str">
        <f>Price!A24</f>
        <v>FTS</v>
      </c>
      <c r="B24" t="str">
        <f>Price!B24</f>
        <v>Fortis</v>
      </c>
      <c r="C24" t="str">
        <f>Price!C24</f>
        <v>Dividend</v>
      </c>
      <c r="D24">
        <f>Price!D24</f>
        <v>45.9799995422363</v>
      </c>
      <c r="E24" t="e">
        <f>VLOOKUP(A24,NPV!$A$2:$S$20,19,FALSE)</f>
        <v>#N/A</v>
      </c>
      <c r="F24" s="2" t="e">
        <f t="shared" si="0"/>
        <v>#N/A</v>
      </c>
    </row>
    <row r="25" spans="1:6">
      <c r="A25" t="str">
        <f>Price!A25</f>
        <v>GLEN.L</v>
      </c>
      <c r="B25" t="str">
        <f>Price!B25</f>
        <v>Glencore</v>
      </c>
      <c r="C25" t="str">
        <f>Price!C25</f>
        <v>Dividend</v>
      </c>
      <c r="D25">
        <f>Price!D25</f>
        <v>442.14999389648398</v>
      </c>
      <c r="E25" t="e">
        <f>VLOOKUP(A25,NPV!$A$2:$S$20,19,FALSE)</f>
        <v>#N/A</v>
      </c>
      <c r="F25" s="2" t="e">
        <f t="shared" si="0"/>
        <v>#N/A</v>
      </c>
    </row>
    <row r="26" spans="1:6">
      <c r="A26" t="str">
        <f>Price!A26</f>
        <v>GMRE</v>
      </c>
      <c r="B26" t="str">
        <f>Price!B26</f>
        <v>Global Medical REIT</v>
      </c>
      <c r="C26" t="str">
        <f>Price!C26</f>
        <v>Dividend</v>
      </c>
      <c r="D26">
        <f>Price!D26</f>
        <v>15.569999694824199</v>
      </c>
      <c r="E26" t="e">
        <f>VLOOKUP(A26,NPV!$A$2:$S$20,19,FALSE)</f>
        <v>#N/A</v>
      </c>
      <c r="F26" s="2" t="e">
        <f t="shared" si="0"/>
        <v>#N/A</v>
      </c>
    </row>
    <row r="27" spans="1:6">
      <c r="A27" t="str">
        <f>Price!A27</f>
        <v>GOOG</v>
      </c>
      <c r="B27" t="str">
        <f>Price!B27</f>
        <v>Alphabet</v>
      </c>
      <c r="C27" t="str">
        <f>Price!C27</f>
        <v>CashFlow</v>
      </c>
      <c r="D27">
        <f>Price!D27</f>
        <v>2690.26000976562</v>
      </c>
      <c r="E27">
        <f>VLOOKUP(A27,NPV!$A$2:$S$20,19,FALSE)</f>
        <v>2713.05804072</v>
      </c>
      <c r="F27" s="2">
        <f t="shared" si="0"/>
        <v>0.9915969247202947</v>
      </c>
    </row>
    <row r="28" spans="1:6">
      <c r="A28" t="str">
        <f>Price!A28</f>
        <v>IAG.L</v>
      </c>
      <c r="B28" t="str">
        <f>Price!B28</f>
        <v>International Consolidated Airlines Group</v>
      </c>
      <c r="C28" t="str">
        <f>Price!C28</f>
        <v>CashFlow</v>
      </c>
      <c r="D28">
        <f>Price!D28</f>
        <v>148.55999755859301</v>
      </c>
      <c r="E28">
        <f>VLOOKUP(A28,NPV!$A$2:$S$20,19,FALSE)</f>
        <v>-3.2710116590463398</v>
      </c>
      <c r="F28" s="2">
        <f t="shared" si="0"/>
        <v>-45.417140947123841</v>
      </c>
    </row>
    <row r="29" spans="1:6">
      <c r="A29" t="str">
        <f>Price!A29</f>
        <v>JPM</v>
      </c>
      <c r="B29" t="str">
        <f>Price!B29</f>
        <v>JPMorgan</v>
      </c>
      <c r="C29" t="str">
        <f>Price!C29</f>
        <v>Financial</v>
      </c>
      <c r="D29">
        <f>Price!D29</f>
        <v>144.22999572753901</v>
      </c>
      <c r="E29" t="e">
        <f>VLOOKUP(A29,NPV!$A$2:$S$20,19,FALSE)</f>
        <v>#N/A</v>
      </c>
      <c r="F29" s="2" t="e">
        <f t="shared" si="0"/>
        <v>#N/A</v>
      </c>
    </row>
    <row r="30" spans="1:6">
      <c r="A30" t="str">
        <f>Price!A30</f>
        <v>MA</v>
      </c>
      <c r="B30" t="str">
        <f>Price!B30</f>
        <v>Mastercard</v>
      </c>
      <c r="C30" t="str">
        <f>Price!C30</f>
        <v>CashFlow</v>
      </c>
      <c r="D30">
        <f>Price!D30</f>
        <v>362.98001098632801</v>
      </c>
      <c r="E30">
        <f>VLOOKUP(A30,NPV!$A$2:$S$20,19,FALSE)</f>
        <v>236.517463946399</v>
      </c>
      <c r="F30" s="2">
        <f t="shared" si="0"/>
        <v>1.5346858744798173</v>
      </c>
    </row>
    <row r="31" spans="1:6">
      <c r="A31" t="str">
        <f>Price!A31</f>
        <v>MELI</v>
      </c>
      <c r="B31" t="str">
        <f>Price!B31</f>
        <v>MercadoLibre</v>
      </c>
      <c r="C31" t="str">
        <f>Price!C31</f>
        <v>CashFlow</v>
      </c>
      <c r="D31">
        <f>Price!D31</f>
        <v>1133.0400390625</v>
      </c>
      <c r="E31">
        <f>VLOOKUP(A31,NPV!$A$2:$S$20,19,FALSE)</f>
        <v>211.72091893666899</v>
      </c>
      <c r="F31" s="2">
        <f t="shared" si="0"/>
        <v>5.351573404994622</v>
      </c>
    </row>
    <row r="32" spans="1:6">
      <c r="A32" t="str">
        <f>Price!A32</f>
        <v>MFC</v>
      </c>
      <c r="B32" t="str">
        <f>Price!B32</f>
        <v>Manulife</v>
      </c>
      <c r="C32" t="str">
        <f>Price!C32</f>
        <v>Financial</v>
      </c>
      <c r="D32">
        <f>Price!D32</f>
        <v>20.215000152587798</v>
      </c>
      <c r="E32" t="e">
        <f>VLOOKUP(A32,NPV!$A$2:$S$20,19,FALSE)</f>
        <v>#N/A</v>
      </c>
      <c r="F32" s="2" t="e">
        <f t="shared" si="0"/>
        <v>#N/A</v>
      </c>
    </row>
    <row r="33" spans="1:6">
      <c r="A33" t="str">
        <f>Price!A33</f>
        <v>MKL</v>
      </c>
      <c r="B33" t="str">
        <f>Price!B33</f>
        <v>Markel</v>
      </c>
      <c r="C33" t="str">
        <f>Price!C33</f>
        <v>Financial</v>
      </c>
      <c r="D33">
        <f>Price!D33</f>
        <v>1232.30004882812</v>
      </c>
      <c r="E33" t="e">
        <f>VLOOKUP(A33,NPV!$A$2:$S$20,19,FALSE)</f>
        <v>#N/A</v>
      </c>
      <c r="F33" s="2" t="e">
        <f t="shared" si="0"/>
        <v>#N/A</v>
      </c>
    </row>
    <row r="34" spans="1:6">
      <c r="A34" t="str">
        <f>Price!A34</f>
        <v>MSFT</v>
      </c>
      <c r="B34" t="str">
        <f>Price!B34</f>
        <v>Microsoft</v>
      </c>
      <c r="C34" t="str">
        <f>Price!C34</f>
        <v>CashFlow</v>
      </c>
      <c r="D34">
        <f>Price!D34</f>
        <v>295.97000122070301</v>
      </c>
      <c r="E34">
        <f>VLOOKUP(A34,NPV!$A$2:$S$20,19,FALSE)</f>
        <v>201.10742077270899</v>
      </c>
      <c r="F34" s="2">
        <f t="shared" si="0"/>
        <v>1.4717010445636785</v>
      </c>
    </row>
    <row r="35" spans="1:6">
      <c r="A35" t="str">
        <f>Price!A35</f>
        <v>NFI.TO</v>
      </c>
      <c r="B35" t="str">
        <f>Price!B35</f>
        <v>NFI Group</v>
      </c>
      <c r="C35" t="str">
        <f>Price!C35</f>
        <v>CashFlow</v>
      </c>
      <c r="D35">
        <f>Price!D35</f>
        <v>18.9799995422363</v>
      </c>
      <c r="E35">
        <f>VLOOKUP(A35,NPV!$A$2:$S$20,19,FALSE)</f>
        <v>13.4774518787281</v>
      </c>
      <c r="F35" s="2">
        <f t="shared" si="0"/>
        <v>1.408278041948942</v>
      </c>
    </row>
    <row r="36" spans="1:6">
      <c r="A36" t="str">
        <f>Price!A36</f>
        <v>NXPI</v>
      </c>
      <c r="B36" t="str">
        <f>Price!B36</f>
        <v>NXP Semiconductors</v>
      </c>
      <c r="C36" t="str">
        <f>Price!C36</f>
        <v>CashFlow</v>
      </c>
      <c r="D36">
        <f>Price!D36</f>
        <v>189.69999694824199</v>
      </c>
      <c r="E36">
        <f>VLOOKUP(A36,NPV!$A$2:$S$20,19,FALSE)</f>
        <v>214.08209308062601</v>
      </c>
      <c r="F36" s="2">
        <f t="shared" si="0"/>
        <v>0.88610866148808898</v>
      </c>
    </row>
    <row r="37" spans="1:6">
      <c r="A37" t="str">
        <f>Price!A37</f>
        <v>PYPL</v>
      </c>
      <c r="B37" t="str">
        <f>Price!B37</f>
        <v>PayPal</v>
      </c>
      <c r="C37" t="str">
        <f>Price!C37</f>
        <v>CashFlow</v>
      </c>
      <c r="D37">
        <f>Price!D37</f>
        <v>111.58999633789</v>
      </c>
      <c r="E37">
        <f>VLOOKUP(A37,NPV!$A$2:$S$20,19,FALSE)</f>
        <v>125.15152663678001</v>
      </c>
      <c r="F37" s="2">
        <f t="shared" si="0"/>
        <v>0.89163911409367902</v>
      </c>
    </row>
    <row r="38" spans="1:6">
      <c r="A38" t="str">
        <f>Price!A38</f>
        <v>RIO</v>
      </c>
      <c r="B38" t="str">
        <f>Price!B38</f>
        <v>Rio Tinto</v>
      </c>
      <c r="C38" t="str">
        <f>Price!C38</f>
        <v>Dividend</v>
      </c>
      <c r="D38">
        <f>Price!D38</f>
        <v>78.459999084472599</v>
      </c>
      <c r="E38" t="e">
        <f>VLOOKUP(A38,NPV!$A$2:$S$20,19,FALSE)</f>
        <v>#N/A</v>
      </c>
      <c r="F38" s="2" t="e">
        <f t="shared" si="0"/>
        <v>#N/A</v>
      </c>
    </row>
    <row r="39" spans="1:6">
      <c r="A39" t="str">
        <f>Price!A39</f>
        <v>SAP</v>
      </c>
      <c r="B39" t="str">
        <f>Price!B39</f>
        <v>Saputo</v>
      </c>
      <c r="C39" t="str">
        <f>Price!C39</f>
        <v>CashFlow</v>
      </c>
      <c r="D39">
        <f>Price!D39</f>
        <v>113.11000061035099</v>
      </c>
      <c r="E39">
        <f>VLOOKUP(A39,NPV!$A$2:$S$20,19,FALSE)</f>
        <v>13.3955877215149</v>
      </c>
      <c r="F39" s="2">
        <f t="shared" ref="F39:F47" si="1">D39/E39</f>
        <v>8.4438251580916415</v>
      </c>
    </row>
    <row r="40" spans="1:6">
      <c r="A40" t="str">
        <f>Price!A40</f>
        <v>SHEL</v>
      </c>
      <c r="B40" t="str">
        <f>Price!B40</f>
        <v>Shell</v>
      </c>
      <c r="C40" t="str">
        <f>Price!C40</f>
        <v>Dividend</v>
      </c>
      <c r="D40">
        <f>Price!D40</f>
        <v>52.865001678466797</v>
      </c>
      <c r="E40" t="e">
        <f>VLOOKUP(A40,NPV!$A$2:$S$20,19,FALSE)</f>
        <v>#N/A</v>
      </c>
      <c r="F40" s="2" t="e">
        <f t="shared" si="1"/>
        <v>#N/A</v>
      </c>
    </row>
    <row r="41" spans="1:6">
      <c r="A41" t="str">
        <f>Price!A41</f>
        <v>SLF</v>
      </c>
      <c r="B41" t="str">
        <f>Price!B41</f>
        <v>SunLife</v>
      </c>
      <c r="C41" t="str">
        <f>Price!C41</f>
        <v>Financial</v>
      </c>
      <c r="D41">
        <f>Price!D41</f>
        <v>52.340000152587798</v>
      </c>
      <c r="E41" t="e">
        <f>VLOOKUP(A41,NPV!$A$2:$S$20,19,FALSE)</f>
        <v>#N/A</v>
      </c>
      <c r="F41" s="2" t="e">
        <f t="shared" si="1"/>
        <v>#N/A</v>
      </c>
    </row>
    <row r="42" spans="1:6">
      <c r="A42" t="str">
        <f>Price!A42</f>
        <v>T</v>
      </c>
      <c r="B42" t="str">
        <f>Price!B42</f>
        <v>AT&amp;T</v>
      </c>
      <c r="C42" t="str">
        <f>Price!C42</f>
        <v>Dividend</v>
      </c>
      <c r="D42">
        <f>Price!D42</f>
        <v>23.610000610351499</v>
      </c>
      <c r="E42" t="e">
        <f>VLOOKUP(A42,NPV!$A$2:$S$20,19,FALSE)</f>
        <v>#N/A</v>
      </c>
      <c r="F42" s="2" t="e">
        <f t="shared" si="1"/>
        <v>#N/A</v>
      </c>
    </row>
    <row r="43" spans="1:6">
      <c r="A43" t="str">
        <f>Price!A43</f>
        <v>TDG</v>
      </c>
      <c r="B43" t="str">
        <f>Price!B43</f>
        <v>TransDigm</v>
      </c>
      <c r="C43" t="str">
        <f>Price!C43</f>
        <v>CashFlow</v>
      </c>
      <c r="D43">
        <f>Price!D43</f>
        <v>668.20001220703102</v>
      </c>
      <c r="E43">
        <f>VLOOKUP(A43,NPV!$A$2:$S$20,19,FALSE)</f>
        <v>479.654613321591</v>
      </c>
      <c r="F43" s="2">
        <f t="shared" si="1"/>
        <v>1.3930857613977063</v>
      </c>
    </row>
    <row r="44" spans="1:6">
      <c r="A44" t="str">
        <f>Price!A44</f>
        <v>TRP</v>
      </c>
      <c r="B44" t="str">
        <f>Price!B44</f>
        <v>TC Energy</v>
      </c>
      <c r="C44" t="str">
        <f>Price!C44</f>
        <v>Dividend</v>
      </c>
      <c r="D44">
        <f>Price!D44</f>
        <v>53.270000457763601</v>
      </c>
      <c r="E44" t="e">
        <f>VLOOKUP(A44,NPV!$A$2:$S$20,19,FALSE)</f>
        <v>#N/A</v>
      </c>
      <c r="F44" s="2" t="e">
        <f t="shared" si="1"/>
        <v>#N/A</v>
      </c>
    </row>
    <row r="45" spans="1:6">
      <c r="A45" t="str">
        <f>Price!A45</f>
        <v>TU</v>
      </c>
      <c r="B45" t="str">
        <f>Price!B45</f>
        <v>TELUS</v>
      </c>
      <c r="C45" t="str">
        <f>Price!C45</f>
        <v>Dividend</v>
      </c>
      <c r="D45">
        <f>Price!D45</f>
        <v>25.270000457763601</v>
      </c>
      <c r="E45" t="e">
        <f>VLOOKUP(A45,NPV!$A$2:$S$20,19,FALSE)</f>
        <v>#N/A</v>
      </c>
      <c r="F45" s="2" t="e">
        <f t="shared" si="1"/>
        <v>#N/A</v>
      </c>
    </row>
    <row r="46" spans="1:6">
      <c r="A46" t="str">
        <f>Price!A46</f>
        <v>V</v>
      </c>
      <c r="B46" t="str">
        <f>Price!B46</f>
        <v>Visa</v>
      </c>
      <c r="C46" t="str">
        <f>Price!C46</f>
        <v>CashFlow</v>
      </c>
      <c r="D46">
        <f>Price!D46</f>
        <v>217.05000305175699</v>
      </c>
      <c r="E46">
        <f>VLOOKUP(A46,NPV!$A$2:$S$20,19,FALSE)</f>
        <v>213.35509714343399</v>
      </c>
      <c r="F46" s="2">
        <f t="shared" si="1"/>
        <v>1.017318104689287</v>
      </c>
    </row>
    <row r="47" spans="1:6">
      <c r="A47" t="str">
        <f>Price!A47</f>
        <v>XOM</v>
      </c>
      <c r="B47" t="str">
        <f>Price!B47</f>
        <v>Exxon Mobil</v>
      </c>
      <c r="C47" t="str">
        <f>Price!C47</f>
        <v>Dividend</v>
      </c>
      <c r="D47">
        <f>Price!D47</f>
        <v>78.639999389648395</v>
      </c>
      <c r="E47" t="e">
        <f>VLOOKUP(A47,NPV!$A$2:$S$20,19,FALSE)</f>
        <v>#N/A</v>
      </c>
      <c r="F47" s="2" t="e">
        <f t="shared" si="1"/>
        <v>#N/A</v>
      </c>
    </row>
  </sheetData>
  <autoFilter ref="A1:C38" xr:uid="{74301543-6E32-6E43-944A-E2C528AC6C40}"/>
  <conditionalFormatting sqref="F2:F47">
    <cfRule type="colorScale" priority="1">
      <colorScale>
        <cfvo type="num" val="0.8"/>
        <cfvo type="num" val="1.2"/>
        <color rgb="FF00B05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6B45-0C58-8944-98B3-2DECD955E5A1}">
  <dimension ref="A1:D47"/>
  <sheetViews>
    <sheetView workbookViewId="0">
      <selection activeCell="A2" sqref="A2"/>
    </sheetView>
  </sheetViews>
  <sheetFormatPr baseColWidth="10" defaultRowHeight="16"/>
  <sheetData>
    <row r="1" spans="1:4">
      <c r="A1" t="str">
        <f>[1]prices!A1</f>
        <v>ticker</v>
      </c>
      <c r="B1" t="str">
        <f>[1]prices!B1</f>
        <v>name</v>
      </c>
      <c r="C1" t="str">
        <f>[1]prices!C1</f>
        <v>type</v>
      </c>
      <c r="D1" t="str">
        <f>[1]prices!D1</f>
        <v>price</v>
      </c>
    </row>
    <row r="2" spans="1:4">
      <c r="A2" t="str">
        <f>[1]prices!A2</f>
        <v>AAL.L</v>
      </c>
      <c r="B2" t="str">
        <f>[1]prices!B2</f>
        <v>AngloAmerican</v>
      </c>
      <c r="C2" t="str">
        <f>[1]prices!C2</f>
        <v>Dividend</v>
      </c>
      <c r="D2">
        <f>[1]prices!D2</f>
        <v>3823</v>
      </c>
    </row>
    <row r="3" spans="1:4">
      <c r="A3" t="str">
        <f>[1]prices!A3</f>
        <v>AAPL</v>
      </c>
      <c r="B3" t="str">
        <f>[1]prices!B3</f>
        <v>Apple</v>
      </c>
      <c r="C3" t="str">
        <f>[1]prices!C3</f>
        <v>CashFlow</v>
      </c>
      <c r="D3">
        <f>[1]prices!D3</f>
        <v>164.21000671386699</v>
      </c>
    </row>
    <row r="4" spans="1:4">
      <c r="A4" t="str">
        <f>[1]prices!A4</f>
        <v>ACN</v>
      </c>
      <c r="B4" t="str">
        <f>[1]prices!B4</f>
        <v>Accenture</v>
      </c>
      <c r="C4" t="str">
        <f>[1]prices!C4</f>
        <v>CashFlow</v>
      </c>
      <c r="D4">
        <f>[1]prices!D4</f>
        <v>315.73001098632801</v>
      </c>
    </row>
    <row r="5" spans="1:4">
      <c r="A5" t="str">
        <f>[1]prices!A5</f>
        <v>ALA.TO</v>
      </c>
      <c r="B5" t="str">
        <f>[1]prices!B5</f>
        <v>AltaGas</v>
      </c>
      <c r="C5" t="str">
        <f>[1]prices!C5</f>
        <v>Dividend</v>
      </c>
      <c r="D5">
        <f>[1]prices!D5</f>
        <v>27.889999389648398</v>
      </c>
    </row>
    <row r="6" spans="1:4">
      <c r="A6" t="str">
        <f>[1]prices!A6</f>
        <v>AMZN</v>
      </c>
      <c r="B6" t="str">
        <f>[1]prices!B6</f>
        <v>Amazon.com</v>
      </c>
      <c r="C6" t="str">
        <f>[1]prices!C6</f>
        <v>CashFlow</v>
      </c>
      <c r="D6">
        <f>[1]prices!D6</f>
        <v>3056.15991210937</v>
      </c>
    </row>
    <row r="7" spans="1:4">
      <c r="A7" t="str">
        <f>[1]prices!A7</f>
        <v>AQN</v>
      </c>
      <c r="B7" t="str">
        <f>[1]prices!B7</f>
        <v>Algonquin</v>
      </c>
      <c r="C7" t="str">
        <f>[1]prices!C7</f>
        <v>Dividend</v>
      </c>
      <c r="D7">
        <f>[1]prices!D7</f>
        <v>14.5100002288818</v>
      </c>
    </row>
    <row r="8" spans="1:4">
      <c r="A8" t="str">
        <f>[1]prices!A8</f>
        <v>AY</v>
      </c>
      <c r="B8" t="str">
        <f>[1]prices!B8</f>
        <v>Atlantica</v>
      </c>
      <c r="C8" t="str">
        <f>[1]prices!C8</f>
        <v>Dividend</v>
      </c>
      <c r="D8">
        <f>[1]prices!D8</f>
        <v>33.759998321533203</v>
      </c>
    </row>
    <row r="9" spans="1:4">
      <c r="A9" t="str">
        <f>[1]prices!A9</f>
        <v>BABA</v>
      </c>
      <c r="B9" t="str">
        <f>[1]prices!B9</f>
        <v>Alibaba</v>
      </c>
      <c r="C9" t="str">
        <f>[1]prices!C9</f>
        <v>CashFlow</v>
      </c>
      <c r="D9">
        <f>[1]prices!D9</f>
        <v>106.27960205078099</v>
      </c>
    </row>
    <row r="10" spans="1:4">
      <c r="A10" t="str">
        <f>[1]prices!A10</f>
        <v>BEPC</v>
      </c>
      <c r="B10" t="str">
        <f>[1]prices!B10</f>
        <v>Brookfield Renewable</v>
      </c>
      <c r="C10" t="str">
        <f>[1]prices!C10</f>
        <v>Dividend</v>
      </c>
      <c r="D10">
        <f>[1]prices!D10</f>
        <v>36.784999847412102</v>
      </c>
    </row>
    <row r="11" spans="1:4">
      <c r="A11" t="str">
        <f>[1]prices!A11</f>
        <v>BIPC</v>
      </c>
      <c r="B11" t="str">
        <f>[1]prices!B11</f>
        <v>Brookfield Infrastructure</v>
      </c>
      <c r="C11" t="str">
        <f>[1]prices!C11</f>
        <v>Dividend</v>
      </c>
      <c r="D11">
        <f>[1]prices!D11</f>
        <v>70.135002136230398</v>
      </c>
    </row>
    <row r="12" spans="1:4">
      <c r="A12" t="str">
        <f>[1]prices!A12</f>
        <v>BK</v>
      </c>
      <c r="B12" t="str">
        <f>[1]prices!B12</f>
        <v>Bank of New York Mellon Corporation</v>
      </c>
      <c r="C12" t="str">
        <f>[1]prices!C12</f>
        <v>Financial</v>
      </c>
      <c r="D12">
        <f>[1]prices!D12</f>
        <v>52.939998626708899</v>
      </c>
    </row>
    <row r="13" spans="1:4">
      <c r="A13" t="str">
        <f>[1]prices!A13</f>
        <v>BLK</v>
      </c>
      <c r="B13" t="str">
        <f>[1]prices!B13</f>
        <v>BlackRock</v>
      </c>
      <c r="C13" t="str">
        <f>[1]prices!C13</f>
        <v>Financial</v>
      </c>
      <c r="D13">
        <f>[1]prices!D13</f>
        <v>742.39001464843705</v>
      </c>
    </row>
    <row r="14" spans="1:4">
      <c r="A14" t="str">
        <f>[1]prices!A14</f>
        <v>BMO</v>
      </c>
      <c r="B14" t="str">
        <f>[1]prices!B14</f>
        <v>Bank of Montreal</v>
      </c>
      <c r="C14" t="str">
        <f>[1]prices!C14</f>
        <v>Financial</v>
      </c>
      <c r="D14">
        <f>[1]prices!D14</f>
        <v>113.550003051757</v>
      </c>
    </row>
    <row r="15" spans="1:4">
      <c r="A15" t="str">
        <f>[1]prices!A15</f>
        <v>BNS</v>
      </c>
      <c r="B15" t="str">
        <f>[1]prices!B15</f>
        <v>Bank of Nova Scotia</v>
      </c>
      <c r="C15" t="str">
        <f>[1]prices!C15</f>
        <v>Financial</v>
      </c>
      <c r="D15">
        <f>[1]prices!D15</f>
        <v>71.959999084472599</v>
      </c>
    </row>
    <row r="16" spans="1:4">
      <c r="A16" t="str">
        <f>[1]prices!A16</f>
        <v>BP.L</v>
      </c>
      <c r="B16" t="str">
        <f>[1]prices!B16</f>
        <v>BP</v>
      </c>
      <c r="C16" t="str">
        <f>[1]prices!C16</f>
        <v>Dividend</v>
      </c>
      <c r="D16">
        <f>[1]prices!D16</f>
        <v>363.54998779296801</v>
      </c>
    </row>
    <row r="17" spans="1:4">
      <c r="A17" t="str">
        <f>[1]prices!A17</f>
        <v>BRK-B</v>
      </c>
      <c r="B17" t="str">
        <f>[1]prices!B17</f>
        <v>Berkshire Hathaway</v>
      </c>
      <c r="C17" t="str">
        <f>[1]prices!C17</f>
        <v>Financial</v>
      </c>
      <c r="D17">
        <f>[1]prices!D17</f>
        <v>319.55999755859301</v>
      </c>
    </row>
    <row r="18" spans="1:4">
      <c r="A18" t="str">
        <f>[1]prices!A18</f>
        <v>BTB-UN.TO</v>
      </c>
      <c r="B18" t="str">
        <f>[1]prices!B18</f>
        <v>BTB REIT</v>
      </c>
      <c r="C18" t="str">
        <f>[1]prices!C18</f>
        <v>Dividend</v>
      </c>
      <c r="D18">
        <f>[1]prices!D18</f>
        <v>4.0700001716613698</v>
      </c>
    </row>
    <row r="19" spans="1:4">
      <c r="A19" t="str">
        <f>[1]prices!A19</f>
        <v>COST</v>
      </c>
      <c r="B19" t="str">
        <f>[1]prices!B19</f>
        <v>Costco</v>
      </c>
      <c r="C19" t="str">
        <f>[1]prices!C19</f>
        <v>CashFlow</v>
      </c>
      <c r="D19">
        <f>[1]prices!D19</f>
        <v>515.82000732421795</v>
      </c>
    </row>
    <row r="20" spans="1:4">
      <c r="A20" t="str">
        <f>[1]prices!A20</f>
        <v>CVX</v>
      </c>
      <c r="B20" t="str">
        <f>[1]prices!B20</f>
        <v>Chevron</v>
      </c>
      <c r="C20" t="str">
        <f>[1]prices!C20</f>
        <v>Dividend</v>
      </c>
      <c r="D20">
        <f>[1]prices!D20</f>
        <v>143.00500488281199</v>
      </c>
    </row>
    <row r="21" spans="1:4">
      <c r="A21" t="str">
        <f>[1]prices!A21</f>
        <v>DFS</v>
      </c>
      <c r="B21" t="str">
        <f>[1]prices!B21</f>
        <v>Discover Financial Services</v>
      </c>
      <c r="C21" t="str">
        <f>[1]prices!C21</f>
        <v>CashFlow</v>
      </c>
      <c r="D21">
        <f>[1]prices!D21</f>
        <v>123.01999664306599</v>
      </c>
    </row>
    <row r="22" spans="1:4">
      <c r="A22" t="str">
        <f>[1]prices!A22</f>
        <v>EBAY</v>
      </c>
      <c r="B22" t="str">
        <f>[1]prices!B22</f>
        <v>eBay</v>
      </c>
      <c r="C22" t="str">
        <f>[1]prices!C22</f>
        <v>CashFlow</v>
      </c>
      <c r="D22">
        <f>[1]prices!D22</f>
        <v>54.430000305175703</v>
      </c>
    </row>
    <row r="23" spans="1:4">
      <c r="A23" t="str">
        <f>[1]prices!A23</f>
        <v>ENB</v>
      </c>
      <c r="B23" t="str">
        <f>[1]prices!B23</f>
        <v>Enbridge</v>
      </c>
      <c r="C23" t="str">
        <f>[1]prices!C23</f>
        <v>Dividend</v>
      </c>
      <c r="D23">
        <f>[1]prices!D23</f>
        <v>42.939998626708899</v>
      </c>
    </row>
    <row r="24" spans="1:4">
      <c r="A24" t="str">
        <f>[1]prices!A24</f>
        <v>FTS</v>
      </c>
      <c r="B24" t="str">
        <f>[1]prices!B24</f>
        <v>Fortis</v>
      </c>
      <c r="C24" t="str">
        <f>[1]prices!C24</f>
        <v>Dividend</v>
      </c>
      <c r="D24">
        <f>[1]prices!D24</f>
        <v>45.9799995422363</v>
      </c>
    </row>
    <row r="25" spans="1:4">
      <c r="A25" t="str">
        <f>[1]prices!A25</f>
        <v>GLEN.L</v>
      </c>
      <c r="B25" t="str">
        <f>[1]prices!B25</f>
        <v>Glencore</v>
      </c>
      <c r="C25" t="str">
        <f>[1]prices!C25</f>
        <v>Dividend</v>
      </c>
      <c r="D25">
        <f>[1]prices!D25</f>
        <v>442.14999389648398</v>
      </c>
    </row>
    <row r="26" spans="1:4">
      <c r="A26" t="str">
        <f>[1]prices!A26</f>
        <v>GMRE</v>
      </c>
      <c r="B26" t="str">
        <f>[1]prices!B26</f>
        <v>Global Medical REIT</v>
      </c>
      <c r="C26" t="str">
        <f>[1]prices!C26</f>
        <v>Dividend</v>
      </c>
      <c r="D26">
        <f>[1]prices!D26</f>
        <v>15.569999694824199</v>
      </c>
    </row>
    <row r="27" spans="1:4">
      <c r="A27" t="str">
        <f>[1]prices!A27</f>
        <v>GOOG</v>
      </c>
      <c r="B27" t="str">
        <f>[1]prices!B27</f>
        <v>Alphabet</v>
      </c>
      <c r="C27" t="str">
        <f>[1]prices!C27</f>
        <v>CashFlow</v>
      </c>
      <c r="D27">
        <f>[1]prices!D27</f>
        <v>2690.26000976562</v>
      </c>
    </row>
    <row r="28" spans="1:4">
      <c r="A28" t="str">
        <f>[1]prices!A28</f>
        <v>IAG.L</v>
      </c>
      <c r="B28" t="str">
        <f>[1]prices!B28</f>
        <v>International Consolidated Airlines Group</v>
      </c>
      <c r="C28" t="str">
        <f>[1]prices!C28</f>
        <v>CashFlow</v>
      </c>
      <c r="D28">
        <f>[1]prices!D28</f>
        <v>148.55999755859301</v>
      </c>
    </row>
    <row r="29" spans="1:4">
      <c r="A29" t="str">
        <f>[1]prices!A29</f>
        <v>JPM</v>
      </c>
      <c r="B29" t="str">
        <f>[1]prices!B29</f>
        <v>JPMorgan</v>
      </c>
      <c r="C29" t="str">
        <f>[1]prices!C29</f>
        <v>Financial</v>
      </c>
      <c r="D29">
        <f>[1]prices!D29</f>
        <v>144.22999572753901</v>
      </c>
    </row>
    <row r="30" spans="1:4">
      <c r="A30" t="str">
        <f>[1]prices!A30</f>
        <v>MA</v>
      </c>
      <c r="B30" t="str">
        <f>[1]prices!B30</f>
        <v>Mastercard</v>
      </c>
      <c r="C30" t="str">
        <f>[1]prices!C30</f>
        <v>CashFlow</v>
      </c>
      <c r="D30">
        <f>[1]prices!D30</f>
        <v>362.98001098632801</v>
      </c>
    </row>
    <row r="31" spans="1:4">
      <c r="A31" t="str">
        <f>[1]prices!A31</f>
        <v>MELI</v>
      </c>
      <c r="B31" t="str">
        <f>[1]prices!B31</f>
        <v>MercadoLibre</v>
      </c>
      <c r="C31" t="str">
        <f>[1]prices!C31</f>
        <v>CashFlow</v>
      </c>
      <c r="D31">
        <f>[1]prices!D31</f>
        <v>1133.0400390625</v>
      </c>
    </row>
    <row r="32" spans="1:4">
      <c r="A32" t="str">
        <f>[1]prices!A32</f>
        <v>MFC</v>
      </c>
      <c r="B32" t="str">
        <f>[1]prices!B32</f>
        <v>Manulife</v>
      </c>
      <c r="C32" t="str">
        <f>[1]prices!C32</f>
        <v>Financial</v>
      </c>
      <c r="D32">
        <f>[1]prices!D32</f>
        <v>20.215000152587798</v>
      </c>
    </row>
    <row r="33" spans="1:4">
      <c r="A33" t="str">
        <f>[1]prices!A33</f>
        <v>MKL</v>
      </c>
      <c r="B33" t="str">
        <f>[1]prices!B33</f>
        <v>Markel</v>
      </c>
      <c r="C33" t="str">
        <f>[1]prices!C33</f>
        <v>Financial</v>
      </c>
      <c r="D33">
        <f>[1]prices!D33</f>
        <v>1232.30004882812</v>
      </c>
    </row>
    <row r="34" spans="1:4">
      <c r="A34" t="str">
        <f>[1]prices!A34</f>
        <v>MSFT</v>
      </c>
      <c r="B34" t="str">
        <f>[1]prices!B34</f>
        <v>Microsoft</v>
      </c>
      <c r="C34" t="str">
        <f>[1]prices!C34</f>
        <v>CashFlow</v>
      </c>
      <c r="D34">
        <f>[1]prices!D34</f>
        <v>295.97000122070301</v>
      </c>
    </row>
    <row r="35" spans="1:4">
      <c r="A35" t="str">
        <f>[1]prices!A35</f>
        <v>NFI.TO</v>
      </c>
      <c r="B35" t="str">
        <f>[1]prices!B35</f>
        <v>NFI Group</v>
      </c>
      <c r="C35" t="str">
        <f>[1]prices!C35</f>
        <v>CashFlow</v>
      </c>
      <c r="D35">
        <f>[1]prices!D35</f>
        <v>18.9799995422363</v>
      </c>
    </row>
    <row r="36" spans="1:4">
      <c r="A36" t="str">
        <f>[1]prices!A36</f>
        <v>NXPI</v>
      </c>
      <c r="B36" t="str">
        <f>[1]prices!B36</f>
        <v>NXP Semiconductors</v>
      </c>
      <c r="C36" t="str">
        <f>[1]prices!C36</f>
        <v>CashFlow</v>
      </c>
      <c r="D36">
        <f>[1]prices!D36</f>
        <v>189.69999694824199</v>
      </c>
    </row>
    <row r="37" spans="1:4">
      <c r="A37" t="str">
        <f>[1]prices!A37</f>
        <v>PYPL</v>
      </c>
      <c r="B37" t="str">
        <f>[1]prices!B37</f>
        <v>PayPal</v>
      </c>
      <c r="C37" t="str">
        <f>[1]prices!C37</f>
        <v>CashFlow</v>
      </c>
      <c r="D37">
        <f>[1]prices!D37</f>
        <v>111.58999633789</v>
      </c>
    </row>
    <row r="38" spans="1:4">
      <c r="A38" t="str">
        <f>[1]prices!A38</f>
        <v>RIO</v>
      </c>
      <c r="B38" t="str">
        <f>[1]prices!B38</f>
        <v>Rio Tinto</v>
      </c>
      <c r="C38" t="str">
        <f>[1]prices!C38</f>
        <v>Dividend</v>
      </c>
      <c r="D38">
        <f>[1]prices!D38</f>
        <v>78.459999084472599</v>
      </c>
    </row>
    <row r="39" spans="1:4">
      <c r="A39" t="str">
        <f>[1]prices!A39</f>
        <v>SAP</v>
      </c>
      <c r="B39" t="str">
        <f>[1]prices!B39</f>
        <v>Saputo</v>
      </c>
      <c r="C39" t="str">
        <f>[1]prices!C39</f>
        <v>CashFlow</v>
      </c>
      <c r="D39">
        <f>[1]prices!D39</f>
        <v>113.11000061035099</v>
      </c>
    </row>
    <row r="40" spans="1:4">
      <c r="A40" t="str">
        <f>[1]prices!A40</f>
        <v>SHEL</v>
      </c>
      <c r="B40" t="str">
        <f>[1]prices!B40</f>
        <v>Shell</v>
      </c>
      <c r="C40" t="str">
        <f>[1]prices!C40</f>
        <v>Dividend</v>
      </c>
      <c r="D40">
        <f>[1]prices!D40</f>
        <v>52.865001678466797</v>
      </c>
    </row>
    <row r="41" spans="1:4">
      <c r="A41" t="str">
        <f>[1]prices!A41</f>
        <v>SLF</v>
      </c>
      <c r="B41" t="str">
        <f>[1]prices!B41</f>
        <v>SunLife</v>
      </c>
      <c r="C41" t="str">
        <f>[1]prices!C41</f>
        <v>Financial</v>
      </c>
      <c r="D41">
        <f>[1]prices!D41</f>
        <v>52.340000152587798</v>
      </c>
    </row>
    <row r="42" spans="1:4">
      <c r="A42" t="str">
        <f>[1]prices!A42</f>
        <v>T</v>
      </c>
      <c r="B42" t="str">
        <f>[1]prices!B42</f>
        <v>AT&amp;T</v>
      </c>
      <c r="C42" t="str">
        <f>[1]prices!C42</f>
        <v>Dividend</v>
      </c>
      <c r="D42">
        <f>[1]prices!D42</f>
        <v>23.610000610351499</v>
      </c>
    </row>
    <row r="43" spans="1:4">
      <c r="A43" t="str">
        <f>[1]prices!A43</f>
        <v>TDG</v>
      </c>
      <c r="B43" t="str">
        <f>[1]prices!B43</f>
        <v>TransDigm</v>
      </c>
      <c r="C43" t="str">
        <f>[1]prices!C43</f>
        <v>CashFlow</v>
      </c>
      <c r="D43">
        <f>[1]prices!D43</f>
        <v>668.20001220703102</v>
      </c>
    </row>
    <row r="44" spans="1:4">
      <c r="A44" t="str">
        <f>[1]prices!A44</f>
        <v>TRP</v>
      </c>
      <c r="B44" t="str">
        <f>[1]prices!B44</f>
        <v>TC Energy</v>
      </c>
      <c r="C44" t="str">
        <f>[1]prices!C44</f>
        <v>Dividend</v>
      </c>
      <c r="D44">
        <f>[1]prices!D44</f>
        <v>53.270000457763601</v>
      </c>
    </row>
    <row r="45" spans="1:4">
      <c r="A45" t="str">
        <f>[1]prices!A45</f>
        <v>TU</v>
      </c>
      <c r="B45" t="str">
        <f>[1]prices!B45</f>
        <v>TELUS</v>
      </c>
      <c r="C45" t="str">
        <f>[1]prices!C45</f>
        <v>Dividend</v>
      </c>
      <c r="D45">
        <f>[1]prices!D45</f>
        <v>25.270000457763601</v>
      </c>
    </row>
    <row r="46" spans="1:4">
      <c r="A46" t="str">
        <f>[1]prices!A46</f>
        <v>V</v>
      </c>
      <c r="B46" t="str">
        <f>[1]prices!B46</f>
        <v>Visa</v>
      </c>
      <c r="C46" t="str">
        <f>[1]prices!C46</f>
        <v>CashFlow</v>
      </c>
      <c r="D46">
        <f>[1]prices!D46</f>
        <v>217.05000305175699</v>
      </c>
    </row>
    <row r="47" spans="1:4">
      <c r="A47" t="str">
        <f>[1]prices!A47</f>
        <v>XOM</v>
      </c>
      <c r="B47" t="str">
        <f>[1]prices!B47</f>
        <v>Exxon Mobil</v>
      </c>
      <c r="C47" t="str">
        <f>[1]prices!C47</f>
        <v>Dividend</v>
      </c>
      <c r="D47">
        <f>[1]prices!D47</f>
        <v>78.639999389648395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1737-D837-3F4B-A0D1-B5F78C88F34D}">
  <dimension ref="A1:S19"/>
  <sheetViews>
    <sheetView workbookViewId="0">
      <selection activeCell="S2" sqref="S2"/>
    </sheetView>
  </sheetViews>
  <sheetFormatPr baseColWidth="10" defaultRowHeight="16"/>
  <sheetData>
    <row r="1" spans="1:19">
      <c r="A1" t="str">
        <f>[2]npv!A1</f>
        <v>ticker</v>
      </c>
      <c r="B1" t="str">
        <f>[2]npv!B1</f>
        <v>name</v>
      </c>
      <c r="C1" t="str">
        <f>[2]npv!C1</f>
        <v>type</v>
      </c>
      <c r="D1" t="str">
        <f>[2]npv!D1</f>
        <v>p10_stage1</v>
      </c>
      <c r="E1" t="str">
        <f>[2]npv!E1</f>
        <v>p10_stage2</v>
      </c>
      <c r="F1" t="str">
        <f>[2]npv!F1</f>
        <v>p50_stage1</v>
      </c>
      <c r="G1" t="str">
        <f>[2]npv!G1</f>
        <v>p50_stage2</v>
      </c>
      <c r="H1" t="str">
        <f>[2]npv!H1</f>
        <v>p90_stage1</v>
      </c>
      <c r="I1" t="str">
        <f>[2]npv!I1</f>
        <v>p90_stage2</v>
      </c>
      <c r="J1" t="str">
        <f>[2]npv!J1</f>
        <v>p10_terminal</v>
      </c>
      <c r="K1" t="str">
        <f>[2]npv!K1</f>
        <v>p50_terminal</v>
      </c>
      <c r="L1" t="str">
        <f>[2]npv!L1</f>
        <v>p90_terminal</v>
      </c>
      <c r="M1" t="str">
        <f>[2]npv!M1</f>
        <v>payout_ratio</v>
      </c>
      <c r="N1" t="str">
        <f>[2]npv!N1</f>
        <v>start_value</v>
      </c>
      <c r="O1" t="str">
        <f>[2]npv!O1</f>
        <v>discount_rate</v>
      </c>
      <c r="P1" t="str">
        <f>[2]npv!P1</f>
        <v>npv_p10</v>
      </c>
      <c r="Q1" t="str">
        <f>[2]npv!Q1</f>
        <v>npv_p50</v>
      </c>
      <c r="R1" t="str">
        <f>[2]npv!R1</f>
        <v>npv_p90</v>
      </c>
      <c r="S1" t="str">
        <f>[2]npv!S1</f>
        <v>risked_npv</v>
      </c>
    </row>
    <row r="2" spans="1:19">
      <c r="A2" t="str">
        <f>[2]npv!A2</f>
        <v>AAPL</v>
      </c>
      <c r="B2" t="str">
        <f>[2]npv!B2</f>
        <v>Apple</v>
      </c>
      <c r="C2" t="str">
        <f>[2]npv!C2</f>
        <v>CashFlow</v>
      </c>
      <c r="D2">
        <f>[2]npv!D2</f>
        <v>20</v>
      </c>
      <c r="E2">
        <f>[2]npv!E2</f>
        <v>15</v>
      </c>
      <c r="F2">
        <f>[2]npv!F2</f>
        <v>15</v>
      </c>
      <c r="G2">
        <f>[2]npv!G2</f>
        <v>10</v>
      </c>
      <c r="H2">
        <f>[2]npv!H2</f>
        <v>10</v>
      </c>
      <c r="I2">
        <f>[2]npv!I2</f>
        <v>5</v>
      </c>
      <c r="J2">
        <f>[2]npv!J2</f>
        <v>6</v>
      </c>
      <c r="K2">
        <f>[2]npv!K2</f>
        <v>4</v>
      </c>
      <c r="L2">
        <f>[2]npv!L2</f>
        <v>2</v>
      </c>
      <c r="M2">
        <f>[2]npv!M2</f>
        <v>0</v>
      </c>
      <c r="N2">
        <f>[2]npv!N2</f>
        <v>5.57</v>
      </c>
      <c r="O2">
        <f>[2]npv!O2</f>
        <v>10</v>
      </c>
      <c r="P2">
        <f>[2]npv!P2</f>
        <v>284.81945398417798</v>
      </c>
      <c r="Q2">
        <f>[2]npv!Q2</f>
        <v>120.576607366093</v>
      </c>
      <c r="R2">
        <f>[2]npv!R2</f>
        <v>56.279269215865597</v>
      </c>
      <c r="S2">
        <f>[2]npv!S2</f>
        <v>150.56025990645</v>
      </c>
    </row>
    <row r="3" spans="1:19">
      <c r="A3" t="str">
        <f>[2]npv!A3</f>
        <v>ACN</v>
      </c>
      <c r="B3" t="str">
        <f>[2]npv!B3</f>
        <v>Accenture</v>
      </c>
      <c r="C3" t="str">
        <f>[2]npv!C3</f>
        <v>CashFlow</v>
      </c>
      <c r="D3">
        <f>[2]npv!D3</f>
        <v>10</v>
      </c>
      <c r="E3">
        <f>[2]npv!E3</f>
        <v>9</v>
      </c>
      <c r="F3">
        <f>[2]npv!F3</f>
        <v>8</v>
      </c>
      <c r="G3">
        <f>[2]npv!G3</f>
        <v>7</v>
      </c>
      <c r="H3">
        <f>[2]npv!H3</f>
        <v>6</v>
      </c>
      <c r="I3">
        <f>[2]npv!I3</f>
        <v>5</v>
      </c>
      <c r="J3">
        <f>[2]npv!J3</f>
        <v>6</v>
      </c>
      <c r="K3">
        <f>[2]npv!K3</f>
        <v>4</v>
      </c>
      <c r="L3">
        <f>[2]npv!L3</f>
        <v>2</v>
      </c>
      <c r="M3">
        <f>[2]npv!M3</f>
        <v>0</v>
      </c>
      <c r="N3">
        <f>[2]npv!N3</f>
        <v>13.23</v>
      </c>
      <c r="O3">
        <f>[2]npv!O3</f>
        <v>10</v>
      </c>
      <c r="P3">
        <f>[2]npv!P3</f>
        <v>334.94598944940702</v>
      </c>
      <c r="Q3">
        <f>[2]npv!Q3</f>
        <v>182.201835350072</v>
      </c>
      <c r="R3">
        <f>[2]npv!R3</f>
        <v>111.07568470541101</v>
      </c>
      <c r="S3">
        <f>[2]npv!S3</f>
        <v>206.68723638647401</v>
      </c>
    </row>
    <row r="4" spans="1:19">
      <c r="A4" t="str">
        <f>[2]npv!A4</f>
        <v>AMZN</v>
      </c>
      <c r="B4" t="str">
        <f>[2]npv!B4</f>
        <v>Amazon.com</v>
      </c>
      <c r="C4" t="str">
        <f>[2]npv!C4</f>
        <v>CashFlow</v>
      </c>
      <c r="D4">
        <f>[2]npv!D4</f>
        <v>20</v>
      </c>
      <c r="E4">
        <f>[2]npv!E4</f>
        <v>15</v>
      </c>
      <c r="F4">
        <f>[2]npv!F4</f>
        <v>15</v>
      </c>
      <c r="G4">
        <f>[2]npv!G4</f>
        <v>10</v>
      </c>
      <c r="H4">
        <f>[2]npv!H4</f>
        <v>10</v>
      </c>
      <c r="I4">
        <f>[2]npv!I4</f>
        <v>5</v>
      </c>
      <c r="J4">
        <f>[2]npv!J4</f>
        <v>6</v>
      </c>
      <c r="K4">
        <f>[2]npv!K4</f>
        <v>4</v>
      </c>
      <c r="L4">
        <f>[2]npv!L4</f>
        <v>2</v>
      </c>
      <c r="M4">
        <f>[2]npv!M4</f>
        <v>0</v>
      </c>
      <c r="N4">
        <f>[2]npv!N4</f>
        <v>30</v>
      </c>
      <c r="O4">
        <f>[2]npv!O4</f>
        <v>10</v>
      </c>
      <c r="P4">
        <f>[2]npv!P4</f>
        <v>1534.03655646774</v>
      </c>
      <c r="Q4">
        <f>[2]npv!Q4</f>
        <v>649.42517432366003</v>
      </c>
      <c r="R4">
        <f>[2]npv!R4</f>
        <v>303.11994191668998</v>
      </c>
      <c r="S4">
        <f>[2]npv!S4</f>
        <v>810.91701924479605</v>
      </c>
    </row>
    <row r="5" spans="1:19">
      <c r="A5" t="str">
        <f>[2]npv!A5</f>
        <v>BABA</v>
      </c>
      <c r="B5" t="str">
        <f>[2]npv!B5</f>
        <v>Alibaba</v>
      </c>
      <c r="C5" t="str">
        <f>[2]npv!C5</f>
        <v>CashFlow</v>
      </c>
      <c r="D5">
        <f>[2]npv!D5</f>
        <v>20</v>
      </c>
      <c r="E5">
        <f>[2]npv!E5</f>
        <v>15</v>
      </c>
      <c r="F5">
        <f>[2]npv!F5</f>
        <v>15</v>
      </c>
      <c r="G5">
        <f>[2]npv!G5</f>
        <v>10</v>
      </c>
      <c r="H5">
        <f>[2]npv!H5</f>
        <v>10</v>
      </c>
      <c r="I5">
        <f>[2]npv!I5</f>
        <v>5</v>
      </c>
      <c r="J5">
        <f>[2]npv!J5</f>
        <v>6</v>
      </c>
      <c r="K5">
        <f>[2]npv!K5</f>
        <v>4</v>
      </c>
      <c r="L5">
        <f>[2]npv!L5</f>
        <v>2</v>
      </c>
      <c r="M5">
        <f>[2]npv!M5</f>
        <v>0</v>
      </c>
      <c r="N5">
        <f>[2]npv!N5</f>
        <v>10.67</v>
      </c>
      <c r="O5">
        <f>[2]npv!O5</f>
        <v>10</v>
      </c>
      <c r="P5">
        <f>[2]npv!P5</f>
        <v>545.605668583696</v>
      </c>
      <c r="Q5">
        <f>[2]npv!Q5</f>
        <v>230.978887001115</v>
      </c>
      <c r="R5">
        <f>[2]npv!R5</f>
        <v>107.809659341703</v>
      </c>
      <c r="S5">
        <f>[2]npv!S5</f>
        <v>288.416153178066</v>
      </c>
    </row>
    <row r="6" spans="1:19">
      <c r="A6" t="str">
        <f>[2]npv!A6</f>
        <v>COST</v>
      </c>
      <c r="B6" t="str">
        <f>[2]npv!B6</f>
        <v>Costco</v>
      </c>
      <c r="C6" t="str">
        <f>[2]npv!C6</f>
        <v>CashFlow</v>
      </c>
      <c r="D6">
        <f>[2]npv!D6</f>
        <v>12</v>
      </c>
      <c r="E6">
        <f>[2]npv!E6</f>
        <v>11</v>
      </c>
      <c r="F6">
        <f>[2]npv!F6</f>
        <v>8</v>
      </c>
      <c r="G6">
        <f>[2]npv!G6</f>
        <v>7</v>
      </c>
      <c r="H6">
        <f>[2]npv!H6</f>
        <v>4</v>
      </c>
      <c r="I6">
        <f>[2]npv!I6</f>
        <v>3</v>
      </c>
      <c r="J6">
        <f>[2]npv!J6</f>
        <v>6</v>
      </c>
      <c r="K6">
        <f>[2]npv!K6</f>
        <v>4</v>
      </c>
      <c r="L6">
        <f>[2]npv!L6</f>
        <v>2</v>
      </c>
      <c r="M6">
        <f>[2]npv!M6</f>
        <v>0</v>
      </c>
      <c r="N6">
        <f>[2]npv!N6</f>
        <v>12.12</v>
      </c>
      <c r="O6">
        <f>[2]npv!O6</f>
        <v>10</v>
      </c>
      <c r="P6">
        <f>[2]npv!P6</f>
        <v>367.72795745525201</v>
      </c>
      <c r="Q6">
        <f>[2]npv!Q6</f>
        <v>166.91506004859201</v>
      </c>
      <c r="R6">
        <f>[2]npv!R6</f>
        <v>84.030853180782202</v>
      </c>
      <c r="S6">
        <f>[2]npv!S6</f>
        <v>202.29366721024701</v>
      </c>
    </row>
    <row r="7" spans="1:19">
      <c r="A7" t="str">
        <f>[2]npv!A7</f>
        <v>DFS</v>
      </c>
      <c r="B7" t="str">
        <f>[2]npv!B7</f>
        <v>Discover Financial Services</v>
      </c>
      <c r="C7" t="str">
        <f>[2]npv!C7</f>
        <v>CashFlow</v>
      </c>
      <c r="D7">
        <f>[2]npv!D7</f>
        <v>15</v>
      </c>
      <c r="E7">
        <f>[2]npv!E7</f>
        <v>10</v>
      </c>
      <c r="F7">
        <f>[2]npv!F7</f>
        <v>10</v>
      </c>
      <c r="G7">
        <f>[2]npv!G7</f>
        <v>5</v>
      </c>
      <c r="H7">
        <f>[2]npv!H7</f>
        <v>5</v>
      </c>
      <c r="I7">
        <f>[2]npv!I7</f>
        <v>0</v>
      </c>
      <c r="J7">
        <f>[2]npv!J7</f>
        <v>6</v>
      </c>
      <c r="K7">
        <f>[2]npv!K7</f>
        <v>4</v>
      </c>
      <c r="L7">
        <f>[2]npv!L7</f>
        <v>2</v>
      </c>
      <c r="M7">
        <f>[2]npv!M7</f>
        <v>0</v>
      </c>
      <c r="N7">
        <f>[2]npv!N7</f>
        <v>19.329999999999998</v>
      </c>
      <c r="O7">
        <f>[2]npv!O7</f>
        <v>10</v>
      </c>
      <c r="P7">
        <f>[2]npv!P7</f>
        <v>639.73999696427597</v>
      </c>
      <c r="Q7">
        <f>[2]npv!Q7</f>
        <v>265.519861278414</v>
      </c>
      <c r="R7">
        <f>[2]npv!R7</f>
        <v>121.272319063518</v>
      </c>
      <c r="S7">
        <f>[2]npv!S7</f>
        <v>334.51163931970399</v>
      </c>
    </row>
    <row r="8" spans="1:19">
      <c r="A8" t="str">
        <f>[2]npv!A8</f>
        <v>EBAY</v>
      </c>
      <c r="B8" t="str">
        <f>[2]npv!B8</f>
        <v>eBay</v>
      </c>
      <c r="C8" t="str">
        <f>[2]npv!C8</f>
        <v>CashFlow</v>
      </c>
      <c r="D8">
        <f>[2]npv!D8</f>
        <v>20</v>
      </c>
      <c r="E8">
        <f>[2]npv!E8</f>
        <v>15</v>
      </c>
      <c r="F8">
        <f>[2]npv!F8</f>
        <v>15</v>
      </c>
      <c r="G8">
        <f>[2]npv!G8</f>
        <v>10</v>
      </c>
      <c r="H8">
        <f>[2]npv!H8</f>
        <v>10</v>
      </c>
      <c r="I8">
        <f>[2]npv!I8</f>
        <v>5</v>
      </c>
      <c r="J8">
        <f>[2]npv!J8</f>
        <v>6</v>
      </c>
      <c r="K8">
        <f>[2]npv!K8</f>
        <v>4</v>
      </c>
      <c r="L8">
        <f>[2]npv!L8</f>
        <v>2</v>
      </c>
      <c r="M8">
        <f>[2]npv!M8</f>
        <v>0</v>
      </c>
      <c r="N8">
        <f>[2]npv!N8</f>
        <v>3.39</v>
      </c>
      <c r="O8">
        <f>[2]npv!O8</f>
        <v>10</v>
      </c>
      <c r="P8">
        <f>[2]npv!P8</f>
        <v>173.34613088085499</v>
      </c>
      <c r="Q8">
        <f>[2]npv!Q8</f>
        <v>73.385044698573594</v>
      </c>
      <c r="R8">
        <f>[2]npv!R8</f>
        <v>34.252553436585998</v>
      </c>
      <c r="S8">
        <f>[2]npv!S8</f>
        <v>91.633623174662006</v>
      </c>
    </row>
    <row r="9" spans="1:19">
      <c r="A9" t="str">
        <f>[2]npv!A9</f>
        <v>GOOG</v>
      </c>
      <c r="B9" t="str">
        <f>[2]npv!B9</f>
        <v>Alphabet</v>
      </c>
      <c r="C9" t="str">
        <f>[2]npv!C9</f>
        <v>CashFlow</v>
      </c>
      <c r="D9">
        <f>[2]npv!D9</f>
        <v>20</v>
      </c>
      <c r="E9">
        <f>[2]npv!E9</f>
        <v>15</v>
      </c>
      <c r="F9">
        <f>[2]npv!F9</f>
        <v>15</v>
      </c>
      <c r="G9">
        <f>[2]npv!G9</f>
        <v>10</v>
      </c>
      <c r="H9">
        <f>[2]npv!H9</f>
        <v>10</v>
      </c>
      <c r="I9">
        <f>[2]npv!I9</f>
        <v>5</v>
      </c>
      <c r="J9">
        <f>[2]npv!J9</f>
        <v>6</v>
      </c>
      <c r="K9">
        <f>[2]npv!K9</f>
        <v>4</v>
      </c>
      <c r="L9">
        <f>[2]npv!L9</f>
        <v>2</v>
      </c>
      <c r="M9">
        <f>[2]npv!M9</f>
        <v>0</v>
      </c>
      <c r="N9">
        <f>[2]npv!N9</f>
        <v>100.37</v>
      </c>
      <c r="O9">
        <f>[2]npv!O9</f>
        <v>10</v>
      </c>
      <c r="P9">
        <f>[2]npv!P9</f>
        <v>5132.3749724222598</v>
      </c>
      <c r="Q9">
        <f>[2]npv!Q9</f>
        <v>2172.7601582288598</v>
      </c>
      <c r="R9">
        <f>[2]npv!R9</f>
        <v>1014.1382856726</v>
      </c>
      <c r="S9">
        <f>[2]npv!S9</f>
        <v>2713.05804072</v>
      </c>
    </row>
    <row r="10" spans="1:19">
      <c r="A10" t="str">
        <f>[2]npv!A10</f>
        <v>IAG.L</v>
      </c>
      <c r="B10" t="str">
        <f>[2]npv!B10</f>
        <v>International Consolidated Airlines Group</v>
      </c>
      <c r="C10" t="str">
        <f>[2]npv!C10</f>
        <v>CashFlow</v>
      </c>
      <c r="D10">
        <f>[2]npv!D10</f>
        <v>11</v>
      </c>
      <c r="E10">
        <f>[2]npv!E10</f>
        <v>9</v>
      </c>
      <c r="F10">
        <f>[2]npv!F10</f>
        <v>9</v>
      </c>
      <c r="G10">
        <f>[2]npv!G10</f>
        <v>7</v>
      </c>
      <c r="H10">
        <f>[2]npv!H10</f>
        <v>7</v>
      </c>
      <c r="I10">
        <f>[2]npv!I10</f>
        <v>5</v>
      </c>
      <c r="J10">
        <f>[2]npv!J10</f>
        <v>6</v>
      </c>
      <c r="K10">
        <f>[2]npv!K10</f>
        <v>4</v>
      </c>
      <c r="L10">
        <f>[2]npv!L10</f>
        <v>2</v>
      </c>
      <c r="M10">
        <f>[2]npv!M10</f>
        <v>0</v>
      </c>
      <c r="N10">
        <f>[2]npv!N10</f>
        <v>-0.2</v>
      </c>
      <c r="O10">
        <f>[2]npv!O10</f>
        <v>10</v>
      </c>
      <c r="P10">
        <f>[2]npv!P10</f>
        <v>-5.2978102793225803</v>
      </c>
      <c r="Q10">
        <f>[2]npv!Q10</f>
        <v>-2.88427463790243</v>
      </c>
      <c r="R10">
        <f>[2]npv!R10</f>
        <v>-1.7598624002953001</v>
      </c>
      <c r="S10">
        <f>[2]npv!S10</f>
        <v>-3.2710116590463398</v>
      </c>
    </row>
    <row r="11" spans="1:19">
      <c r="A11" t="str">
        <f>[2]npv!A11</f>
        <v>MA</v>
      </c>
      <c r="B11" t="str">
        <f>[2]npv!B11</f>
        <v>Mastercard</v>
      </c>
      <c r="C11" t="str">
        <f>[2]npv!C11</f>
        <v>CashFlow</v>
      </c>
      <c r="D11">
        <f>[2]npv!D11</f>
        <v>20</v>
      </c>
      <c r="E11">
        <f>[2]npv!E11</f>
        <v>15</v>
      </c>
      <c r="F11">
        <f>[2]npv!F11</f>
        <v>15</v>
      </c>
      <c r="G11">
        <f>[2]npv!G11</f>
        <v>10</v>
      </c>
      <c r="H11">
        <f>[2]npv!H11</f>
        <v>10</v>
      </c>
      <c r="I11">
        <f>[2]npv!I11</f>
        <v>5</v>
      </c>
      <c r="J11">
        <f>[2]npv!J11</f>
        <v>6</v>
      </c>
      <c r="K11">
        <f>[2]npv!K11</f>
        <v>4</v>
      </c>
      <c r="L11">
        <f>[2]npv!L11</f>
        <v>2</v>
      </c>
      <c r="M11">
        <f>[2]npv!M11</f>
        <v>0</v>
      </c>
      <c r="N11">
        <f>[2]npv!N11</f>
        <v>8.75</v>
      </c>
      <c r="O11">
        <f>[2]npv!O11</f>
        <v>10</v>
      </c>
      <c r="P11">
        <f>[2]npv!P11</f>
        <v>447.42732896976003</v>
      </c>
      <c r="Q11">
        <f>[2]npv!Q11</f>
        <v>189.41567584440099</v>
      </c>
      <c r="R11">
        <f>[2]npv!R11</f>
        <v>88.409983059034801</v>
      </c>
      <c r="S11">
        <f>[2]npv!S11</f>
        <v>236.517463946399</v>
      </c>
    </row>
    <row r="12" spans="1:19">
      <c r="A12" t="str">
        <f>[2]npv!A12</f>
        <v>MELI</v>
      </c>
      <c r="B12" t="str">
        <f>[2]npv!B12</f>
        <v>MercadoLibre</v>
      </c>
      <c r="C12" t="str">
        <f>[2]npv!C12</f>
        <v>CashFlow</v>
      </c>
      <c r="D12">
        <f>[2]npv!D12</f>
        <v>25</v>
      </c>
      <c r="E12">
        <f>[2]npv!E12</f>
        <v>20</v>
      </c>
      <c r="F12">
        <f>[2]npv!F12</f>
        <v>10</v>
      </c>
      <c r="G12">
        <f>[2]npv!G12</f>
        <v>5</v>
      </c>
      <c r="H12">
        <f>[2]npv!H12</f>
        <v>-5</v>
      </c>
      <c r="I12">
        <f>[2]npv!I12</f>
        <v>-5</v>
      </c>
      <c r="J12">
        <f>[2]npv!J12</f>
        <v>6</v>
      </c>
      <c r="K12">
        <f>[2]npv!K12</f>
        <v>4</v>
      </c>
      <c r="L12">
        <f>[2]npv!L12</f>
        <v>2</v>
      </c>
      <c r="M12">
        <f>[2]npv!M12</f>
        <v>0</v>
      </c>
      <c r="N12">
        <f>[2]npv!N12</f>
        <v>7.14</v>
      </c>
      <c r="O12">
        <f>[2]npv!O12</f>
        <v>10</v>
      </c>
      <c r="P12">
        <f>[2]npv!P12</f>
        <v>553.953778990302</v>
      </c>
      <c r="Q12">
        <f>[2]npv!Q12</f>
        <v>98.076141206822598</v>
      </c>
      <c r="R12">
        <f>[2]npv!R12</f>
        <v>21.0144291894979</v>
      </c>
      <c r="S12">
        <f>[2]npv!S12</f>
        <v>211.72091893666899</v>
      </c>
    </row>
    <row r="13" spans="1:19">
      <c r="A13" t="str">
        <f>[2]npv!A13</f>
        <v>MSFT</v>
      </c>
      <c r="B13" t="str">
        <f>[2]npv!B13</f>
        <v>Microsoft</v>
      </c>
      <c r="C13" t="str">
        <f>[2]npv!C13</f>
        <v>CashFlow</v>
      </c>
      <c r="D13">
        <f>[2]npv!D13</f>
        <v>20</v>
      </c>
      <c r="E13">
        <f>[2]npv!E13</f>
        <v>15</v>
      </c>
      <c r="F13">
        <f>[2]npv!F13</f>
        <v>15</v>
      </c>
      <c r="G13">
        <f>[2]npv!G13</f>
        <v>10</v>
      </c>
      <c r="H13">
        <f>[2]npv!H13</f>
        <v>10</v>
      </c>
      <c r="I13">
        <f>[2]npv!I13</f>
        <v>5</v>
      </c>
      <c r="J13">
        <f>[2]npv!J13</f>
        <v>6</v>
      </c>
      <c r="K13">
        <f>[2]npv!K13</f>
        <v>4</v>
      </c>
      <c r="L13">
        <f>[2]npv!L13</f>
        <v>2</v>
      </c>
      <c r="M13">
        <f>[2]npv!M13</f>
        <v>0</v>
      </c>
      <c r="N13">
        <f>[2]npv!N13</f>
        <v>7.44</v>
      </c>
      <c r="O13">
        <f>[2]npv!O13</f>
        <v>10</v>
      </c>
      <c r="P13">
        <f>[2]npv!P13</f>
        <v>380.44106600400198</v>
      </c>
      <c r="Q13">
        <f>[2]npv!Q13</f>
        <v>161.05744323226699</v>
      </c>
      <c r="R13">
        <f>[2]npv!R13</f>
        <v>75.173745595339298</v>
      </c>
      <c r="S13">
        <f>[2]npv!S13</f>
        <v>201.10742077270899</v>
      </c>
    </row>
    <row r="14" spans="1:19">
      <c r="A14" t="str">
        <f>[2]npv!A14</f>
        <v>NFI.TO</v>
      </c>
      <c r="B14" t="str">
        <f>[2]npv!B14</f>
        <v>NFI Group</v>
      </c>
      <c r="C14" t="str">
        <f>[2]npv!C14</f>
        <v>CashFlow</v>
      </c>
      <c r="D14">
        <f>[2]npv!D14</f>
        <v>25</v>
      </c>
      <c r="E14">
        <f>[2]npv!E14</f>
        <v>10</v>
      </c>
      <c r="F14">
        <f>[2]npv!F14</f>
        <v>6</v>
      </c>
      <c r="G14">
        <f>[2]npv!G14</f>
        <v>6</v>
      </c>
      <c r="H14">
        <f>[2]npv!H14</f>
        <v>-5</v>
      </c>
      <c r="I14">
        <f>[2]npv!I14</f>
        <v>-5</v>
      </c>
      <c r="J14">
        <f>[2]npv!J14</f>
        <v>6</v>
      </c>
      <c r="K14">
        <f>[2]npv!K14</f>
        <v>4</v>
      </c>
      <c r="L14">
        <f>[2]npv!L14</f>
        <v>2</v>
      </c>
      <c r="M14">
        <f>[2]npv!M14</f>
        <v>0</v>
      </c>
      <c r="N14">
        <f>[2]npv!N14</f>
        <v>0.65</v>
      </c>
      <c r="O14">
        <f>[2]npv!O14</f>
        <v>10</v>
      </c>
      <c r="P14">
        <f>[2]npv!P14</f>
        <v>32.639678313274899</v>
      </c>
      <c r="Q14">
        <f>[2]npv!Q14</f>
        <v>7.7790622461947203</v>
      </c>
      <c r="R14">
        <f>[2]npv!R14</f>
        <v>1.91307828755934</v>
      </c>
      <c r="S14">
        <f>[2]npv!S14</f>
        <v>13.4774518787281</v>
      </c>
    </row>
    <row r="15" spans="1:19">
      <c r="A15" t="str">
        <f>[2]npv!A15</f>
        <v>NXPI</v>
      </c>
      <c r="B15" t="str">
        <f>[2]npv!B15</f>
        <v>NXP Semiconductors</v>
      </c>
      <c r="C15" t="str">
        <f>[2]npv!C15</f>
        <v>CashFlow</v>
      </c>
      <c r="D15">
        <f>[2]npv!D15</f>
        <v>20</v>
      </c>
      <c r="E15">
        <f>[2]npv!E15</f>
        <v>15</v>
      </c>
      <c r="F15">
        <f>[2]npv!F15</f>
        <v>15</v>
      </c>
      <c r="G15">
        <f>[2]npv!G15</f>
        <v>10</v>
      </c>
      <c r="H15">
        <f>[2]npv!H15</f>
        <v>10</v>
      </c>
      <c r="I15">
        <f>[2]npv!I15</f>
        <v>5</v>
      </c>
      <c r="J15">
        <f>[2]npv!J15</f>
        <v>6</v>
      </c>
      <c r="K15">
        <f>[2]npv!K15</f>
        <v>4</v>
      </c>
      <c r="L15">
        <f>[2]npv!L15</f>
        <v>2</v>
      </c>
      <c r="M15">
        <f>[2]npv!M15</f>
        <v>0</v>
      </c>
      <c r="N15">
        <f>[2]npv!N15</f>
        <v>7.92</v>
      </c>
      <c r="O15">
        <f>[2]npv!O15</f>
        <v>10</v>
      </c>
      <c r="P15">
        <f>[2]npv!P15</f>
        <v>404.98565090748502</v>
      </c>
      <c r="Q15">
        <f>[2]npv!Q15</f>
        <v>171.44824602144601</v>
      </c>
      <c r="R15">
        <f>[2]npv!R15</f>
        <v>80.023664666006297</v>
      </c>
      <c r="S15">
        <f>[2]npv!S15</f>
        <v>214.08209308062601</v>
      </c>
    </row>
    <row r="16" spans="1:19">
      <c r="A16" t="str">
        <f>[2]npv!A16</f>
        <v>PYPL</v>
      </c>
      <c r="B16" t="str">
        <f>[2]npv!B16</f>
        <v>PayPal</v>
      </c>
      <c r="C16" t="str">
        <f>[2]npv!C16</f>
        <v>CashFlow</v>
      </c>
      <c r="D16">
        <f>[2]npv!D16</f>
        <v>20</v>
      </c>
      <c r="E16">
        <f>[2]npv!E16</f>
        <v>15</v>
      </c>
      <c r="F16">
        <f>[2]npv!F16</f>
        <v>15</v>
      </c>
      <c r="G16">
        <f>[2]npv!G16</f>
        <v>10</v>
      </c>
      <c r="H16">
        <f>[2]npv!H16</f>
        <v>10</v>
      </c>
      <c r="I16">
        <f>[2]npv!I16</f>
        <v>5</v>
      </c>
      <c r="J16">
        <f>[2]npv!J16</f>
        <v>6</v>
      </c>
      <c r="K16">
        <f>[2]npv!K16</f>
        <v>4</v>
      </c>
      <c r="L16">
        <f>[2]npv!L16</f>
        <v>2</v>
      </c>
      <c r="M16">
        <f>[2]npv!M16</f>
        <v>0</v>
      </c>
      <c r="N16">
        <f>[2]npv!N16</f>
        <v>4.63</v>
      </c>
      <c r="O16">
        <f>[2]npv!O16</f>
        <v>10</v>
      </c>
      <c r="P16">
        <f>[2]npv!P16</f>
        <v>236.75297521485601</v>
      </c>
      <c r="Q16">
        <f>[2]npv!Q16</f>
        <v>100.22795190395099</v>
      </c>
      <c r="R16">
        <f>[2]npv!R16</f>
        <v>46.781511035809203</v>
      </c>
      <c r="S16">
        <f>[2]npv!S16</f>
        <v>125.15152663678001</v>
      </c>
    </row>
    <row r="17" spans="1:19">
      <c r="A17" t="str">
        <f>[2]npv!A17</f>
        <v>SAP</v>
      </c>
      <c r="B17" t="str">
        <f>[2]npv!B17</f>
        <v>Saputo</v>
      </c>
      <c r="C17" t="str">
        <f>[2]npv!C17</f>
        <v>CashFlow</v>
      </c>
      <c r="D17">
        <f>[2]npv!D17</f>
        <v>6</v>
      </c>
      <c r="E17">
        <f>[2]npv!E17</f>
        <v>5</v>
      </c>
      <c r="F17">
        <f>[2]npv!F17</f>
        <v>4</v>
      </c>
      <c r="G17">
        <f>[2]npv!G17</f>
        <v>3</v>
      </c>
      <c r="H17">
        <f>[2]npv!H17</f>
        <v>2</v>
      </c>
      <c r="I17">
        <f>[2]npv!I17</f>
        <v>1</v>
      </c>
      <c r="J17">
        <f>[2]npv!J17</f>
        <v>6</v>
      </c>
      <c r="K17">
        <f>[2]npv!K17</f>
        <v>4</v>
      </c>
      <c r="L17">
        <f>[2]npv!L17</f>
        <v>2</v>
      </c>
      <c r="M17">
        <f>[2]npv!M17</f>
        <v>0</v>
      </c>
      <c r="N17">
        <f>[2]npv!N17</f>
        <v>1.25</v>
      </c>
      <c r="O17">
        <f>[2]npv!O17</f>
        <v>10</v>
      </c>
      <c r="P17">
        <f>[2]npv!P17</f>
        <v>21.812470504449099</v>
      </c>
      <c r="Q17">
        <f>[2]npv!Q17</f>
        <v>11.781974280616099</v>
      </c>
      <c r="R17">
        <f>[2]npv!R17</f>
        <v>7.1301895264458901</v>
      </c>
      <c r="S17">
        <f>[2]npv!S17</f>
        <v>13.3955877215149</v>
      </c>
    </row>
    <row r="18" spans="1:19">
      <c r="A18" t="str">
        <f>[2]npv!A18</f>
        <v>TDG</v>
      </c>
      <c r="B18" t="str">
        <f>[2]npv!B18</f>
        <v>TransDigm</v>
      </c>
      <c r="C18" t="str">
        <f>[2]npv!C18</f>
        <v>CashFlow</v>
      </c>
      <c r="D18">
        <f>[2]npv!D18</f>
        <v>18</v>
      </c>
      <c r="E18">
        <f>[2]npv!E18</f>
        <v>15</v>
      </c>
      <c r="F18">
        <f>[2]npv!F18</f>
        <v>13</v>
      </c>
      <c r="G18">
        <f>[2]npv!G18</f>
        <v>10</v>
      </c>
      <c r="H18">
        <f>[2]npv!H18</f>
        <v>8</v>
      </c>
      <c r="I18">
        <f>[2]npv!I18</f>
        <v>5</v>
      </c>
      <c r="J18">
        <f>[2]npv!J18</f>
        <v>6</v>
      </c>
      <c r="K18">
        <f>[2]npv!K18</f>
        <v>4</v>
      </c>
      <c r="L18">
        <f>[2]npv!L18</f>
        <v>2</v>
      </c>
      <c r="M18">
        <f>[2]npv!M18</f>
        <v>0</v>
      </c>
      <c r="N18">
        <f>[2]npv!N18</f>
        <v>19.34</v>
      </c>
      <c r="O18">
        <f>[2]npv!O18</f>
        <v>10</v>
      </c>
      <c r="P18">
        <f>[2]npv!P18</f>
        <v>909.23203828066505</v>
      </c>
      <c r="Q18">
        <f>[2]npv!Q18</f>
        <v>383.50175019474602</v>
      </c>
      <c r="R18">
        <f>[2]npv!R18</f>
        <v>178.28100586497601</v>
      </c>
      <c r="S18">
        <f>[2]npv!S18</f>
        <v>479.654613321591</v>
      </c>
    </row>
    <row r="19" spans="1:19">
      <c r="A19" t="str">
        <f>[2]npv!A19</f>
        <v>V</v>
      </c>
      <c r="B19" t="str">
        <f>[2]npv!B19</f>
        <v>Visa</v>
      </c>
      <c r="C19" t="str">
        <f>[2]npv!C19</f>
        <v>CashFlow</v>
      </c>
      <c r="D19">
        <f>[2]npv!D19</f>
        <v>25</v>
      </c>
      <c r="E19">
        <f>[2]npv!E19</f>
        <v>15</v>
      </c>
      <c r="F19">
        <f>[2]npv!F19</f>
        <v>17</v>
      </c>
      <c r="G19">
        <f>[2]npv!G19</f>
        <v>10</v>
      </c>
      <c r="H19">
        <f>[2]npv!H19</f>
        <v>10</v>
      </c>
      <c r="I19">
        <f>[2]npv!I19</f>
        <v>5</v>
      </c>
      <c r="J19">
        <f>[2]npv!J19</f>
        <v>6</v>
      </c>
      <c r="K19">
        <f>[2]npv!K19</f>
        <v>4</v>
      </c>
      <c r="L19">
        <f>[2]npv!L19</f>
        <v>2</v>
      </c>
      <c r="M19">
        <f>[2]npv!M19</f>
        <v>0</v>
      </c>
      <c r="N19">
        <f>[2]npv!N19</f>
        <v>6.82</v>
      </c>
      <c r="O19">
        <f>[2]npv!O19</f>
        <v>10</v>
      </c>
      <c r="P19">
        <f>[2]npv!P19</f>
        <v>427.70336174302798</v>
      </c>
      <c r="Q19">
        <f>[2]npv!Q19</f>
        <v>160.92827145451801</v>
      </c>
      <c r="R19">
        <f>[2]npv!R19</f>
        <v>68.909266795727703</v>
      </c>
      <c r="S19">
        <f>[2]npv!S19</f>
        <v>213.35509714343399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Price</vt:lpstr>
      <vt:lpstr>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2022-02-27T19:30:19Z</dcterms:created>
  <dcterms:modified xsi:type="dcterms:W3CDTF">2022-02-28T18:05:01Z</dcterms:modified>
</cp:coreProperties>
</file>